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9b - Vodovodní pří..." sheetId="5" r:id="rId5"/>
    <sheet name="03220010b - Přípojka dešť..." sheetId="6" r:id="rId6"/>
  </sheets>
  <definedNames>
    <definedName name="_xlnm.Print_Area" localSheetId="0">'Rekapitulace stavby'!$D$4:$AO$76,'Rekapitulace stavby'!$C$82:$AQ$100</definedName>
    <definedName name="_xlnm._FilterDatabase" localSheetId="1" hidden="1">'03200007b - Plynovodní př...'!$C$132:$K$202</definedName>
    <definedName name="_xlnm.Print_Area" localSheetId="1">'03200007b - Plynovodní př...'!$C$4:$J$76,'03200007b - Plynovodní př...'!$C$82:$J$114,'03200007b - Plynovodní př...'!$C$120:$K$202</definedName>
    <definedName name="_xlnm._FilterDatabase" localSheetId="2" hidden="1">'03200008b - Přeložka slab...'!$C$132:$K$171</definedName>
    <definedName name="_xlnm.Print_Area" localSheetId="2">'03200008b - Přeložka slab...'!$C$4:$J$76,'03200008b - Přeložka slab...'!$C$82:$J$114,'03200008b - Přeložka slab...'!$C$120:$K$171</definedName>
    <definedName name="_xlnm._FilterDatabase" localSheetId="3" hidden="1">'03220003b - Polyfunkční c...'!$C$174:$K$4623</definedName>
    <definedName name="_xlnm.Print_Area" localSheetId="3">'03220003b - Polyfunkční c...'!$C$4:$J$76,'03220003b - Polyfunkční c...'!$C$82:$J$156,'03220003b - Polyfunkční c...'!$C$162:$K$4623</definedName>
    <definedName name="_xlnm._FilterDatabase" localSheetId="4" hidden="1">'03220009b - Vodovodní pří...'!$C$133:$K$228</definedName>
    <definedName name="_xlnm.Print_Area" localSheetId="4">'03220009b - Vodovodní pří...'!$C$4:$J$76,'03220009b - Vodovodní pří...'!$C$82:$J$115,'03220009b - Vodovodní pří...'!$C$121:$K$228</definedName>
    <definedName name="_xlnm._FilterDatabase" localSheetId="5" hidden="1">'03220010b - Přípojka dešť...'!$C$133:$K$227</definedName>
    <definedName name="_xlnm.Print_Area" localSheetId="5">'03220010b - Přípojka dešť...'!$C$4:$J$76,'03220010b - Přípojka dešť...'!$C$82:$J$115,'03220010b - Přípojka dešť...'!$C$121:$K$227</definedName>
    <definedName name="_xlnm.Print_Titles" localSheetId="0">'Rekapitulace stavby'!$92:$92</definedName>
    <definedName name="_xlnm.Print_Titles" localSheetId="1">'03200007b - Plynovodní př...'!$132:$132</definedName>
    <definedName name="_xlnm.Print_Titles" localSheetId="2">'03200008b - Přeložka slab...'!$132:$132</definedName>
    <definedName name="_xlnm.Print_Titles" localSheetId="3">'03220003b - Polyfunkční c...'!$174:$174</definedName>
    <definedName name="_xlnm.Print_Titles" localSheetId="4">'03220009b - Vodovodní pří...'!$133:$133</definedName>
    <definedName name="_xlnm.Print_Titles" localSheetId="5">'03220010b - Přípojka dešť...'!$133:$133</definedName>
  </definedNames>
  <calcPr fullCalcOnLoad="1"/>
</workbook>
</file>

<file path=xl/sharedStrings.xml><?xml version="1.0" encoding="utf-8"?>
<sst xmlns="http://schemas.openxmlformats.org/spreadsheetml/2006/main" count="51614" uniqueCount="7161">
  <si>
    <t>Export Komplet</t>
  </si>
  <si>
    <t/>
  </si>
  <si>
    <t>2.0</t>
  </si>
  <si>
    <t>ZAMOK</t>
  </si>
  <si>
    <t>False</t>
  </si>
  <si>
    <t>{218643c3-f360-4c6f-ac36-ffb24ca91f48}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</si>
  <si>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</si>
  <si>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</si>
  <si>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</si>
  <si>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</si>
  <si>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</si>
  <si>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</si>
  <si>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</si>
  <si>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</si>
  <si>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</si>
  <si>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</si>
  <si>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</si>
  <si>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</si>
  <si>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</si>
  <si>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</si>
  <si>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</si>
  <si>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</si>
  <si>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</si>
  <si>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</si>
  <si>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</si>
  <si>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</si>
  <si>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</si>
  <si>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</si>
  <si>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</si>
  <si>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</si>
  <si>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</si>
  <si>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</si>
  <si>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</si>
  <si>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</si>
  <si>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</si>
  <si>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</si>
  <si>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</si>
  <si>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</si>
  <si>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</si>
  <si>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</si>
  <si>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</si>
  <si>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</si>
  <si>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</si>
  <si>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</si>
  <si>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</si>
  <si>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</si>
  <si>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</si>
  <si>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</si>
  <si>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</si>
  <si>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</si>
  <si>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</si>
  <si>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</si>
  <si>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</si>
  <si>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</si>
  <si>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</si>
  <si>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</si>
  <si>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</si>
  <si>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</si>
  <si>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</si>
  <si>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</si>
  <si>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</si>
  <si>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</si>
  <si>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</si>
  <si>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</si>
  <si>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</si>
  <si>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</si>
  <si>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</si>
  <si>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</si>
  <si>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</si>
  <si>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</si>
  <si>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</si>
  <si>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</si>
  <si>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</si>
  <si>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</si>
  <si>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</si>
  <si>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</si>
  <si>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</si>
  <si>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</si>
  <si>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</si>
  <si>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</si>
  <si>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</si>
  <si>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</si>
  <si>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{bb0566a8-23c8-4b49-9a7f-c2c6d3567f51}</t>
  </si>
  <si>
    <t>2</t>
  </si>
  <si>
    <t>03200008b</t>
  </si>
  <si>
    <t>Přeložka slaboproudých kabelů</t>
  </si>
  <si>
    <t>{942faa98-bfdc-4833-9379-7647d51ecece}</t>
  </si>
  <si>
    <t>03220003b</t>
  </si>
  <si>
    <t>Polyfunkční centrum - stavební objekt</t>
  </si>
  <si>
    <t>{e1bdc47d-b3f7-4fc9-98ce-e6906ce1002d}</t>
  </si>
  <si>
    <t>03220009b</t>
  </si>
  <si>
    <t>Vodovodní přípojka</t>
  </si>
  <si>
    <t>{8ebe8eab-7600-462a-a45d-8ec22f3fbda1}</t>
  </si>
  <si>
    <t>03220010b</t>
  </si>
  <si>
    <t>Přípojka dešťové kanalizace</t>
  </si>
  <si>
    <t>{781d5443-6e0f-41bb-a2b7-7873836af064}</t>
  </si>
  <si>
    <t>KRYCÍ LIST SOUPISU PRACÍ</t>
  </si>
  <si>
    <t>Objekt:</t>
  </si>
  <si>
    <t>03200007b - Plynovodní přípojka</t>
  </si>
  <si>
    <t>Přibice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</si>
  <si>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</si>
  <si>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</si>
  <si>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</si>
  <si>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</si>
  <si>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</si>
  <si>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</si>
  <si>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</si>
  <si>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</si>
  <si>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</si>
  <si>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</si>
  <si>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</si>
  <si>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</si>
  <si>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</si>
  <si>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</si>
  <si>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</si>
  <si>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</si>
  <si>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</si>
  <si>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</si>
  <si>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</si>
  <si>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</si>
  <si>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</si>
  <si>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</si>
  <si>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</si>
  <si>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</si>
  <si>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</si>
  <si>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</si>
  <si>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</si>
  <si>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</si>
  <si>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</si>
  <si>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</si>
  <si>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</si>
  <si>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</si>
  <si>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</si>
  <si>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</si>
  <si>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</si>
  <si>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</si>
  <si>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</si>
  <si>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</si>
  <si>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</si>
  <si>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</si>
  <si>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</si>
  <si>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</si>
  <si>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</si>
  <si>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</si>
  <si>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</si>
  <si>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</si>
  <si>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</si>
  <si>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-267875432</t>
  </si>
  <si>
    <t>VV</t>
  </si>
  <si>
    <t>"napojovací jáma" 1,5*1,5*0,75</t>
  </si>
  <si>
    <t>Součet</t>
  </si>
  <si>
    <t>132201101</t>
  </si>
  <si>
    <t>Hloubení rýh š do 600 mm v hornině tř. 3 objemu do 100 m3</t>
  </si>
  <si>
    <t>808657850</t>
  </si>
  <si>
    <t>(6,5+1,0)*0,6*1,42</t>
  </si>
  <si>
    <t>3</t>
  </si>
  <si>
    <t>132201109</t>
  </si>
  <si>
    <t>Příplatek za lepivost k hloubení rýh š do 600 mm v hornině tř. 3</t>
  </si>
  <si>
    <t>1926430044</t>
  </si>
  <si>
    <t>133202011</t>
  </si>
  <si>
    <t>Hloubení šachet ručním nebo pneum nářadím v soudržných horninách tř. 3, plocha výkopu do 4 m2</t>
  </si>
  <si>
    <t>-1284002793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</si>
  <si>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</si>
  <si>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</si>
  <si>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</si>
  <si>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</si>
  <si>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</si>
  <si>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1493765055</t>
  </si>
  <si>
    <t>6</t>
  </si>
  <si>
    <t>141720007</t>
  </si>
  <si>
    <t>Neřízený zemní protlak strojně vnějšího průměru do 160 mm v hornině tř 1 a 2</t>
  </si>
  <si>
    <t>m</t>
  </si>
  <si>
    <t>1614347671</t>
  </si>
  <si>
    <t>7</t>
  </si>
  <si>
    <t>M</t>
  </si>
  <si>
    <t>286112420</t>
  </si>
  <si>
    <t>trubka KGEM s hrdlem 150x4,0x5M SN4KOEX,PVC</t>
  </si>
  <si>
    <t>kus</t>
  </si>
  <si>
    <t>8</t>
  </si>
  <si>
    <t>-1716316724</t>
  </si>
  <si>
    <t>162701105</t>
  </si>
  <si>
    <t>Vodorovné přemístění do 10000 m výkopku/sypaniny z horniny tř. 1 až 4</t>
  </si>
  <si>
    <t>-243944679</t>
  </si>
  <si>
    <t>6,39</t>
  </si>
  <si>
    <t>6,52</t>
  </si>
  <si>
    <t>-3,238</t>
  </si>
  <si>
    <t>9</t>
  </si>
  <si>
    <t>171201201</t>
  </si>
  <si>
    <t>Uložení sypaniny na skládky</t>
  </si>
  <si>
    <t>1776179759</t>
  </si>
  <si>
    <t>10</t>
  </si>
  <si>
    <t>171201211</t>
  </si>
  <si>
    <t>Poplatek za uložení odpadu ze sypaniny na skládce (skládkovné)</t>
  </si>
  <si>
    <t>t</t>
  </si>
  <si>
    <t>1830667934</t>
  </si>
  <si>
    <t>9,672*1,8</t>
  </si>
  <si>
    <t>11</t>
  </si>
  <si>
    <t>174101101</t>
  </si>
  <si>
    <t>Zásyp jam, šachet rýh nebo kolem objektů sypaninou se zhutněním</t>
  </si>
  <si>
    <t>849056236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</si>
  <si>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</si>
  <si>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</si>
  <si>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</si>
  <si>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</si>
  <si>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</si>
  <si>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</si>
  <si>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-2083552217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</si>
  <si>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</si>
  <si>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</si>
  <si>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</si>
  <si>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</si>
  <si>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</si>
  <si>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</si>
  <si>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-23837433</t>
  </si>
  <si>
    <t>3,232*2,0</t>
  </si>
  <si>
    <t>Vodorovné konstrukce</t>
  </si>
  <si>
    <t>14</t>
  </si>
  <si>
    <t>451572111</t>
  </si>
  <si>
    <t>Lože pod potrubí otevřený výkop z kameniva drobného těženého</t>
  </si>
  <si>
    <t>-559287896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</si>
  <si>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</si>
  <si>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</si>
  <si>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</si>
  <si>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</si>
  <si>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</si>
  <si>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</si>
  <si>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</si>
  <si>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</si>
  <si>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</si>
  <si>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</si>
  <si>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</si>
  <si>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2019739194</t>
  </si>
  <si>
    <t>723170116</t>
  </si>
  <si>
    <t>Potrubí plynové plastové Pe 100, PN 0,4 MPa, D 50 x 4,6 mm spojované elektrotvarovkami</t>
  </si>
  <si>
    <t>-2414913</t>
  </si>
  <si>
    <t>17,5+1,75</t>
  </si>
  <si>
    <t>17</t>
  </si>
  <si>
    <t>723231164</t>
  </si>
  <si>
    <t>Kohout kulový uzavírací HUP KK40 protipožární</t>
  </si>
  <si>
    <t>1649423355</t>
  </si>
  <si>
    <t>18</t>
  </si>
  <si>
    <t>723231167</t>
  </si>
  <si>
    <t>Kohout kulový přímý KK 50 protipožární</t>
  </si>
  <si>
    <t>-646479335</t>
  </si>
  <si>
    <t>19</t>
  </si>
  <si>
    <t>72399-9001</t>
  </si>
  <si>
    <t>D+MTŽ navrtávací T-kusem s prodlouženým hrdlem a přiloženou objímkou MB-PE 100 SDR11</t>
  </si>
  <si>
    <t>ks</t>
  </si>
  <si>
    <t>1193964484</t>
  </si>
  <si>
    <t>20</t>
  </si>
  <si>
    <t>72399-9003</t>
  </si>
  <si>
    <t>Tlaková zkouška</t>
  </si>
  <si>
    <t>soub.</t>
  </si>
  <si>
    <t>-1809444752</t>
  </si>
  <si>
    <t>72399-9004</t>
  </si>
  <si>
    <t>Geodetické zaměření</t>
  </si>
  <si>
    <t>-1393603748</t>
  </si>
  <si>
    <t>22</t>
  </si>
  <si>
    <t>72399-9005</t>
  </si>
  <si>
    <t>D+MTŽ plastového pilířr HUP vč.základu</t>
  </si>
  <si>
    <t>-553934506</t>
  </si>
  <si>
    <t>23</t>
  </si>
  <si>
    <t>72399-9007</t>
  </si>
  <si>
    <t>Tlaková zkouška STL plynovodu</t>
  </si>
  <si>
    <t>165306061</t>
  </si>
  <si>
    <t>24</t>
  </si>
  <si>
    <t>72399-9008</t>
  </si>
  <si>
    <t>Revize STL plynovodu</t>
  </si>
  <si>
    <t>-136795779</t>
  </si>
  <si>
    <t>25</t>
  </si>
  <si>
    <t>72399-9009</t>
  </si>
  <si>
    <t>D+MTŽ plynoměru G16</t>
  </si>
  <si>
    <t>-1865664553</t>
  </si>
  <si>
    <t>26</t>
  </si>
  <si>
    <t>72399-9010</t>
  </si>
  <si>
    <t>D+MTŽ regulátoru STL/NTL</t>
  </si>
  <si>
    <t>-102841869</t>
  </si>
  <si>
    <t>27</t>
  </si>
  <si>
    <t>899721111</t>
  </si>
  <si>
    <t>Signalizační vodič DN do 150 mm na potrubí PVC</t>
  </si>
  <si>
    <t>167002477</t>
  </si>
  <si>
    <t>28</t>
  </si>
  <si>
    <t>899721112</t>
  </si>
  <si>
    <t xml:space="preserve">Svorky pro signalizační vodič </t>
  </si>
  <si>
    <t>830703242</t>
  </si>
  <si>
    <t>29</t>
  </si>
  <si>
    <t>899722111</t>
  </si>
  <si>
    <t>Krytí potrubí z plastů výstražnou fólií z PVC 20 cm - barva žlutá</t>
  </si>
  <si>
    <t>1590942173</t>
  </si>
  <si>
    <t>30</t>
  </si>
  <si>
    <t>998723202</t>
  </si>
  <si>
    <t>Přesun hmot procentní pro vnitřní plynovod v objektech v do 12 m</t>
  </si>
  <si>
    <t>%</t>
  </si>
  <si>
    <t>266818462</t>
  </si>
  <si>
    <t>Vedlejší rozpočtové náklady</t>
  </si>
  <si>
    <t>VRN3</t>
  </si>
  <si>
    <t>31</t>
  </si>
  <si>
    <t>030001000</t>
  </si>
  <si>
    <t>1024</t>
  </si>
  <si>
    <t>1771354615</t>
  </si>
  <si>
    <t>03200008b - Přeložka slaboproudých kabelů</t>
  </si>
  <si>
    <t>M - Práce a dodávky M</t>
  </si>
  <si>
    <t xml:space="preserve">    46-M - Zemní práce při extr.mont.pracích</t>
  </si>
  <si>
    <t>-598423513</t>
  </si>
  <si>
    <t>124,0*0,8*0,3</t>
  </si>
  <si>
    <t>132201201</t>
  </si>
  <si>
    <t>Hloubení rýh š do 2000 mm v hornině tř. 3 objemu do 100 m3</t>
  </si>
  <si>
    <t>-819159203</t>
  </si>
  <si>
    <t>124,0*0,8*0,8</t>
  </si>
  <si>
    <t>132201209</t>
  </si>
  <si>
    <t>Příplatek za lepivost k hloubení rýh š do 2000 mm v hornině tř. 3</t>
  </si>
  <si>
    <t>1662837156</t>
  </si>
  <si>
    <t>79,36*0,5</t>
  </si>
  <si>
    <t>433811565</t>
  </si>
  <si>
    <t>79,36</t>
  </si>
  <si>
    <t>-34,72</t>
  </si>
  <si>
    <t>669748705</t>
  </si>
  <si>
    <t>-1326177204</t>
  </si>
  <si>
    <t>44,64*1,8</t>
  </si>
  <si>
    <t>1288262925</t>
  </si>
  <si>
    <t>124,0*0,8*(0,8-0,1-0,35)</t>
  </si>
  <si>
    <t>-631128620</t>
  </si>
  <si>
    <t>124,0*0,8*0,35</t>
  </si>
  <si>
    <t>1201950305</t>
  </si>
  <si>
    <t>34,72*2,0</t>
  </si>
  <si>
    <t>-2099283185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</si>
  <si>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</si>
  <si>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</si>
  <si>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</si>
  <si>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</si>
  <si>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</si>
  <si>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</si>
  <si>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</si>
  <si>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-1477562827</t>
  </si>
  <si>
    <t>-100206493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</si>
  <si>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</si>
  <si>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</si>
  <si>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</si>
  <si>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</si>
  <si>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</si>
  <si>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</si>
  <si>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práce-bourání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</si>
  <si>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</si>
  <si>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</si>
  <si>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</si>
  <si>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</si>
  <si>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</si>
  <si>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</si>
  <si>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</si>
  <si>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</si>
  <si>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</si>
  <si>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</si>
  <si>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</si>
  <si>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</si>
  <si>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</si>
  <si>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</si>
  <si>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</si>
  <si>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</si>
  <si>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</si>
  <si>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</si>
  <si>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</si>
  <si>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</si>
  <si>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</si>
  <si>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</si>
  <si>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</si>
  <si>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</si>
  <si>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</si>
  <si>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</si>
  <si>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</si>
  <si>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</si>
  <si>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</si>
  <si>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</si>
  <si>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</si>
  <si>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</si>
  <si>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</si>
  <si>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</si>
  <si>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</si>
  <si>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115001101</t>
  </si>
  <si>
    <t>Převedení vody potrubím DN do 100</t>
  </si>
  <si>
    <t>-782048462</t>
  </si>
  <si>
    <t>"čerpací jíma pro snížení hladiny spodní vody při výstavbě - 2ks"</t>
  </si>
  <si>
    <t>20*2</t>
  </si>
  <si>
    <t>115101202</t>
  </si>
  <si>
    <t>Čerpání vody na dopravní výšku do 10 m průměrný přítok do 1000 l/min</t>
  </si>
  <si>
    <t>hod</t>
  </si>
  <si>
    <t>285632542</t>
  </si>
  <si>
    <t>"60 dní a 10hod" 60*10*2</t>
  </si>
  <si>
    <t>115101302</t>
  </si>
  <si>
    <t>Pohotovost čerpací soupravy pro dopravní výšku do 10 m přítok do 1000 l/min</t>
  </si>
  <si>
    <t>den</t>
  </si>
  <si>
    <t>39060627</t>
  </si>
  <si>
    <t>"60 dní a 10hod" 60*2</t>
  </si>
  <si>
    <t>789438394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</si>
  <si>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</si>
  <si>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</si>
  <si>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</si>
  <si>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</si>
  <si>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</si>
  <si>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</si>
  <si>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</si>
  <si>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</si>
  <si>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</si>
  <si>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</si>
  <si>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</si>
  <si>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</si>
  <si>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</si>
  <si>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</si>
  <si>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</si>
  <si>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</si>
  <si>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</si>
  <si>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-1527567243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</si>
  <si>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</si>
  <si>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</si>
  <si>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</si>
  <si>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</si>
  <si>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</si>
  <si>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</si>
  <si>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</si>
  <si>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</si>
  <si>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</si>
  <si>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</si>
  <si>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</si>
  <si>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</si>
  <si>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</si>
  <si>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</si>
  <si>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-1456704386</t>
  </si>
  <si>
    <t>"RŠ 1000" 1,5*1,5*4,2*5</t>
  </si>
  <si>
    <t>"RN1" 10,6*7,0*3,42</t>
  </si>
  <si>
    <t>"RN2" 5,8*3,4*2,96</t>
  </si>
  <si>
    <t>"OLK" 2,5*2,5*3,025</t>
  </si>
  <si>
    <t>"čerpací jíma pro snížení hladiny spodní vody při výstavbě - 2ks" 3,14*1,25*1,25*1,75*2</t>
  </si>
  <si>
    <t>151101101</t>
  </si>
  <si>
    <t>Zřízení příložného pažení a rozepření stěn rýh hl do 2 m</t>
  </si>
  <si>
    <t>m2</t>
  </si>
  <si>
    <t>-1736733323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</si>
  <si>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</si>
  <si>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</si>
  <si>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</si>
  <si>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</si>
  <si>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</si>
  <si>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</si>
  <si>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</si>
  <si>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-827865963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</si>
  <si>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</si>
  <si>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</si>
  <si>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</si>
  <si>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</si>
  <si>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</si>
  <si>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</si>
  <si>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</si>
  <si>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</si>
  <si>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</si>
  <si>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</si>
  <si>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</si>
  <si>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</si>
  <si>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887711925</t>
  </si>
  <si>
    <t>151101112</t>
  </si>
  <si>
    <t>Odstranění příložného pažení a rozepření stěn rýh hl do 4 m</t>
  </si>
  <si>
    <t>-1944397290</t>
  </si>
  <si>
    <t>Vodorovné přemístění do 10000 m výkopku/sypaniny z horniny tř. 1 až 4 vč.uložení na skládku a poplatku za skládku</t>
  </si>
  <si>
    <t>-1471674343</t>
  </si>
  <si>
    <t>181,601</t>
  </si>
  <si>
    <t>678,727</t>
  </si>
  <si>
    <t>395,463</t>
  </si>
  <si>
    <t>-796,484</t>
  </si>
  <si>
    <t>-1485941417</t>
  </si>
  <si>
    <t>291924128</t>
  </si>
  <si>
    <t>459,307*1,8</t>
  </si>
  <si>
    <t>-272831094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</si>
  <si>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</si>
  <si>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</si>
  <si>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</si>
  <si>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</si>
  <si>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</si>
  <si>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</si>
  <si>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</si>
  <si>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</si>
  <si>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</si>
  <si>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</si>
  <si>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</si>
  <si>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</si>
  <si>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</si>
  <si>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</si>
  <si>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</si>
  <si>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</si>
  <si>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</si>
  <si>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</si>
  <si>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</si>
  <si>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</si>
  <si>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</si>
  <si>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</si>
  <si>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</si>
  <si>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"zásyp čerpací jímky pro snížení hladiny spodní vody po výstavbě - 2ks" 3,14*1,25*1,25*1,75*2</t>
  </si>
  <si>
    <t>175151101</t>
  </si>
  <si>
    <t>Obsypání potrubí strojně sypaninou bez prohození, uloženou do 3 m</t>
  </si>
  <si>
    <t>960670896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</si>
  <si>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</si>
  <si>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</si>
  <si>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</si>
  <si>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</si>
  <si>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</si>
  <si>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</si>
  <si>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</si>
  <si>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</si>
  <si>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</si>
  <si>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</si>
  <si>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</si>
  <si>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</si>
  <si>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</si>
  <si>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</si>
  <si>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</si>
  <si>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</si>
  <si>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</si>
  <si>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</si>
  <si>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</si>
  <si>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682632661</t>
  </si>
  <si>
    <t>138,728*2,0</t>
  </si>
  <si>
    <t>Zakládání</t>
  </si>
  <si>
    <t>211531111</t>
  </si>
  <si>
    <t>Výplň odvodňovacích žeber nebo trativodů kamenivem hrubým drceným frakce 16 až 63 mm</t>
  </si>
  <si>
    <t>705664869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</si>
  <si>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</si>
  <si>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</si>
  <si>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</si>
  <si>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</si>
  <si>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</si>
  <si>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</si>
  <si>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</si>
  <si>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</si>
  <si>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70797846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</si>
  <si>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</si>
  <si>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</si>
  <si>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</si>
  <si>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</si>
  <si>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</si>
  <si>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</si>
  <si>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1769778161</t>
  </si>
  <si>
    <t>767,628*1,1</t>
  </si>
  <si>
    <t>212755214</t>
  </si>
  <si>
    <t>Trativody z drenážních trubek plastových flexibilních D 100 mm bez lože</t>
  </si>
  <si>
    <t>-605355110</t>
  </si>
  <si>
    <t>(1,925+0,2*2+4,5)</t>
  </si>
  <si>
    <t>(1,1+25,915)</t>
  </si>
  <si>
    <t>212755216</t>
  </si>
  <si>
    <t>Trativody z drenážních trubek plastových flexibilních do D 160 mm bez lože</t>
  </si>
  <si>
    <t>656402330</t>
  </si>
  <si>
    <t>(52,98*2+21,5)</t>
  </si>
  <si>
    <t>(25,975*2+9,5+1,66+3,665)</t>
  </si>
  <si>
    <t>242111113</t>
  </si>
  <si>
    <t>Osazení pláště kopané studny z betonových skruží celokruhových DN 1 m</t>
  </si>
  <si>
    <t>-455975915</t>
  </si>
  <si>
    <t>"čerpací jíma pro snížení hladiny spodní vody při výstavbě - 2ks" 2</t>
  </si>
  <si>
    <t>592253350</t>
  </si>
  <si>
    <t>skruž betonová studňová kruhová TBX 2-100/100 D100x100x9 cm</t>
  </si>
  <si>
    <t>581871344</t>
  </si>
  <si>
    <t>243531111</t>
  </si>
  <si>
    <t>Výplň na dně studny z kameniva hrubého drceného 32-63 mm</t>
  </si>
  <si>
    <t>-1009455285</t>
  </si>
  <si>
    <t>"čerpací jíma pro snížení hladiny spodní vody při výstavbě - 2ks" 3,14*1,25*1,25*0,25*0,25*2</t>
  </si>
  <si>
    <t>271532211</t>
  </si>
  <si>
    <t>Podsyp pod základové konstrukce se zhutněním z hrubého kameniva frakce 32 až 63 mm</t>
  </si>
  <si>
    <t>1913510890</t>
  </si>
  <si>
    <t>(34,875*19,2)*0,4</t>
  </si>
  <si>
    <t>271532213</t>
  </si>
  <si>
    <t>Podsyp pod základové konstrukce se zhutněním z hrubého kameniva frakce 8 až 16 mm</t>
  </si>
  <si>
    <t>981232944</t>
  </si>
  <si>
    <t>"RN1" 10,6*7,0*0,1</t>
  </si>
  <si>
    <t>"RN2" 5,8*3,4*0,1</t>
  </si>
  <si>
    <t>271572211</t>
  </si>
  <si>
    <t>Podsyp pod základové konstrukce se zhutněním z netříděného štěrkopísku</t>
  </si>
  <si>
    <t>1183080873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</si>
  <si>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</si>
  <si>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</si>
  <si>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</si>
  <si>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</si>
  <si>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</si>
  <si>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</si>
  <si>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</si>
  <si>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</si>
  <si>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</si>
  <si>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</si>
  <si>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</si>
  <si>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</si>
  <si>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</si>
  <si>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</si>
  <si>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</si>
  <si>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</si>
  <si>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</si>
  <si>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</si>
  <si>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</si>
  <si>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-1733157115</t>
  </si>
  <si>
    <t>(16,0*21,1-1,54*2,465)*0,15</t>
  </si>
  <si>
    <t>(25,625*9,6-1,025*1,8)*0,15</t>
  </si>
  <si>
    <t>273321511</t>
  </si>
  <si>
    <t>Základové desky ze ŽB bez zvýšených nároků na prostředí tř. C 25/30</t>
  </si>
  <si>
    <t>1196491087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</si>
  <si>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</si>
  <si>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</si>
  <si>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</si>
  <si>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</si>
  <si>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</si>
  <si>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-2049565928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</si>
  <si>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</si>
  <si>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</si>
  <si>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</si>
  <si>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</si>
  <si>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</si>
  <si>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</si>
  <si>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1373082212</t>
  </si>
  <si>
    <t>32</t>
  </si>
  <si>
    <t>273361821</t>
  </si>
  <si>
    <t>Výztuž základových desek betonářskou ocelí 10 505 (R)</t>
  </si>
  <si>
    <t>-431856023</t>
  </si>
  <si>
    <t>319,044*0,1</t>
  </si>
  <si>
    <t>33</t>
  </si>
  <si>
    <t>273362021</t>
  </si>
  <si>
    <t>Výztuž základových desek svařovanými sítěmi Kari</t>
  </si>
  <si>
    <t>-392544101</t>
  </si>
  <si>
    <t>(16,0*21,1-1,54*2,465)*0,005</t>
  </si>
  <si>
    <t>(25,625*9,6-1,025*1,8)*0,005</t>
  </si>
  <si>
    <t>8,365*4,05*0,005</t>
  </si>
  <si>
    <t>34</t>
  </si>
  <si>
    <t>274313711</t>
  </si>
  <si>
    <t>Základové pásy z betonu tř. C 20/25</t>
  </si>
  <si>
    <t>1782639164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</si>
  <si>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</si>
  <si>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</si>
  <si>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</si>
  <si>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</si>
  <si>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</si>
  <si>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</si>
  <si>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</si>
  <si>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35</t>
  </si>
  <si>
    <t>274313811</t>
  </si>
  <si>
    <t>Základové pásy z betonu tř. C 25/30</t>
  </si>
  <si>
    <t>1291758600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</si>
  <si>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</si>
  <si>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</si>
  <si>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</si>
  <si>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</si>
  <si>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</si>
  <si>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</si>
  <si>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</si>
  <si>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</si>
  <si>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</si>
  <si>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</si>
  <si>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</si>
  <si>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</si>
  <si>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</si>
  <si>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</si>
  <si>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</si>
  <si>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36</t>
  </si>
  <si>
    <t>274321411</t>
  </si>
  <si>
    <t>Základové pasy ze ŽB bez zvýšených nároků na prostředí tř. C 20/25</t>
  </si>
  <si>
    <t>-577590698</t>
  </si>
  <si>
    <t>"základ.pas vně schodiště š=1,625m"</t>
  </si>
  <si>
    <t>1,625*0,3*0,95</t>
  </si>
  <si>
    <t>(8,0*2+3,0*2)*0,5*1,59</t>
  </si>
  <si>
    <t>(3,55+1,45*2)*0,3*(4,2-1,9)</t>
  </si>
  <si>
    <t>37</t>
  </si>
  <si>
    <t>274321511</t>
  </si>
  <si>
    <t>Základové pasy ze ŽB bez zvýšených nároků na prostředí tř. C 25/30</t>
  </si>
  <si>
    <t>526542485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</si>
  <si>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</si>
  <si>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</si>
  <si>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</si>
  <si>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</si>
  <si>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</si>
  <si>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</si>
  <si>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</si>
  <si>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</si>
  <si>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</si>
  <si>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</si>
  <si>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</si>
  <si>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</si>
  <si>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</si>
  <si>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</si>
  <si>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</si>
  <si>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</si>
  <si>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</si>
  <si>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</si>
  <si>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</si>
  <si>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38</t>
  </si>
  <si>
    <t>274351215</t>
  </si>
  <si>
    <t>Zřízení bednění stěn základových pasů</t>
  </si>
  <si>
    <t>540759276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</si>
  <si>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</si>
  <si>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</si>
  <si>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</si>
  <si>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</si>
  <si>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</si>
  <si>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</si>
  <si>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</si>
  <si>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</si>
  <si>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</si>
  <si>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</si>
  <si>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</si>
  <si>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</si>
  <si>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</si>
  <si>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</si>
  <si>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</si>
  <si>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</si>
  <si>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</si>
  <si>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</si>
  <si>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</si>
  <si>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</si>
  <si>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</si>
  <si>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</si>
  <si>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</si>
  <si>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</si>
  <si>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</si>
  <si>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</si>
  <si>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</si>
  <si>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</si>
  <si>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</si>
  <si>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</si>
  <si>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</si>
  <si>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</si>
  <si>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</si>
  <si>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</si>
  <si>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</si>
  <si>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39</t>
  </si>
  <si>
    <t>274351216</t>
  </si>
  <si>
    <t>Odstranění bednění stěn základových pasů</t>
  </si>
  <si>
    <t>350047523</t>
  </si>
  <si>
    <t>40</t>
  </si>
  <si>
    <t>274361821</t>
  </si>
  <si>
    <t>Výztuž základových pásů betonářskou ocelí 10 505 (R)</t>
  </si>
  <si>
    <t>-427130996</t>
  </si>
  <si>
    <t>22,3*0,75*1,25*0,1</t>
  </si>
  <si>
    <t>41</t>
  </si>
  <si>
    <t>274362021</t>
  </si>
  <si>
    <t>Výztuž základových pásů svařovanými sítěmi Kari</t>
  </si>
  <si>
    <t>61210640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</si>
  <si>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</si>
  <si>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</si>
  <si>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</si>
  <si>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</si>
  <si>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</si>
  <si>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</si>
  <si>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</si>
  <si>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</si>
  <si>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</si>
  <si>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</si>
  <si>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</si>
  <si>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</si>
  <si>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</si>
  <si>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</si>
  <si>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</si>
  <si>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</si>
  <si>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</si>
  <si>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</si>
  <si>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</si>
  <si>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42</t>
  </si>
  <si>
    <t>279113134</t>
  </si>
  <si>
    <t>Základová zeď tl do 300 mm z tvárnic ztraceného bednění včetně výplně z betonu tř. C 16/20</t>
  </si>
  <si>
    <t>-1612668063</t>
  </si>
  <si>
    <t>"M24" 25,6*3,25</t>
  </si>
  <si>
    <t>9,05*1,75</t>
  </si>
  <si>
    <t>43</t>
  </si>
  <si>
    <t>279113135</t>
  </si>
  <si>
    <t>Základová zeď tl do 400 mm z tvárnic ztraceného bednění včetně výplně z betonu tř. C 16/20</t>
  </si>
  <si>
    <t>-2080241408</t>
  </si>
  <si>
    <t>(36,425-0,4*7+21,5+36,425+8,435)*3,25</t>
  </si>
  <si>
    <t>"oplocení"</t>
  </si>
  <si>
    <t>(1,1+25,915)*0,5</t>
  </si>
  <si>
    <t>44</t>
  </si>
  <si>
    <t>279113156</t>
  </si>
  <si>
    <t>Základová zeď tl do 500 mm z tvárnic ztraceného bednění včetně výplně z betonu tř. C 25/30</t>
  </si>
  <si>
    <t>-1259333637</t>
  </si>
  <si>
    <t>"pódium"</t>
  </si>
  <si>
    <t>(8,0*2+3,42)*0,5</t>
  </si>
  <si>
    <t>45</t>
  </si>
  <si>
    <t>279321346</t>
  </si>
  <si>
    <t>Základová zeď ze ŽB tř. C 20/25 bez výztuže</t>
  </si>
  <si>
    <t>221817691</t>
  </si>
  <si>
    <t>(8,365*2+3,05*2)*0,5*0,65</t>
  </si>
  <si>
    <t>(3,55+1,45*2)*0,3*0,65</t>
  </si>
  <si>
    <t>46</t>
  </si>
  <si>
    <t>279351105</t>
  </si>
  <si>
    <t>Zřízení bednění základových zdí oboustranné</t>
  </si>
  <si>
    <t>-125556613</t>
  </si>
  <si>
    <t>(8,365*2+3,05*2)*0,65*2+0,5*0,65*2</t>
  </si>
  <si>
    <t>(3,55+1,45*2)*0,65*2+0,3*0,65*2</t>
  </si>
  <si>
    <t>47</t>
  </si>
  <si>
    <t>279351106</t>
  </si>
  <si>
    <t>Odstranění bednění základových zdí oboustranné</t>
  </si>
  <si>
    <t>987687482</t>
  </si>
  <si>
    <t>48</t>
  </si>
  <si>
    <t>279361821</t>
  </si>
  <si>
    <t>Výztuž základových zdí nosných betonářskou ocelí 10 505</t>
  </si>
  <si>
    <t>-1917436294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</si>
  <si>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</si>
  <si>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</si>
  <si>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</si>
  <si>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</si>
  <si>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</si>
  <si>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</si>
  <si>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</si>
  <si>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</si>
  <si>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</si>
  <si>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</si>
  <si>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</si>
  <si>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</si>
  <si>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</si>
  <si>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</si>
  <si>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</si>
  <si>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</si>
  <si>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</si>
  <si>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</si>
  <si>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</si>
  <si>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</si>
  <si>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</si>
  <si>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</si>
  <si>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</si>
  <si>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49</t>
  </si>
  <si>
    <t>310239211</t>
  </si>
  <si>
    <t>Zazdívka otvorů  ve zdivu nadzákladovém cihlami pálenými na MVC</t>
  </si>
  <si>
    <t>-196584374</t>
  </si>
  <si>
    <t>0,87*2,15*0,45</t>
  </si>
  <si>
    <t>1,06*2,1*0,45</t>
  </si>
  <si>
    <t>50</t>
  </si>
  <si>
    <t>311238114</t>
  </si>
  <si>
    <t>Zdivo nosné tl 240 mm pevnosti P 15 na MVC</t>
  </si>
  <si>
    <t>-1621363227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</si>
  <si>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</si>
  <si>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</si>
  <si>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</si>
  <si>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</si>
  <si>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</si>
  <si>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</si>
  <si>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51</t>
  </si>
  <si>
    <t>311238115</t>
  </si>
  <si>
    <t xml:space="preserve">Zdivo nosné tl 300 mm pevnosti P 15 na MVC </t>
  </si>
  <si>
    <t>-28178279</t>
  </si>
  <si>
    <t>16,0*7,5</t>
  </si>
  <si>
    <t>(3,2*2,5)*3,5</t>
  </si>
  <si>
    <t>(16,0*2+21,5*2+1,5*2)*0,5</t>
  </si>
  <si>
    <t>(1,75*2+8,0)*2,75</t>
  </si>
  <si>
    <t>2,05*0,7*2</t>
  </si>
  <si>
    <t>52</t>
  </si>
  <si>
    <t>311238216</t>
  </si>
  <si>
    <t xml:space="preserve">Zdivo nosné tl 400 mm pevnosti P 15 na MC </t>
  </si>
  <si>
    <t>1553377152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</si>
  <si>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</si>
  <si>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</si>
  <si>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</si>
  <si>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</si>
  <si>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</si>
  <si>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</si>
  <si>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</si>
  <si>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53</t>
  </si>
  <si>
    <t>311238219</t>
  </si>
  <si>
    <t>Zdivo nosné tl 440 mm pevnosti P 15 na MC</t>
  </si>
  <si>
    <t>-1034749517</t>
  </si>
  <si>
    <t>25,475*3,5</t>
  </si>
  <si>
    <t>9,05*(3,5-1,75)</t>
  </si>
  <si>
    <t>54</t>
  </si>
  <si>
    <t>311321311</t>
  </si>
  <si>
    <t>Nosná zeď ze ŽB tř. C 16/20 bez výztuže</t>
  </si>
  <si>
    <t>-177933349</t>
  </si>
  <si>
    <t>"S15" (25,025+8,75)*0,05*0,43</t>
  </si>
  <si>
    <t>55</t>
  </si>
  <si>
    <t>311321411</t>
  </si>
  <si>
    <t>Nosná zeď ze ŽB tř. C 25/30</t>
  </si>
  <si>
    <t>-1620345049</t>
  </si>
  <si>
    <t>4,8*0,3*5,33</t>
  </si>
  <si>
    <t>56</t>
  </si>
  <si>
    <t>311321411a</t>
  </si>
  <si>
    <t>Opěrná zeď ze ŽB tř. C 25/30</t>
  </si>
  <si>
    <t>-963966470</t>
  </si>
  <si>
    <t>(15,41+1,65)*0,3*2,0</t>
  </si>
  <si>
    <t>57</t>
  </si>
  <si>
    <t>311351101</t>
  </si>
  <si>
    <t>Zřízení jednostranného bednění zdí nosných</t>
  </si>
  <si>
    <t>-1160717982</t>
  </si>
  <si>
    <t>"S15" (25,025+8,75)*0,43</t>
  </si>
  <si>
    <t>58</t>
  </si>
  <si>
    <t>311351102</t>
  </si>
  <si>
    <t>Odstranění jednostranného bednění zdí nosných</t>
  </si>
  <si>
    <t>904845027</t>
  </si>
  <si>
    <t>59</t>
  </si>
  <si>
    <t>311351105</t>
  </si>
  <si>
    <t>Zřízení oboustranného bednění zdí nosných</t>
  </si>
  <si>
    <t>1393791414</t>
  </si>
  <si>
    <t>"M1" (4,8*2+0,3*2)*5,33</t>
  </si>
  <si>
    <t>(15,41+1,65)*2,0+0,3*2,0*2</t>
  </si>
  <si>
    <t>60</t>
  </si>
  <si>
    <t>311351106</t>
  </si>
  <si>
    <t>Odstranění oboustranného bednění zdí nosných</t>
  </si>
  <si>
    <t>-1406996883</t>
  </si>
  <si>
    <t>61</t>
  </si>
  <si>
    <t>311361821</t>
  </si>
  <si>
    <t>Výztuž nosných zdí betonářskou ocelí 10 505</t>
  </si>
  <si>
    <t>564444144</t>
  </si>
  <si>
    <t>10,236*0,1</t>
  </si>
  <si>
    <t>62</t>
  </si>
  <si>
    <t>311362021</t>
  </si>
  <si>
    <t>Výztuž nosných zdí svařovanými sítěmi Kari</t>
  </si>
  <si>
    <t>-2066604654</t>
  </si>
  <si>
    <t>"M1 - 2xKari o8-150/150" 4,8*5,33*2*0,00756</t>
  </si>
  <si>
    <t>63</t>
  </si>
  <si>
    <t>317168131</t>
  </si>
  <si>
    <t>Překlad keramický vysoký v 23,8 cm dl 125 cm</t>
  </si>
  <si>
    <t>273968040</t>
  </si>
  <si>
    <t>"B1" 4*(4+5)</t>
  </si>
  <si>
    <t>"B4" 3*(13+4)</t>
  </si>
  <si>
    <t>"B10" 2*9</t>
  </si>
  <si>
    <t>"B11" 1*(1+2)</t>
  </si>
  <si>
    <t>317168132</t>
  </si>
  <si>
    <t>Překlad keramický vysoký v 23,8 cm dl 150 cm</t>
  </si>
  <si>
    <t>-439508030</t>
  </si>
  <si>
    <t>"B15" 3</t>
  </si>
  <si>
    <t>65</t>
  </si>
  <si>
    <t>317168133</t>
  </si>
  <si>
    <t>Překlad keramický vysoký v 23,8 cm dl 175 cm</t>
  </si>
  <si>
    <t>-1755420522</t>
  </si>
  <si>
    <t>"B2" 4*(1+1)</t>
  </si>
  <si>
    <t>"B6" 5*1</t>
  </si>
  <si>
    <t>"B7" 3*2</t>
  </si>
  <si>
    <t>"B13" 2*1</t>
  </si>
  <si>
    <t>66</t>
  </si>
  <si>
    <t>317168134</t>
  </si>
  <si>
    <t>Překlad keramický vysoký v 23,8 cm dl 200 cm</t>
  </si>
  <si>
    <t>146852034</t>
  </si>
  <si>
    <t>"B12" 2*1</t>
  </si>
  <si>
    <t>"B16" 3*1</t>
  </si>
  <si>
    <t>67</t>
  </si>
  <si>
    <t>317168135</t>
  </si>
  <si>
    <t>Překlad keramický vysoký v 23,8 cm dl 225 cm</t>
  </si>
  <si>
    <t>-1162194666</t>
  </si>
  <si>
    <t>"B3" 3*1</t>
  </si>
  <si>
    <t>"B17" 2*1</t>
  </si>
  <si>
    <t>68</t>
  </si>
  <si>
    <t>317168136</t>
  </si>
  <si>
    <t>Překlad keramický vysoký v 23,8 cm dl 250 cm</t>
  </si>
  <si>
    <t>1404683267</t>
  </si>
  <si>
    <t>"B5" 3*(1+1)</t>
  </si>
  <si>
    <t>"B9" 7*1</t>
  </si>
  <si>
    <t>"B14" 2*1</t>
  </si>
  <si>
    <t>69</t>
  </si>
  <si>
    <t>317168137</t>
  </si>
  <si>
    <t>Překlad keramický vysoký v 23,8 cm dl 275 cm</t>
  </si>
  <si>
    <t>94286091</t>
  </si>
  <si>
    <t>"B8" 3*1</t>
  </si>
  <si>
    <t>70</t>
  </si>
  <si>
    <t>317234410</t>
  </si>
  <si>
    <t>Vyzdívka mezi nosníky z cihel pálených na MC</t>
  </si>
  <si>
    <t>-1955224618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</si>
  <si>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</si>
  <si>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</si>
  <si>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</si>
  <si>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</si>
  <si>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</si>
  <si>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71</t>
  </si>
  <si>
    <t>317321411</t>
  </si>
  <si>
    <t>Překlad ze ŽB tř. C 25/30</t>
  </si>
  <si>
    <t>-2066346670</t>
  </si>
  <si>
    <t>"M5" 3,51</t>
  </si>
  <si>
    <t>"M6" 0,4</t>
  </si>
  <si>
    <t>"M12" 0,32</t>
  </si>
  <si>
    <t>"M13" 0,49</t>
  </si>
  <si>
    <t>"M26" 2,32</t>
  </si>
  <si>
    <t>72</t>
  </si>
  <si>
    <t>317351107</t>
  </si>
  <si>
    <t>Zřízení bednění překladů v do 4 m</t>
  </si>
  <si>
    <t>-1610080768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</si>
  <si>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</si>
  <si>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</si>
  <si>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</si>
  <si>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</si>
  <si>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</si>
  <si>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73</t>
  </si>
  <si>
    <t>317351108</t>
  </si>
  <si>
    <t>Odstranění bednění překladů v do 4 m</t>
  </si>
  <si>
    <t>-1049292697</t>
  </si>
  <si>
    <t>74</t>
  </si>
  <si>
    <t>317361821</t>
  </si>
  <si>
    <t>Výztuž překladů a říms z betonářské oceli 10 505</t>
  </si>
  <si>
    <t>566410232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</si>
  <si>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</si>
  <si>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</si>
  <si>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</si>
  <si>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</si>
  <si>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</si>
  <si>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</si>
  <si>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</si>
  <si>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</si>
  <si>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</si>
  <si>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</si>
  <si>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</si>
  <si>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</si>
  <si>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</si>
  <si>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</si>
  <si>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</si>
  <si>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</si>
  <si>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</si>
  <si>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</si>
  <si>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</si>
  <si>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75</t>
  </si>
  <si>
    <t>317944323</t>
  </si>
  <si>
    <t xml:space="preserve">Válcované nosníky č.14 až 22 dodatečně osazované do připravených otvorů </t>
  </si>
  <si>
    <t>295470521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</si>
  <si>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</si>
  <si>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</si>
  <si>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</si>
  <si>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</si>
  <si>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</si>
  <si>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</si>
  <si>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</si>
  <si>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76</t>
  </si>
  <si>
    <t>317998115</t>
  </si>
  <si>
    <t>Tepelná izolace mezi překlady v 24 cm z polystyrénu tl 100 mm</t>
  </si>
  <si>
    <t>2033395124</t>
  </si>
  <si>
    <t>1,75*2</t>
  </si>
  <si>
    <t>77</t>
  </si>
  <si>
    <t>330321410</t>
  </si>
  <si>
    <t>Sloupy nebo pilíře ze ŽB tř. C 25/30</t>
  </si>
  <si>
    <t>1642721216</t>
  </si>
  <si>
    <t>"M2" 2,37*10</t>
  </si>
  <si>
    <t>"M3" 3,05*2</t>
  </si>
  <si>
    <t>"M4" 0,52*2</t>
  </si>
  <si>
    <t>"M25" 0,48</t>
  </si>
  <si>
    <t>78</t>
  </si>
  <si>
    <t>331351101</t>
  </si>
  <si>
    <t>Zřízení bednění sloupů čtyřúhelníkových v do 4 m</t>
  </si>
  <si>
    <t>-891184320</t>
  </si>
  <si>
    <t>"M2" (0,75*2+0,5*2)*7,25*10</t>
  </si>
  <si>
    <t>(0,3*2+0,43*2)*1,25*10</t>
  </si>
  <si>
    <t>"M3" (0,75*2+0,525*2)*8,5*2</t>
  </si>
  <si>
    <t>"M4" 0,4*4*3,25*2</t>
  </si>
  <si>
    <t>"M8" 0,4*4*3,0*2</t>
  </si>
  <si>
    <t>79</t>
  </si>
  <si>
    <t>331351102</t>
  </si>
  <si>
    <t>Odstranění bednění sloupů čtyřúhelníkových v do 4 m</t>
  </si>
  <si>
    <t>1462188997</t>
  </si>
  <si>
    <t>80</t>
  </si>
  <si>
    <t>331361821</t>
  </si>
  <si>
    <t>Výztuž sloupů hranatých betonářskou ocelí 10 505</t>
  </si>
  <si>
    <t>238568786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</si>
  <si>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</si>
  <si>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</si>
  <si>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</si>
  <si>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</si>
  <si>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</si>
  <si>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</si>
  <si>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</si>
  <si>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</si>
  <si>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</si>
  <si>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</si>
  <si>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</si>
  <si>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</si>
  <si>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</si>
  <si>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</si>
  <si>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</si>
  <si>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</si>
  <si>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</si>
  <si>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</si>
  <si>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81</t>
  </si>
  <si>
    <t>342248141</t>
  </si>
  <si>
    <t xml:space="preserve">Příčky z cihel broušených tl 115 mm pevnosti P10 </t>
  </si>
  <si>
    <t>567781571</t>
  </si>
  <si>
    <t>(3,95+2,05+2,925+2,0+3,0+3,755+1,625)*3,9</t>
  </si>
  <si>
    <t>(2,975+1,4)*3,0</t>
  </si>
  <si>
    <t>(1,85+2,35+1,5)*3,5</t>
  </si>
  <si>
    <t>(2,925+2,1+3,0+1,8*3)*3,3</t>
  </si>
  <si>
    <t>"oblouk" 2,6*3,6</t>
  </si>
  <si>
    <t>82</t>
  </si>
  <si>
    <t>342248142</t>
  </si>
  <si>
    <t xml:space="preserve">Příčky z cihel broušených tl 140 mm pevnosti P10 </t>
  </si>
  <si>
    <t>-2073459167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</si>
  <si>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</si>
  <si>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</si>
  <si>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</si>
  <si>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</si>
  <si>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</si>
  <si>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</si>
  <si>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</si>
  <si>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</si>
  <si>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</si>
  <si>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83</t>
  </si>
  <si>
    <t>342291121</t>
  </si>
  <si>
    <t>Ukotvení příček k cihelným konstrukcím plochými kotvami</t>
  </si>
  <si>
    <t>-1084101345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</si>
  <si>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</si>
  <si>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</si>
  <si>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</si>
  <si>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</si>
  <si>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</si>
  <si>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</si>
  <si>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</si>
  <si>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</si>
  <si>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</si>
  <si>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</si>
  <si>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</si>
  <si>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</si>
  <si>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84</t>
  </si>
  <si>
    <t>346244381</t>
  </si>
  <si>
    <t>Plentování jednostranné v do 200 mm válcovaných nosníků cihlami</t>
  </si>
  <si>
    <t>-400150342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</si>
  <si>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</si>
  <si>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</si>
  <si>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</si>
  <si>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</si>
  <si>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</si>
  <si>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</si>
  <si>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85</t>
  </si>
  <si>
    <t>346244382</t>
  </si>
  <si>
    <t>Plentování jednostranné v do 300 mm válcovaných nosníků cihlami</t>
  </si>
  <si>
    <t>-1378793893</t>
  </si>
  <si>
    <t>"A3 - 1xHEBč.24, l=4,7m" 2,2*0,24*2</t>
  </si>
  <si>
    <t>86</t>
  </si>
  <si>
    <t>346481111</t>
  </si>
  <si>
    <t>Zaplentování rýh, potrubí, výklenků nebo nik ve stěnách rabicovým pletivem</t>
  </si>
  <si>
    <t>1195632311</t>
  </si>
  <si>
    <t>"1,35x2,1, 3xIč.16-2,0m - 2x" 1,35*(0,15*2+0,16*2+0,5)</t>
  </si>
  <si>
    <t>"HEB200, l=4,7m" 4,7*(0,15*2+0,2*2+0,8)</t>
  </si>
  <si>
    <t>87</t>
  </si>
  <si>
    <t>348272113</t>
  </si>
  <si>
    <t>Plotová zeď tl 190 mm z betonových tvarovek hladkých přírodních na MC včetně spárování</t>
  </si>
  <si>
    <t>2066275469</t>
  </si>
  <si>
    <t>(27,72+3,66+9,93+18,495+4,65-21*0,4)*1,2</t>
  </si>
  <si>
    <t>(25,915+0,7)*0,5</t>
  </si>
  <si>
    <t>88</t>
  </si>
  <si>
    <t>348272513</t>
  </si>
  <si>
    <t>Plotová stříška pro zeď tl 195 mm z tvarovek hladkých nebo štípaných přírodních</t>
  </si>
  <si>
    <t>2089841725</t>
  </si>
  <si>
    <t>(27,72+3,66+9,93+18,495+4,65-21*0,4)</t>
  </si>
  <si>
    <t>89</t>
  </si>
  <si>
    <t>348272516</t>
  </si>
  <si>
    <t>Plotová stříška pro zeď tl 400mm z tvarovek hladkých nebo štípaných přírodních</t>
  </si>
  <si>
    <t>-371010610</t>
  </si>
  <si>
    <t>(25,915+0,7)</t>
  </si>
  <si>
    <t>90</t>
  </si>
  <si>
    <t>348273111</t>
  </si>
  <si>
    <t>Plotový sloupek 400x400 mm z tvarovek hladkých přírodních včetně spárování a výplně betonem</t>
  </si>
  <si>
    <t>411835648</t>
  </si>
  <si>
    <t>1,4*21</t>
  </si>
  <si>
    <t>2,0</t>
  </si>
  <si>
    <t>91</t>
  </si>
  <si>
    <t>348273511</t>
  </si>
  <si>
    <t>Sloupová hlavice 400x400 mm z tvarovek hladkých nebo štípaných přírodních</t>
  </si>
  <si>
    <t>-1583504934</t>
  </si>
  <si>
    <t>21+1</t>
  </si>
  <si>
    <t>92</t>
  </si>
  <si>
    <t>349231821</t>
  </si>
  <si>
    <t xml:space="preserve">Přizdívka ostění s ozubem z cihel tl do 300 mm </t>
  </si>
  <si>
    <t>CS ÚRS 2009 01</t>
  </si>
  <si>
    <t>-879231745</t>
  </si>
  <si>
    <t>1,47*0,3</t>
  </si>
  <si>
    <t>93</t>
  </si>
  <si>
    <t>411123901</t>
  </si>
  <si>
    <t>Montáž ŽB stropních panelů se závěsnými háky hmotnosti do 1,5 t budova v do 18 m</t>
  </si>
  <si>
    <t>-1463704614</t>
  </si>
  <si>
    <t>"P13 - půlené" 16</t>
  </si>
  <si>
    <t>"P18" 6</t>
  </si>
  <si>
    <t>94</t>
  </si>
  <si>
    <t>593416261</t>
  </si>
  <si>
    <t>panel stropní dutinový PZD 21/330 329x29x10 cm</t>
  </si>
  <si>
    <t>-1615608703</t>
  </si>
  <si>
    <t>95</t>
  </si>
  <si>
    <t>593416262</t>
  </si>
  <si>
    <t>panel stropní dutinový PZD 21-30  299x29x10 cm</t>
  </si>
  <si>
    <t>-1773278746</t>
  </si>
  <si>
    <t>96</t>
  </si>
  <si>
    <t>411123901a</t>
  </si>
  <si>
    <t>Příplatek za řezáni PZD desky na 2 poloviny</t>
  </si>
  <si>
    <t>-148929282</t>
  </si>
  <si>
    <t>97</t>
  </si>
  <si>
    <t>411133901</t>
  </si>
  <si>
    <t>Montáž stropních panelů z betonu předpjatého bez závěsných háků hmotnosti do 1,5 t budova v do 18 m</t>
  </si>
  <si>
    <t>-820569535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</si>
  <si>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</si>
  <si>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</si>
  <si>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</si>
  <si>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</si>
  <si>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</si>
  <si>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</si>
  <si>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</si>
  <si>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</si>
  <si>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</si>
  <si>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</si>
  <si>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</si>
  <si>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</si>
  <si>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</si>
  <si>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</si>
  <si>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</si>
  <si>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</si>
  <si>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</si>
  <si>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</si>
  <si>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</si>
  <si>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</si>
  <si>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</si>
  <si>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</si>
  <si>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</si>
  <si>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</si>
  <si>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</si>
  <si>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</si>
  <si>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</si>
  <si>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</si>
  <si>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</si>
  <si>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</si>
  <si>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</si>
  <si>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</si>
  <si>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</si>
  <si>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98</t>
  </si>
  <si>
    <t>593468691</t>
  </si>
  <si>
    <t>panel stropní předpjatý dotinový 100x119x20 cm</t>
  </si>
  <si>
    <t>-71992492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</si>
  <si>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</si>
  <si>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</si>
  <si>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</si>
  <si>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</si>
  <si>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</si>
  <si>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</si>
  <si>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</si>
  <si>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</si>
  <si>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</si>
  <si>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</si>
  <si>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</si>
  <si>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99</t>
  </si>
  <si>
    <t>593468631</t>
  </si>
  <si>
    <t>panel stropní předpjatý dutinový 100x119x25 cm</t>
  </si>
  <si>
    <t>1880793249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</si>
  <si>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</si>
  <si>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</si>
  <si>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</si>
  <si>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</si>
  <si>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</si>
  <si>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</si>
  <si>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</si>
  <si>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</si>
  <si>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</si>
  <si>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</si>
  <si>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</si>
  <si>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</si>
  <si>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</si>
  <si>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</si>
  <si>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</si>
  <si>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</si>
  <si>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</si>
  <si>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</si>
  <si>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</si>
  <si>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</si>
  <si>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100</t>
  </si>
  <si>
    <t>411133902</t>
  </si>
  <si>
    <t xml:space="preserve">Montáž stropních panelů z betonu předpjatého bez závěsných háků hmotnosti do 3 t budova v do 18 m </t>
  </si>
  <si>
    <t>-1423847805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</si>
  <si>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</si>
  <si>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</si>
  <si>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</si>
  <si>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</si>
  <si>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</si>
  <si>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</si>
  <si>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</si>
  <si>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</si>
  <si>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</si>
  <si>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</si>
  <si>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101</t>
  </si>
  <si>
    <t>-429193</t>
  </si>
  <si>
    <t>"P14 - š=1,2m, l=5,07m" 10*5,07</t>
  </si>
  <si>
    <t>"P15 - š=1,2m, l=5,84m" 4*5,84</t>
  </si>
  <si>
    <t>"P17 - š=1,2m, l=6,08m" 8*6,08</t>
  </si>
  <si>
    <t>"P17 - š=1,07m, l=6,08m" 4*6,08</t>
  </si>
  <si>
    <t>102</t>
  </si>
  <si>
    <t>-1436281967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</si>
  <si>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</si>
  <si>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</si>
  <si>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</si>
  <si>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</si>
  <si>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</si>
  <si>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</si>
  <si>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103</t>
  </si>
  <si>
    <t>411321414</t>
  </si>
  <si>
    <t>Stropy deskové ze ŽB tř. C 25/30</t>
  </si>
  <si>
    <t>733462450</t>
  </si>
  <si>
    <t>"M7" 0,39</t>
  </si>
  <si>
    <t>"M8" 1,44</t>
  </si>
  <si>
    <t>"M11" 1,16</t>
  </si>
  <si>
    <t>"M29" 1,09</t>
  </si>
  <si>
    <t>104</t>
  </si>
  <si>
    <t>411321515</t>
  </si>
  <si>
    <t>Stropy deskové ze ŽB tř. C 20/25</t>
  </si>
  <si>
    <t>-1773128836</t>
  </si>
  <si>
    <t>"O15" 106,0*(0,06+0,025)</t>
  </si>
  <si>
    <t>"O16" 83,0*(0,04+0,02)</t>
  </si>
  <si>
    <t>105</t>
  </si>
  <si>
    <t>411351101</t>
  </si>
  <si>
    <t>Zřízení bednění stropů deskových</t>
  </si>
  <si>
    <t>-206266368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</si>
  <si>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</si>
  <si>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</si>
  <si>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</si>
  <si>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</si>
  <si>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</si>
  <si>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106</t>
  </si>
  <si>
    <t>411351102</t>
  </si>
  <si>
    <t>Odstranění bednění stropů deskových</t>
  </si>
  <si>
    <t>575984447</t>
  </si>
  <si>
    <t>107</t>
  </si>
  <si>
    <t>411354173</t>
  </si>
  <si>
    <t>Zřízení podpěrné konstrukce stropů v do 4 m pro zatížení do 12 kPa</t>
  </si>
  <si>
    <t>-1674282451</t>
  </si>
  <si>
    <t>"M7" 3,7*0,25</t>
  </si>
  <si>
    <t>"M8"  6,29*3,045</t>
  </si>
  <si>
    <t>"M11" 7,73*1,0</t>
  </si>
  <si>
    <t>"M29" 7,54*0,96</t>
  </si>
  <si>
    <t>108</t>
  </si>
  <si>
    <t>411354174</t>
  </si>
  <si>
    <t>Odstranění podpěrné konstrukce stropů v do 4 m pro zatížení do 12 kPa</t>
  </si>
  <si>
    <t>-1157732610</t>
  </si>
  <si>
    <t>109</t>
  </si>
  <si>
    <t>411354203</t>
  </si>
  <si>
    <t>Bednění stropů ztracené z hraněných trapézových vln v 40 mm plech lesklý tl 0,75 mm</t>
  </si>
  <si>
    <t>-1999715117</t>
  </si>
  <si>
    <t>"O16" 83,0</t>
  </si>
  <si>
    <t>110</t>
  </si>
  <si>
    <t>411354214</t>
  </si>
  <si>
    <t>Bednění stropů ztracené z hraněných trapézových vln v 50 mm plech lesklý tl 0,8 mm</t>
  </si>
  <si>
    <t>1141117872</t>
  </si>
  <si>
    <t>"O15" 106,0</t>
  </si>
  <si>
    <t>111</t>
  </si>
  <si>
    <t>411361821</t>
  </si>
  <si>
    <t>Výztuž stropů betonářskou ocelí 10 505</t>
  </si>
  <si>
    <t>1672014060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</si>
  <si>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</si>
  <si>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</si>
  <si>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</si>
  <si>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</si>
  <si>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</si>
  <si>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</si>
  <si>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112</t>
  </si>
  <si>
    <t>411362021</t>
  </si>
  <si>
    <t>Výztuž stropů svařovanými sítěmi Kari</t>
  </si>
  <si>
    <t>1800192604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</si>
  <si>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</si>
  <si>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</si>
  <si>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</si>
  <si>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</si>
  <si>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</si>
  <si>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</si>
  <si>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113</t>
  </si>
  <si>
    <t>413231211</t>
  </si>
  <si>
    <t>Zazdívka zhlaví stropních trámů průřezu do 20000 mm2</t>
  </si>
  <si>
    <t>-774042693</t>
  </si>
  <si>
    <t>"R18" 16</t>
  </si>
  <si>
    <t>"R19" 22</t>
  </si>
  <si>
    <t>114</t>
  </si>
  <si>
    <t>413232221</t>
  </si>
  <si>
    <t>Zazdívka zhlaví válcovaných nosníků v do 300 mm</t>
  </si>
  <si>
    <t>1387396234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</si>
  <si>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</si>
  <si>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</si>
  <si>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</si>
  <si>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</si>
  <si>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</si>
  <si>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</si>
  <si>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</si>
  <si>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</si>
  <si>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</si>
  <si>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</si>
  <si>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115</t>
  </si>
  <si>
    <t>413321414</t>
  </si>
  <si>
    <t>Nosníky ze ŽB tř. C 25/30</t>
  </si>
  <si>
    <t>-860725541</t>
  </si>
  <si>
    <t>"M9" 0,17</t>
  </si>
  <si>
    <t>"M27" 8,28</t>
  </si>
  <si>
    <t>"M28" 9,47</t>
  </si>
  <si>
    <t>116</t>
  </si>
  <si>
    <t>413351107</t>
  </si>
  <si>
    <t>Zřízení bednění nosníků bez podpěrné konstrukce</t>
  </si>
  <si>
    <t>-1952681549</t>
  </si>
  <si>
    <t>"M9" 2,2*(0,25+0,3*2)+2,2*0,25</t>
  </si>
  <si>
    <t>"M27" 34,42*(0,25+1,1*2)</t>
  </si>
  <si>
    <t>"M28" 34,42*(0,25+1,1*2)</t>
  </si>
  <si>
    <t>117</t>
  </si>
  <si>
    <t>413351108</t>
  </si>
  <si>
    <t>Odstranění bednění nosníků bez podpěrné konstrukce</t>
  </si>
  <si>
    <t>-1952993139</t>
  </si>
  <si>
    <t>118</t>
  </si>
  <si>
    <t>413361821</t>
  </si>
  <si>
    <t>Výztuž nosníků, volných trámů nebo průvlaků volných trámů betonářskou ocelí 10 505</t>
  </si>
  <si>
    <t>-795365233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</si>
  <si>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</si>
  <si>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</si>
  <si>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</si>
  <si>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</si>
  <si>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</si>
  <si>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</si>
  <si>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</si>
  <si>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</si>
  <si>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</si>
  <si>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119</t>
  </si>
  <si>
    <t>417321515</t>
  </si>
  <si>
    <t>Ztužující pásy a věnce ze ŽB tř. C 25/30</t>
  </si>
  <si>
    <t>-915033429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</si>
  <si>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</si>
  <si>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</si>
  <si>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</si>
  <si>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</si>
  <si>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</si>
  <si>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</si>
  <si>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</si>
  <si>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</si>
  <si>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</si>
  <si>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</si>
  <si>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</si>
  <si>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120</t>
  </si>
  <si>
    <t>417351115</t>
  </si>
  <si>
    <t>Zřízení bednění ztužujících věnců</t>
  </si>
  <si>
    <t>-963991115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</si>
  <si>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</si>
  <si>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</si>
  <si>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</si>
  <si>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</si>
  <si>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</si>
  <si>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</si>
  <si>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</si>
  <si>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</si>
  <si>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</si>
  <si>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</si>
  <si>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</si>
  <si>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121</t>
  </si>
  <si>
    <t>417351116</t>
  </si>
  <si>
    <t>Odstranění bednění ztužujících věnců</t>
  </si>
  <si>
    <t>-1805487290</t>
  </si>
  <si>
    <t>122</t>
  </si>
  <si>
    <t>417361821</t>
  </si>
  <si>
    <t>Výztuž ztužujících pásů a věnců betonářskou ocelí 10 505</t>
  </si>
  <si>
    <t>-1154252975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</si>
  <si>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</si>
  <si>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</si>
  <si>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</si>
  <si>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</si>
  <si>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</si>
  <si>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</si>
  <si>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</si>
  <si>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</si>
  <si>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</si>
  <si>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</si>
  <si>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</si>
  <si>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</si>
  <si>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</si>
  <si>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</si>
  <si>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</si>
  <si>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</si>
  <si>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</si>
  <si>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</si>
  <si>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</si>
  <si>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</si>
  <si>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</si>
  <si>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</si>
  <si>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</si>
  <si>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123</t>
  </si>
  <si>
    <t>430321414</t>
  </si>
  <si>
    <t>Schodišťová konstrukce a rampa ze ŽB tř. C 25/30</t>
  </si>
  <si>
    <t>952579518</t>
  </si>
  <si>
    <t>"M10" 4,33</t>
  </si>
  <si>
    <t>"M17" 1,68</t>
  </si>
  <si>
    <t>Mezisoučet</t>
  </si>
  <si>
    <t>3,95*1,45*0,15</t>
  </si>
  <si>
    <t>0,6*0,15*1,45*6</t>
  </si>
  <si>
    <t>124</t>
  </si>
  <si>
    <t>430321515</t>
  </si>
  <si>
    <t>Schodišťová konstrukce a rampa ze ŽB tř. C 20/25</t>
  </si>
  <si>
    <t>1197462026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</si>
  <si>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</si>
  <si>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</si>
  <si>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</si>
  <si>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</si>
  <si>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</si>
  <si>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</si>
  <si>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</si>
  <si>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</si>
  <si>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</si>
  <si>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</si>
  <si>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</si>
  <si>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</si>
  <si>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</si>
  <si>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</si>
  <si>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125</t>
  </si>
  <si>
    <t>430361821</t>
  </si>
  <si>
    <t>Výztuž schodišťové konstrukce a rampy betonářskou ocelí 10 505</t>
  </si>
  <si>
    <t>1351484431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</si>
  <si>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</si>
  <si>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</si>
  <si>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</si>
  <si>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</si>
  <si>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</si>
  <si>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</si>
  <si>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</si>
  <si>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</si>
  <si>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</si>
  <si>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126</t>
  </si>
  <si>
    <t>430362021</t>
  </si>
  <si>
    <t>Výztuž schodišťové konstrukce a rampy svařovanými sítěmi Kari</t>
  </si>
  <si>
    <t>1426176125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</si>
  <si>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</si>
  <si>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</si>
  <si>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</si>
  <si>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</si>
  <si>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</si>
  <si>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</si>
  <si>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</si>
  <si>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</si>
  <si>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127</t>
  </si>
  <si>
    <t>431351121</t>
  </si>
  <si>
    <t>Zřízení bednění podest schodišť a ramp přímočarých v do 4 m</t>
  </si>
  <si>
    <t>-1909098084</t>
  </si>
  <si>
    <t>(1,8*2+0,3*2)*0,25</t>
  </si>
  <si>
    <t>(5,33+0,7+2,5+0,7+0,5)*(1,8+0,4*2)</t>
  </si>
  <si>
    <t>(5,4+1,6*2+0,25+3,45)*1,6</t>
  </si>
  <si>
    <t>3,95*(1,45+0,4*2)</t>
  </si>
  <si>
    <t>(0,6*2+1,45)*0,15</t>
  </si>
  <si>
    <t>128</t>
  </si>
  <si>
    <t>431351122</t>
  </si>
  <si>
    <t>Odstranění bednění podest schodišť a ramp přímočarých v do 4 m</t>
  </si>
  <si>
    <t>-1866716828</t>
  </si>
  <si>
    <t>129</t>
  </si>
  <si>
    <t>434121416</t>
  </si>
  <si>
    <t>Osazení ŽB schodišťových stupňů drsných na schodnice</t>
  </si>
  <si>
    <t>-1665614211</t>
  </si>
  <si>
    <t>5,875+22,705+(5,875+0,99)</t>
  </si>
  <si>
    <t>5,525+22,705+(5,875-0,35-0,33)</t>
  </si>
  <si>
    <t>5,195+22,705+(5,875-0,35-0,33*2)</t>
  </si>
  <si>
    <t>4,865+22,705+(5,875-0,35-0,33*3)</t>
  </si>
  <si>
    <t>130</t>
  </si>
  <si>
    <t>593737960</t>
  </si>
  <si>
    <t>schod universální 35x15 cm dl. 100 cm</t>
  </si>
  <si>
    <t>-67318450</t>
  </si>
  <si>
    <t>131</t>
  </si>
  <si>
    <t>434351141</t>
  </si>
  <si>
    <t>Zřízení bednění stupňů přímočarých schodišť</t>
  </si>
  <si>
    <t>-1524085839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</si>
  <si>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</si>
  <si>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</si>
  <si>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</si>
  <si>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</si>
  <si>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</si>
  <si>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</si>
  <si>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</si>
  <si>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</si>
  <si>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</si>
  <si>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</si>
  <si>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132</t>
  </si>
  <si>
    <t>434351142</t>
  </si>
  <si>
    <t>Odstranění bednění stupňů přímočarých schodišť</t>
  </si>
  <si>
    <t>-356546456</t>
  </si>
  <si>
    <t>133</t>
  </si>
  <si>
    <t>444151112</t>
  </si>
  <si>
    <t>Montáž krytiny ocelových střech ze sendvičových panelů šroubovaných budov v do 12 m, kotvený samovrtnými  šrouby s těsnící podložkou</t>
  </si>
  <si>
    <t>-683596239</t>
  </si>
  <si>
    <t>"S16" 37,0*11,155*2</t>
  </si>
  <si>
    <t>134</t>
  </si>
  <si>
    <t>553246170</t>
  </si>
  <si>
    <t>panel sendvičový střešní s povrchovou úpravou, izolace minerální vata tl. 200 mm</t>
  </si>
  <si>
    <t>-107325520</t>
  </si>
  <si>
    <t>825,47*1,02</t>
  </si>
  <si>
    <t>135</t>
  </si>
  <si>
    <t>902213078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</si>
  <si>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</si>
  <si>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</si>
  <si>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</si>
  <si>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</si>
  <si>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</si>
  <si>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</si>
  <si>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</si>
  <si>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</si>
  <si>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</si>
  <si>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</si>
  <si>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</si>
  <si>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</si>
  <si>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136</t>
  </si>
  <si>
    <t>452311141</t>
  </si>
  <si>
    <t>Podkladní desky z betonu prostého tř. C 16/20 otevřený výkop</t>
  </si>
  <si>
    <t>164043850</t>
  </si>
  <si>
    <t>"RŠ425" 0,5*0,8*0,1*17</t>
  </si>
  <si>
    <t>"RŠ600" 0,8*0,8*0,1*11</t>
  </si>
  <si>
    <t>"RŠ1000"1,5*1,5*0,15*5</t>
  </si>
  <si>
    <t>"OLK" 2,5*2,5*0,155</t>
  </si>
  <si>
    <t>137</t>
  </si>
  <si>
    <t>452368211</t>
  </si>
  <si>
    <t>Výztuž podkladních desek nebo bloků nebo pražců otevřený výkop ze svařovaných sítí Kari</t>
  </si>
  <si>
    <t>2050047956</t>
  </si>
  <si>
    <t>"RŠ425" 0,5*0,8*17*0,0065</t>
  </si>
  <si>
    <t>"RŠ600" 0,8*0,8*11*0,0065</t>
  </si>
  <si>
    <t>"RŠ1000"1,5*1,5*5*0,0065</t>
  </si>
  <si>
    <t>"OLK" 2,5*2,5*0,0065</t>
  </si>
  <si>
    <t>Komunikace</t>
  </si>
  <si>
    <t>138</t>
  </si>
  <si>
    <t>561121011</t>
  </si>
  <si>
    <t>Podklad zhutněný mechanicky</t>
  </si>
  <si>
    <t>532442192</t>
  </si>
  <si>
    <t>"vně.schodiště"</t>
  </si>
  <si>
    <t>5,875*(0,35+0,99)</t>
  </si>
  <si>
    <t>22,705*(0,35+0,99)</t>
  </si>
  <si>
    <t>139</t>
  </si>
  <si>
    <t>564851111</t>
  </si>
  <si>
    <t>Podklad ze štěrkodrtě ŠD frakce 0-63 mm tl 150 mm</t>
  </si>
  <si>
    <t>-1830173157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</si>
  <si>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</si>
  <si>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</si>
  <si>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</si>
  <si>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</si>
  <si>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</si>
  <si>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</si>
  <si>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140</t>
  </si>
  <si>
    <t>564861111</t>
  </si>
  <si>
    <t>Podklad ze štěrkodrtě ŠD frakce 0-63 mm  tl 200 mm</t>
  </si>
  <si>
    <t>-1138291608</t>
  </si>
  <si>
    <t>Úpravy povrchu, podlahy, osazení</t>
  </si>
  <si>
    <t>141</t>
  </si>
  <si>
    <t>610991111</t>
  </si>
  <si>
    <t>Zakrývání výplní vnitřních otvorů, předmětů a konstrukcí</t>
  </si>
  <si>
    <t>1812320448</t>
  </si>
  <si>
    <t>"O1" 1,5*2,95*2</t>
  </si>
  <si>
    <t>"O2" 1,17*2,37*6</t>
  </si>
  <si>
    <t>"O3" 1,25*2,55</t>
  </si>
  <si>
    <t>"O4" 1,0*0,75*9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</si>
  <si>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</si>
  <si>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</si>
  <si>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</si>
  <si>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</si>
  <si>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</si>
  <si>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</si>
  <si>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</si>
  <si>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</si>
  <si>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</si>
  <si>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</si>
  <si>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</si>
  <si>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</si>
  <si>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</si>
  <si>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</si>
  <si>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</si>
  <si>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</si>
  <si>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</si>
  <si>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</si>
  <si>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</si>
  <si>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</si>
  <si>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</si>
  <si>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</si>
  <si>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142</t>
  </si>
  <si>
    <t>612321141</t>
  </si>
  <si>
    <t>Vápenocementová omítka štuková dvouvrstvá vnitřních stěn nanášená ručně</t>
  </si>
  <si>
    <t>1768506669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</si>
  <si>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</si>
  <si>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</si>
  <si>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</si>
  <si>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</si>
  <si>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</si>
  <si>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</si>
  <si>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</si>
  <si>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</si>
  <si>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</si>
  <si>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</si>
  <si>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</si>
  <si>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</si>
  <si>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</si>
  <si>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</si>
  <si>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</si>
  <si>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</si>
  <si>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</si>
  <si>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</si>
  <si>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</si>
  <si>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</si>
  <si>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</si>
  <si>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143</t>
  </si>
  <si>
    <t>612321191</t>
  </si>
  <si>
    <t>Příplatek k vápenocementové omítce vnitřních stěn za každých dalších 5 mm tloušťky ručně</t>
  </si>
  <si>
    <t>-1804902053</t>
  </si>
  <si>
    <t xml:space="preserve">"3 vrstvy" </t>
  </si>
  <si>
    <t>4720,519*3</t>
  </si>
  <si>
    <t>144</t>
  </si>
  <si>
    <t>612331121</t>
  </si>
  <si>
    <t>Cementová omítka hladká jednovrstvá vnitřních stěn nanášená ručně</t>
  </si>
  <si>
    <t>310769735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</si>
  <si>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</si>
  <si>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</si>
  <si>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</si>
  <si>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</si>
  <si>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</si>
  <si>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</si>
  <si>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</si>
  <si>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</si>
  <si>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</si>
  <si>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</si>
  <si>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</si>
  <si>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</si>
  <si>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</si>
  <si>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</si>
  <si>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</si>
  <si>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</si>
  <si>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</si>
  <si>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</si>
  <si>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</si>
  <si>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</si>
  <si>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</si>
  <si>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</si>
  <si>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</si>
  <si>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</si>
  <si>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</si>
  <si>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</si>
  <si>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</si>
  <si>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</si>
  <si>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</si>
  <si>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</si>
  <si>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</si>
  <si>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</si>
  <si>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</si>
  <si>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</si>
  <si>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145</t>
  </si>
  <si>
    <t>612331191</t>
  </si>
  <si>
    <t>Příplatek k cementové omítce vnitřních stěn za každých dalších 5 mm tloušťky ručně</t>
  </si>
  <si>
    <t>281961706</t>
  </si>
  <si>
    <t>"3 vrstvy"</t>
  </si>
  <si>
    <t>527,805*3</t>
  </si>
  <si>
    <t>146</t>
  </si>
  <si>
    <t>621131121</t>
  </si>
  <si>
    <t>Penetrace akrylát-silikon vnějších podhledů nanášená ručně</t>
  </si>
  <si>
    <t>-1381962535</t>
  </si>
  <si>
    <t>147</t>
  </si>
  <si>
    <t>621142001</t>
  </si>
  <si>
    <t>Potažení vnějších podhledů sklovláknitým pletivem vtlačeným do tenkovrstvé hmoty</t>
  </si>
  <si>
    <t>-218676927</t>
  </si>
  <si>
    <t>"nezateplené plochy"</t>
  </si>
  <si>
    <t>4,7*0,4+4,7*1,8*0,5</t>
  </si>
  <si>
    <t>(0,4+4,95+2,2)*0,4</t>
  </si>
  <si>
    <t>(2,75+11,095*2+20,235)*(0,3+0,35)</t>
  </si>
  <si>
    <t>148</t>
  </si>
  <si>
    <t>622143002</t>
  </si>
  <si>
    <t>Montáž omítkových plastových nebo pozinkovaných dilatačních profilů</t>
  </si>
  <si>
    <t>-519288955</t>
  </si>
  <si>
    <t>4,0*2</t>
  </si>
  <si>
    <t>8,0</t>
  </si>
  <si>
    <t>8,05*2</t>
  </si>
  <si>
    <t>149</t>
  </si>
  <si>
    <t>590515020</t>
  </si>
  <si>
    <t>profil dilatační rohový , dl. 2,5 m</t>
  </si>
  <si>
    <t>-2080655674</t>
  </si>
  <si>
    <t>32,1*1,05</t>
  </si>
  <si>
    <t>150</t>
  </si>
  <si>
    <t>622211011</t>
  </si>
  <si>
    <t>Montáž kontaktního zateplení vnějších stěn z polystyrénových desek tl do 80 mm</t>
  </si>
  <si>
    <t>-1410135966</t>
  </si>
  <si>
    <t>(2,0*2+0,4)*3,65</t>
  </si>
  <si>
    <t>151</t>
  </si>
  <si>
    <t>283759330</t>
  </si>
  <si>
    <t>deska fasádní polystyrénová EPS 70 F 1000 x 500 x 50 mm</t>
  </si>
  <si>
    <t>-461355215</t>
  </si>
  <si>
    <t>25,19*1,1</t>
  </si>
  <si>
    <t>152</t>
  </si>
  <si>
    <t>622211021</t>
  </si>
  <si>
    <t>Montáž kontaktního zateplení vnějších stěn z polystyrénových desek tl do 120 mm</t>
  </si>
  <si>
    <t>263008804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</si>
  <si>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</si>
  <si>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</si>
  <si>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</si>
  <si>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</si>
  <si>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</si>
  <si>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</si>
  <si>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</si>
  <si>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</si>
  <si>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</si>
  <si>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</si>
  <si>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153</t>
  </si>
  <si>
    <t>283763540</t>
  </si>
  <si>
    <t>deska fasádní polystyrénová izolační nenasákavá EPS P 1250 x 600 x 100 mm</t>
  </si>
  <si>
    <t>1835437126</t>
  </si>
  <si>
    <t>106,886*1,1</t>
  </si>
  <si>
    <t>154</t>
  </si>
  <si>
    <t>283760400</t>
  </si>
  <si>
    <t>deska fasádní polystyrénová EPS 70 šedá 1000 x 500 x 120 mm</t>
  </si>
  <si>
    <t>-1057494561</t>
  </si>
  <si>
    <t>365,012*1,1</t>
  </si>
  <si>
    <t>155</t>
  </si>
  <si>
    <t>622211031</t>
  </si>
  <si>
    <t>Montáž kontaktního zateplení vnějších stěn z polystyrénových desek tl do 160 mm</t>
  </si>
  <si>
    <t>-1198762756</t>
  </si>
  <si>
    <t>"šedý tl.150mm - atika krček"</t>
  </si>
  <si>
    <t>(1,57+14,46)*1,0</t>
  </si>
  <si>
    <t>16,0*1,0</t>
  </si>
  <si>
    <t>156</t>
  </si>
  <si>
    <t>283760439</t>
  </si>
  <si>
    <t>deska fasádní polystyrénová EPS 70 šedá 1000 x 500 x 150 mm</t>
  </si>
  <si>
    <t>-826579010</t>
  </si>
  <si>
    <t>32,03*1,1</t>
  </si>
  <si>
    <t>157</t>
  </si>
  <si>
    <t>621321121</t>
  </si>
  <si>
    <t>Vápenocementová omítka hladká jednovrstvá vnějších podhledů nanášená ručně</t>
  </si>
  <si>
    <t>2144187563</t>
  </si>
  <si>
    <t>158</t>
  </si>
  <si>
    <t>621321141</t>
  </si>
  <si>
    <t>Vápenocementová omítka štuková dvouvrstvá vnějších podhledů nanášená ručně</t>
  </si>
  <si>
    <t>235967223</t>
  </si>
  <si>
    <t>38,494*3</t>
  </si>
  <si>
    <t>159</t>
  </si>
  <si>
    <t>621531021</t>
  </si>
  <si>
    <t>Tenkovrstvá silikonová zrnitá omítka tl. 2,0 mm včetně penetrace vnějších podhledů</t>
  </si>
  <si>
    <t>-1822222768</t>
  </si>
  <si>
    <t>160</t>
  </si>
  <si>
    <t>622131121</t>
  </si>
  <si>
    <t>Penetrace akrylát-silikon vnějších stěn nanášená ručně</t>
  </si>
  <si>
    <t>1165720033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</si>
  <si>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</si>
  <si>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</si>
  <si>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</si>
  <si>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</si>
  <si>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</si>
  <si>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</si>
  <si>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</si>
  <si>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</si>
  <si>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</si>
  <si>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</si>
  <si>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</si>
  <si>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161</t>
  </si>
  <si>
    <t>622142001</t>
  </si>
  <si>
    <t>Potažení vnějších stěn sklovláknitým pletivem vtlačeným do tenkovrstvé hmoty</t>
  </si>
  <si>
    <t>1166851531</t>
  </si>
  <si>
    <t>"opěrná zeď"</t>
  </si>
  <si>
    <t>(15,41+1,65+0,3*2)*0,4</t>
  </si>
  <si>
    <t>162</t>
  </si>
  <si>
    <t>622143001</t>
  </si>
  <si>
    <t>Montáž omítkových plastových nebo pozinkovaných soklových profilů</t>
  </si>
  <si>
    <t>1009584072</t>
  </si>
  <si>
    <t>(2,75+11,95*2+20,235+5,635+0,12*8)</t>
  </si>
  <si>
    <t>20,235</t>
  </si>
  <si>
    <t>163</t>
  </si>
  <si>
    <t>590514201</t>
  </si>
  <si>
    <t>lišta zakládací plastová  123 mm</t>
  </si>
  <si>
    <t>-1524421725</t>
  </si>
  <si>
    <t>73,715*1,05</t>
  </si>
  <si>
    <t>164</t>
  </si>
  <si>
    <t>622143003</t>
  </si>
  <si>
    <t>Montáž omítkových plastových nebo pozinkovaných rohových profilů s tkaninou</t>
  </si>
  <si>
    <t>-1981863640</t>
  </si>
  <si>
    <t>"rohová lišta - nadpraží+ostění"</t>
  </si>
  <si>
    <t>"O1" (1,5+2,95*2)*2</t>
  </si>
  <si>
    <t>"O2" (1,17+2,37*2)*6</t>
  </si>
  <si>
    <t>"O3" (1,25+2,55*2)</t>
  </si>
  <si>
    <t>"O4" (1,0+0,75*2)*9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</si>
  <si>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</si>
  <si>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</si>
  <si>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</si>
  <si>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</si>
  <si>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</si>
  <si>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</si>
  <si>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</si>
  <si>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</si>
  <si>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</si>
  <si>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</si>
  <si>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</si>
  <si>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</si>
  <si>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</si>
  <si>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</si>
  <si>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</si>
  <si>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</si>
  <si>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</si>
  <si>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</si>
  <si>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</si>
  <si>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</si>
  <si>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</si>
  <si>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</si>
  <si>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</si>
  <si>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</si>
  <si>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</si>
  <si>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</si>
  <si>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</si>
  <si>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</si>
  <si>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</si>
  <si>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</si>
  <si>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</si>
  <si>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</si>
  <si>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</si>
  <si>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</si>
  <si>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</si>
  <si>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</si>
  <si>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</si>
  <si>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"O4" (1,0)*9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</si>
  <si>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</si>
  <si>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</si>
  <si>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</si>
  <si>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</si>
  <si>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</si>
  <si>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</si>
  <si>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</si>
  <si>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</si>
  <si>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</si>
  <si>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</si>
  <si>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</si>
  <si>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</si>
  <si>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165</t>
  </si>
  <si>
    <t>590514805</t>
  </si>
  <si>
    <t>lišta rohová s okapničkou Al 10/10 cm s tkaninou bal. 2,5 m</t>
  </si>
  <si>
    <t>-2084771723</t>
  </si>
  <si>
    <t>486,215*1,05</t>
  </si>
  <si>
    <t>166</t>
  </si>
  <si>
    <t>590514940</t>
  </si>
  <si>
    <t>připojovací profil parapetní variabilní s tkaninou, výška pěnové pásky 4 mm, délka 2 m</t>
  </si>
  <si>
    <t>-1329048013</t>
  </si>
  <si>
    <t>113,96*1,05</t>
  </si>
  <si>
    <t>167</t>
  </si>
  <si>
    <t>622143004</t>
  </si>
  <si>
    <t>Montáž omítkových samolepících začišťovacích profilů (APU lišt)</t>
  </si>
  <si>
    <t>-2060803287</t>
  </si>
  <si>
    <t>168</t>
  </si>
  <si>
    <t>590514760</t>
  </si>
  <si>
    <t>profil okenní začišťovací s tkaninou - 9 mm/2,4 m</t>
  </si>
  <si>
    <t>820992280</t>
  </si>
  <si>
    <t>397,32*1,05</t>
  </si>
  <si>
    <t>169</t>
  </si>
  <si>
    <t>622221021</t>
  </si>
  <si>
    <t>Montáž kontaktního zateplení vnějších stěn z minerální vlny s podélnou orientací vláken tl do 120 mm</t>
  </si>
  <si>
    <t>793397225</t>
  </si>
  <si>
    <t>16,0*7,3</t>
  </si>
  <si>
    <t>36,425+6,5</t>
  </si>
  <si>
    <t>21,5*3,5+21,5*0,5*2,0</t>
  </si>
  <si>
    <t>36,425*5,25</t>
  </si>
  <si>
    <t>215*0,5+21,5*0,5*2,0</t>
  </si>
  <si>
    <t>24,575*4,5</t>
  </si>
  <si>
    <t>170</t>
  </si>
  <si>
    <t>631515270</t>
  </si>
  <si>
    <t>deska minerální izolačnís podélným vláknem tl.100 mm</t>
  </si>
  <si>
    <t>2112139174</t>
  </si>
  <si>
    <t>668,137*1,1</t>
  </si>
  <si>
    <t>171</t>
  </si>
  <si>
    <t>622251101</t>
  </si>
  <si>
    <t>Příplatek k cenám kontaktního zateplení stěn za použití tepelněizolačních zátek z polystyrenu</t>
  </si>
  <si>
    <t>-862172977</t>
  </si>
  <si>
    <t>25,19</t>
  </si>
  <si>
    <t>471,898</t>
  </si>
  <si>
    <t>32,03</t>
  </si>
  <si>
    <t>172</t>
  </si>
  <si>
    <t>622251105</t>
  </si>
  <si>
    <t>Příplatek k cenám kontaktního zateplení stěn za použití tepelněizolačních zátek z minerální vlny</t>
  </si>
  <si>
    <t>478358004</t>
  </si>
  <si>
    <t>173</t>
  </si>
  <si>
    <t>622323111</t>
  </si>
  <si>
    <t>Vápenocementová omítka hladkých vnějších stěn tloušťky do 5 mm nanášená ručně</t>
  </si>
  <si>
    <t>1472144963</t>
  </si>
  <si>
    <t>174</t>
  </si>
  <si>
    <t>622323191</t>
  </si>
  <si>
    <t>Příplatek k vápenocementové omítce hladkých vnějších stěn za každý další 1 mm tloušťky ručně</t>
  </si>
  <si>
    <t>2107566630</t>
  </si>
  <si>
    <t>623,355*20</t>
  </si>
  <si>
    <t>175</t>
  </si>
  <si>
    <t>622331121</t>
  </si>
  <si>
    <t>Cementová omítka hladká jednovrstvá vnějších stěn nanášená ručně</t>
  </si>
  <si>
    <t>367835387</t>
  </si>
  <si>
    <t>176</t>
  </si>
  <si>
    <t>622331191</t>
  </si>
  <si>
    <t>Příplatek k cementové omítce vnějších stěn za každých dalších 5 mm tloušťky ručně</t>
  </si>
  <si>
    <t>-1464695655</t>
  </si>
  <si>
    <t>13,0*2</t>
  </si>
  <si>
    <t>177</t>
  </si>
  <si>
    <t>622511101</t>
  </si>
  <si>
    <t>Tenkovrstvá akrylátová mozaiková jemnozrnná omítka včetně penetrace vnějších stěn</t>
  </si>
  <si>
    <t>672286680</t>
  </si>
  <si>
    <t>106,886</t>
  </si>
  <si>
    <t>(25,474+1,635)*0,3</t>
  </si>
  <si>
    <t>178</t>
  </si>
  <si>
    <t>622531021</t>
  </si>
  <si>
    <t>Tenkovrstvá silikonová zrnitá omítka tl. 2,0 mm včetně penetrace vnějších stěn</t>
  </si>
  <si>
    <t>-441335971</t>
  </si>
  <si>
    <t>668,137</t>
  </si>
  <si>
    <t>(25,474+1,635)*(4,31-0,3)</t>
  </si>
  <si>
    <t>179</t>
  </si>
  <si>
    <t>629991011</t>
  </si>
  <si>
    <t>Zakrytí výplní otvorů a svislých ploch fólií přilepenou lepící páskou</t>
  </si>
  <si>
    <t>-164049963</t>
  </si>
  <si>
    <t>180</t>
  </si>
  <si>
    <t>631311113</t>
  </si>
  <si>
    <t>Mazanina tl do 80 mm z betonu prostého bez zvýšených nároků na prostředí tř. C 12/16</t>
  </si>
  <si>
    <t>1849978094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</si>
  <si>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</si>
  <si>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</si>
  <si>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</si>
  <si>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</si>
  <si>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</si>
  <si>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</si>
  <si>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</si>
  <si>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</si>
  <si>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181</t>
  </si>
  <si>
    <t>631311114a</t>
  </si>
  <si>
    <t xml:space="preserve">Mazanina tl do 80 mm z betonu prostého bez zvýšených nároků na prostředí tř. C 16/20 </t>
  </si>
  <si>
    <t>231334310</t>
  </si>
  <si>
    <t>"121,127" (619,06+8,97)*0,06</t>
  </si>
  <si>
    <t>182</t>
  </si>
  <si>
    <t>631311124</t>
  </si>
  <si>
    <t>Mazanina tl do 120 mm z betonu prostého bez zvýšených nároků na prostředí tř. C 16/20</t>
  </si>
  <si>
    <t>2136604829</t>
  </si>
  <si>
    <t>"vně.schodiště - podklad pod prefa stupně"</t>
  </si>
  <si>
    <t>5,875*(0,35+0,99)*0,1</t>
  </si>
  <si>
    <t>22,705*(0,35+0,99)*0,1</t>
  </si>
  <si>
    <t>183</t>
  </si>
  <si>
    <t>631342234</t>
  </si>
  <si>
    <t>Cementová litá pěna tl do 240 mm objemové hmotnosti 1200 kg/m3</t>
  </si>
  <si>
    <t>1368346858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</si>
  <si>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</si>
  <si>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</si>
  <si>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</si>
  <si>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</si>
  <si>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184</t>
  </si>
  <si>
    <t>631351101</t>
  </si>
  <si>
    <t>Zřízení bednění rýh a hran v podlahách</t>
  </si>
  <si>
    <t>-701633244</t>
  </si>
  <si>
    <t>(5,875+0,35+22,705)*0,1*2</t>
  </si>
  <si>
    <t>(5,525+22,705)*0,1*3</t>
  </si>
  <si>
    <t>(5,195+22,705)*0,1*3</t>
  </si>
  <si>
    <t>(4,865+22,705)*0,1*2</t>
  </si>
  <si>
    <t>185</t>
  </si>
  <si>
    <t>631351102</t>
  </si>
  <si>
    <t>Odstranění bednění rýh a hran v podlahách</t>
  </si>
  <si>
    <t>-824543441</t>
  </si>
  <si>
    <t>186</t>
  </si>
  <si>
    <t>631362021</t>
  </si>
  <si>
    <t>Výztuž mazanin svařovanými sítěmi Kari</t>
  </si>
  <si>
    <t>-334755541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</si>
  <si>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</si>
  <si>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</si>
  <si>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</si>
  <si>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</si>
  <si>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</si>
  <si>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</si>
  <si>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187</t>
  </si>
  <si>
    <t>632441217</t>
  </si>
  <si>
    <t>Potěr anhydritový samonivelační tl do 70 mm C20 litý</t>
  </si>
  <si>
    <t>-1227016610</t>
  </si>
  <si>
    <t>"m.č.100" 7,93</t>
  </si>
  <si>
    <t>"m.č.101" 147,16</t>
  </si>
  <si>
    <t>"m.č.201" 66,7</t>
  </si>
  <si>
    <t>"m.č.223" 59,73</t>
  </si>
  <si>
    <t>188</t>
  </si>
  <si>
    <t>632451024</t>
  </si>
  <si>
    <t>Vyrovnávací potěr tl do 50 mm z MC 15 provedený v pásu</t>
  </si>
  <si>
    <t>1869625335</t>
  </si>
  <si>
    <t>"pod parapet"</t>
  </si>
  <si>
    <t>"O1" (1,5)*2*0,44</t>
  </si>
  <si>
    <t>"O2" (1,17)*6*0,4</t>
  </si>
  <si>
    <t>"O3" (1,25)*0,44</t>
  </si>
  <si>
    <t>"O4" (1,0)*4*0,44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</si>
  <si>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</si>
  <si>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</si>
  <si>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</si>
  <si>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</si>
  <si>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</si>
  <si>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</si>
  <si>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</si>
  <si>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</si>
  <si>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</si>
  <si>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</si>
  <si>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</si>
  <si>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</si>
  <si>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189</t>
  </si>
  <si>
    <t>632481213</t>
  </si>
  <si>
    <t>Separační vrstva z PE fólie</t>
  </si>
  <si>
    <t>-1908352417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</si>
  <si>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</si>
  <si>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</si>
  <si>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</si>
  <si>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190</t>
  </si>
  <si>
    <t>634111113</t>
  </si>
  <si>
    <t>Obvodová dilatace pružnou těsnicí páskou v 80 mm mezi stěnou a mazaninou</t>
  </si>
  <si>
    <t>199260181</t>
  </si>
  <si>
    <t>"203-209" (12,03+14,61+22,0+10,41+4,14+2,44+30,9)</t>
  </si>
  <si>
    <t>"210" 67,67</t>
  </si>
  <si>
    <t>"211-226" (5,65+3,52+1,81+4,2+4,2+5,27+1,92+3,87+11,33+11,75+9,55+24,09+1,62+17,33+3,38+1,62+6,93)</t>
  </si>
  <si>
    <t>191</t>
  </si>
  <si>
    <t>634112123</t>
  </si>
  <si>
    <t>Obvodová dilatace podlahovým páskem s fólií v 80 mm š 5 mm mezi stěnou a samonivelačním potěrem</t>
  </si>
  <si>
    <t>1473426285</t>
  </si>
  <si>
    <t>192</t>
  </si>
  <si>
    <t>635111215</t>
  </si>
  <si>
    <t>Násyp pod podlahy ze štěrkopísku se zhutněním</t>
  </si>
  <si>
    <t>-1890505045</t>
  </si>
  <si>
    <t>2,35*0,9*0,3</t>
  </si>
  <si>
    <t>(0,15+1,3+0,9)*0,3</t>
  </si>
  <si>
    <t>2,9*(1,625+0,7)*0,1</t>
  </si>
  <si>
    <t>0,9*1,65*0,3</t>
  </si>
  <si>
    <t>193</t>
  </si>
  <si>
    <t>635111242</t>
  </si>
  <si>
    <t>Násyp pod podlahy z hrubého kameniva 16-32 se zhutněním</t>
  </si>
  <si>
    <t>2077144718</t>
  </si>
  <si>
    <t>"pódium - mezi pasy"</t>
  </si>
  <si>
    <t>7,0*3,0*0,15</t>
  </si>
  <si>
    <t>194</t>
  </si>
  <si>
    <t>636311115</t>
  </si>
  <si>
    <t>Kladení dlažby z betonových dlaždic 40x40cm na sucho na terče z umělé hmoty o výšce přes 150 mm</t>
  </si>
  <si>
    <t>869913641</t>
  </si>
  <si>
    <t>"S14" (14,09*3,325+5,905*1,58+2,0*0,4+3,1*0,4*2+3,135*0,4)</t>
  </si>
  <si>
    <t>"S15" 9,08*25,325-7,0*3,4</t>
  </si>
  <si>
    <t>195</t>
  </si>
  <si>
    <t>592457199</t>
  </si>
  <si>
    <t>dlažba betonová na terasy 40x20x2 cm</t>
  </si>
  <si>
    <t>-334496154</t>
  </si>
  <si>
    <t>266,864*1,1</t>
  </si>
  <si>
    <t>293,55*1,02 "Přepočtené koeficientem množství</t>
  </si>
  <si>
    <t>196</t>
  </si>
  <si>
    <t>636624320</t>
  </si>
  <si>
    <t>Podlaha z desek z recyklované pryže pro fitness tl 20 mm barevná lepená ve spojích, soklík</t>
  </si>
  <si>
    <t>-762923458</t>
  </si>
  <si>
    <t>197</t>
  </si>
  <si>
    <t>642942111</t>
  </si>
  <si>
    <t>Osazování zárubní nebo rámů dveřních kovových do 2,5 m2 na MC</t>
  </si>
  <si>
    <t>1424118655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</si>
  <si>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</si>
  <si>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</si>
  <si>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</si>
  <si>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</si>
  <si>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</si>
  <si>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</si>
  <si>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</si>
  <si>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198</t>
  </si>
  <si>
    <t>553311151</t>
  </si>
  <si>
    <t>zárubeň ocelová pro běžné zdění ZH 110 700 L/P</t>
  </si>
  <si>
    <t>542338036</t>
  </si>
  <si>
    <t>199</t>
  </si>
  <si>
    <t>553311171</t>
  </si>
  <si>
    <t>zárubeň ocelová pro běžné zdění ZH 110 800 L/P</t>
  </si>
  <si>
    <t>-696488079</t>
  </si>
  <si>
    <t>200</t>
  </si>
  <si>
    <t>553311132</t>
  </si>
  <si>
    <t>zárubeň ocelová pro běžné zdění SH 100 600 L/P</t>
  </si>
  <si>
    <t>-204603805</t>
  </si>
  <si>
    <t>201</t>
  </si>
  <si>
    <t>553311152</t>
  </si>
  <si>
    <t>zárubeň ocelová pro běžné zdění SH 100 700 L/P</t>
  </si>
  <si>
    <t>-975273438</t>
  </si>
  <si>
    <t>202</t>
  </si>
  <si>
    <t>553311212</t>
  </si>
  <si>
    <t>zárubeň ocelová pro běžné zdění SH 100 1100 L/P</t>
  </si>
  <si>
    <t>-25546774</t>
  </si>
  <si>
    <t>203</t>
  </si>
  <si>
    <t>648991113</t>
  </si>
  <si>
    <t>Osazení parapetních desek z plastických hmot š nad 200 mm</t>
  </si>
  <si>
    <t>742124252</t>
  </si>
  <si>
    <t>"P1" 1,18*6</t>
  </si>
  <si>
    <t>"P2" 1,0*18</t>
  </si>
  <si>
    <t>"P3" 2,09*2</t>
  </si>
  <si>
    <t>"P4" 5,75*9</t>
  </si>
  <si>
    <t>204</t>
  </si>
  <si>
    <t>607756310</t>
  </si>
  <si>
    <t>deska parapetní PVC bílý š do 410 mm vč. krytek</t>
  </si>
  <si>
    <t>-1286064238</t>
  </si>
  <si>
    <t>81,01*1,05</t>
  </si>
  <si>
    <t>205</t>
  </si>
  <si>
    <t>649991111</t>
  </si>
  <si>
    <t>D+MTŽ těsnící pás 56x45 mm pro stěnové spáry z EDPM pro zatlační do dilatační spáry pro vnitřní i venkovní použití</t>
  </si>
  <si>
    <t>1113624756</t>
  </si>
  <si>
    <t>"P5" 115,0</t>
  </si>
  <si>
    <t>Trubní vedení</t>
  </si>
  <si>
    <t>206</t>
  </si>
  <si>
    <t>871265221</t>
  </si>
  <si>
    <t>Kanalizační potrubí z tvrdého PVC-systém KG tuhost třídy SN8 DN100</t>
  </si>
  <si>
    <t>-1895056606</t>
  </si>
  <si>
    <t>11,1+8,9+2,8+6,6*2+8,9+1,5</t>
  </si>
  <si>
    <t>207</t>
  </si>
  <si>
    <t>871275221</t>
  </si>
  <si>
    <t>Kanalizační potrubí z tvrdého PVC-systém KG tuhost třídy SN8 DN125</t>
  </si>
  <si>
    <t>380276385</t>
  </si>
  <si>
    <t>1,85</t>
  </si>
  <si>
    <t>208</t>
  </si>
  <si>
    <t>871315221</t>
  </si>
  <si>
    <t>Kanalizační potrubí z tvrdého PVC-systém KG tuhost třídy SN8 DN150</t>
  </si>
  <si>
    <t>1074786598</t>
  </si>
  <si>
    <t>7,5+24,5+24,0+3,6+10,5+4,3</t>
  </si>
  <si>
    <t>209</t>
  </si>
  <si>
    <t>871355221</t>
  </si>
  <si>
    <t xml:space="preserve">Kanalizační potrubí z tvrdého PVC-systém KG tuhost třídy SN8 DN200 </t>
  </si>
  <si>
    <t>289784395</t>
  </si>
  <si>
    <t>22,8+12,5+7,0+8,1</t>
  </si>
  <si>
    <t>210</t>
  </si>
  <si>
    <t>871365221</t>
  </si>
  <si>
    <t>Kanalizační potrubí z tvrdého PVC-systém KG tuhost třídy SN8 DN250</t>
  </si>
  <si>
    <t>419641689</t>
  </si>
  <si>
    <t>16,2+15,0</t>
  </si>
  <si>
    <t>211</t>
  </si>
  <si>
    <t>871375221</t>
  </si>
  <si>
    <t>Kanalizační potrubí z tvrdého PVC-systém KG tuhost třídy SN8 DN300</t>
  </si>
  <si>
    <t>-436950620</t>
  </si>
  <si>
    <t>3,0+19,5+9,0</t>
  </si>
  <si>
    <t>212</t>
  </si>
  <si>
    <t>894215112</t>
  </si>
  <si>
    <t>Šachtice domovní kanalizační obestavěný prostor do 5 m3 se stěnami z betonu</t>
  </si>
  <si>
    <t>-117780637</t>
  </si>
  <si>
    <t>1,5*1,2*1,2</t>
  </si>
  <si>
    <t>213</t>
  </si>
  <si>
    <t>894411131</t>
  </si>
  <si>
    <t xml:space="preserve">Osazení dna prefabrikovaného šachet kanalizačních z betonových dílců na potrubí DN do 300 </t>
  </si>
  <si>
    <t>441185673</t>
  </si>
  <si>
    <t>"DŠ1,2,3,4,9" 5</t>
  </si>
  <si>
    <t>214</t>
  </si>
  <si>
    <t>592243390</t>
  </si>
  <si>
    <t>dno betonové šachty kanalizační přímé  100/100 V max. 60 100/100x60 cm</t>
  </si>
  <si>
    <t>-448377856</t>
  </si>
  <si>
    <t>215</t>
  </si>
  <si>
    <t>592243480</t>
  </si>
  <si>
    <t>těsnění elastomerové pro spojení šachetních dílů EMT DN 1000</t>
  </si>
  <si>
    <t>-74369282</t>
  </si>
  <si>
    <t>4*3+6*2</t>
  </si>
  <si>
    <t>216</t>
  </si>
  <si>
    <t>894411311</t>
  </si>
  <si>
    <t>Osazení železobetonových dílců pro šachty skruží rovných</t>
  </si>
  <si>
    <t>2024876734</t>
  </si>
  <si>
    <t xml:space="preserve">"DŠ1,2,3,4,9" </t>
  </si>
  <si>
    <t>217</t>
  </si>
  <si>
    <t>592243050</t>
  </si>
  <si>
    <t>skruž betonová šachetní  100/25 D100x25x12 cm</t>
  </si>
  <si>
    <t>680295254</t>
  </si>
  <si>
    <t>218</t>
  </si>
  <si>
    <t>592243060</t>
  </si>
  <si>
    <t>skruž betonová šachetní  100/50 D100x50x12 cm</t>
  </si>
  <si>
    <t>-75881289</t>
  </si>
  <si>
    <t>219</t>
  </si>
  <si>
    <t>592243070</t>
  </si>
  <si>
    <t>skruž betonová šachetní  100/100 D100x100x12 cm</t>
  </si>
  <si>
    <t>1875636751</t>
  </si>
  <si>
    <t>220</t>
  </si>
  <si>
    <t>894412411</t>
  </si>
  <si>
    <t>Osazení železobetonových dílců pro šachty skruží přechodových</t>
  </si>
  <si>
    <t>1927684693</t>
  </si>
  <si>
    <t>221</t>
  </si>
  <si>
    <t>592243120</t>
  </si>
  <si>
    <t>konus šachetní betonový TBR-Q.1 100-63/58/12 KPS 100x62,5x58 cm</t>
  </si>
  <si>
    <t>1011617580</t>
  </si>
  <si>
    <t>222</t>
  </si>
  <si>
    <t>894811263</t>
  </si>
  <si>
    <t>Revizní šachta z PVC systém RV typ pravý/přímý/levý, DN 425/125,150,200 tlak 40 t, litinový poklop pro nosnost 40t</t>
  </si>
  <si>
    <t>-1553923549</t>
  </si>
  <si>
    <t>"DŠ11,RŠ1-RŠ8,RŠ10-RŠ13" 13</t>
  </si>
  <si>
    <t>"DŠ12-DŠ13,DŠ15,RŠ9" 4</t>
  </si>
  <si>
    <t>223</t>
  </si>
  <si>
    <t>894812314</t>
  </si>
  <si>
    <t xml:space="preserve">Revizní a čistící šachta z PP typ DN 600/150 šachtové dno </t>
  </si>
  <si>
    <t>437110239</t>
  </si>
  <si>
    <t>224</t>
  </si>
  <si>
    <t>894812318</t>
  </si>
  <si>
    <t>Revizní a čistící šachta z PP typ DN 600/200 šachtové dno</t>
  </si>
  <si>
    <t>-2112319438</t>
  </si>
  <si>
    <t>225</t>
  </si>
  <si>
    <t>894812324</t>
  </si>
  <si>
    <t>Revizní a čistící šachta z PP typ DN 600/250 šachtové dno</t>
  </si>
  <si>
    <t>-1217336288</t>
  </si>
  <si>
    <t>226</t>
  </si>
  <si>
    <t>894812334</t>
  </si>
  <si>
    <t>Revizní a čistící šachta z PP DN 600 šachtová roura korugovaná světlé hloubky 4000 mm</t>
  </si>
  <si>
    <t>-1215453382</t>
  </si>
  <si>
    <t>227</t>
  </si>
  <si>
    <t>894812339</t>
  </si>
  <si>
    <t>Příplatek k rourám revizní a čistící šachty z PP DN 600 za uříznutí šachtové roury</t>
  </si>
  <si>
    <t>1872458557</t>
  </si>
  <si>
    <t>228</t>
  </si>
  <si>
    <t>894812377</t>
  </si>
  <si>
    <t>Revizní a čistící šachta z PP DN 600 poklop litinový do 40 t s teleskopickým adaptérem</t>
  </si>
  <si>
    <t>-1830343027</t>
  </si>
  <si>
    <t>"SŠ1-SŠ5, DŠ6-DŠ8, DŠ10" 9</t>
  </si>
  <si>
    <t>"DŠ5,DŠ14" 2</t>
  </si>
  <si>
    <t>229</t>
  </si>
  <si>
    <t>894812422</t>
  </si>
  <si>
    <t xml:space="preserve">Revizní a čistící šachta z PP typ DN 1000/315 šachtové dno sběrné </t>
  </si>
  <si>
    <t>1155793898</t>
  </si>
  <si>
    <t>230</t>
  </si>
  <si>
    <t>895170201</t>
  </si>
  <si>
    <t>Drenážní šachta z PP šachtové dno  DN 400 usazovací prostor 35 l</t>
  </si>
  <si>
    <t>289611611</t>
  </si>
  <si>
    <t>231</t>
  </si>
  <si>
    <t>895170305</t>
  </si>
  <si>
    <t>Drenážní šachta z PP DN 400 šachtové prodloužení s drážkou světlé hloubky 2000 mm</t>
  </si>
  <si>
    <t>-1359187106</t>
  </si>
  <si>
    <t>2,0*2*6</t>
  </si>
  <si>
    <t>232</t>
  </si>
  <si>
    <t>895170332</t>
  </si>
  <si>
    <t>Drenážní šachta z PP DN 400 nástavec teleskopický pro zatížení 40 t</t>
  </si>
  <si>
    <t>1780443798</t>
  </si>
  <si>
    <t>233</t>
  </si>
  <si>
    <t>895170431</t>
  </si>
  <si>
    <t>Příplatek k rourám drenážní šachty z PP DN 400 za uříznutí šachtové roury</t>
  </si>
  <si>
    <t>2123014305</t>
  </si>
  <si>
    <t>234</t>
  </si>
  <si>
    <t>895941112</t>
  </si>
  <si>
    <t>Zřízení vpusti kanalizační uliční plastové, vývod DN100</t>
  </si>
  <si>
    <t>87817743</t>
  </si>
  <si>
    <t>"VPD4-D" 1</t>
  </si>
  <si>
    <t>"VPD5-D" 1</t>
  </si>
  <si>
    <t>"VPD6-D" 1</t>
  </si>
  <si>
    <t>235</t>
  </si>
  <si>
    <t>592238640</t>
  </si>
  <si>
    <t>prstenec betonový pro uliční vpusť vyrovnávací  390/60/10a, 39x6x13 cm</t>
  </si>
  <si>
    <t>1625778711</t>
  </si>
  <si>
    <t>236</t>
  </si>
  <si>
    <t>592238750</t>
  </si>
  <si>
    <t>koš pozink. D1 DIN 4052, nízký, pro rám 500/300</t>
  </si>
  <si>
    <t>-344983527</t>
  </si>
  <si>
    <t>237</t>
  </si>
  <si>
    <t>592238760</t>
  </si>
  <si>
    <t>rám zabetonovaný DIN 19583-9 500/500 mm</t>
  </si>
  <si>
    <t>-1221824146</t>
  </si>
  <si>
    <t>238</t>
  </si>
  <si>
    <t>592238780</t>
  </si>
  <si>
    <t>mříž M1 D400 DIN 19583-13, 500/500 mm</t>
  </si>
  <si>
    <t>788757710</t>
  </si>
  <si>
    <t>239</t>
  </si>
  <si>
    <t>895971123</t>
  </si>
  <si>
    <t>Zasakovací box z polypropylenu PP bez revize pro vsakování dvouřadová galerie objemu do 20 m3</t>
  </si>
  <si>
    <t>-1923335124</t>
  </si>
  <si>
    <t>"RN2 10,7m3" 1</t>
  </si>
  <si>
    <t>240</t>
  </si>
  <si>
    <t>895971125</t>
  </si>
  <si>
    <t>Zasakovací box z polypropylenu PP bez revize pro vsakování dvouřadová galerie objemu do 100 m3</t>
  </si>
  <si>
    <t>-1011033408</t>
  </si>
  <si>
    <t>"RN1 53,6m3" 1</t>
  </si>
  <si>
    <t>241</t>
  </si>
  <si>
    <t>895979001</t>
  </si>
  <si>
    <t>D+MTŽ odlučovače ropných látek</t>
  </si>
  <si>
    <t>kpl.</t>
  </si>
  <si>
    <t>-98124587</t>
  </si>
  <si>
    <t>"LO" 1</t>
  </si>
  <si>
    <t>242</t>
  </si>
  <si>
    <t>899103111</t>
  </si>
  <si>
    <t>Osazení poklopů litinových nebo ocelových včetně rámů hmotnosti nad 100 do 150 kg</t>
  </si>
  <si>
    <t>-1622456404</t>
  </si>
  <si>
    <t>243</t>
  </si>
  <si>
    <t>552410150</t>
  </si>
  <si>
    <t>poklop šachtový třída D 400, kruhový rám 785, vstup 600 mm, s ventilací</t>
  </si>
  <si>
    <t>-1542819088</t>
  </si>
  <si>
    <t>Ostatní konstrukce a práce-bourání</t>
  </si>
  <si>
    <t>244</t>
  </si>
  <si>
    <t>900-001</t>
  </si>
  <si>
    <t>D+MTŽ  lajnování hřišť - basketbal, volejbal, tenis</t>
  </si>
  <si>
    <t>1833878563</t>
  </si>
  <si>
    <t>"tenis" 157,25</t>
  </si>
  <si>
    <t>"volejbal" 81,0</t>
  </si>
  <si>
    <t>"sbasketball" 187,2</t>
  </si>
  <si>
    <t>245</t>
  </si>
  <si>
    <t>9-001</t>
  </si>
  <si>
    <t>D+MTŽ hasicích přístrojů s hasicí schopností 21A na stěnu vč.orámování linkou š=50mm okolo červenou barvou</t>
  </si>
  <si>
    <t>-1809593645</t>
  </si>
  <si>
    <t>246</t>
  </si>
  <si>
    <t>935113111</t>
  </si>
  <si>
    <t>Osazení odvodňovacího polymerbetonového žlabu s krycím roštem šířky do 200 mm</t>
  </si>
  <si>
    <t>404200586</t>
  </si>
  <si>
    <t>"ŽL1" 2,5</t>
  </si>
  <si>
    <t>"ŽL2" 2,0</t>
  </si>
  <si>
    <t>"ŽL3" 12,5</t>
  </si>
  <si>
    <t>"ŽL4" 7,5</t>
  </si>
  <si>
    <t>247</t>
  </si>
  <si>
    <t>592270001</t>
  </si>
  <si>
    <t xml:space="preserve">žlab odvodňovací DN100, polymerbeton </t>
  </si>
  <si>
    <t>2060661769</t>
  </si>
  <si>
    <t>22,5</t>
  </si>
  <si>
    <t>248</t>
  </si>
  <si>
    <t>592270220</t>
  </si>
  <si>
    <t>rošt můstkový - grafitová tvárná litina 50cm x 12,7cm x 493cm2/m, tř.zatíž. C250</t>
  </si>
  <si>
    <t>1563113140</t>
  </si>
  <si>
    <t>24,5*2</t>
  </si>
  <si>
    <t>249</t>
  </si>
  <si>
    <t>592270250</t>
  </si>
  <si>
    <t>vpust žlabová krátký tvar DN100, H355, těsný odtok DN100  50 x 13 x 35,5 cm</t>
  </si>
  <si>
    <t>-1333055692</t>
  </si>
  <si>
    <t>250</t>
  </si>
  <si>
    <t>592270270</t>
  </si>
  <si>
    <t>čelo plné na začátek a konec žlabu DN100, pro všechny stavební výšky</t>
  </si>
  <si>
    <t>-1935327336</t>
  </si>
  <si>
    <t>4*2</t>
  </si>
  <si>
    <t>251</t>
  </si>
  <si>
    <t>952901111</t>
  </si>
  <si>
    <t>Vyčištění budov bytové a občanské výstavby při výšce podlaží do 4 m</t>
  </si>
  <si>
    <t>-1151888276</t>
  </si>
  <si>
    <t>"1.NP" 1371,45</t>
  </si>
  <si>
    <t>"2.NP" 416,92</t>
  </si>
  <si>
    <t>252</t>
  </si>
  <si>
    <t>953312113</t>
  </si>
  <si>
    <t>Vložky do svislých dilatačních spár z fasádních polystyrénových desek tl 30 mm</t>
  </si>
  <si>
    <t>1746678611</t>
  </si>
  <si>
    <t>"zdivo starý objektxnový" 21,5*(7,25-1,0)</t>
  </si>
  <si>
    <t>253</t>
  </si>
  <si>
    <t>953312123</t>
  </si>
  <si>
    <t>Vložky do svislých dilatačních spár z extrudovaných polystyrénových desek tl 30 mm</t>
  </si>
  <si>
    <t>759149542</t>
  </si>
  <si>
    <t>"základ starý objektxkrček" (21,1+1,54*2)*1,6</t>
  </si>
  <si>
    <t>"přístavba JVxkrček" (9,6-1,635+0,1)*1,6</t>
  </si>
  <si>
    <t>"halaxkrček" 21,1*1,6</t>
  </si>
  <si>
    <t>254</t>
  </si>
  <si>
    <t>953943123</t>
  </si>
  <si>
    <t>Osazování výrobků do 15 kg/kus do betonu bez jejich dodání</t>
  </si>
  <si>
    <t>731439947</t>
  </si>
  <si>
    <t>"plotna P10-400x30 na hlavu sloupu M2" 10</t>
  </si>
  <si>
    <t>255</t>
  </si>
  <si>
    <t>953943999</t>
  </si>
  <si>
    <t>ocelová plotna P10-400x300mm,pracny PLO8-50x250</t>
  </si>
  <si>
    <t>320262472</t>
  </si>
  <si>
    <t>256</t>
  </si>
  <si>
    <t>953961112</t>
  </si>
  <si>
    <t>Kotvy chemickým tmelem M 10 hl 90 mm do betonu, ŽB nebo kamene s vyvrtáním otvoru</t>
  </si>
  <si>
    <t>36552716</t>
  </si>
  <si>
    <t>"hranol 80/80 na hlavu atiky - M10-180 a 1,0m" (19+3)*2</t>
  </si>
  <si>
    <t>257</t>
  </si>
  <si>
    <t>953961115</t>
  </si>
  <si>
    <t>Kotvy chemickým tmelem M 20 hl 170 mm do betonu, ŽB nebo kamene s vyvrtáním otvoru</t>
  </si>
  <si>
    <t>CS ÚRS 2019 01</t>
  </si>
  <si>
    <t>-250149882</t>
  </si>
  <si>
    <t>"kotvení pozednice M20-350" 19</t>
  </si>
  <si>
    <t>258</t>
  </si>
  <si>
    <t>953965117</t>
  </si>
  <si>
    <t>Kotevní šroub pro chemické kotvy M 10 dl 190 mm</t>
  </si>
  <si>
    <t>-2034299897</t>
  </si>
  <si>
    <t>259</t>
  </si>
  <si>
    <t>311111280</t>
  </si>
  <si>
    <t>matice přesná šestihranná ČSN 021401 DIN 934 - 8, M 10</t>
  </si>
  <si>
    <t>tis kus</t>
  </si>
  <si>
    <t>412689953</t>
  </si>
  <si>
    <t>"hranol 80/80 na hlavu atiky - M10-180 a 1,0m" (19+3)*2*0,001</t>
  </si>
  <si>
    <t>260</t>
  </si>
  <si>
    <t>311212160</t>
  </si>
  <si>
    <t>podložka pod dřevěnou konstrukci DIN 440, D 10 mm,otvor 11 mm</t>
  </si>
  <si>
    <t>-1344665440</t>
  </si>
  <si>
    <t>261</t>
  </si>
  <si>
    <t>953965144</t>
  </si>
  <si>
    <t>Kotevní šroub pro chemické kotvy M 20 dl 350 mm</t>
  </si>
  <si>
    <t>-90668736</t>
  </si>
  <si>
    <t>"pozednice M20-350" 19</t>
  </si>
  <si>
    <t>262</t>
  </si>
  <si>
    <t>31111009</t>
  </si>
  <si>
    <t>matice přesná šestihranná Pz DIN 934-8 M20</t>
  </si>
  <si>
    <t>100 kus</t>
  </si>
  <si>
    <t>496568181</t>
  </si>
  <si>
    <t>"kotvení pozednice M20-350" 19*0,01</t>
  </si>
  <si>
    <t>263</t>
  </si>
  <si>
    <t>31121006</t>
  </si>
  <si>
    <t>podložka pod dřevěnou konstrukci DIN 440 D 20mm</t>
  </si>
  <si>
    <t>1927430417</t>
  </si>
  <si>
    <t>264</t>
  </si>
  <si>
    <t>962031133</t>
  </si>
  <si>
    <t>Bourání příček z cihel pálených na MVC tl do 150 mm</t>
  </si>
  <si>
    <t>1005596897</t>
  </si>
  <si>
    <t>"pro rohu" 0,65*3,6</t>
  </si>
  <si>
    <t>265</t>
  </si>
  <si>
    <t>962032230</t>
  </si>
  <si>
    <t xml:space="preserve">Bourání zdiva z cihel pálených nebo vápenopískových na MV nebo MVC </t>
  </si>
  <si>
    <t>269383457</t>
  </si>
  <si>
    <t>"pro rohu" 0,65*3,6*0,3</t>
  </si>
  <si>
    <t>"otvor 1,35x2,1 - 2ks" 1,35*2,1*0,45+0,5*2,1*0,45</t>
  </si>
  <si>
    <t>266</t>
  </si>
  <si>
    <t>964072441</t>
  </si>
  <si>
    <t>Vybourání válcovaných nosníků ze zdiva smíšeného dl do 8 m hmotnosti do 55 kg/m</t>
  </si>
  <si>
    <t>1745137884</t>
  </si>
  <si>
    <t>"102 - nosníky stropu Ič.24, l=8,45m, 20ks" 8,45*20*0,0362</t>
  </si>
  <si>
    <t>267</t>
  </si>
  <si>
    <t>965042231</t>
  </si>
  <si>
    <t xml:space="preserve">Bourání podkladů pod dlažby nebo mazanin betonových nebo z litého asfaltu tl přes 100 mm pl do 4 m2 </t>
  </si>
  <si>
    <t>2004861793</t>
  </si>
  <si>
    <t>"203-213" (12,03+14,61+22,0+10,41+4,14+2,44+30,9+67,67+5,65+3,52+1,81)*0,15</t>
  </si>
  <si>
    <t>268</t>
  </si>
  <si>
    <t>968062356</t>
  </si>
  <si>
    <t>Vybourání dřevěných rámů oken dvojitých včetně křídel pl do 4 m2</t>
  </si>
  <si>
    <t>-1661202641</t>
  </si>
  <si>
    <t>"1,17x2,38" 1,17*2,38*7</t>
  </si>
  <si>
    <t>"2,08x1,47" 2,08*1,47*2</t>
  </si>
  <si>
    <t>"2x2,09*1,44+,097*2,34" (2*2,09*1,47+0,97*2,034)</t>
  </si>
  <si>
    <t>269</t>
  </si>
  <si>
    <t>968062455</t>
  </si>
  <si>
    <t xml:space="preserve">Vybourání dřevěných dveřních zárubní pl do 2 m2 </t>
  </si>
  <si>
    <t>-989169921</t>
  </si>
  <si>
    <t>"0,8x2,0" 0,8*2,0*3</t>
  </si>
  <si>
    <t>270</t>
  </si>
  <si>
    <t>968062456</t>
  </si>
  <si>
    <t xml:space="preserve">Vybourání dřevěných dveřních zárubní pl přes 2 m2 </t>
  </si>
  <si>
    <t>-2092695688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</si>
  <si>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</si>
  <si>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</si>
  <si>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</si>
  <si>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</si>
  <si>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</si>
  <si>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</si>
  <si>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271</t>
  </si>
  <si>
    <t>973031325</t>
  </si>
  <si>
    <t>Vysekání kapes ve zdivu cihelném na MV nebo MVC pl do 0,10 m2 hl do 300 mm</t>
  </si>
  <si>
    <t>-574878552</t>
  </si>
  <si>
    <t>272</t>
  </si>
  <si>
    <t>974031664</t>
  </si>
  <si>
    <t>Vysekání rýh ve zdivu cihelném pro vtahování nosníků hl do 150 mm v do 150 mm</t>
  </si>
  <si>
    <t>1096642985</t>
  </si>
  <si>
    <t>"A4 - 2xIPEč.14, l=1,1m" 1,1*2</t>
  </si>
  <si>
    <t>273</t>
  </si>
  <si>
    <t>974031666</t>
  </si>
  <si>
    <t>Vysekání rýh ve zdivu cihelném pro vtahování nosníků hl do 150 mm v do 250 mm</t>
  </si>
  <si>
    <t>-2126298290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</si>
  <si>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</si>
  <si>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</si>
  <si>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</si>
  <si>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</si>
  <si>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</si>
  <si>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</si>
  <si>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274</t>
  </si>
  <si>
    <t>978015391</t>
  </si>
  <si>
    <t xml:space="preserve">Otlučení vnější vápenné nebo vápenocementové vnější omítky stupně členitosti 1 a 2 rozsahu do 100% </t>
  </si>
  <si>
    <t>1499414539</t>
  </si>
  <si>
    <t>275</t>
  </si>
  <si>
    <t>985131111</t>
  </si>
  <si>
    <t>Očištění ploch stěn, rubu kleneb a podlah tlakovou vodou</t>
  </si>
  <si>
    <t>1394732689</t>
  </si>
  <si>
    <t>(2,75+11,95*2+20,235)*(4,97+1,16)</t>
  </si>
  <si>
    <t>(2,75+11,095*2+20,235+5,635)*(0,3+0,35)</t>
  </si>
  <si>
    <t>276</t>
  </si>
  <si>
    <t>985331217</t>
  </si>
  <si>
    <t>Dodatečné vlepování betonářské výztuže D 20 mm do chemické malty včetně vyvrtání otvoru</t>
  </si>
  <si>
    <t>1443824016</t>
  </si>
  <si>
    <t>"stáv.objekt - napojení nového základ. pasu na stávající"</t>
  </si>
  <si>
    <t>"trn R20-500mm - 2x8ks" 0,25*16</t>
  </si>
  <si>
    <t>277</t>
  </si>
  <si>
    <t>130210170</t>
  </si>
  <si>
    <t>tyč ocelová žebírková, výztuž do betonu, zn.oceli BSt 500S, v tyčích, D 20 mm</t>
  </si>
  <si>
    <t>1615304860</t>
  </si>
  <si>
    <t>"trn R20-500mm - 2x8ks" 0,5*16*0,00257*1,1</t>
  </si>
  <si>
    <t>Lešení a stavební výtahy</t>
  </si>
  <si>
    <t>278</t>
  </si>
  <si>
    <t>941111121</t>
  </si>
  <si>
    <t>Montáž lešení řadového trubkového lehkého s podlahami zatížení do 200 kg/m2 š do 1,2 m v do 10 m</t>
  </si>
  <si>
    <t>-802416788</t>
  </si>
  <si>
    <t xml:space="preserve">"hala vnitřní" </t>
  </si>
  <si>
    <t xml:space="preserve"> (34,925*2+18,0*2)*8,45</t>
  </si>
  <si>
    <t>20,0*(9,9-8,45)*0,5*2</t>
  </si>
  <si>
    <t>279</t>
  </si>
  <si>
    <t>941111122</t>
  </si>
  <si>
    <t>Montáž lešení řadového trubkového lehkého s podlahami zatížení do 200 kg/m2 š do 1,2 m v do 25 m</t>
  </si>
  <si>
    <t>478671217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</si>
  <si>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</si>
  <si>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</si>
  <si>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</si>
  <si>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</si>
  <si>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</si>
  <si>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</si>
  <si>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</si>
  <si>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</si>
  <si>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280</t>
  </si>
  <si>
    <t>941111221</t>
  </si>
  <si>
    <t>Příplatek k lešení řadovému trubkovému lehkému s podlahami š 1,2 m v 10 m za první a ZKD den použití</t>
  </si>
  <si>
    <t>1169093143</t>
  </si>
  <si>
    <t>923,433*(30*3)</t>
  </si>
  <si>
    <t>281</t>
  </si>
  <si>
    <t>941111222</t>
  </si>
  <si>
    <t>Příplatek k lešení řadovému trubkovému lehkému s podlahami š 1,2 m v 25 m za první a ZKD den použití</t>
  </si>
  <si>
    <t>784574466</t>
  </si>
  <si>
    <t>1392,367*(30*3)</t>
  </si>
  <si>
    <t>282</t>
  </si>
  <si>
    <t>941111821</t>
  </si>
  <si>
    <t>Demontáž lešení řadového trubkového lehkého s podlahami zatížení do 200 kg/m2 š do 1,2 m v do 10 m</t>
  </si>
  <si>
    <t>1786150818</t>
  </si>
  <si>
    <t>283</t>
  </si>
  <si>
    <t>941111822</t>
  </si>
  <si>
    <t>Demontáž lešení řadového trubkového lehkého s podlahami zatížení do 200 kg/m2 š do 1,2 m v do 25 m</t>
  </si>
  <si>
    <t>892091132</t>
  </si>
  <si>
    <t>284</t>
  </si>
  <si>
    <t>944511111</t>
  </si>
  <si>
    <t>Montáž ochranné sítě z textilie z umělých vláken</t>
  </si>
  <si>
    <t>-1237483408</t>
  </si>
  <si>
    <t>285</t>
  </si>
  <si>
    <t>944511211</t>
  </si>
  <si>
    <t>Příplatek k ochranné síti za první a ZKD den použití</t>
  </si>
  <si>
    <t>1106312275</t>
  </si>
  <si>
    <t>286</t>
  </si>
  <si>
    <t>944511811</t>
  </si>
  <si>
    <t>Demontáž ochranné sítě z textilie z umělých vláken</t>
  </si>
  <si>
    <t>-1081239948</t>
  </si>
  <si>
    <t>287</t>
  </si>
  <si>
    <t>944711111</t>
  </si>
  <si>
    <t>Montáž záchytné stříšky š do 1,5 m</t>
  </si>
  <si>
    <t>88746967</t>
  </si>
  <si>
    <t>(5,0+4,0+1,5*3+11,0)</t>
  </si>
  <si>
    <t>288</t>
  </si>
  <si>
    <t>944711211</t>
  </si>
  <si>
    <t>Příplatek k záchytné stříšce š do 1,5 m za první a ZKD den použití</t>
  </si>
  <si>
    <t>-192555136</t>
  </si>
  <si>
    <t>24,5*(30*3)</t>
  </si>
  <si>
    <t>289</t>
  </si>
  <si>
    <t>944711811</t>
  </si>
  <si>
    <t>Demontáž záchytné stříšky š do 1,5 m</t>
  </si>
  <si>
    <t>687025549</t>
  </si>
  <si>
    <t>290</t>
  </si>
  <si>
    <t>949101111</t>
  </si>
  <si>
    <t>Lešení pomocné pro objekty pozemních staveb s lešeňovou podlahou v do 1,9 m zatížení do 150 kg/m2</t>
  </si>
  <si>
    <t>-463133854</t>
  </si>
  <si>
    <t>291</t>
  </si>
  <si>
    <t>949111122</t>
  </si>
  <si>
    <t>Montáž lešení lehkého kozového trubkového ve schodišti v do 3,5 m</t>
  </si>
  <si>
    <t>sada</t>
  </si>
  <si>
    <t>2067492312</t>
  </si>
  <si>
    <t>"stáv.objekt" 2</t>
  </si>
  <si>
    <t>"krček" 2</t>
  </si>
  <si>
    <t>"přístavba JV" 2</t>
  </si>
  <si>
    <t>"hala" 2</t>
  </si>
  <si>
    <t>997</t>
  </si>
  <si>
    <t>Přesun sutě</t>
  </si>
  <si>
    <t>292</t>
  </si>
  <si>
    <t>997013153</t>
  </si>
  <si>
    <t>Vnitrostaveništní doprava suti a vybouraných hmot pro budovy v do 12 m s omezením mechanizace</t>
  </si>
  <si>
    <t>206426332</t>
  </si>
  <si>
    <t>293</t>
  </si>
  <si>
    <t>997013501</t>
  </si>
  <si>
    <t>Odvoz suti a vybouraných hmot na skládku nebo meziskládku do 1 km se složením</t>
  </si>
  <si>
    <t>1117001378</t>
  </si>
  <si>
    <t>294</t>
  </si>
  <si>
    <t>997013509</t>
  </si>
  <si>
    <t>Příplatek k odvozu suti a vybouraných hmot na skládku ZKD 1 km přes 1 km</t>
  </si>
  <si>
    <t>1057052718</t>
  </si>
  <si>
    <t>106,408*14 "Přepočtené koeficientem množství</t>
  </si>
  <si>
    <t>295</t>
  </si>
  <si>
    <t>997013801</t>
  </si>
  <si>
    <t>Poplatek za uložení stavební sutě na skládce (skládkovné)</t>
  </si>
  <si>
    <t>-1914261018</t>
  </si>
  <si>
    <t>998</t>
  </si>
  <si>
    <t>Přesun hmot</t>
  </si>
  <si>
    <t>296</t>
  </si>
  <si>
    <t>998011002</t>
  </si>
  <si>
    <t>Přesun hmot pro budovy zděné v do 12 m</t>
  </si>
  <si>
    <t>-432715331</t>
  </si>
  <si>
    <t>711</t>
  </si>
  <si>
    <t>Izolace proti vodě, vlhkosti a plynům</t>
  </si>
  <si>
    <t>297</t>
  </si>
  <si>
    <t>711111001</t>
  </si>
  <si>
    <t>Provedení izolace proti zemní vlhkosti vodorovné za studena nátěrem penetračním</t>
  </si>
  <si>
    <t>1775481786</t>
  </si>
  <si>
    <t>"krček - 1x" (16,0*21,1-1,54*2,465)</t>
  </si>
  <si>
    <t>"JV - 1x" (25,625*9,6-1,025*1,8)</t>
  </si>
  <si>
    <t>"hala - 3x" (21,0*36,525+0,65*0,75*2+0,35*0,6*2+0,95*1,2*10)</t>
  </si>
  <si>
    <t>298</t>
  </si>
  <si>
    <t>111631500</t>
  </si>
  <si>
    <t>lak asfaltový ALP/9 (MJ t) bal 9 kg</t>
  </si>
  <si>
    <t>1171113727</t>
  </si>
  <si>
    <t>1357,779*0,0003</t>
  </si>
  <si>
    <t>299</t>
  </si>
  <si>
    <t>711112001</t>
  </si>
  <si>
    <t>Provedení izolace proti zemní vlhkosti svislé za studena nátěrem penetračním</t>
  </si>
  <si>
    <t>-1996562117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</si>
  <si>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</si>
  <si>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</si>
  <si>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</si>
  <si>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</si>
  <si>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</si>
  <si>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</si>
  <si>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</si>
  <si>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300</t>
  </si>
  <si>
    <t>201901302</t>
  </si>
  <si>
    <t>632,029*0,00035</t>
  </si>
  <si>
    <t>301</t>
  </si>
  <si>
    <t>711113115</t>
  </si>
  <si>
    <t>Izolace proti zemní vlhkosti na vodorovné ploše za studena hydroizolašní těsnicí stěrkou</t>
  </si>
  <si>
    <t>395962279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</si>
  <si>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</si>
  <si>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</si>
  <si>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</si>
  <si>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</si>
  <si>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</si>
  <si>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</si>
  <si>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</si>
  <si>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</si>
  <si>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302</t>
  </si>
  <si>
    <t>711113125</t>
  </si>
  <si>
    <t>Izolace proti zemní vlhkosti na svislé ploše za studena hydroizolační těsnicí stěrkou</t>
  </si>
  <si>
    <t>-1993003157</t>
  </si>
  <si>
    <t>303</t>
  </si>
  <si>
    <t>711113129</t>
  </si>
  <si>
    <t>Izolace proti zemní vlhkosti - výztuž rohů, kutů výztužnou tkaninou pro hydroizolační stěrky</t>
  </si>
  <si>
    <t>-663510094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</si>
  <si>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</si>
  <si>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</si>
  <si>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</si>
  <si>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</si>
  <si>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</si>
  <si>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</si>
  <si>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</si>
  <si>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</si>
  <si>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</si>
  <si>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</si>
  <si>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</si>
  <si>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</si>
  <si>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</si>
  <si>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</si>
  <si>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</si>
  <si>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</si>
  <si>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</si>
  <si>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</si>
  <si>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</si>
  <si>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</si>
  <si>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</si>
  <si>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</si>
  <si>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</si>
  <si>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</si>
  <si>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</si>
  <si>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</si>
  <si>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</si>
  <si>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</si>
  <si>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</si>
  <si>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</si>
  <si>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</si>
  <si>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</si>
  <si>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</si>
  <si>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</si>
  <si>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304</t>
  </si>
  <si>
    <t>711131101</t>
  </si>
  <si>
    <t>Provedení izolace proti zemní vlhkosti pásy na sucho vodorovné AIP nebo tkaninou</t>
  </si>
  <si>
    <t>-923921591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</si>
  <si>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</si>
  <si>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</si>
  <si>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</si>
  <si>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</si>
  <si>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</si>
  <si>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</si>
  <si>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305</t>
  </si>
  <si>
    <t>62811120</t>
  </si>
  <si>
    <t>asfaltový pás separační bez krycí vrstvy (impregnovaná vložka), typu A</t>
  </si>
  <si>
    <t>393160398</t>
  </si>
  <si>
    <t>10,56*1,15</t>
  </si>
  <si>
    <t>306</t>
  </si>
  <si>
    <t>711132230</t>
  </si>
  <si>
    <t>Izolace proti zemní vlhkosti na svislé ploše na sucho pásy nopové fólie N20</t>
  </si>
  <si>
    <t>-1895784452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</si>
  <si>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</si>
  <si>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</si>
  <si>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</si>
  <si>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</si>
  <si>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</si>
  <si>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</si>
  <si>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</si>
  <si>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</si>
  <si>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307</t>
  </si>
  <si>
    <t>711141559</t>
  </si>
  <si>
    <t>Provedení izolace proti zemní vlhkosti pásy přitavením vodorovné NAIP</t>
  </si>
  <si>
    <t>478894217</t>
  </si>
  <si>
    <t>"hala - 3x" (21,0*36,525+0,65*0,75*2+0,35*0,6*2+0,95*1,2*10)*3</t>
  </si>
  <si>
    <t>308</t>
  </si>
  <si>
    <t>628522540</t>
  </si>
  <si>
    <t>pás asfaltovaný modifikovaný SBS s vložkou ze skleněné tkaniny tl.4,0 mm Special mineral</t>
  </si>
  <si>
    <t>461365993</t>
  </si>
  <si>
    <t>2917,419*1,15</t>
  </si>
  <si>
    <t>309</t>
  </si>
  <si>
    <t>711142559</t>
  </si>
  <si>
    <t>Provedení izolace proti zemní vlhkosti pásy přitavením svislé NAIP</t>
  </si>
  <si>
    <t>-1278177878</t>
  </si>
  <si>
    <t>"3 vrstvy" 632,029*3</t>
  </si>
  <si>
    <t>310</t>
  </si>
  <si>
    <t>1043115901</t>
  </si>
  <si>
    <t>1896,087*1,2</t>
  </si>
  <si>
    <t>311</t>
  </si>
  <si>
    <t>711491272</t>
  </si>
  <si>
    <t>Provedení izolace proti tlakové vodě svislé z textilií vrstva ochranná</t>
  </si>
  <si>
    <t>-1539865849</t>
  </si>
  <si>
    <t>"pod úrovní terénu - k zateplení na nopovou fólii"</t>
  </si>
  <si>
    <t>312</t>
  </si>
  <si>
    <t>-954350736</t>
  </si>
  <si>
    <t>618,184*1,1</t>
  </si>
  <si>
    <t>313</t>
  </si>
  <si>
    <t>998711202</t>
  </si>
  <si>
    <t>Přesun hmot procentní pro izolace proti vodě, vlhkosti a plynům v objektech v do 12 m</t>
  </si>
  <si>
    <t>1281339977</t>
  </si>
  <si>
    <t>314</t>
  </si>
  <si>
    <t>998711292</t>
  </si>
  <si>
    <t>Příplatek k přesunu hmot procentní 711 za zvětšený přesun do 100 m</t>
  </si>
  <si>
    <t>-1842454885</t>
  </si>
  <si>
    <t>712</t>
  </si>
  <si>
    <t>Povlakové krytiny</t>
  </si>
  <si>
    <t>315</t>
  </si>
  <si>
    <t>712311101</t>
  </si>
  <si>
    <t>Provedení povlakové krytiny střech do 10° za studena lakem penetračním nebo asfaltovým</t>
  </si>
  <si>
    <t>-1051202724</t>
  </si>
  <si>
    <t>"S12" (16,905*15,62-8,89*1,54-8,23*2,9)</t>
  </si>
  <si>
    <t>"S13" 2,9*0,3*4</t>
  </si>
  <si>
    <t>"s14" 14,09*3,325</t>
  </si>
  <si>
    <t>"S15" (8,75*25,025-7,0*3,4)</t>
  </si>
  <si>
    <t>316</t>
  </si>
  <si>
    <t>394475949</t>
  </si>
  <si>
    <t>471,997*0,0003</t>
  </si>
  <si>
    <t>317</t>
  </si>
  <si>
    <t>712331111</t>
  </si>
  <si>
    <t>Provedení povlakové krytiny střech do 10° podkladní vrstvy pásy na sucho samolepící</t>
  </si>
  <si>
    <t>-1678067211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</si>
  <si>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</si>
  <si>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</si>
  <si>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</si>
  <si>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</si>
  <si>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</si>
  <si>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</si>
  <si>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</si>
  <si>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318</t>
  </si>
  <si>
    <t>628662800</t>
  </si>
  <si>
    <t>podkladní pás asfaltový SBS modifikovaný za studena samolepící se samolepícímy přesahy tl. 3 mm</t>
  </si>
  <si>
    <t>353740294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</si>
  <si>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</si>
  <si>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</si>
  <si>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</si>
  <si>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</si>
  <si>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</si>
  <si>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</si>
  <si>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319</t>
  </si>
  <si>
    <t>712341559</t>
  </si>
  <si>
    <t>Provedení povlakové krytiny střech do 10° pásy NAIP přitavením v plné ploše</t>
  </si>
  <si>
    <t>-13883634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</si>
  <si>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</si>
  <si>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</si>
  <si>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</si>
  <si>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</si>
  <si>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</si>
  <si>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</si>
  <si>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</si>
  <si>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</si>
  <si>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</si>
  <si>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320</t>
  </si>
  <si>
    <t>628331590</t>
  </si>
  <si>
    <t>pás těžký asfaltovaný oxidovaný se sklovláknitou vložkou G 200 S40</t>
  </si>
  <si>
    <t>939465121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</si>
  <si>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</si>
  <si>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</si>
  <si>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</si>
  <si>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</si>
  <si>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321</t>
  </si>
  <si>
    <t>-598610515</t>
  </si>
  <si>
    <t>"vrstva v zaatik žlabu" (17,68+1,54)*1,0*1,15</t>
  </si>
  <si>
    <t>322</t>
  </si>
  <si>
    <t>628522560</t>
  </si>
  <si>
    <t>pás asfaltovaný modifikovaný SBS tl.4,0 mm Special dekor</t>
  </si>
  <si>
    <t>-44664832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</si>
  <si>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</si>
  <si>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</si>
  <si>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</si>
  <si>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</si>
  <si>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323</t>
  </si>
  <si>
    <t>712461701</t>
  </si>
  <si>
    <t>Provedení povlakové krytiny střech do 30° fólií položenou volně</t>
  </si>
  <si>
    <t>-2010043734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</si>
  <si>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</si>
  <si>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</si>
  <si>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</si>
  <si>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</si>
  <si>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</si>
  <si>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</si>
  <si>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</si>
  <si>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</si>
  <si>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</si>
  <si>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324</t>
  </si>
  <si>
    <t>631508180</t>
  </si>
  <si>
    <t>fólie difuzní otevřená PP</t>
  </si>
  <si>
    <t>993396404</t>
  </si>
  <si>
    <t>308,782*1,15</t>
  </si>
  <si>
    <t>325</t>
  </si>
  <si>
    <t>712491587</t>
  </si>
  <si>
    <t>Provedení povlakové krytiny střech do 30° přibití pásů hřebíky</t>
  </si>
  <si>
    <t>-1773168000</t>
  </si>
  <si>
    <t>326</t>
  </si>
  <si>
    <t>712811101</t>
  </si>
  <si>
    <t>Provedení povlakové krytiny vytažením na konstrukce za studena nátěrem penetračním</t>
  </si>
  <si>
    <t>-541152392</t>
  </si>
  <si>
    <t xml:space="preserve">"S15" </t>
  </si>
  <si>
    <t>(8,75*2+25,025)*0,26</t>
  </si>
  <si>
    <t>327</t>
  </si>
  <si>
    <t>456941586</t>
  </si>
  <si>
    <t>26,395*0,00035</t>
  </si>
  <si>
    <t>328</t>
  </si>
  <si>
    <t>712841558</t>
  </si>
  <si>
    <t>Provedení povlakové krytiny vytažením na konstrukce pásy nalepením</t>
  </si>
  <si>
    <t>1133728995</t>
  </si>
  <si>
    <t>"S8" (17,68+1,54)*(0,85+0,24)</t>
  </si>
  <si>
    <t>"S12" (15,5*2+16,885*2+8,43*2)*(0,2+0,25)</t>
  </si>
  <si>
    <t>329</t>
  </si>
  <si>
    <t>-1595538317</t>
  </si>
  <si>
    <t>"S8" 20,95*1,2</t>
  </si>
  <si>
    <t>"S12" (15,5*2+16,885*2+8,43*2)*(0,2+0,25)*1,2</t>
  </si>
  <si>
    <t>330</t>
  </si>
  <si>
    <t>712841559</t>
  </si>
  <si>
    <t>Provedení povlakové krytiny vytažením na konstrukce pásy přitavením NAIP</t>
  </si>
  <si>
    <t>-2028049914</t>
  </si>
  <si>
    <t xml:space="preserve">"S15 - sklobit"" </t>
  </si>
  <si>
    <t>331</t>
  </si>
  <si>
    <t>-579592649</t>
  </si>
  <si>
    <t>(8,75*2+25,025)*0,26*1,2</t>
  </si>
  <si>
    <t>(8,75+25,025-3,1)*0,5*1,2</t>
  </si>
  <si>
    <t>332</t>
  </si>
  <si>
    <t>-61353532</t>
  </si>
  <si>
    <t>333</t>
  </si>
  <si>
    <t>71299-9001</t>
  </si>
  <si>
    <t>Tmelení spáry trvale pružným tmelem</t>
  </si>
  <si>
    <t>586904767</t>
  </si>
  <si>
    <t>"S15" 25,625+9,5</t>
  </si>
  <si>
    <t>334</t>
  </si>
  <si>
    <t>998712202</t>
  </si>
  <si>
    <t>Přesun hmot procentní pro krytiny povlakové v objektech v do 12 m</t>
  </si>
  <si>
    <t>423747973</t>
  </si>
  <si>
    <t>335</t>
  </si>
  <si>
    <t>998712292</t>
  </si>
  <si>
    <t>Příplatek k přesunu hmot procentní 712 za zvětšený přesun do 100 m</t>
  </si>
  <si>
    <t>-2108249935</t>
  </si>
  <si>
    <t>713</t>
  </si>
  <si>
    <t>Izolace tepelné</t>
  </si>
  <si>
    <t>336</t>
  </si>
  <si>
    <t>713111121</t>
  </si>
  <si>
    <t>Montáž izolace tepelné spodem stropů s uchycením drátem rohoží, pásů, dílců, desek</t>
  </si>
  <si>
    <t>2039040781</t>
  </si>
  <si>
    <t>"3 vrstvy" 19,4*(4,75*2+3,9)*3</t>
  </si>
  <si>
    <t>337</t>
  </si>
  <si>
    <t>631508210</t>
  </si>
  <si>
    <t>pás tepelně izolační minerální plsti tl. 80 mm 9000x1200 mm</t>
  </si>
  <si>
    <t>-2101695257</t>
  </si>
  <si>
    <t>19,4*(4,75*2+3,9)*1,03</t>
  </si>
  <si>
    <t>338</t>
  </si>
  <si>
    <t>631507920</t>
  </si>
  <si>
    <t>pás tepelně izolační minerální plsti tl. 180 mm 4000x1200 mm</t>
  </si>
  <si>
    <t>-558608584</t>
  </si>
  <si>
    <t>"2 vrstvy" 19,4*(4,75*2+3,9)*2*1,03</t>
  </si>
  <si>
    <t>339</t>
  </si>
  <si>
    <t>713121111</t>
  </si>
  <si>
    <t>Montáž izolace tepelné podlah volně kladenými rohožemi, pásy, dílci, deskami 1 vrstva</t>
  </si>
  <si>
    <t>-1801151863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</si>
  <si>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</si>
  <si>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</si>
  <si>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</si>
  <si>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</si>
  <si>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</si>
  <si>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</si>
  <si>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</si>
  <si>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</si>
  <si>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</si>
  <si>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</si>
  <si>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340</t>
  </si>
  <si>
    <t>283758850</t>
  </si>
  <si>
    <t>deska z pěnového polystyrenu EPS 100 Z 1000 x 500 x 100 mm</t>
  </si>
  <si>
    <t>-1716590763</t>
  </si>
  <si>
    <t>"m.č.100 - EPS 100Z tl.100mm" 7,93*1,03</t>
  </si>
  <si>
    <t>"m.č.101 - EPS 100Z tl.100mm" 147,16*1,03</t>
  </si>
  <si>
    <t>341</t>
  </si>
  <si>
    <t>283758860</t>
  </si>
  <si>
    <t>deska z pěnového polystyrenu EPS 100 Z 1000 x 500 x 120 mm</t>
  </si>
  <si>
    <t>2146860075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</si>
  <si>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</si>
  <si>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</si>
  <si>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342</t>
  </si>
  <si>
    <t>283764300</t>
  </si>
  <si>
    <t>deska z extrudovaného polystyrénu  XPS 500 SF 80 mm</t>
  </si>
  <si>
    <t>-2088909082</t>
  </si>
  <si>
    <t>"121,127 - XPS tl.80mm" (619,06+8,97)*1,03</t>
  </si>
  <si>
    <t>343</t>
  </si>
  <si>
    <t>631514340</t>
  </si>
  <si>
    <t>deska minerální normální izolační podlahová tl.20 mm</t>
  </si>
  <si>
    <t>-1473255497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</si>
  <si>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</si>
  <si>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</si>
  <si>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</si>
  <si>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</si>
  <si>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</si>
  <si>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344</t>
  </si>
  <si>
    <t>713121121</t>
  </si>
  <si>
    <t>Montáž izolace tepelné podlah volně kladenými rohožemi, pásy, dílci, deskami 2 vrstvy</t>
  </si>
  <si>
    <t>648867187</t>
  </si>
  <si>
    <t>5,15*5,8</t>
  </si>
  <si>
    <t>3,5*5,8</t>
  </si>
  <si>
    <t>345</t>
  </si>
  <si>
    <t>631508500</t>
  </si>
  <si>
    <t>pás tepelně izolační minerální plsti tl. 120 mm 6000x1200 mm</t>
  </si>
  <si>
    <t>1971438191</t>
  </si>
  <si>
    <t>50,17*1,03</t>
  </si>
  <si>
    <t>346</t>
  </si>
  <si>
    <t>631508510</t>
  </si>
  <si>
    <t>pás tepelně izolační minerální plsti tl. 140 mm 5000x1200 mm</t>
  </si>
  <si>
    <t>160237873</t>
  </si>
  <si>
    <t>347</t>
  </si>
  <si>
    <t>713131141</t>
  </si>
  <si>
    <t>Montáž izolace tepelné stěn a základů lepením celoplošně rohoží, pásů, dílců</t>
  </si>
  <si>
    <t>-2063043663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</si>
  <si>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</si>
  <si>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</si>
  <si>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</si>
  <si>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</si>
  <si>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</si>
  <si>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</si>
  <si>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</si>
  <si>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</si>
  <si>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348</t>
  </si>
  <si>
    <t>283723090</t>
  </si>
  <si>
    <t>deska z pěnového polystyrenu EPS 100 S 1000 x 500 x 100 mm</t>
  </si>
  <si>
    <t>-1712128187</t>
  </si>
  <si>
    <t>(11,2+5,43)*0,85*1,02</t>
  </si>
  <si>
    <t>(15,5*2+16,885*2+8,43*2+2,9*2)*0,85*1,02</t>
  </si>
  <si>
    <t>16,705*0,75*1,02</t>
  </si>
  <si>
    <t>(25,025+7,0+3,4)*0,43*1,02</t>
  </si>
  <si>
    <t>349</t>
  </si>
  <si>
    <t>283763720</t>
  </si>
  <si>
    <t>deska z extrudovaného polystyrénu  XPS - 1250 x 600 x 100 mm</t>
  </si>
  <si>
    <t>1324684070</t>
  </si>
  <si>
    <t>618,184*1,03</t>
  </si>
  <si>
    <t>350</t>
  </si>
  <si>
    <t>631515390</t>
  </si>
  <si>
    <t>deska minerální izolační s podélným vláknem tl. 180 mm</t>
  </si>
  <si>
    <t>765800025</t>
  </si>
  <si>
    <t>"mineral.vlna na věnec" (17,68+1,54)*0,38*1,02</t>
  </si>
  <si>
    <t>351</t>
  </si>
  <si>
    <t>713131151</t>
  </si>
  <si>
    <t>Montáž izolace tepelné stěn a základů volně vloženými rohožemi, pásy, dílci, deskami 1 vrstva</t>
  </si>
  <si>
    <t>-325132621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</si>
  <si>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</si>
  <si>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</si>
  <si>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</si>
  <si>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</si>
  <si>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</si>
  <si>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</si>
  <si>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</si>
  <si>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</si>
  <si>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</si>
  <si>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</si>
  <si>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</si>
  <si>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352</t>
  </si>
  <si>
    <t>283759480</t>
  </si>
  <si>
    <t>deska fasádní polystyrénová EPS 100 F 1000 x 500 x 80 mm</t>
  </si>
  <si>
    <t>-1961650600</t>
  </si>
  <si>
    <t>203,113*1,02</t>
  </si>
  <si>
    <t>353</t>
  </si>
  <si>
    <t>713141131</t>
  </si>
  <si>
    <t>Montáž izolace tepelné střech plochých lepené za studena 1 vrstva rohoží, pásů, dílců, desek</t>
  </si>
  <si>
    <t>416378188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</si>
  <si>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</si>
  <si>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</si>
  <si>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</si>
  <si>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</si>
  <si>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</si>
  <si>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</si>
  <si>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</si>
  <si>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354</t>
  </si>
  <si>
    <t>283723080</t>
  </si>
  <si>
    <t>deska z pěnového polystyrenu EPS 100 S 1000 x 500 x 80 mm</t>
  </si>
  <si>
    <t>-1119221924</t>
  </si>
  <si>
    <t>"na hlavu atiky s12" 16,0*0,47*2*1,02</t>
  </si>
  <si>
    <t>"na hlavu atiky k S8" (17,68+1,54)*0,15*1,02</t>
  </si>
  <si>
    <t>355</t>
  </si>
  <si>
    <t>283723160</t>
  </si>
  <si>
    <t>deska z pěnového polystyrenu EPS 100 S 1000 x 500 x 140 mm</t>
  </si>
  <si>
    <t>1669254330</t>
  </si>
  <si>
    <t>5,43*1,57*1,02</t>
  </si>
  <si>
    <t>3,85*(2,514+1,54)*1,02</t>
  </si>
  <si>
    <t>(11,2-3,85)*2,415*1,02</t>
  </si>
  <si>
    <t>"klín XPS" (17,68+1,54)*0,1*2*1,02</t>
  </si>
  <si>
    <t>356</t>
  </si>
  <si>
    <t>283759130</t>
  </si>
  <si>
    <t>deska z pěnového polystyrenu EPS 100 S 1000 x 500 (1000) mm</t>
  </si>
  <si>
    <t>414345650</t>
  </si>
  <si>
    <t>(16,705*15,42-8,43*3,1-8,89*1,54)*0,26*1,02</t>
  </si>
  <si>
    <t>"S13" 2,9*0,3*0,2*4*1,02</t>
  </si>
  <si>
    <t>"S14" 14,09*3,325*0,26*1,02</t>
  </si>
  <si>
    <t>"S15" (8,75*25,025-7,0*3,4)*0,26*1,02</t>
  </si>
  <si>
    <t>357</t>
  </si>
  <si>
    <t>283763849</t>
  </si>
  <si>
    <t>klín náběhový z extrudovaného polystyrénu  XPS N-V-L - 1250 x 600</t>
  </si>
  <si>
    <t>-480992560</t>
  </si>
  <si>
    <t>"klín XPS" (17,68+1,54)*2</t>
  </si>
  <si>
    <t>358</t>
  </si>
  <si>
    <t>713191132</t>
  </si>
  <si>
    <t>Montáž izolace tepelné podlah, stropů vrchem nebo střech překrytí separační fólií z PE</t>
  </si>
  <si>
    <t>890106711</t>
  </si>
  <si>
    <t>"difuzní fólie - půda"</t>
  </si>
  <si>
    <t>359</t>
  </si>
  <si>
    <t>611553500</t>
  </si>
  <si>
    <t>podložka PE pěnová 2 mm</t>
  </si>
  <si>
    <t>-1452521632</t>
  </si>
  <si>
    <t>"203-209" (12,03+14,61+22,0+10,41+4,14+2,44+30,9)*1,1</t>
  </si>
  <si>
    <t>360</t>
  </si>
  <si>
    <t>283292680</t>
  </si>
  <si>
    <t>folie podstřešní difúzní 140 g/m2</t>
  </si>
  <si>
    <t>1866316445</t>
  </si>
  <si>
    <t>5,15*5,8*1,1</t>
  </si>
  <si>
    <t>3,5*5,8*1,1</t>
  </si>
  <si>
    <t>361</t>
  </si>
  <si>
    <t>998713202</t>
  </si>
  <si>
    <t>Přesun hmot procentní pro izolace tepelné v objektech v do 12 m</t>
  </si>
  <si>
    <t>-1659362841</t>
  </si>
  <si>
    <t>362</t>
  </si>
  <si>
    <t>998713292</t>
  </si>
  <si>
    <t>Příplatek k přesunu hmot procentní 713 za zvětšený přesun do 100 m</t>
  </si>
  <si>
    <t>-2070534637</t>
  </si>
  <si>
    <t>720</t>
  </si>
  <si>
    <t>Zdravotechnika</t>
  </si>
  <si>
    <t>363</t>
  </si>
  <si>
    <t>720555512</t>
  </si>
  <si>
    <t>Zednické přípomoce - sekání drážek, bourání prostupů, zapravení prostupů a drážek vč.dodávky materiálu</t>
  </si>
  <si>
    <t>-321340904</t>
  </si>
  <si>
    <t>721</t>
  </si>
  <si>
    <t>Zdravotechnika - vnitřní kanalizace</t>
  </si>
  <si>
    <t>364</t>
  </si>
  <si>
    <t>721173315</t>
  </si>
  <si>
    <t>Potrubí kanalizační plastové dešťové systém KG DN 110</t>
  </si>
  <si>
    <t>226115301</t>
  </si>
  <si>
    <t>7,5+2,4+8,9</t>
  </si>
  <si>
    <t>8,2*5</t>
  </si>
  <si>
    <t>1,0*3</t>
  </si>
  <si>
    <t>365</t>
  </si>
  <si>
    <t>721173316</t>
  </si>
  <si>
    <t>Potrubí kanalizační plastové dešťové systém KG DN 125</t>
  </si>
  <si>
    <t>-118728781</t>
  </si>
  <si>
    <t>7,5+6,5+1,0*2</t>
  </si>
  <si>
    <t>366</t>
  </si>
  <si>
    <t>721173317</t>
  </si>
  <si>
    <t>Potrubí kanalizační plastové dešťové systém KG DN 160</t>
  </si>
  <si>
    <t>188304153</t>
  </si>
  <si>
    <t>25,5</t>
  </si>
  <si>
    <t>367</t>
  </si>
  <si>
    <t>721173400</t>
  </si>
  <si>
    <t xml:space="preserve">Potrubí kanalizační plastové svodné systém KG DN 70 </t>
  </si>
  <si>
    <t>-187716654</t>
  </si>
  <si>
    <t>1,0+1,0</t>
  </si>
  <si>
    <t>1,2*1,0</t>
  </si>
  <si>
    <t>368</t>
  </si>
  <si>
    <t>721173401</t>
  </si>
  <si>
    <t xml:space="preserve">Potrubí kanalizační plastové svodné systém KG DN 100 </t>
  </si>
  <si>
    <t>991099547</t>
  </si>
  <si>
    <t>11,0+1,0</t>
  </si>
  <si>
    <t>2,0+1,0</t>
  </si>
  <si>
    <t>1,6+1,0</t>
  </si>
  <si>
    <t>2,6+1,0</t>
  </si>
  <si>
    <t>7,2+1,0*2</t>
  </si>
  <si>
    <t>369</t>
  </si>
  <si>
    <t>721173402</t>
  </si>
  <si>
    <t xml:space="preserve">Potrubí kanalizační plastové svodné systém KG DN 125 </t>
  </si>
  <si>
    <t>1328214274</t>
  </si>
  <si>
    <t>14,9+1,0</t>
  </si>
  <si>
    <t>6,2+1,0</t>
  </si>
  <si>
    <t>1,7+4,5</t>
  </si>
  <si>
    <t>370</t>
  </si>
  <si>
    <t>721173403</t>
  </si>
  <si>
    <t>Potrubí kanalizační plastové svodné systém KG DN 150</t>
  </si>
  <si>
    <t>-365905989</t>
  </si>
  <si>
    <t>19,0+14,3+20,6+23,5</t>
  </si>
  <si>
    <t>5,9+1,0</t>
  </si>
  <si>
    <t>0,8+1,0</t>
  </si>
  <si>
    <t>371</t>
  </si>
  <si>
    <t>721174042</t>
  </si>
  <si>
    <t>Potrubí kanalizační z PP připojovací systém HT DN 40</t>
  </si>
  <si>
    <t>-2099639694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</si>
  <si>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</si>
  <si>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</si>
  <si>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</si>
  <si>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</si>
  <si>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</si>
  <si>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</si>
  <si>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</si>
  <si>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</si>
  <si>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372</t>
  </si>
  <si>
    <t>721174043</t>
  </si>
  <si>
    <t>Potrubí kanalizační z PP připojovací systém HT DN 50</t>
  </si>
  <si>
    <t>-1480150394</t>
  </si>
  <si>
    <t>1,4+0,8</t>
  </si>
  <si>
    <t>1,7+0,5+1,8+3,0+0,5*2</t>
  </si>
  <si>
    <t>1,0*2+0,5+0,8+1,6</t>
  </si>
  <si>
    <t>"dřez" 0,3*5</t>
  </si>
  <si>
    <t>"pisoár" 0,1*11</t>
  </si>
  <si>
    <t>"sprcha" 0,25*2</t>
  </si>
  <si>
    <t>373</t>
  </si>
  <si>
    <t>721174044</t>
  </si>
  <si>
    <t>Potrubí kanalizační z PP připojovací systém HT DN 70</t>
  </si>
  <si>
    <t>682901967</t>
  </si>
  <si>
    <t>0,5+1,0+1,0</t>
  </si>
  <si>
    <t>1,0+2,0+1,0+1,5</t>
  </si>
  <si>
    <t>4,0*7</t>
  </si>
  <si>
    <t>2,5</t>
  </si>
  <si>
    <t>374</t>
  </si>
  <si>
    <t>721174045</t>
  </si>
  <si>
    <t>Potrubí kanalizační z PP připojovací systém HT DN 100</t>
  </si>
  <si>
    <t>1669371791</t>
  </si>
  <si>
    <t>0,5+1,0+1,0+3,0</t>
  </si>
  <si>
    <t>2,0+0,5</t>
  </si>
  <si>
    <t>3,6+0,5+0,5+0,8</t>
  </si>
  <si>
    <t>4,0*5</t>
  </si>
  <si>
    <t>3,0+3,6+0,6</t>
  </si>
  <si>
    <t>375</t>
  </si>
  <si>
    <t>721174045.1</t>
  </si>
  <si>
    <t>-580764957</t>
  </si>
  <si>
    <t>"WC" 0,25*12</t>
  </si>
  <si>
    <t>"WC invalidní" 0,25*1</t>
  </si>
  <si>
    <t>"výlevka" 0,25*2</t>
  </si>
  <si>
    <t>376</t>
  </si>
  <si>
    <t>721174062</t>
  </si>
  <si>
    <t>Potrubí kanalizační z PP větrací systém HT DN 75</t>
  </si>
  <si>
    <t>-545100415</t>
  </si>
  <si>
    <t>377</t>
  </si>
  <si>
    <t>721174063</t>
  </si>
  <si>
    <t>Potrubí kanalizační z PP větrací systém HT DN 110</t>
  </si>
  <si>
    <t>1470717007</t>
  </si>
  <si>
    <t>4,0*4</t>
  </si>
  <si>
    <t>9,2</t>
  </si>
  <si>
    <t>378</t>
  </si>
  <si>
    <t>721194103</t>
  </si>
  <si>
    <t>Vyvedení a upevnění odpadních výpustek DN 40</t>
  </si>
  <si>
    <t>1028778257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</si>
  <si>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</si>
  <si>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</si>
  <si>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</si>
  <si>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</si>
  <si>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</si>
  <si>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</si>
  <si>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379</t>
  </si>
  <si>
    <t>721194105</t>
  </si>
  <si>
    <t>Vyvedení a upevnění odpadních výpustek DN 50</t>
  </si>
  <si>
    <t>1795387051</t>
  </si>
  <si>
    <t>"dřez" 5</t>
  </si>
  <si>
    <t>"pisoár" 11</t>
  </si>
  <si>
    <t>"sprcha" 2</t>
  </si>
  <si>
    <t>380</t>
  </si>
  <si>
    <t>721194109</t>
  </si>
  <si>
    <t>Vyvedení a upevnění odpadních výpustek DN 100</t>
  </si>
  <si>
    <t>434772490</t>
  </si>
  <si>
    <t>"WC" 22</t>
  </si>
  <si>
    <t>"WC invalidní" 3</t>
  </si>
  <si>
    <t>"výlevka" 3</t>
  </si>
  <si>
    <t>381</t>
  </si>
  <si>
    <t>721211422</t>
  </si>
  <si>
    <t>Vpusť podlahová se svislým odtokem DN 50/75/110 mřížka nerez 138x138</t>
  </si>
  <si>
    <t>1462258607</t>
  </si>
  <si>
    <t>382</t>
  </si>
  <si>
    <t>721211611a</t>
  </si>
  <si>
    <t>Vtok dvorní se svislým odtokem, kalovým košem a zápachovou klapkou DN 110/160 mříž litina 225x225</t>
  </si>
  <si>
    <t>-1290522350</t>
  </si>
  <si>
    <t>"VPD1-D" 1</t>
  </si>
  <si>
    <t>"VPD2-D" 1</t>
  </si>
  <si>
    <t>"VPD3-D" 1</t>
  </si>
  <si>
    <t>383</t>
  </si>
  <si>
    <t>721226521</t>
  </si>
  <si>
    <t>Zápachová uzávěrka nástěnná pro pračku a myčku DN 40</t>
  </si>
  <si>
    <t>-1312690553</t>
  </si>
  <si>
    <t>"myčka" 1</t>
  </si>
  <si>
    <t>"kondenzát od plynového kondenzačního kotle" 3</t>
  </si>
  <si>
    <t>384</t>
  </si>
  <si>
    <t>721233191</t>
  </si>
  <si>
    <t>Střešní vtok polypropylen PP pro ploché střechy svislý odtok DN 75 vyhřívaný</t>
  </si>
  <si>
    <t>-27515146</t>
  </si>
  <si>
    <t>385</t>
  </si>
  <si>
    <t>721233192</t>
  </si>
  <si>
    <t>Střešní vtok polypropylen PP pro ploché střechy svislý odtok DN 110 vyhřívaný</t>
  </si>
  <si>
    <t>1853513624</t>
  </si>
  <si>
    <t>386</t>
  </si>
  <si>
    <t>721242125</t>
  </si>
  <si>
    <t>Lapač střešních splavenin litinový s lapacím košem DN 100</t>
  </si>
  <si>
    <t>500576185</t>
  </si>
  <si>
    <t>387</t>
  </si>
  <si>
    <t>721242126</t>
  </si>
  <si>
    <t>Lapač střešních splavenin litinový s lapacím košem DN 150</t>
  </si>
  <si>
    <t>-575766378</t>
  </si>
  <si>
    <t>388</t>
  </si>
  <si>
    <t>721273152</t>
  </si>
  <si>
    <t>Hlavice ventilační polypropylen PP DN 75</t>
  </si>
  <si>
    <t>-630323270</t>
  </si>
  <si>
    <t>389</t>
  </si>
  <si>
    <t>721273153</t>
  </si>
  <si>
    <t>Hlavice ventilační polypropylen PP DN 110</t>
  </si>
  <si>
    <t>699464976</t>
  </si>
  <si>
    <t>390</t>
  </si>
  <si>
    <t>721281012</t>
  </si>
  <si>
    <t>Čistící kus DN100</t>
  </si>
  <si>
    <t>541802129</t>
  </si>
  <si>
    <t>391</t>
  </si>
  <si>
    <t>721281013</t>
  </si>
  <si>
    <t>Čistící kus DN150</t>
  </si>
  <si>
    <t>-745465878</t>
  </si>
  <si>
    <t>"splašková" 1</t>
  </si>
  <si>
    <t>"dešťová" 1</t>
  </si>
  <si>
    <t>392</t>
  </si>
  <si>
    <t>721290111</t>
  </si>
  <si>
    <t>Zkouška těsnosti potrubí kanalizace vodou do DN 125</t>
  </si>
  <si>
    <t>491130276</t>
  </si>
  <si>
    <t>3,2+30,4+32,9</t>
  </si>
  <si>
    <t>25,2+18,2+38,5+40,6</t>
  </si>
  <si>
    <t>393</t>
  </si>
  <si>
    <t>721290112</t>
  </si>
  <si>
    <t>Zkouška těsnosti potrubí kanalizace vodou do DN 200</t>
  </si>
  <si>
    <t>-1759576689</t>
  </si>
  <si>
    <t>89,7</t>
  </si>
  <si>
    <t>394</t>
  </si>
  <si>
    <t>721300922</t>
  </si>
  <si>
    <t>Pročištění svodů ležatých do DN 300</t>
  </si>
  <si>
    <t>-1483542714</t>
  </si>
  <si>
    <t>"stávající přípojka kanalizace" 20</t>
  </si>
  <si>
    <t>395</t>
  </si>
  <si>
    <t>720279003</t>
  </si>
  <si>
    <t>Kalich na úkapy</t>
  </si>
  <si>
    <t>1111067113</t>
  </si>
  <si>
    <t>396</t>
  </si>
  <si>
    <t>720279004</t>
  </si>
  <si>
    <t>Kotvící materiál do zdiva, stropu (příchytky, objímky atd.)</t>
  </si>
  <si>
    <t>-119051132</t>
  </si>
  <si>
    <t>397</t>
  </si>
  <si>
    <t>998721202</t>
  </si>
  <si>
    <t>Přesun hmot procentní pro vnitřní kanalizace v objektech v do 12 m</t>
  </si>
  <si>
    <t>-179881479</t>
  </si>
  <si>
    <t>398</t>
  </si>
  <si>
    <t>998721292</t>
  </si>
  <si>
    <t>Příplatek k přesunu hmot procentní 721 za zvětšený přesun do 100 m</t>
  </si>
  <si>
    <t>1212095368</t>
  </si>
  <si>
    <t>722</t>
  </si>
  <si>
    <t>Zdravotechnika - vnitřní vodovod</t>
  </si>
  <si>
    <t>399</t>
  </si>
  <si>
    <t>722174001</t>
  </si>
  <si>
    <t>Potrubí vodovodní plastové PPR svar polyfuze PN 16 D 16 x 2,2 mm vč.tepelné izolace pěnovou PE tl.13mm</t>
  </si>
  <si>
    <t>-942016612</t>
  </si>
  <si>
    <t>12,5+1,9+3,0+1,5+1,5+1,4</t>
  </si>
  <si>
    <t>2,0*7</t>
  </si>
  <si>
    <t>1,0+0,8+8,4</t>
  </si>
  <si>
    <t>2,1+15</t>
  </si>
  <si>
    <t>0,3*4</t>
  </si>
  <si>
    <t>2,1*1,0</t>
  </si>
  <si>
    <t>400</t>
  </si>
  <si>
    <t>722174002</t>
  </si>
  <si>
    <t>Potrubí vodovodní plastové PPR svar polyfuze PN 16 D 20 x 2,8 mm vč.tepelné izolace pěnovou PE tl.13mm</t>
  </si>
  <si>
    <t>-932764859</t>
  </si>
  <si>
    <t>2,0+1,9</t>
  </si>
  <si>
    <t>7,1+2,1</t>
  </si>
  <si>
    <t>1,6+1,2</t>
  </si>
  <si>
    <t>1,2+1,2</t>
  </si>
  <si>
    <t>6,5+1,75+6,1+2,1+1,0+1,7+2,4</t>
  </si>
  <si>
    <t>401</t>
  </si>
  <si>
    <t>722174003</t>
  </si>
  <si>
    <t>Potrubí vodovodní plastové PPR svar polyfuze PN 16 D 25 x 3,5 mm vč.tepelné izolace pěnovou PE tl.20mm</t>
  </si>
  <si>
    <t>-1362098775</t>
  </si>
  <si>
    <t>15,3+1,5+4,8</t>
  </si>
  <si>
    <t>1,75+5,0+2,1</t>
  </si>
  <si>
    <t>402</t>
  </si>
  <si>
    <t>722174004</t>
  </si>
  <si>
    <t>Potrubí vodovodní plastové PPR svar polyfuze PN 16 D 32 x 4,4 mm vč.tepelné izolace pěnovou PE tl.20mm</t>
  </si>
  <si>
    <t>2036241815</t>
  </si>
  <si>
    <t>2,9+5,0</t>
  </si>
  <si>
    <t>403</t>
  </si>
  <si>
    <t>722174005</t>
  </si>
  <si>
    <t>Potrubí vodovodní plastové PPR svar polyfuze PN 16 D 40 x 5,5 mm vč.tepelné izolace pěnovou PE tl.25mm</t>
  </si>
  <si>
    <t>1108221220</t>
  </si>
  <si>
    <t>1,8+5,5</t>
  </si>
  <si>
    <t>5,0</t>
  </si>
  <si>
    <t>404</t>
  </si>
  <si>
    <t>722174006</t>
  </si>
  <si>
    <t>Potrubí vodovodní plastové PPR svar polyfuze PN 16 D 50 x 6,9 mm vč.tepelné izolace pěnovou PE tl.25mm</t>
  </si>
  <si>
    <t>-1796750715</t>
  </si>
  <si>
    <t>5,2+5,5+13,2+31,0+1,5</t>
  </si>
  <si>
    <t>2,5+3,0+35,0+8,1+1,0</t>
  </si>
  <si>
    <t>7,0</t>
  </si>
  <si>
    <t>405</t>
  </si>
  <si>
    <t>722174021</t>
  </si>
  <si>
    <t>Potrubí vodovodní plastové PPR-AL-PPR (stabi) svar polyfuze PN 20 D 16 x 2,8 mm vč.tepelné izolace pěnovou PE tl.13mm</t>
  </si>
  <si>
    <t>-1826818454</t>
  </si>
  <si>
    <t>12,5+1,9+0,5+2,0+6,0+0,5</t>
  </si>
  <si>
    <t>2,0*4</t>
  </si>
  <si>
    <t>4,5+1,2+1,4</t>
  </si>
  <si>
    <t>8,4+9,0+1,0+1,2+2,1*12+1,5*2</t>
  </si>
  <si>
    <t>1,2*2,1</t>
  </si>
  <si>
    <t>406</t>
  </si>
  <si>
    <t>722174022</t>
  </si>
  <si>
    <t>Potrubí vodovodní plastové PPR-Al-PPR (stabi) svar polyfuze PN 20 D 20 x 3,4 mm vč.tepelné izolace pěnovou PE tl.13mm</t>
  </si>
  <si>
    <t>-318269131</t>
  </si>
  <si>
    <t>7,4+7,1+1,2+1,5+1,2+3,3+1,0*2</t>
  </si>
  <si>
    <t>1,6+1,2+1,9+1,6+2,0</t>
  </si>
  <si>
    <t>3,4+0,25*4</t>
  </si>
  <si>
    <t>2,7+8,1*2+1,0*3+1,2</t>
  </si>
  <si>
    <t>407</t>
  </si>
  <si>
    <t>722174023</t>
  </si>
  <si>
    <t>Potrubí vodovodní plastové PPR-AL-PPR (stabi) svar polyfuze PN 20 D 25 x 4,2 mm vč.tepelné izolace pěnovou PE tl.20mm</t>
  </si>
  <si>
    <t>1631845447</t>
  </si>
  <si>
    <t>2,7+4,9+5,9+2,7</t>
  </si>
  <si>
    <t>2,0+9,3*2+5,0*2</t>
  </si>
  <si>
    <t>408</t>
  </si>
  <si>
    <t>722174024</t>
  </si>
  <si>
    <t>Potrubí vodovodní plastové PPR-AL-PPR svar polyfuze PN 20 D 32 x5,4 mm vč.tepelné izolace pěnovou PE tl.20mm</t>
  </si>
  <si>
    <t>1106455313</t>
  </si>
  <si>
    <t>3,5+5,0</t>
  </si>
  <si>
    <t>9,2*2+1,5</t>
  </si>
  <si>
    <t>409</t>
  </si>
  <si>
    <t>722174025</t>
  </si>
  <si>
    <t>Potrubí vodovodní plastové PPR-Al-PPR (stabi) svar polyfuze PN 20 D 40 x 6,7 mm vč.tepelné izolace pěnovou PE tl.25mm</t>
  </si>
  <si>
    <t>-1879367432</t>
  </si>
  <si>
    <t>16,9*2+2,1*2</t>
  </si>
  <si>
    <t>410</t>
  </si>
  <si>
    <t>722190401</t>
  </si>
  <si>
    <t>Vyvedení a upevnění vodovodních výpustku</t>
  </si>
  <si>
    <t>-706836686</t>
  </si>
  <si>
    <t>"umývadlo" 9*2</t>
  </si>
  <si>
    <t>"umývadlo invalidní" 3*2</t>
  </si>
  <si>
    <t>"dvojumývadlo" 2*2*4</t>
  </si>
  <si>
    <t>"dřez" 3*2</t>
  </si>
  <si>
    <t>"výlevka" 2*3</t>
  </si>
  <si>
    <t>411</t>
  </si>
  <si>
    <t>722231086</t>
  </si>
  <si>
    <t>Ventil zpětný G 6/4 PN 16 do 90°C</t>
  </si>
  <si>
    <t>-1347181402</t>
  </si>
  <si>
    <t>412</t>
  </si>
  <si>
    <t>722231120</t>
  </si>
  <si>
    <t>Ventil výtokový pod omítku G 3/4 se dvěma závity</t>
  </si>
  <si>
    <t>2000819477</t>
  </si>
  <si>
    <t>413</t>
  </si>
  <si>
    <t>722231122</t>
  </si>
  <si>
    <t>Ventil výtokový pod omítku G 6/4 se dvěma závity</t>
  </si>
  <si>
    <t>1539750682</t>
  </si>
  <si>
    <t>414</t>
  </si>
  <si>
    <t>722231254</t>
  </si>
  <si>
    <t>Ventil pojistný mosazný G 6/4 PN 6 do 100°C k bojleru s vnitřním x vnějším závitem</t>
  </si>
  <si>
    <t>-572340978</t>
  </si>
  <si>
    <t>415</t>
  </si>
  <si>
    <t>722232043</t>
  </si>
  <si>
    <t>Kohout kulový přímý G 1/2 PN 42 do 185°C vnitřní závit</t>
  </si>
  <si>
    <t>1440660929</t>
  </si>
  <si>
    <t>416</t>
  </si>
  <si>
    <t>722232045</t>
  </si>
  <si>
    <t>Kohout kulový přímý G 1 PN 42 do 185°C vnitřní závit</t>
  </si>
  <si>
    <t>-1127153153</t>
  </si>
  <si>
    <t>8+1</t>
  </si>
  <si>
    <t>417</t>
  </si>
  <si>
    <t>722232046</t>
  </si>
  <si>
    <t>Kohout kulový přímý G 5/4 PN 42 do 185°C vnitřní závit</t>
  </si>
  <si>
    <t>930753156</t>
  </si>
  <si>
    <t>418</t>
  </si>
  <si>
    <t>-1666576923</t>
  </si>
  <si>
    <t>419</t>
  </si>
  <si>
    <t>722232047</t>
  </si>
  <si>
    <t>Kohout kulový přímý G 6/4 PN 42 do 185°C vnitřní závit</t>
  </si>
  <si>
    <t>1293769799</t>
  </si>
  <si>
    <t>420</t>
  </si>
  <si>
    <t>722234267</t>
  </si>
  <si>
    <t>Filtr mosazný G 6/4 PN 16 do 120°C s 2x vnitřním závitem</t>
  </si>
  <si>
    <t>845233405</t>
  </si>
  <si>
    <t>421</t>
  </si>
  <si>
    <t>722250143</t>
  </si>
  <si>
    <t>Hydrantový systém s tvarově stálou hadicí D 25 x 30 m prosklený</t>
  </si>
  <si>
    <t>924636151</t>
  </si>
  <si>
    <t>422</t>
  </si>
  <si>
    <t>722269004</t>
  </si>
  <si>
    <t>Drobný instalační materiál (příchytky, objímky, konzoly atd.)</t>
  </si>
  <si>
    <t>-1784377263</t>
  </si>
  <si>
    <t>423</t>
  </si>
  <si>
    <t>722270104</t>
  </si>
  <si>
    <t>Sestava vodoměrová závitová G 6/4</t>
  </si>
  <si>
    <t>331353890</t>
  </si>
  <si>
    <t>424</t>
  </si>
  <si>
    <t>722290226</t>
  </si>
  <si>
    <t>Zkouška těsnosti vodovodního potrubí do DN 50</t>
  </si>
  <si>
    <t>-787779247</t>
  </si>
  <si>
    <t>66,4+39,85+30,45+7,9+12,3+113,0</t>
  </si>
  <si>
    <t>88,82+59,5+46,8+28,4+40,0</t>
  </si>
  <si>
    <t>425</t>
  </si>
  <si>
    <t>722290234</t>
  </si>
  <si>
    <t>Proplach a dezinfekce vodovodního potrubí do DN 80</t>
  </si>
  <si>
    <t>-1221379583</t>
  </si>
  <si>
    <t>426</t>
  </si>
  <si>
    <t>722501009</t>
  </si>
  <si>
    <t>Oběhové čerpadlo na recirkulaci TUV s časovým spínačem DN20</t>
  </si>
  <si>
    <t>877471326</t>
  </si>
  <si>
    <t>427</t>
  </si>
  <si>
    <t>722501010</t>
  </si>
  <si>
    <t>Tlakoměr</t>
  </si>
  <si>
    <t>42980899</t>
  </si>
  <si>
    <t>428</t>
  </si>
  <si>
    <t>722501011</t>
  </si>
  <si>
    <t>Odběr vzorku pitné vody pro kolaudaci</t>
  </si>
  <si>
    <t>-105054509</t>
  </si>
  <si>
    <t>429</t>
  </si>
  <si>
    <t>998722202</t>
  </si>
  <si>
    <t>Přesun hmot procentní pro vnitřní vodovod v objektech v do 12 m</t>
  </si>
  <si>
    <t>-1159135079</t>
  </si>
  <si>
    <t>430</t>
  </si>
  <si>
    <t>998722292</t>
  </si>
  <si>
    <t>Příplatek k přesunu hmot procentní 722 za zvětšený přesun do 100 m</t>
  </si>
  <si>
    <t>1133894380</t>
  </si>
  <si>
    <t>431</t>
  </si>
  <si>
    <t>723-001</t>
  </si>
  <si>
    <t>Tmavý infrazářič výkon 22kW, zemní plyn, celková délka 8m, jednotrubicový, tlakový hořák, závěsy</t>
  </si>
  <si>
    <t>-1399328878</t>
  </si>
  <si>
    <t>432</t>
  </si>
  <si>
    <t>723-002</t>
  </si>
  <si>
    <t>Tmavý infrazářič - přívod vzduch a odvod spalin</t>
  </si>
  <si>
    <t>-1371131572</t>
  </si>
  <si>
    <t>433</t>
  </si>
  <si>
    <t>723-003</t>
  </si>
  <si>
    <t>Havarijní uzávěr plynu 6/4"</t>
  </si>
  <si>
    <t>-580863379</t>
  </si>
  <si>
    <t>434</t>
  </si>
  <si>
    <t>723-004</t>
  </si>
  <si>
    <t>Protipožární plynová armatura DN50</t>
  </si>
  <si>
    <t>1832391566</t>
  </si>
  <si>
    <t>435</t>
  </si>
  <si>
    <t>723-005</t>
  </si>
  <si>
    <t>Kulový kohout závitový plynový, přípoj na hadici, D15</t>
  </si>
  <si>
    <t>548975498</t>
  </si>
  <si>
    <t>436</t>
  </si>
  <si>
    <t>723-006</t>
  </si>
  <si>
    <t>Plynová připojovací hadice 3/4", 0,5m</t>
  </si>
  <si>
    <t>1667655278</t>
  </si>
  <si>
    <t>437</t>
  </si>
  <si>
    <t>723-007</t>
  </si>
  <si>
    <t>Manometr  0334TP, d100, 0-4lPa vč.kohoutu</t>
  </si>
  <si>
    <t>278607818</t>
  </si>
  <si>
    <t>438</t>
  </si>
  <si>
    <t>723-008</t>
  </si>
  <si>
    <t>Teploměr technický 0-35 C, jímka</t>
  </si>
  <si>
    <t>-292837392</t>
  </si>
  <si>
    <t>439</t>
  </si>
  <si>
    <t>723-009</t>
  </si>
  <si>
    <t>D+MTŽ plynové potrubí HDPE PE100 63x5,5, SDR18, PN10</t>
  </si>
  <si>
    <t>-143021413</t>
  </si>
  <si>
    <t>440</t>
  </si>
  <si>
    <t>723-010</t>
  </si>
  <si>
    <t>Chránička PE DN75</t>
  </si>
  <si>
    <t>1888217312</t>
  </si>
  <si>
    <t>441</t>
  </si>
  <si>
    <t>723-011</t>
  </si>
  <si>
    <t>Chránička PE DN63</t>
  </si>
  <si>
    <t>1236562992</t>
  </si>
  <si>
    <t>442</t>
  </si>
  <si>
    <t>723-012</t>
  </si>
  <si>
    <t>Nátěry ocelového potrubí do DN50, syntetické, barva žlutá</t>
  </si>
  <si>
    <t>2086460615</t>
  </si>
  <si>
    <t>443</t>
  </si>
  <si>
    <t>723111201</t>
  </si>
  <si>
    <t>Potrubí ocelové závitové černé bezešvé svařované běžné DN 10</t>
  </si>
  <si>
    <t>2081414807</t>
  </si>
  <si>
    <t>444</t>
  </si>
  <si>
    <t>723111202</t>
  </si>
  <si>
    <t>Potrubí ocelové závitové černé bezešvé svařované běžné DN 15</t>
  </si>
  <si>
    <t>-912780952</t>
  </si>
  <si>
    <t>445</t>
  </si>
  <si>
    <t>723111203</t>
  </si>
  <si>
    <t>Potrubí ocelové závitové černé bezešvé svařované běžné DN 20</t>
  </si>
  <si>
    <t>-650999052</t>
  </si>
  <si>
    <t>446</t>
  </si>
  <si>
    <t>723111204</t>
  </si>
  <si>
    <t>Potrubí ocelové závitové černé bezešvé svařované běžné DN 25</t>
  </si>
  <si>
    <t>-883405446</t>
  </si>
  <si>
    <t>447</t>
  </si>
  <si>
    <t>723111205</t>
  </si>
  <si>
    <t>Potrubí ocelové závitové černé bezešvé svařované běžné DN 32</t>
  </si>
  <si>
    <t>-2050200689</t>
  </si>
  <si>
    <t>448</t>
  </si>
  <si>
    <t>723111207</t>
  </si>
  <si>
    <t>Potrubí ocelové závitové černé bezešvé svařované běžné DN 5</t>
  </si>
  <si>
    <t>580723773</t>
  </si>
  <si>
    <t>449</t>
  </si>
  <si>
    <t>723231162</t>
  </si>
  <si>
    <t>Kohout kulový přímý DN15 PN 42 do 185°C plnoprůtokový s koulí, vnitřní závit těžká řada</t>
  </si>
  <si>
    <t>1383524471</t>
  </si>
  <si>
    <t>450</t>
  </si>
  <si>
    <t>723231163</t>
  </si>
  <si>
    <t>Kohout kulový přímý DN20 PN 42 do 185°C plnoprůtokový s koulí, vnitřní závit těžká řada</t>
  </si>
  <si>
    <t>752307779</t>
  </si>
  <si>
    <t>451</t>
  </si>
  <si>
    <t>Kohout kulový přímý DN25 PN 42 do 185°C plnoprůtokový s koulí, vnitřní závit těžká řada</t>
  </si>
  <si>
    <t>1689705227</t>
  </si>
  <si>
    <t>452</t>
  </si>
  <si>
    <t>723231166</t>
  </si>
  <si>
    <t>Kohout kulový přímý DN40 PN 42 do 185°C plnoprůtokový s koulí, vnitřní závit těžká řada</t>
  </si>
  <si>
    <t>-1922523759</t>
  </si>
  <si>
    <t>453</t>
  </si>
  <si>
    <t>Kohout kulový přímý DN50 PN 42 do 185°C plnoprůtokový s koulí, vnitřní závit těžká řada</t>
  </si>
  <si>
    <t>1411589135</t>
  </si>
  <si>
    <t>454</t>
  </si>
  <si>
    <t>723220100.</t>
  </si>
  <si>
    <t>Ventil závitový regulační přímý G 1/2 PN 20 do 100°C vyvažovací</t>
  </si>
  <si>
    <t>106554833</t>
  </si>
  <si>
    <t>455</t>
  </si>
  <si>
    <t>723220101.</t>
  </si>
  <si>
    <t>Ventil závitový regulační přímý G 3/4 PN 20 do 100°C vyvažovací</t>
  </si>
  <si>
    <t>1100665517</t>
  </si>
  <si>
    <t>456</t>
  </si>
  <si>
    <t>-1961447525</t>
  </si>
  <si>
    <t>457</t>
  </si>
  <si>
    <t>998723292</t>
  </si>
  <si>
    <t>Příplatek k přesunu hmot procentní 723 za zvětšený přesun do 100 m</t>
  </si>
  <si>
    <t>-5002933</t>
  </si>
  <si>
    <t>725</t>
  </si>
  <si>
    <t>Zdravotechnika - zařizovací předměty</t>
  </si>
  <si>
    <t>458</t>
  </si>
  <si>
    <t>720-017</t>
  </si>
  <si>
    <t>D+MTŽ výčepního stojanu</t>
  </si>
  <si>
    <t>-395621951</t>
  </si>
  <si>
    <t>459</t>
  </si>
  <si>
    <t>725112022</t>
  </si>
  <si>
    <t>Klozet keramický závěsný na nosné stěny s hlubokým splachováním odpad vodorovný vč.sedátka</t>
  </si>
  <si>
    <t>-1506363538</t>
  </si>
  <si>
    <t>460</t>
  </si>
  <si>
    <t>725112022a</t>
  </si>
  <si>
    <t>Klozet keramický závěsný na nosné stěny s hlubokým splachováním odpad vodorovný vč.sedátka - invalidní</t>
  </si>
  <si>
    <t>582101170</t>
  </si>
  <si>
    <t>461</t>
  </si>
  <si>
    <t>725121503</t>
  </si>
  <si>
    <t>Pisoárový záchodek keramický s mechanickým splachovacím ventilem</t>
  </si>
  <si>
    <t>110099838</t>
  </si>
  <si>
    <t>462</t>
  </si>
  <si>
    <t>725121527</t>
  </si>
  <si>
    <t>Pisoárový záchodek automatický s integrovaným napájecím zdrojem</t>
  </si>
  <si>
    <t>-1580698533</t>
  </si>
  <si>
    <t>463</t>
  </si>
  <si>
    <t>725211645</t>
  </si>
  <si>
    <t>Dvojumyvadlo keramické připevněné na stěnu šrouby bílé s odkládacími plochami  l=2000 mm vč.polosloupu</t>
  </si>
  <si>
    <t>-1184290269</t>
  </si>
  <si>
    <t>464</t>
  </si>
  <si>
    <t>725219102</t>
  </si>
  <si>
    <t>Montáž umyvadla připevněného na šrouby do zdiva vč.polosloupu</t>
  </si>
  <si>
    <t>-49605174</t>
  </si>
  <si>
    <t>465</t>
  </si>
  <si>
    <t>642110570</t>
  </si>
  <si>
    <t>umyvadlo keramické závěsné s otvorem 60 cm bílé 600x490x215 mm</t>
  </si>
  <si>
    <t>1736236282</t>
  </si>
  <si>
    <t>466</t>
  </si>
  <si>
    <t>642110570a</t>
  </si>
  <si>
    <t>umyvadlo keramické závěsné s otvorem 60 cm bílé 600x490x215 mm - invalidní</t>
  </si>
  <si>
    <t>2130696312</t>
  </si>
  <si>
    <t>467</t>
  </si>
  <si>
    <t>642110495</t>
  </si>
  <si>
    <t>polosloup bílý</t>
  </si>
  <si>
    <t>-683237991</t>
  </si>
  <si>
    <t>"dvojumývadlo" 2*4</t>
  </si>
  <si>
    <t>468</t>
  </si>
  <si>
    <t>725331111</t>
  </si>
  <si>
    <t>Výlevka závěsná vč.plastové mřížky</t>
  </si>
  <si>
    <t>-713525221</t>
  </si>
  <si>
    <t>469</t>
  </si>
  <si>
    <t>725532112</t>
  </si>
  <si>
    <t>Elektrický ohřívač zásobníkový akumulační závěsný svislý 50 l / 1,5 kW</t>
  </si>
  <si>
    <t>-306322627</t>
  </si>
  <si>
    <t>470</t>
  </si>
  <si>
    <t>725532114</t>
  </si>
  <si>
    <t>Elektrický ohřívač zásobníkový akumulační závěsný svislý 80 l / 1,5 kW</t>
  </si>
  <si>
    <t>5491503</t>
  </si>
  <si>
    <t>471</t>
  </si>
  <si>
    <t>725813111</t>
  </si>
  <si>
    <t>Ventil rohový G 1/2"+3/4"</t>
  </si>
  <si>
    <t>771237903</t>
  </si>
  <si>
    <t>472</t>
  </si>
  <si>
    <t>725813113</t>
  </si>
  <si>
    <t>Ventil rohový s připojovací trubičkou nebo flexi hadičkou G 1/2</t>
  </si>
  <si>
    <t>-1774938723</t>
  </si>
  <si>
    <t>473</t>
  </si>
  <si>
    <t>725821323</t>
  </si>
  <si>
    <t>Baterie výlevkové nástěnné klasické s otáčivým kulatým ústím a délkou ramínka 300 mm</t>
  </si>
  <si>
    <t>-809353448</t>
  </si>
  <si>
    <t>474</t>
  </si>
  <si>
    <t>725829131</t>
  </si>
  <si>
    <t>Montáž baterie umyvadlové stojánkové G 1/2 ostatní typ</t>
  </si>
  <si>
    <t>-1850805012</t>
  </si>
  <si>
    <t>475</t>
  </si>
  <si>
    <t>551456120</t>
  </si>
  <si>
    <t>baterie umyvadlová stojánková páková</t>
  </si>
  <si>
    <t>-32654387</t>
  </si>
  <si>
    <t>476</t>
  </si>
  <si>
    <t>551456120a</t>
  </si>
  <si>
    <t>baterie umyvadlová stojánková páková - invalidní</t>
  </si>
  <si>
    <t>-1662369731</t>
  </si>
  <si>
    <t>477</t>
  </si>
  <si>
    <t>725861102</t>
  </si>
  <si>
    <t>Zápachová uzávěrka pro umyvadla DN 40</t>
  </si>
  <si>
    <t>903025131</t>
  </si>
  <si>
    <t>478</t>
  </si>
  <si>
    <t>725862103</t>
  </si>
  <si>
    <t>Zápachová uzávěrka pro dřezy DN 40/50</t>
  </si>
  <si>
    <t>1135049625</t>
  </si>
  <si>
    <t>479</t>
  </si>
  <si>
    <t>725865411</t>
  </si>
  <si>
    <t>Zápachová uzávěrka pisoárová DN 32/40</t>
  </si>
  <si>
    <t>-1685397754</t>
  </si>
  <si>
    <t>480</t>
  </si>
  <si>
    <t>725980122a</t>
  </si>
  <si>
    <t>Dvířka 15/30</t>
  </si>
  <si>
    <t>777629472</t>
  </si>
  <si>
    <t>"P8" 13</t>
  </si>
  <si>
    <t>481</t>
  </si>
  <si>
    <t>725980123</t>
  </si>
  <si>
    <t>Dvířka 30/30</t>
  </si>
  <si>
    <t>-225479857</t>
  </si>
  <si>
    <t>"P9" 1</t>
  </si>
  <si>
    <t>482</t>
  </si>
  <si>
    <t>725999002</t>
  </si>
  <si>
    <t>D+MTŽ nerezové madlo vodorovné sklopné, l=800mm</t>
  </si>
  <si>
    <t>-1165377691</t>
  </si>
  <si>
    <t>"Z10" 5</t>
  </si>
  <si>
    <t>483</t>
  </si>
  <si>
    <t>725999003</t>
  </si>
  <si>
    <t>D+MTŽ nerezové madlo pevné, l=600mm</t>
  </si>
  <si>
    <t>18689311</t>
  </si>
  <si>
    <t>"Z11" 12</t>
  </si>
  <si>
    <t>484</t>
  </si>
  <si>
    <t>725999004</t>
  </si>
  <si>
    <t>D+MTŽ nerezové+plastové sklopné sedátko do sprchy 450x450mm</t>
  </si>
  <si>
    <t>1011026528</t>
  </si>
  <si>
    <t>"Z12" 2</t>
  </si>
  <si>
    <t>485</t>
  </si>
  <si>
    <t>725999005</t>
  </si>
  <si>
    <t>D+MTŽ nerezová trubka pro zavěšení sprchového závěsu l=2,0m+sprchový závěs PVC</t>
  </si>
  <si>
    <t>-1959776661</t>
  </si>
  <si>
    <t>"Z13" 2</t>
  </si>
  <si>
    <t>486</t>
  </si>
  <si>
    <t>720-010</t>
  </si>
  <si>
    <t>D+MTŽ sprchy - jednokřídlých dveří skleněných+baterie sprchová nástěnná s hadicí a sprchovací ručkou+kotevní prvek, linouvý odtokový žlábek nerez l=800mm se sifonem</t>
  </si>
  <si>
    <t>-151107581</t>
  </si>
  <si>
    <t>487</t>
  </si>
  <si>
    <t>720-010a</t>
  </si>
  <si>
    <t>D+MTŽ sprchy - jednokřídlých dveří skleněných+baterie sprchová nástěnná s hadicí a sprchovací ručkou+kotevní prvek, linouvý odtokový žlábek nerez l=900mm se sifonem</t>
  </si>
  <si>
    <t>-1903120659</t>
  </si>
  <si>
    <t>488</t>
  </si>
  <si>
    <t>720-011</t>
  </si>
  <si>
    <t>D+MTŽ elektrického zásobníkového ohřívače  TUV 200L</t>
  </si>
  <si>
    <t>-1577944836</t>
  </si>
  <si>
    <t>489</t>
  </si>
  <si>
    <t>720-012</t>
  </si>
  <si>
    <t>D+MTŽ kaskádově zapojených elektrického zásobníkového ohřívače  TUV 200L vč.ovládací MaR</t>
  </si>
  <si>
    <t>1941747738</t>
  </si>
  <si>
    <t>490</t>
  </si>
  <si>
    <t>720-013</t>
  </si>
  <si>
    <t xml:space="preserve">Zednické přípomoce - pomocné lešení </t>
  </si>
  <si>
    <t>-1811411273</t>
  </si>
  <si>
    <t>491</t>
  </si>
  <si>
    <t>720-014</t>
  </si>
  <si>
    <t>DMTŽ stávajících rozvodů kanalizace vč.zařizovacích předmětů vč. manipulace se sutí, odvoz na skládku a poplatku za skládku</t>
  </si>
  <si>
    <t>1533497140</t>
  </si>
  <si>
    <t>492</t>
  </si>
  <si>
    <t>720-015</t>
  </si>
  <si>
    <t>DMTŽ stávajících rozvodů vodoinstalace vč.zařizovacích předmětů vč. manipulace se sutí, odvoz na skládku a poplatku za skládku</t>
  </si>
  <si>
    <t>393926781</t>
  </si>
  <si>
    <t>493</t>
  </si>
  <si>
    <t>720-016</t>
  </si>
  <si>
    <t>DMTŽ rozvodu vnitřního plynovodu k plynovému kotlu</t>
  </si>
  <si>
    <t>-1295126387</t>
  </si>
  <si>
    <t>494</t>
  </si>
  <si>
    <t>998725202</t>
  </si>
  <si>
    <t>Přesun hmot procentní pro zařizovací předměty v objektech v do 12 m</t>
  </si>
  <si>
    <t>1261236694</t>
  </si>
  <si>
    <t>495</t>
  </si>
  <si>
    <t>998725292</t>
  </si>
  <si>
    <t>Příplatek k přesunu hmot procentní 725 za zvětšený přesun do 100 m</t>
  </si>
  <si>
    <t>-1018114998</t>
  </si>
  <si>
    <t>730</t>
  </si>
  <si>
    <t>Ústřední vytápění</t>
  </si>
  <si>
    <t>496</t>
  </si>
  <si>
    <t>730555512</t>
  </si>
  <si>
    <t>1082581886</t>
  </si>
  <si>
    <t>731</t>
  </si>
  <si>
    <t>Ústřední vytápění - kotelny</t>
  </si>
  <si>
    <t>497</t>
  </si>
  <si>
    <t>730-001</t>
  </si>
  <si>
    <t>D+MTŽ setavy kádově zapojených  kondenzačních plynových kotlů, výkon 45kW, uvedení do provozu servisním technikem</t>
  </si>
  <si>
    <t>969693340</t>
  </si>
  <si>
    <t>498</t>
  </si>
  <si>
    <t>730-002</t>
  </si>
  <si>
    <t>D+MTŽ odkouření kondenzačních plynových kotlů s dopojením kouřovodu na kotel, revize komínu</t>
  </si>
  <si>
    <t>-1198922426</t>
  </si>
  <si>
    <t>499</t>
  </si>
  <si>
    <t>730-003</t>
  </si>
  <si>
    <t>Připojovací sada topného okruhu kotle - oběhové čerpadlo DN25, pojistný ventil, armatury</t>
  </si>
  <si>
    <t>758396216</t>
  </si>
  <si>
    <t>500</t>
  </si>
  <si>
    <t>730-004</t>
  </si>
  <si>
    <t>Neutralizační zařízení pro 3 kotle 45kW</t>
  </si>
  <si>
    <t>1265838500</t>
  </si>
  <si>
    <t>501</t>
  </si>
  <si>
    <t>730-005</t>
  </si>
  <si>
    <t>Rozšíření funkce 0-10V</t>
  </si>
  <si>
    <t>1726768682</t>
  </si>
  <si>
    <t>502</t>
  </si>
  <si>
    <t>730-006</t>
  </si>
  <si>
    <t>Komunikační modul</t>
  </si>
  <si>
    <t>104503115</t>
  </si>
  <si>
    <t>503</t>
  </si>
  <si>
    <t>730-007</t>
  </si>
  <si>
    <t>Dálkový dohled přes mobilní síť</t>
  </si>
  <si>
    <t>-1796704100</t>
  </si>
  <si>
    <t>504</t>
  </si>
  <si>
    <t>730-008</t>
  </si>
  <si>
    <t xml:space="preserve">Komunikační modul </t>
  </si>
  <si>
    <t>2019873172</t>
  </si>
  <si>
    <t>505</t>
  </si>
  <si>
    <t>730-009</t>
  </si>
  <si>
    <t xml:space="preserve">Spojovací kabel </t>
  </si>
  <si>
    <t>-1818935801</t>
  </si>
  <si>
    <t>506</t>
  </si>
  <si>
    <t>730-010</t>
  </si>
  <si>
    <t>Koncový odpor</t>
  </si>
  <si>
    <t>-1801467482</t>
  </si>
  <si>
    <t>507</t>
  </si>
  <si>
    <t>730-011</t>
  </si>
  <si>
    <t>Dálkové ovládání</t>
  </si>
  <si>
    <t>1678818729</t>
  </si>
  <si>
    <t>508</t>
  </si>
  <si>
    <t>730-012</t>
  </si>
  <si>
    <t>Ekvitermní regulátorW, 3 směšované topné okruhy a okruh TUV</t>
  </si>
  <si>
    <t>-1618984081</t>
  </si>
  <si>
    <t>509</t>
  </si>
  <si>
    <t>730-013</t>
  </si>
  <si>
    <t>Rozšiřovací sada pro směšovné topné okruhy bez servopohonu (čidla, kabely)</t>
  </si>
  <si>
    <t>1538112667</t>
  </si>
  <si>
    <t>510</t>
  </si>
  <si>
    <t>730-015</t>
  </si>
  <si>
    <t>Zásobníkový ohřívač, objem 725L, topná vložka 4,5,2</t>
  </si>
  <si>
    <t>-587241186</t>
  </si>
  <si>
    <t>511</t>
  </si>
  <si>
    <t>730-016</t>
  </si>
  <si>
    <t>Expanzní tlaková nádoba, objem 80L, 6bar</t>
  </si>
  <si>
    <t>-1496741132</t>
  </si>
  <si>
    <t>512</t>
  </si>
  <si>
    <t>730-017</t>
  </si>
  <si>
    <t>Hydraulický stabilizátor, DN150, hrdla d76, pro průtok do 8m3/hod</t>
  </si>
  <si>
    <t>-1609625571</t>
  </si>
  <si>
    <t>513</t>
  </si>
  <si>
    <t>730-018</t>
  </si>
  <si>
    <t>Kombinovaný rozdělovač, modul 80, průtok do 6m3/hod, přípoj DN50, hrdla DN15-25, rozteč hrdel 125mm, délka 1000mm</t>
  </si>
  <si>
    <t>-1905291245</t>
  </si>
  <si>
    <t>514</t>
  </si>
  <si>
    <t>730-019</t>
  </si>
  <si>
    <t>Kombinovaný rozdělovač modul 80, průtok do 6m3/hod, přípoj DN65, hrdla DN20-40, rozteč hrdel 125-250mm, délka 1500mm</t>
  </si>
  <si>
    <t>-1996867933</t>
  </si>
  <si>
    <t>515</t>
  </si>
  <si>
    <t>730-020</t>
  </si>
  <si>
    <t>Čerpadlová směšovací stanice, oběhové čerpalo DN 25-40, trojcestný směšovač, servopohon, armatury</t>
  </si>
  <si>
    <t>-379532755</t>
  </si>
  <si>
    <t>516</t>
  </si>
  <si>
    <t>730-021</t>
  </si>
  <si>
    <t>Čerpadlová směšovací stanic, oběhové čerpalo DN 25-40, servopohon, armatury</t>
  </si>
  <si>
    <t>29398585</t>
  </si>
  <si>
    <t>517</t>
  </si>
  <si>
    <t>730-022</t>
  </si>
  <si>
    <t>Oběhové čerpalo DN 32-40, elektronické, 230V</t>
  </si>
  <si>
    <t>-190913633</t>
  </si>
  <si>
    <t>518</t>
  </si>
  <si>
    <t>730-023</t>
  </si>
  <si>
    <t>Trojcestný směšova, Kv=10m3/hod, servopohon</t>
  </si>
  <si>
    <t>1468608630</t>
  </si>
  <si>
    <t>519</t>
  </si>
  <si>
    <t>730-024</t>
  </si>
  <si>
    <t>Kontaktní manometr, d60, 0-250kPa, min a max kontakt</t>
  </si>
  <si>
    <t>2044996113</t>
  </si>
  <si>
    <t>520</t>
  </si>
  <si>
    <t>998731202</t>
  </si>
  <si>
    <t>Přesun hmot procentní pro kotelny v objektech v do 12 m</t>
  </si>
  <si>
    <t>-276844512</t>
  </si>
  <si>
    <t>521</t>
  </si>
  <si>
    <t>998731293</t>
  </si>
  <si>
    <t>Příplatek k přesunu hmot procentní 731 za zvětšený přesun do 500 m</t>
  </si>
  <si>
    <t>393125537</t>
  </si>
  <si>
    <t>733</t>
  </si>
  <si>
    <t>Ústřední vytápění - rozvodné potrubí</t>
  </si>
  <si>
    <t>522</t>
  </si>
  <si>
    <t>733223202</t>
  </si>
  <si>
    <t>Potrubí měděné tvrdé spojované tvrdým pájením D 15x1 vč.fitinek</t>
  </si>
  <si>
    <t>1803749758</t>
  </si>
  <si>
    <t>523</t>
  </si>
  <si>
    <t>733223203</t>
  </si>
  <si>
    <t>Potrubí měděné tvrdé spojované tvrdým pájením D 18x1 vč.fitinek</t>
  </si>
  <si>
    <t>1326053179</t>
  </si>
  <si>
    <t>524</t>
  </si>
  <si>
    <t>733223204</t>
  </si>
  <si>
    <t>Potrubí měděné tvrdé spojované tvrdým pájením D 22x1 vč.fitinek</t>
  </si>
  <si>
    <t>160920699</t>
  </si>
  <si>
    <t>525</t>
  </si>
  <si>
    <t>733223205</t>
  </si>
  <si>
    <t>Potrubí měděné tvrdé spojované tvrdým pájením D 28x1,5 vč.fitinek</t>
  </si>
  <si>
    <t>1668466669</t>
  </si>
  <si>
    <t>526</t>
  </si>
  <si>
    <t>733223207</t>
  </si>
  <si>
    <t>Potrubí měděné tvrdé spojované tvrdým pájením D 42x1,5 vč.fitinek</t>
  </si>
  <si>
    <t>-439511638</t>
  </si>
  <si>
    <t>527</t>
  </si>
  <si>
    <t>733223208</t>
  </si>
  <si>
    <t>Potrubí měděné tvrdé spojované tvrdým pájením D 54x2</t>
  </si>
  <si>
    <t>-1729285263</t>
  </si>
  <si>
    <t>528</t>
  </si>
  <si>
    <t>733223210</t>
  </si>
  <si>
    <t>Potrubí měděné tvrdé spojované tvrdým pájením D 76x2</t>
  </si>
  <si>
    <t>-1544369832</t>
  </si>
  <si>
    <t>529</t>
  </si>
  <si>
    <t>733229002</t>
  </si>
  <si>
    <t>Kotvící materiál (příchytky, objímky atd.)</t>
  </si>
  <si>
    <t>-2141989049</t>
  </si>
  <si>
    <t>530</t>
  </si>
  <si>
    <t>733229012</t>
  </si>
  <si>
    <t>Izolace návleková PE pro potrubí 6/15</t>
  </si>
  <si>
    <t>-1477916598</t>
  </si>
  <si>
    <t>531</t>
  </si>
  <si>
    <t>733229013</t>
  </si>
  <si>
    <t>Izolace návleková PE pro potrubí 10/18</t>
  </si>
  <si>
    <t>-1184022740</t>
  </si>
  <si>
    <t>532</t>
  </si>
  <si>
    <t>733229014</t>
  </si>
  <si>
    <t>Izolace návleková PE pro potrubí 10/22</t>
  </si>
  <si>
    <t>614117458</t>
  </si>
  <si>
    <t>533</t>
  </si>
  <si>
    <t>733229015</t>
  </si>
  <si>
    <t>Izolace návleková PE pro potrubí 15/28</t>
  </si>
  <si>
    <t>815959645</t>
  </si>
  <si>
    <t>534</t>
  </si>
  <si>
    <t>733229016</t>
  </si>
  <si>
    <t>Izolace návleková PE pro potrubí 20/42</t>
  </si>
  <si>
    <t>1751354506</t>
  </si>
  <si>
    <t>535</t>
  </si>
  <si>
    <t>733229017</t>
  </si>
  <si>
    <t>Izolace návleková PE pro potrubí 25/54</t>
  </si>
  <si>
    <t>-1586213910</t>
  </si>
  <si>
    <t>536</t>
  </si>
  <si>
    <t>733229019</t>
  </si>
  <si>
    <t>Izolace návleková PE pro potrubí 25/76</t>
  </si>
  <si>
    <t>1188579291</t>
  </si>
  <si>
    <t>537</t>
  </si>
  <si>
    <t>733291101</t>
  </si>
  <si>
    <t>Zkouška těsnosti potrubí měděné do D 35x1,5</t>
  </si>
  <si>
    <t>-561336757</t>
  </si>
  <si>
    <t>521,0</t>
  </si>
  <si>
    <t>71,0</t>
  </si>
  <si>
    <t>148,0</t>
  </si>
  <si>
    <t>89,0</t>
  </si>
  <si>
    <t>538</t>
  </si>
  <si>
    <t>733291102</t>
  </si>
  <si>
    <t>Zkouška těsnosti potrubí měděné do D 64x2</t>
  </si>
  <si>
    <t>1645783941</t>
  </si>
  <si>
    <t>33,0+2,0</t>
  </si>
  <si>
    <t>539</t>
  </si>
  <si>
    <t>733291103</t>
  </si>
  <si>
    <t>Zkouška těsnosti potrubí měděné do D 108x2,5</t>
  </si>
  <si>
    <t>817878927</t>
  </si>
  <si>
    <t>540</t>
  </si>
  <si>
    <t>998733202</t>
  </si>
  <si>
    <t>Přesun hmot procentní pro rozvody potrubí v objektech v do 12 m</t>
  </si>
  <si>
    <t>-581038915</t>
  </si>
  <si>
    <t>541</t>
  </si>
  <si>
    <t>998733293</t>
  </si>
  <si>
    <t>Příplatek k přesunu hmot procentní 733 za zvětšený přesun do 500 m</t>
  </si>
  <si>
    <t>1179445603</t>
  </si>
  <si>
    <t>734</t>
  </si>
  <si>
    <t>Ústřední vytápění - armatury</t>
  </si>
  <si>
    <t>542</t>
  </si>
  <si>
    <t>734163421</t>
  </si>
  <si>
    <t>Filtr DN 15 PN 16 do 300°C z uhlíkové oceli s vypouštěcí přírubou</t>
  </si>
  <si>
    <t>-1417360251</t>
  </si>
  <si>
    <t>543</t>
  </si>
  <si>
    <t>734163422</t>
  </si>
  <si>
    <t xml:space="preserve">Filtr DN 20 PN 16 do 300°C z uhlíkové oceli s vypouštěcí přírubou </t>
  </si>
  <si>
    <t>-1631952343</t>
  </si>
  <si>
    <t>544</t>
  </si>
  <si>
    <t>734163423</t>
  </si>
  <si>
    <t>Filtr DN 25 PN 16 do 300°C z uhlíkové oceli s vypouštěcí přírubou</t>
  </si>
  <si>
    <t>1913057041</t>
  </si>
  <si>
    <t>545</t>
  </si>
  <si>
    <t>734163425</t>
  </si>
  <si>
    <t xml:space="preserve">Filtr DN 40 PN 16 do 300°C z uhlíkové oceli s vypouštěcí přírubou </t>
  </si>
  <si>
    <t>-1370137594</t>
  </si>
  <si>
    <t>546</t>
  </si>
  <si>
    <t>734163427</t>
  </si>
  <si>
    <t xml:space="preserve">Filtr DN 65 PN 16 do 300°C z uhlíkové oceli s vypouštěcí přírubou </t>
  </si>
  <si>
    <t>-1224517637</t>
  </si>
  <si>
    <t>547</t>
  </si>
  <si>
    <t>734192313</t>
  </si>
  <si>
    <t xml:space="preserve">Klapka přírubová zpětná DN 40 PN 16 do 100°C </t>
  </si>
  <si>
    <t>-403797960</t>
  </si>
  <si>
    <t>548</t>
  </si>
  <si>
    <t>734211120</t>
  </si>
  <si>
    <t xml:space="preserve">Ventil závitový odvzdušňovací G 1/2 PN 14 do 120°C automatický </t>
  </si>
  <si>
    <t>-1605551011</t>
  </si>
  <si>
    <t>549</t>
  </si>
  <si>
    <t>734221682</t>
  </si>
  <si>
    <t>Termostatická hlavice s kapalinovým čidlem</t>
  </si>
  <si>
    <t>190349560</t>
  </si>
  <si>
    <t>550</t>
  </si>
  <si>
    <t>734291123</t>
  </si>
  <si>
    <t>Kohout plnící a vypouštěcí G 1/2 PN 10 do 110°C závitový  páčka</t>
  </si>
  <si>
    <t>2082608509</t>
  </si>
  <si>
    <t>551</t>
  </si>
  <si>
    <t>734291124</t>
  </si>
  <si>
    <t>Kohout plnící a vypouštěcí G 3/4 PN 10 do 110°C závitový  páčka</t>
  </si>
  <si>
    <t>483144791</t>
  </si>
  <si>
    <t>552</t>
  </si>
  <si>
    <t>734292713</t>
  </si>
  <si>
    <t>Kohout kulový přímý DN15 PN 42 do 185°C vnitřní závit  páčka</t>
  </si>
  <si>
    <t>712781026</t>
  </si>
  <si>
    <t>553</t>
  </si>
  <si>
    <t>734292714</t>
  </si>
  <si>
    <t>Kohout kulový přímý DN20 PN 42 do 185°C vnitřní závit  páčka</t>
  </si>
  <si>
    <t>-1966636306</t>
  </si>
  <si>
    <t>554</t>
  </si>
  <si>
    <t>734292715</t>
  </si>
  <si>
    <t>Kohout kulový přímý DN25 PN 42 do 185°C vnitřní závit  páčka</t>
  </si>
  <si>
    <t>-1447033</t>
  </si>
  <si>
    <t>555</t>
  </si>
  <si>
    <t>734292717</t>
  </si>
  <si>
    <t>Kohout kulový přímý DN40 PN 42 do 185°C vnitřní závit  páčka</t>
  </si>
  <si>
    <t>983709986</t>
  </si>
  <si>
    <t>556</t>
  </si>
  <si>
    <t>734292718</t>
  </si>
  <si>
    <t>Kohout kulový přímý DN50 PN 42 do 185°C vnitřní závit  páčka</t>
  </si>
  <si>
    <t>790235063</t>
  </si>
  <si>
    <t>557</t>
  </si>
  <si>
    <t>734292719</t>
  </si>
  <si>
    <t>Kohout kulový přímý G 2 1/2 PN 42 do 185°C vnitřní závit  páčka</t>
  </si>
  <si>
    <t>-1430496598</t>
  </si>
  <si>
    <t>558</t>
  </si>
  <si>
    <t>734292720</t>
  </si>
  <si>
    <t>Kohout kulový přímý G 3 PN 42 do 185°C vnitřní závit Ivar  páčka</t>
  </si>
  <si>
    <t>2080624106</t>
  </si>
  <si>
    <t>559</t>
  </si>
  <si>
    <t>734479025</t>
  </si>
  <si>
    <t>Spodní napojení topného žebříku ventilem Heinmeier E-Z, ponorná trubka, DN15</t>
  </si>
  <si>
    <t>-916272665</t>
  </si>
  <si>
    <t>560</t>
  </si>
  <si>
    <t>734479026</t>
  </si>
  <si>
    <t>Dvojité připojovací šroubení, přímé 1/2" x 3/4"</t>
  </si>
  <si>
    <t>-1112590566</t>
  </si>
  <si>
    <t>561</t>
  </si>
  <si>
    <t>734479027</t>
  </si>
  <si>
    <t>Svěrné šroubení 1/2"</t>
  </si>
  <si>
    <t>2138684118</t>
  </si>
  <si>
    <t>562</t>
  </si>
  <si>
    <t>734479031</t>
  </si>
  <si>
    <t>Topná zkouška a vyregulování sestavy</t>
  </si>
  <si>
    <t>-2083065273</t>
  </si>
  <si>
    <t>563</t>
  </si>
  <si>
    <t>998734202</t>
  </si>
  <si>
    <t>Přesun hmot procentní pro armatury v objektech v do 12 m</t>
  </si>
  <si>
    <t>124948377</t>
  </si>
  <si>
    <t>564</t>
  </si>
  <si>
    <t>998734293</t>
  </si>
  <si>
    <t>Příplatek k přesunu hmot procentní 734 za zvětšený přesun do 500 m</t>
  </si>
  <si>
    <t>621171016</t>
  </si>
  <si>
    <t>735</t>
  </si>
  <si>
    <t>Ústřední vytápění - otopná tělesa</t>
  </si>
  <si>
    <t>565</t>
  </si>
  <si>
    <t>735-001</t>
  </si>
  <si>
    <t>D+MTŽ podlahového vytápění - podlahový nerezový rozdělovač - 6 okruhů, nerez, průtokoměry, uchycení</t>
  </si>
  <si>
    <t>-1339087292</t>
  </si>
  <si>
    <t>566</t>
  </si>
  <si>
    <t>735-002</t>
  </si>
  <si>
    <t>D+MTŽ podlahového vytápění  - skříňka rozvaděče, rozměr 530x705x160mm, montáž do stěny</t>
  </si>
  <si>
    <t>940284504</t>
  </si>
  <si>
    <t>567</t>
  </si>
  <si>
    <t>735-003</t>
  </si>
  <si>
    <t>D+MTŽ podlahového vytápění - šroubení pro PEX 16x2</t>
  </si>
  <si>
    <t>-502147514</t>
  </si>
  <si>
    <t>568</t>
  </si>
  <si>
    <t>735-004</t>
  </si>
  <si>
    <t>D+MTŽ podlahového vytápění  - kompozitní vícevrstvé potrubí  16x2</t>
  </si>
  <si>
    <t>337597080</t>
  </si>
  <si>
    <t>569</t>
  </si>
  <si>
    <t>735-005</t>
  </si>
  <si>
    <t xml:space="preserve">D+MTŽ podlahového vytápění  - speciální bariérová fólie </t>
  </si>
  <si>
    <t>437668984</t>
  </si>
  <si>
    <t>570</t>
  </si>
  <si>
    <t>735-006</t>
  </si>
  <si>
    <t>D+MTŽ podlahového vytápění  - dilatační spárový pás 125/8 mm</t>
  </si>
  <si>
    <t>-1620541749</t>
  </si>
  <si>
    <t>571</t>
  </si>
  <si>
    <t>735-007</t>
  </si>
  <si>
    <t>D+MTŽ podlahového vytápění  - ochranná trubka DN25, polyethylen</t>
  </si>
  <si>
    <t>-669861825</t>
  </si>
  <si>
    <t>572</t>
  </si>
  <si>
    <t>735-008</t>
  </si>
  <si>
    <t>D+MTŽ podlahového vytápění  - spojovací AL páska</t>
  </si>
  <si>
    <t>359611667</t>
  </si>
  <si>
    <t>573</t>
  </si>
  <si>
    <t>735-009</t>
  </si>
  <si>
    <t>D+MTŽ podlahového vytápění  - stabilizační příchytka U80, zpětné háčky</t>
  </si>
  <si>
    <t>-426357674</t>
  </si>
  <si>
    <t>574</t>
  </si>
  <si>
    <t>735-010</t>
  </si>
  <si>
    <t>D+MTŽ podlahového vytápění  - regulace pol.smyček-termostat</t>
  </si>
  <si>
    <t>-1540234959</t>
  </si>
  <si>
    <t>575</t>
  </si>
  <si>
    <t>735-011</t>
  </si>
  <si>
    <t>D+MTŽ podlahového vytápění  - regulace pol.smyček-sběrnice</t>
  </si>
  <si>
    <t>924449198</t>
  </si>
  <si>
    <t>576</t>
  </si>
  <si>
    <t>735-012</t>
  </si>
  <si>
    <t>D+MTŽ podlahového vytápění i - regulace pol.smyček-termopohon</t>
  </si>
  <si>
    <t>-339192232</t>
  </si>
  <si>
    <t>577</t>
  </si>
  <si>
    <t>735152171</t>
  </si>
  <si>
    <t>Otopné těleso panelové typ 10 VK výška/délka 600/400 mm</t>
  </si>
  <si>
    <t>-552331087</t>
  </si>
  <si>
    <t>578</t>
  </si>
  <si>
    <t>735152172</t>
  </si>
  <si>
    <t>Otopné těleso panelové typ 10 VK výška/délka 600/500 mm</t>
  </si>
  <si>
    <t>264104303</t>
  </si>
  <si>
    <t>579</t>
  </si>
  <si>
    <t>735152173</t>
  </si>
  <si>
    <t>Otopné těleso panelové typ 10 VK výška/délka 600/600 mm</t>
  </si>
  <si>
    <t>843656348</t>
  </si>
  <si>
    <t>580</t>
  </si>
  <si>
    <t>735152174</t>
  </si>
  <si>
    <t>Otopné těleso panelové typ 10 VK výška/délka 600/700 mm</t>
  </si>
  <si>
    <t>1218149258</t>
  </si>
  <si>
    <t>581</t>
  </si>
  <si>
    <t>735152272</t>
  </si>
  <si>
    <t>Otopné těleso panelové typ 11 VK výška/délka 600/500 mm</t>
  </si>
  <si>
    <t>1940733132</t>
  </si>
  <si>
    <t>582</t>
  </si>
  <si>
    <t>735152273</t>
  </si>
  <si>
    <t>Otopné těleso panelové typ 11 VK výška/délka 600/600 mm</t>
  </si>
  <si>
    <t>-587080811</t>
  </si>
  <si>
    <t>583</t>
  </si>
  <si>
    <t>735152274</t>
  </si>
  <si>
    <t>Otopné těleso panelové typ 11 VK výška/délka 600/700 mm</t>
  </si>
  <si>
    <t>1147766054</t>
  </si>
  <si>
    <t>584</t>
  </si>
  <si>
    <t>735152275</t>
  </si>
  <si>
    <t>Otopné těleso panelové typ 11 VK výška/délka 600/800 mm</t>
  </si>
  <si>
    <t>828290451</t>
  </si>
  <si>
    <t>585</t>
  </si>
  <si>
    <t>735152276</t>
  </si>
  <si>
    <t>Otopné těleso panelové typ 11 VK výška/délka 600/900 mm</t>
  </si>
  <si>
    <t>297491661</t>
  </si>
  <si>
    <t>586</t>
  </si>
  <si>
    <t>735152277</t>
  </si>
  <si>
    <t>Otopné těleso panelové typ 11 VK výška/délka 600/1000 mm</t>
  </si>
  <si>
    <t>1783712367</t>
  </si>
  <si>
    <t>587</t>
  </si>
  <si>
    <t>735152279</t>
  </si>
  <si>
    <t>Otopné těleso panelové typ 11 VK výška/délka 600/1200 mm</t>
  </si>
  <si>
    <t>1331511370</t>
  </si>
  <si>
    <t>588</t>
  </si>
  <si>
    <t>735152574</t>
  </si>
  <si>
    <t>Otopné těleso panelové typ 22 VK výška/délka 600/700 mm</t>
  </si>
  <si>
    <t>-256102059</t>
  </si>
  <si>
    <t>589</t>
  </si>
  <si>
    <t>735152575</t>
  </si>
  <si>
    <t>Otopné těleso panelové typ 22 VK výška/délka 600/800 mm</t>
  </si>
  <si>
    <t>1976263969</t>
  </si>
  <si>
    <t>590</t>
  </si>
  <si>
    <t>735152577</t>
  </si>
  <si>
    <t>Otopné těleso panelové typ 22 VK výška/délka 600/1000 mm</t>
  </si>
  <si>
    <t>1170643678</t>
  </si>
  <si>
    <t>591</t>
  </si>
  <si>
    <t>735152578</t>
  </si>
  <si>
    <t>Otopné těleso panelové typ 22 VK výška/délka 600/1100 mm</t>
  </si>
  <si>
    <t>-192766455</t>
  </si>
  <si>
    <t>592</t>
  </si>
  <si>
    <t>735152579</t>
  </si>
  <si>
    <t>Otopné těleso panelové typ 22 VK výška/délka 600/1200 mm</t>
  </si>
  <si>
    <t>-668892963</t>
  </si>
  <si>
    <t>593</t>
  </si>
  <si>
    <t>735152580</t>
  </si>
  <si>
    <t>Otopné těleso panelové typ 22 VK výška/délka 600/1400 mm</t>
  </si>
  <si>
    <t>1372927057</t>
  </si>
  <si>
    <t>594</t>
  </si>
  <si>
    <t>998735202</t>
  </si>
  <si>
    <t>Přesun hmot procentní pro otopná tělesa v objektech v do 12 m</t>
  </si>
  <si>
    <t>-1190668363</t>
  </si>
  <si>
    <t>595</t>
  </si>
  <si>
    <t>998735293</t>
  </si>
  <si>
    <t>Příplatek k přesunu hmot procentní 735 za zvětšený přesun do 500 m</t>
  </si>
  <si>
    <t>-611355408</t>
  </si>
  <si>
    <t>762</t>
  </si>
  <si>
    <t>Konstrukce tesařské</t>
  </si>
  <si>
    <t>596</t>
  </si>
  <si>
    <t>762081150</t>
  </si>
  <si>
    <t>Hoblování hraněného řeziva ve staveništní dílně</t>
  </si>
  <si>
    <t>-392846577</t>
  </si>
  <si>
    <t>"pozednice 120/160" 7,4*2*(0,12*2+0,16*2)</t>
  </si>
  <si>
    <t>"krokve 100/180" 4,15*11*(0,1*2+0,18*2)</t>
  </si>
  <si>
    <t>597</t>
  </si>
  <si>
    <t>762083122</t>
  </si>
  <si>
    <t>Impregnace řeziva proti dřevokaznému hmyzu, houbám a plísním máčením třída ohrožení 3 a 4</t>
  </si>
  <si>
    <t>1015644460</t>
  </si>
  <si>
    <t>15,901</t>
  </si>
  <si>
    <t>1,114</t>
  </si>
  <si>
    <t>711,919*0,022</t>
  </si>
  <si>
    <t>2,953</t>
  </si>
  <si>
    <t>1,749</t>
  </si>
  <si>
    <t>598</t>
  </si>
  <si>
    <t>762085103</t>
  </si>
  <si>
    <t>Montáž kotevních želez, příložek, patek nebo táhel</t>
  </si>
  <si>
    <t>-138342777</t>
  </si>
  <si>
    <t>"kotvení pozednice" 19</t>
  </si>
  <si>
    <t>"kotevní patka sloupku R1" 2</t>
  </si>
  <si>
    <t>599</t>
  </si>
  <si>
    <t>54825453</t>
  </si>
  <si>
    <t>patka sloupku 160/160 tesařská</t>
  </si>
  <si>
    <t>-1603735784</t>
  </si>
  <si>
    <t>600</t>
  </si>
  <si>
    <t>762085112</t>
  </si>
  <si>
    <t>Montáž svorníků nebo šroubů délky do 300 mm vč.dodávky svorníku a spojovacího materiálu</t>
  </si>
  <si>
    <t>2131292585</t>
  </si>
  <si>
    <t>"M16-240mm" 4</t>
  </si>
  <si>
    <t>601</t>
  </si>
  <si>
    <t>762085113</t>
  </si>
  <si>
    <t>Montáž svorníků nebo šroubů délky do 450 mm vč.dodávky svorníku a spojovacího materiálu</t>
  </si>
  <si>
    <t>491754986</t>
  </si>
  <si>
    <t>"M16-320mm" 18</t>
  </si>
  <si>
    <t>602</t>
  </si>
  <si>
    <t>762132138</t>
  </si>
  <si>
    <t>Montáž bednění stěn z hoblovaných prken na pero a drážku, na polodrážku nebo na vložené pero</t>
  </si>
  <si>
    <t>-1442714254</t>
  </si>
  <si>
    <t>4,38*0,2*2</t>
  </si>
  <si>
    <t>603</t>
  </si>
  <si>
    <t>611911550</t>
  </si>
  <si>
    <t>palubky obkladové SM profil klasický 19 x 116 mm A/B</t>
  </si>
  <si>
    <t>-1151531398</t>
  </si>
  <si>
    <t>1,752*1,15</t>
  </si>
  <si>
    <t>604</t>
  </si>
  <si>
    <t>762195000</t>
  </si>
  <si>
    <t>Spojovací prostředky pro montáž stěn, příček, bednění stěn</t>
  </si>
  <si>
    <t>1507193248</t>
  </si>
  <si>
    <t>1,752*0,019</t>
  </si>
  <si>
    <t>605</t>
  </si>
  <si>
    <t>762332131</t>
  </si>
  <si>
    <t>Montáž vázaných kcí krovů pravidelných z hraněného řeziva průřezové plochy do 120 cm2</t>
  </si>
  <si>
    <t>-1463842085</t>
  </si>
  <si>
    <t>"hranol 80/80 na hlavu atiky" (17,68+1,54)*2</t>
  </si>
  <si>
    <t>"R11 kleština 2x60/160" 1,0</t>
  </si>
  <si>
    <t>"R15 výplň.sloupky 80/120" 5,1</t>
  </si>
  <si>
    <t>606</t>
  </si>
  <si>
    <t>605121210</t>
  </si>
  <si>
    <t>řezivo jehličnaté hranol jakost I-II délka 4 - 5 m</t>
  </si>
  <si>
    <t>-1675676416</t>
  </si>
  <si>
    <t>"hranol 80/80 na hlavu atiky" (17,68+1,54)*2*0,0064*1,1</t>
  </si>
  <si>
    <t>"R11 kleština 2x60/160" 1,0*0,0096*1,1</t>
  </si>
  <si>
    <t>"R15 výplň.sloupky 80/120" 5,1*0,0096*1,1</t>
  </si>
  <si>
    <t>607</t>
  </si>
  <si>
    <t>762332132</t>
  </si>
  <si>
    <t>Montáž vázaných kcí krovů pravidelných z hraněného řeziva průřezové plochy do 224 cm2</t>
  </si>
  <si>
    <t>-424550602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</si>
  <si>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</si>
  <si>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</si>
  <si>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</si>
  <si>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</si>
  <si>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</si>
  <si>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</si>
  <si>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</si>
  <si>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</si>
  <si>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</si>
  <si>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</si>
  <si>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</si>
  <si>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</si>
  <si>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</si>
  <si>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</si>
  <si>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</si>
  <si>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</si>
  <si>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608</t>
  </si>
  <si>
    <t>-577060615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</si>
  <si>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</si>
  <si>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</si>
  <si>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</si>
  <si>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</si>
  <si>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</si>
  <si>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</si>
  <si>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</si>
  <si>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</si>
  <si>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</si>
  <si>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</si>
  <si>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</si>
  <si>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</si>
  <si>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</si>
  <si>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</si>
  <si>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</si>
  <si>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</si>
  <si>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609</t>
  </si>
  <si>
    <t>762332133</t>
  </si>
  <si>
    <t>Montáž vázaných kcí krovů pravidelných z hraněného řeziva průřezové plochy do 288 cm2</t>
  </si>
  <si>
    <t>-2083551037</t>
  </si>
  <si>
    <t>"R1 sloupek 1  160/160" 3,25*2</t>
  </si>
  <si>
    <t>"R3 pozednice 1  160/160" 11,25</t>
  </si>
  <si>
    <t>610</t>
  </si>
  <si>
    <t>1908165371</t>
  </si>
  <si>
    <t>"R1 sloupek 1  160/160" 0,18</t>
  </si>
  <si>
    <t>"R3 pozednice 1  160/160" 1,0</t>
  </si>
  <si>
    <t>611</t>
  </si>
  <si>
    <t>762332135</t>
  </si>
  <si>
    <t>Montáž vázaných kcí krovů pravidelných z hraněného řeziva průřezové plochy přes 450 cm2</t>
  </si>
  <si>
    <t>-1352455215</t>
  </si>
  <si>
    <t>"pódium - lepené hranoly"</t>
  </si>
  <si>
    <t>"sloupek" 3,3*2</t>
  </si>
  <si>
    <t>"vazník" 8,76*2</t>
  </si>
  <si>
    <t>"ztužidlo" 4,15*2</t>
  </si>
  <si>
    <t>612</t>
  </si>
  <si>
    <t>612232581</t>
  </si>
  <si>
    <t xml:space="preserve">nosník lamelový v pohledové kvalitě BSH </t>
  </si>
  <si>
    <t>-1592863184</t>
  </si>
  <si>
    <t>"sloupek" (0,25*0,18*3,3+(0,95-0,25)*0,18*3,3)*2</t>
  </si>
  <si>
    <t>"vazník" 0,6*0,18*4,38*2</t>
  </si>
  <si>
    <t>(0,6*0,18*4,38+8,76*0,6*0,6*0,5*0,465)</t>
  </si>
  <si>
    <t>"ztužidlo" 0,71*0,11*4,15*2</t>
  </si>
  <si>
    <t>613</t>
  </si>
  <si>
    <t>762341017</t>
  </si>
  <si>
    <t>Bednění střech rovných z desek OSB tl 25 mm na sraz šroubovaných na krokve</t>
  </si>
  <si>
    <t>-484597605</t>
  </si>
  <si>
    <t>5,43*(1,57+0,5)</t>
  </si>
  <si>
    <t>3,85*(2,415+1,54+0,5)</t>
  </si>
  <si>
    <t>(11,2-3,85)*(2,415+0,5)</t>
  </si>
  <si>
    <t>(11,2+5,43)*0,3</t>
  </si>
  <si>
    <t>614</t>
  </si>
  <si>
    <t>762341260</t>
  </si>
  <si>
    <t>Montáž bednění střech rovných a šikmých sklonu do 60° z palubek</t>
  </si>
  <si>
    <t>-1580500662</t>
  </si>
  <si>
    <t>4,38*4,15*2</t>
  </si>
  <si>
    <t>615</t>
  </si>
  <si>
    <t>1799697500</t>
  </si>
  <si>
    <t>36,354*1,15</t>
  </si>
  <si>
    <t>616</t>
  </si>
  <si>
    <t>762395000</t>
  </si>
  <si>
    <t>Spojovací prostředky pro montáž krovu, bednění, laťování, světlíky, klíny</t>
  </si>
  <si>
    <t>983363647</t>
  </si>
  <si>
    <t>10,101+1,18+3,929</t>
  </si>
  <si>
    <t>36,354*0,019</t>
  </si>
  <si>
    <t>617</t>
  </si>
  <si>
    <t>762429001</t>
  </si>
  <si>
    <t>Montáž obložení stropu podkladový rošt</t>
  </si>
  <si>
    <t>-1784425746</t>
  </si>
  <si>
    <t>5,43*4</t>
  </si>
  <si>
    <t>3,85*8</t>
  </si>
  <si>
    <t>(11,2-3,85)*5</t>
  </si>
  <si>
    <t>618</t>
  </si>
  <si>
    <t>1230748628</t>
  </si>
  <si>
    <t>89,27*0,08*0,15*1,04</t>
  </si>
  <si>
    <t>619</t>
  </si>
  <si>
    <t>762511274</t>
  </si>
  <si>
    <t>Podlahové kce podkladové z desek OSB tl 18 mm broušených na pero a drážku šroubovaných</t>
  </si>
  <si>
    <t>578912228</t>
  </si>
  <si>
    <t>620</t>
  </si>
  <si>
    <t>762524104</t>
  </si>
  <si>
    <t>Položení podlahy z hoblovaných prken na pero a drážku</t>
  </si>
  <si>
    <t>855045761</t>
  </si>
  <si>
    <t>"121" 619,06</t>
  </si>
  <si>
    <t>621</t>
  </si>
  <si>
    <t>611899951</t>
  </si>
  <si>
    <t>palubky třívrstvé lakované dřevěné tl.20mm</t>
  </si>
  <si>
    <t>-162633847</t>
  </si>
  <si>
    <t>619,06*1,15</t>
  </si>
  <si>
    <t>622</t>
  </si>
  <si>
    <t>762524108</t>
  </si>
  <si>
    <t>Položení podlahy z hoblovaných fošen na pero a drážku</t>
  </si>
  <si>
    <t>1688922184</t>
  </si>
  <si>
    <t>"111" 81,45</t>
  </si>
  <si>
    <t>"122" 60,33</t>
  </si>
  <si>
    <t>"126" 4,55</t>
  </si>
  <si>
    <t>"224" 8,7</t>
  </si>
  <si>
    <t>7,4*3,7</t>
  </si>
  <si>
    <t>1,95*0,3*2</t>
  </si>
  <si>
    <t>623</t>
  </si>
  <si>
    <t>611899901</t>
  </si>
  <si>
    <t>palubky podlahové smrk 40 x 146 mm</t>
  </si>
  <si>
    <t>1690667523</t>
  </si>
  <si>
    <t>83,58*1,1</t>
  </si>
  <si>
    <t>624</t>
  </si>
  <si>
    <t>762526110</t>
  </si>
  <si>
    <t>Položení polštáře pod podlahy při osové vzdálenosti 65 cm</t>
  </si>
  <si>
    <t>445772605</t>
  </si>
  <si>
    <t>"lať 22/60mm"</t>
  </si>
  <si>
    <t>619,06</t>
  </si>
  <si>
    <t>625</t>
  </si>
  <si>
    <t>605141140</t>
  </si>
  <si>
    <t>řezivo jehličnaté, latě 22x60 mm impregnované dl 3 - 5 m</t>
  </si>
  <si>
    <t>1571172803</t>
  </si>
  <si>
    <t>619,06/0,35*0,022*0,06*1,1*1,15</t>
  </si>
  <si>
    <t>626</t>
  </si>
  <si>
    <t>762526510</t>
  </si>
  <si>
    <t>Montáž podlahové lišty hoblované</t>
  </si>
  <si>
    <t>-1888045556</t>
  </si>
  <si>
    <t>"121" (20,0*2+30,925*2+1,575*5*5)</t>
  </si>
  <si>
    <t>"111" (7,95*2+10,245*2)</t>
  </si>
  <si>
    <t>"122" ((1,575+0,25+2,25+1,2)*2+8,11)</t>
  </si>
  <si>
    <t>627</t>
  </si>
  <si>
    <t>614181010</t>
  </si>
  <si>
    <t>lišta dřevěná dub 8x35 mm</t>
  </si>
  <si>
    <t>-1424790996</t>
  </si>
  <si>
    <t>196,275*1,08</t>
  </si>
  <si>
    <t>628</t>
  </si>
  <si>
    <t>762595001</t>
  </si>
  <si>
    <t>Spojovací prostředky pro položení dřevěných podlah a zakrytí kanálů</t>
  </si>
  <si>
    <t>-1821528677</t>
  </si>
  <si>
    <t>"121" 619,06*2</t>
  </si>
  <si>
    <t>629</t>
  </si>
  <si>
    <t>762822110</t>
  </si>
  <si>
    <t>Montáž stropního trámu z hraněného řeziva průřezové plochy do 144 cm2 s výměnami</t>
  </si>
  <si>
    <t>1157411709</t>
  </si>
  <si>
    <t>"R18" 3,05*8</t>
  </si>
  <si>
    <t>"R19" 2,75*11</t>
  </si>
  <si>
    <t>630</t>
  </si>
  <si>
    <t>-1687334877</t>
  </si>
  <si>
    <t>"R18" 0,39</t>
  </si>
  <si>
    <t>"R19" 0,48</t>
  </si>
  <si>
    <t>631</t>
  </si>
  <si>
    <t>762822120</t>
  </si>
  <si>
    <t>Montáž stropního trámu z hraněného řeziva průřezové plochy do 288 cm2 s výměnami</t>
  </si>
  <si>
    <t>-2048451138</t>
  </si>
  <si>
    <t>"stropnice 120/200" 3,7*9</t>
  </si>
  <si>
    <t>632</t>
  </si>
  <si>
    <t>-1237111584</t>
  </si>
  <si>
    <t>"stropnice 120/200" 3,7*9*0,024*1,1</t>
  </si>
  <si>
    <t>633</t>
  </si>
  <si>
    <t>762895000</t>
  </si>
  <si>
    <t>Spojovací prostředky pro montáž záklopu, stropnice a podbíjení</t>
  </si>
  <si>
    <t>1823133333</t>
  </si>
  <si>
    <t>0,87</t>
  </si>
  <si>
    <t>0,879</t>
  </si>
  <si>
    <t>634</t>
  </si>
  <si>
    <t>998762202</t>
  </si>
  <si>
    <t>Přesun hmot procentní pro kce tesařské v objektech v do 12 m</t>
  </si>
  <si>
    <t>-416806100</t>
  </si>
  <si>
    <t>635</t>
  </si>
  <si>
    <t>998762294</t>
  </si>
  <si>
    <t>Příplatek k přesunu hmot procentní 762 za zvětšený přesun do 1000 m</t>
  </si>
  <si>
    <t>-797103079</t>
  </si>
  <si>
    <t>763</t>
  </si>
  <si>
    <t>Konstrukce suché výstavby</t>
  </si>
  <si>
    <t>636</t>
  </si>
  <si>
    <t>763111333</t>
  </si>
  <si>
    <t>SDK příčka tl 100 mm profil CW+UW 75 desky 1xH2 12,5 TI 60 mm EI 30 Rw 45 dB</t>
  </si>
  <si>
    <t>309722452</t>
  </si>
  <si>
    <t>1,8*2,5</t>
  </si>
  <si>
    <t>1,9*2,5</t>
  </si>
  <si>
    <t>637</t>
  </si>
  <si>
    <t>763111337</t>
  </si>
  <si>
    <t>SDK příčka tl 150 mm profil CW+UW 100 desky 1xH2 12,5 TI 80 mm EI 30 Rw 48 dB</t>
  </si>
  <si>
    <t>-1064212604</t>
  </si>
  <si>
    <t>(2,4+3,4+0,6+3,0)*2,5</t>
  </si>
  <si>
    <t>638</t>
  </si>
  <si>
    <t>763121415</t>
  </si>
  <si>
    <t>SDK stěna předsazená tl 112,5 mm profil CW+UW 100 deska 1xA 12,5 TI EI 15</t>
  </si>
  <si>
    <t>-1812837645</t>
  </si>
  <si>
    <t>(0,8+2,6)*2,5</t>
  </si>
  <si>
    <t>639</t>
  </si>
  <si>
    <t>763121429</t>
  </si>
  <si>
    <t>SDK stěna předsazená tl 112,5 mm profil CW+UW 100 deska 1xH2 12,5 bez TI EI 15</t>
  </si>
  <si>
    <t>-1430339741</t>
  </si>
  <si>
    <t>(1,0+0,7+1,1+0,8+0,9)*2,5</t>
  </si>
  <si>
    <t>640</t>
  </si>
  <si>
    <t>763131432</t>
  </si>
  <si>
    <t>SDK podhled deska 1xDF 15 bez TI dvouvrstvá spodní kce profil CD+UD, parozábrana vyztužená PE fólie s Al reflexní vrstvou, spoje,styky a prostupy utěsnit samolepící páskou</t>
  </si>
  <si>
    <t>1449695579</t>
  </si>
  <si>
    <t>"podhled stropu ve 2.NP pod m.č.203" 12,03</t>
  </si>
  <si>
    <t>641</t>
  </si>
  <si>
    <t>763131831</t>
  </si>
  <si>
    <t>Demontáž SDK podhledu s jednovrstvou nosnou kcí z ocelových profilů opláštění jednoduché</t>
  </si>
  <si>
    <t>-727382746</t>
  </si>
  <si>
    <t>"102" 150,26</t>
  </si>
  <si>
    <t>642</t>
  </si>
  <si>
    <t>763135025</t>
  </si>
  <si>
    <t xml:space="preserve">SDK kazetový podhled 600x600 mm hrana A konstrukce viditelná </t>
  </si>
  <si>
    <t>1950314868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</si>
  <si>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</si>
  <si>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</si>
  <si>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</si>
  <si>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</si>
  <si>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</si>
  <si>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643</t>
  </si>
  <si>
    <t>763153390</t>
  </si>
  <si>
    <t>Podsyp perlitem tl.10 mm</t>
  </si>
  <si>
    <t>-555792214</t>
  </si>
  <si>
    <t>644</t>
  </si>
  <si>
    <t>763153391</t>
  </si>
  <si>
    <t>Příplatek k podlaze za každých dalších 10 mm suchého podsypu</t>
  </si>
  <si>
    <t>-2046894931</t>
  </si>
  <si>
    <t>96,53*4</t>
  </si>
  <si>
    <t>645</t>
  </si>
  <si>
    <t>763161710</t>
  </si>
  <si>
    <t>SDK podkroví deska 1xA nebo H2 12,5 bez TI dvouvrstvá spodní kce profil CD+UD REI 15, parozábrana</t>
  </si>
  <si>
    <t>1766042854</t>
  </si>
  <si>
    <t>19,4*(4,5*2+3,5)</t>
  </si>
  <si>
    <t>646</t>
  </si>
  <si>
    <t>763164638</t>
  </si>
  <si>
    <t>SDK obklad kovových kcí tvaru U š do 1,2 m desky 2xDF 15</t>
  </si>
  <si>
    <t>959282106</t>
  </si>
  <si>
    <t>"obklad oce.nosníků"</t>
  </si>
  <si>
    <t>95,15</t>
  </si>
  <si>
    <t>647</t>
  </si>
  <si>
    <t>763182411</t>
  </si>
  <si>
    <t>SDK opláštění obvodu střešního okna z desek a UA profilů hloubky do 0,5 m</t>
  </si>
  <si>
    <t>1999714602</t>
  </si>
  <si>
    <t>(0,8*2+1,5*2)*5</t>
  </si>
  <si>
    <t>648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</si>
  <si>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</si>
  <si>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</si>
  <si>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-687542351</t>
  </si>
  <si>
    <t>649</t>
  </si>
  <si>
    <t>76399-9002</t>
  </si>
  <si>
    <t xml:space="preserve">Akustický obklad stěn panely 1,2x2,7 m ze skelné vlny tl.40mm odolné vůči mechanickému nárazu vložené do systémového roštu z pozinkovaných profilů </t>
  </si>
  <si>
    <t>-1871136194</t>
  </si>
  <si>
    <t>"121 - štíty" 24,0*2</t>
  </si>
  <si>
    <t>650</t>
  </si>
  <si>
    <t>76399-9003</t>
  </si>
  <si>
    <t>Vinylový obklad stěn nalepený na obvodovou stěnu tl.1,0mm</t>
  </si>
  <si>
    <t>-2062526054</t>
  </si>
  <si>
    <t>(31,25*5+2,0)*3,05</t>
  </si>
  <si>
    <t>651</t>
  </si>
  <si>
    <t>76399-9004</t>
  </si>
  <si>
    <t>Akustický podhled rastrový 600x600</t>
  </si>
  <si>
    <t>-1315458311</t>
  </si>
  <si>
    <t>652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</si>
  <si>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</si>
  <si>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</si>
  <si>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738777786</t>
  </si>
  <si>
    <t>"123" 9,83</t>
  </si>
  <si>
    <t>"124" 2,57</t>
  </si>
  <si>
    <t>"125" 1,17</t>
  </si>
  <si>
    <t>"127" 8,97</t>
  </si>
  <si>
    <t>"schody na pódium" 2,875*1,275*2</t>
  </si>
  <si>
    <t>653</t>
  </si>
  <si>
    <t>998763402</t>
  </si>
  <si>
    <t>Přesun hmot procentní pro sádrokartonové konstrukce v objektech v do 12 m</t>
  </si>
  <si>
    <t>1741728121</t>
  </si>
  <si>
    <t>654</t>
  </si>
  <si>
    <t>998763491</t>
  </si>
  <si>
    <t>Příplatek k přesunu hmot procentní pro sádrokartonové konstrukce za zvětšený přesun do 100 m</t>
  </si>
  <si>
    <t>624669262</t>
  </si>
  <si>
    <t>764</t>
  </si>
  <si>
    <t>Konstrukce klempířské</t>
  </si>
  <si>
    <t>655</t>
  </si>
  <si>
    <t>764111659</t>
  </si>
  <si>
    <t>Krytina střechy z trapézového plechu T50 tl.0,7mm, plech Pz s povrchovou úpravou</t>
  </si>
  <si>
    <t>-1636040399</t>
  </si>
  <si>
    <t>"S33" 4,38*4,15*2</t>
  </si>
  <si>
    <t>656</t>
  </si>
  <si>
    <t>764211625</t>
  </si>
  <si>
    <t>Oplechování hřebene z Pz s povrchovou úpravou rš 400 mm</t>
  </si>
  <si>
    <t>1835948249</t>
  </si>
  <si>
    <t>"K20" 41,2</t>
  </si>
  <si>
    <t>657</t>
  </si>
  <si>
    <t>764212604</t>
  </si>
  <si>
    <t>Oplechování úžlabí z Pz s povrchovou úpravou rš 330 mm</t>
  </si>
  <si>
    <t>578059123</t>
  </si>
  <si>
    <t>"K18" 14,5</t>
  </si>
  <si>
    <t>658</t>
  </si>
  <si>
    <t>764212634</t>
  </si>
  <si>
    <t>Oplechování štítu závětrnou lištou z Pz s povrchovou úpravou rš 330 mm</t>
  </si>
  <si>
    <t>-1391453033</t>
  </si>
  <si>
    <t>"K14" 3,4</t>
  </si>
  <si>
    <t>"K15" 34,3</t>
  </si>
  <si>
    <t>659</t>
  </si>
  <si>
    <t>764212636</t>
  </si>
  <si>
    <t>Oplechování štítu závětrnou lištou z Pz s povrchovou úpravou rš 500 mm</t>
  </si>
  <si>
    <t>1560090156</t>
  </si>
  <si>
    <t>"K16" 44,8</t>
  </si>
  <si>
    <t>660</t>
  </si>
  <si>
    <t>764212661</t>
  </si>
  <si>
    <t>Oplechování rovné okapové hrany balkónu z Pz s povrchovou úpravou rš 150 mm</t>
  </si>
  <si>
    <t>-1298643900</t>
  </si>
  <si>
    <t>"K11" 4,9</t>
  </si>
  <si>
    <t>661</t>
  </si>
  <si>
    <t>764212662</t>
  </si>
  <si>
    <t>Oplechování rovné okapové hrany z Pz s povrchovou úpravou rš 200 mm</t>
  </si>
  <si>
    <t>-1624852925</t>
  </si>
  <si>
    <t>"K17" 55,7</t>
  </si>
  <si>
    <t>662</t>
  </si>
  <si>
    <t>764212667</t>
  </si>
  <si>
    <t>Oplechování rovné okapové hrany z Pz s povrchovou úpravou rš 670 mm</t>
  </si>
  <si>
    <t>2046328643</t>
  </si>
  <si>
    <t>"K51" 74,0</t>
  </si>
  <si>
    <t>663</t>
  </si>
  <si>
    <t>764213456</t>
  </si>
  <si>
    <t>Sněhový zachytávač krytiny z Pz plechu průběžný dvoutrubkový</t>
  </si>
  <si>
    <t>220460071</t>
  </si>
  <si>
    <t>"K37" 74,0</t>
  </si>
  <si>
    <t>664</t>
  </si>
  <si>
    <t>764213614</t>
  </si>
  <si>
    <t>Střešní dilatace z Pz s povrchovou úpravou jednodílná rš 330 mm</t>
  </si>
  <si>
    <t>1797417690</t>
  </si>
  <si>
    <t>"K47" 33,9</t>
  </si>
  <si>
    <t>665</t>
  </si>
  <si>
    <t>764214605a</t>
  </si>
  <si>
    <t>Oplechování horních ploch a atik bez rohů z Pz s povrch úpravou mechanicky kotvené rš 420 mm</t>
  </si>
  <si>
    <t>-1045214406</t>
  </si>
  <si>
    <t>"K13" 7,1</t>
  </si>
  <si>
    <t>666</t>
  </si>
  <si>
    <t>764214606</t>
  </si>
  <si>
    <t>Oplechování horních ploch a atik bez rohů z Pz s povrch úpravou mechanicky kotvené rš 500 mm</t>
  </si>
  <si>
    <t>-773690121</t>
  </si>
  <si>
    <t>"K12" 1,95</t>
  </si>
  <si>
    <t>667</t>
  </si>
  <si>
    <t>764214606a</t>
  </si>
  <si>
    <t>Oplechování horních ploch a atik bez rohů z Pz s povrch úpravou mechanicky kotvené rš 660 mm</t>
  </si>
  <si>
    <t>1080667692</t>
  </si>
  <si>
    <t>"K22" 3,3</t>
  </si>
  <si>
    <t>668</t>
  </si>
  <si>
    <t>764214607a</t>
  </si>
  <si>
    <t>Oplechování horních ploch a atik bez rohů z Pz s povrch úpravou mechanicky kotvené rš 690 mm</t>
  </si>
  <si>
    <t>-1267060919</t>
  </si>
  <si>
    <t>"K21" 36,2</t>
  </si>
  <si>
    <t>669</t>
  </si>
  <si>
    <t>764214607b</t>
  </si>
  <si>
    <t>Oplechování horních ploch a atik bez rohů z Pz s povrch úpravou mechanicky kotvené rš 700 mm</t>
  </si>
  <si>
    <t>-361083141</t>
  </si>
  <si>
    <t>"K241" 0,45</t>
  </si>
  <si>
    <t>670</t>
  </si>
  <si>
    <t>764214608</t>
  </si>
  <si>
    <t>Oplechování horních ploch a atik bez rohů z Pz s povrch úpravou mechanicky kotvené rš 750 mm</t>
  </si>
  <si>
    <t>1806828297</t>
  </si>
  <si>
    <t>"K23" 14,9</t>
  </si>
  <si>
    <t>671</t>
  </si>
  <si>
    <t>764214611</t>
  </si>
  <si>
    <t>Oplechování horních ploch a atik bez rohů z Pz s povrch úpravou mechanicky kotvené rš přes 800mm</t>
  </si>
  <si>
    <t>-698347097</t>
  </si>
  <si>
    <t>"K24" 5,0</t>
  </si>
  <si>
    <t>672</t>
  </si>
  <si>
    <t>764216642</t>
  </si>
  <si>
    <t>Oplechování rovných parapetů celoplošně lepené z Pz s povrchovou úpravou rš 200 mm</t>
  </si>
  <si>
    <t>-1717441405</t>
  </si>
  <si>
    <t>"K4" 1,0*9</t>
  </si>
  <si>
    <t>"K7" 5,75*9</t>
  </si>
  <si>
    <t>"K8" 0,69</t>
  </si>
  <si>
    <t>"K9" 0,55</t>
  </si>
  <si>
    <t>673</t>
  </si>
  <si>
    <t>764216642a</t>
  </si>
  <si>
    <t>Oplechování rovných parapetů celoplošně lepené z Pz s povrchovou úpravou rš 220 mm</t>
  </si>
  <si>
    <t>-2063414599</t>
  </si>
  <si>
    <t>"K1" 1,5*3</t>
  </si>
  <si>
    <t>"K2" 1,17*6</t>
  </si>
  <si>
    <t>"K3" 1,25</t>
  </si>
  <si>
    <t>"K6" 2,09*2</t>
  </si>
  <si>
    <t>"K10" 0,9</t>
  </si>
  <si>
    <t>674</t>
  </si>
  <si>
    <t>764216643</t>
  </si>
  <si>
    <t>Oplechování rovných parapetů celoplošně lepené z Pz s povrchovou úpravou rš 250 mm</t>
  </si>
  <si>
    <t>-1222773718</t>
  </si>
  <si>
    <t>"K5" 1,0*9</t>
  </si>
  <si>
    <t>675</t>
  </si>
  <si>
    <t>764311613a</t>
  </si>
  <si>
    <t>Lemování rovných zdí střech s krytinou z Pz s povrchovou úpravou rš 250 mm</t>
  </si>
  <si>
    <t>-1957549352</t>
  </si>
  <si>
    <t>"K19" 15,7</t>
  </si>
  <si>
    <t>676</t>
  </si>
  <si>
    <t>764315603</t>
  </si>
  <si>
    <t>Lemování trub, konzol,držáků z Pz s povrch úpravou střech s krytinou prejzovou, vlnitou D do 150 mm</t>
  </si>
  <si>
    <t>-406850562</t>
  </si>
  <si>
    <t>"K42" 3</t>
  </si>
  <si>
    <t>677</t>
  </si>
  <si>
    <t>764315605</t>
  </si>
  <si>
    <t>Lemování trub, konzol,držáků z Pz s povrch úpravou střech s krytinou prejzovou, vlnitou D do 300 mm</t>
  </si>
  <si>
    <t>1365394284</t>
  </si>
  <si>
    <t>"K43" 3</t>
  </si>
  <si>
    <t>678</t>
  </si>
  <si>
    <t>764315607</t>
  </si>
  <si>
    <t>Lemování trub, konzol,držáků z Pz s povrch úpravou střech s krytinou prejzovou, vlnitou D do 400 mm</t>
  </si>
  <si>
    <t>-1611121978</t>
  </si>
  <si>
    <t>"K44" 2</t>
  </si>
  <si>
    <t>679</t>
  </si>
  <si>
    <t>764315609</t>
  </si>
  <si>
    <t>Lemování trub, konzol,držáků z Pz s povrch úpravou střech s krytinou prejzovou, vlnitou D do 700 mm</t>
  </si>
  <si>
    <t>-794652553</t>
  </si>
  <si>
    <t>"K45" 3</t>
  </si>
  <si>
    <t>680</t>
  </si>
  <si>
    <t>764511600</t>
  </si>
  <si>
    <t>Žlab podokapní půlkruhový z Pz s povrchovou úpravou rš 200 mm</t>
  </si>
  <si>
    <t>1248080080</t>
  </si>
  <si>
    <t>"K25+čelo" 23,3</t>
  </si>
  <si>
    <t>"roh" (0,15+0,15)*6</t>
  </si>
  <si>
    <t>681</t>
  </si>
  <si>
    <t>764511601</t>
  </si>
  <si>
    <t>Žlab podokapní půlkruhový z Pz s povrchovou úpravou rš 250 mm</t>
  </si>
  <si>
    <t>1190391146</t>
  </si>
  <si>
    <t>"K48+čelo" 8,3</t>
  </si>
  <si>
    <t>682</t>
  </si>
  <si>
    <t>764511601a</t>
  </si>
  <si>
    <t>Žlab podokapní půlkruhový z Pz s povrchovou úpravou rš 280 mm</t>
  </si>
  <si>
    <t>-1957762477</t>
  </si>
  <si>
    <t>"K28+čelo" 22,7</t>
  </si>
  <si>
    <t>683</t>
  </si>
  <si>
    <t>764511602</t>
  </si>
  <si>
    <t>Žlab podokapní půlkruhový z Pz s povrchovou úpravou rš 330 mm</t>
  </si>
  <si>
    <t>-1077336305</t>
  </si>
  <si>
    <t>"K33+čelo" 74,0</t>
  </si>
  <si>
    <t>684</t>
  </si>
  <si>
    <t>764511639</t>
  </si>
  <si>
    <t>Kotlík oválný (trychtýřový) pro podokapní žlaby z Pz s povrchovou úpravou 200/50 mm</t>
  </si>
  <si>
    <t>-541973988</t>
  </si>
  <si>
    <t>"K26" 2</t>
  </si>
  <si>
    <t>685</t>
  </si>
  <si>
    <t>764511641</t>
  </si>
  <si>
    <t>Kotlík oválný (trychtýřový) pro podokapní žlaby z Pz s povrchovou úpravou 250/100 mm</t>
  </si>
  <si>
    <t>-1626297830</t>
  </si>
  <si>
    <t>"K49" 2</t>
  </si>
  <si>
    <t>686</t>
  </si>
  <si>
    <t>764511641a</t>
  </si>
  <si>
    <t>Kotlík oválný (trychtýřový) pro podokapní žlaby z Pz s povrchovou úpravou 280/100 mm</t>
  </si>
  <si>
    <t>-1674692980</t>
  </si>
  <si>
    <t>"K29" 3</t>
  </si>
  <si>
    <t>687</t>
  </si>
  <si>
    <t>764511642a</t>
  </si>
  <si>
    <t>Kotlík oválný (trychtýřový) pro podokapní žlaby z Pz s povrchovou úpravou 125 mm</t>
  </si>
  <si>
    <t>134934765</t>
  </si>
  <si>
    <t>"K31" 2</t>
  </si>
  <si>
    <t>688</t>
  </si>
  <si>
    <t>764511642b</t>
  </si>
  <si>
    <t>Kotlík oválný (trychtýřový) pro podokapní žlaby z Pz s povrchovou úpravou 100 mm</t>
  </si>
  <si>
    <t>2131744811</t>
  </si>
  <si>
    <t>"K32" 1</t>
  </si>
  <si>
    <t>689</t>
  </si>
  <si>
    <t>764511642c</t>
  </si>
  <si>
    <t>Kotlík oválný (trychtýřový) pro podokapní žlaby z Pz s povrchovou úpravou 330/125 mm</t>
  </si>
  <si>
    <t>-648425252</t>
  </si>
  <si>
    <t>"K34" 6</t>
  </si>
  <si>
    <t>690</t>
  </si>
  <si>
    <t>764518619</t>
  </si>
  <si>
    <t>Svody kruhové včetně objímek, kolen, odskoků z Pz s povrchovou úpravou průměru 50 mm</t>
  </si>
  <si>
    <t>8596421</t>
  </si>
  <si>
    <t>"K27"4,7</t>
  </si>
  <si>
    <t>"koleno" 0,25*2</t>
  </si>
  <si>
    <t>691</t>
  </si>
  <si>
    <t>764518621</t>
  </si>
  <si>
    <t>Svody kruhové včetně objímek, kolen, odskoků z Pz s povrchovou úpravou průměru 75 mm</t>
  </si>
  <si>
    <t>875144467</t>
  </si>
  <si>
    <t>"K50" 8,8</t>
  </si>
  <si>
    <t>"koleno" 0,25*4</t>
  </si>
  <si>
    <t>692</t>
  </si>
  <si>
    <t>764518622</t>
  </si>
  <si>
    <t>Svody kruhové včetně objímek, kolen, odskoků z Pz s povrchovou úpravou průměru 100 mm</t>
  </si>
  <si>
    <t>216734794</t>
  </si>
  <si>
    <t>"K30" 18,5</t>
  </si>
  <si>
    <t>"koleno" 0,25*9</t>
  </si>
  <si>
    <t>693</t>
  </si>
  <si>
    <t>764518623a</t>
  </si>
  <si>
    <t>Svody kruhové včetně objímek, kolen, odskoků z Pz s povrchovou úpravou průměru 125 mm</t>
  </si>
  <si>
    <t>-1141811614</t>
  </si>
  <si>
    <t>"K35" 35,0</t>
  </si>
  <si>
    <t>"kolena" 0,25*15</t>
  </si>
  <si>
    <t>694</t>
  </si>
  <si>
    <t>764999001</t>
  </si>
  <si>
    <t>D+MTŽ protisněhového háku</t>
  </si>
  <si>
    <t>-1528518295</t>
  </si>
  <si>
    <t>"K36" 350</t>
  </si>
  <si>
    <t>695</t>
  </si>
  <si>
    <t>764999002</t>
  </si>
  <si>
    <t>D+MTŽ větrací komínek vč.lemování do šikmé střechy pro DN100,  plech PZ s povrchovou úpravou</t>
  </si>
  <si>
    <t>818508584</t>
  </si>
  <si>
    <t>"K38" 3</t>
  </si>
  <si>
    <t>696</t>
  </si>
  <si>
    <t>764999003</t>
  </si>
  <si>
    <t>D+MTŽ větrací komínek vč.lemování do ploché střechy pro DN100,  plech PZ s povrchovou úpravou</t>
  </si>
  <si>
    <t>604935853</t>
  </si>
  <si>
    <t>"K39" 2</t>
  </si>
  <si>
    <t>697</t>
  </si>
  <si>
    <t>764999004</t>
  </si>
  <si>
    <t>D+MTŽ větrací komínek vč.lemování do ploché střechy pro DN200,  plech PZ s povrchovou úpravou</t>
  </si>
  <si>
    <t>-1954947720</t>
  </si>
  <si>
    <t>"K40" 1</t>
  </si>
  <si>
    <t>698</t>
  </si>
  <si>
    <t>764999005</t>
  </si>
  <si>
    <t>D+MTŽ protidešťová větrací mřížka 300x100 mm, nerez</t>
  </si>
  <si>
    <t>359242167</t>
  </si>
  <si>
    <t>"K46" 6</t>
  </si>
  <si>
    <t>699</t>
  </si>
  <si>
    <t>764999006</t>
  </si>
  <si>
    <t>D+MTŽ zakládací lišty KZS s okapnočkou pro monerální vatu tl.100mm, ocel.pozinkovaná plech</t>
  </si>
  <si>
    <t>833025923</t>
  </si>
  <si>
    <t>"K51" 16,9</t>
  </si>
  <si>
    <t>700</t>
  </si>
  <si>
    <t>764999007</t>
  </si>
  <si>
    <t>D+MTŽ podkladního separačního a mikroventilačního pásu pod plechovou krytinu</t>
  </si>
  <si>
    <t>1575459051</t>
  </si>
  <si>
    <t>701</t>
  </si>
  <si>
    <t>998764202</t>
  </si>
  <si>
    <t>Přesun hmot procentní pro konstrukce klempířské v objektech v do 12 m</t>
  </si>
  <si>
    <t>1525085615</t>
  </si>
  <si>
    <t>702</t>
  </si>
  <si>
    <t>998764292</t>
  </si>
  <si>
    <t>Příplatek k přesunu hmot procentní 764 za zvětšený přesun do 100 m</t>
  </si>
  <si>
    <t>-1100707589</t>
  </si>
  <si>
    <t>765</t>
  </si>
  <si>
    <t>Krytina skládaná</t>
  </si>
  <si>
    <t>703</t>
  </si>
  <si>
    <t>765111811</t>
  </si>
  <si>
    <t>Příplatek k demontáži krytiny keramické drážkové do suti za sklon přes 30°</t>
  </si>
  <si>
    <t>-1619212539</t>
  </si>
  <si>
    <t>704</t>
  </si>
  <si>
    <t>765111881</t>
  </si>
  <si>
    <t>Příplatek k demontáži krytiny keramické hřebenů a nároží z prejzů do suti za sklon přes 30°</t>
  </si>
  <si>
    <t>-1542565726</t>
  </si>
  <si>
    <t>705</t>
  </si>
  <si>
    <t>765113016</t>
  </si>
  <si>
    <t>Krytina keramická drážková maloformátová engobovaná sklonu do 30° na sucho</t>
  </si>
  <si>
    <t>-1930353236</t>
  </si>
  <si>
    <t>706</t>
  </si>
  <si>
    <t>765113312</t>
  </si>
  <si>
    <t>Krytina keramická drážková hřeben z hřebenáčů engobovaných na sucho s větracím pásem kovovým</t>
  </si>
  <si>
    <t>302793900</t>
  </si>
  <si>
    <t>13,905+3,84</t>
  </si>
  <si>
    <t>5,6*4+2,5*2</t>
  </si>
  <si>
    <t>707</t>
  </si>
  <si>
    <t>765115404</t>
  </si>
  <si>
    <t>Příplatek za protisněhové háky</t>
  </si>
  <si>
    <t>-1445996354</t>
  </si>
  <si>
    <t>308,782*1,3</t>
  </si>
  <si>
    <t>708</t>
  </si>
  <si>
    <t>765313621</t>
  </si>
  <si>
    <t>Krytina keramická prostupová taška engoba</t>
  </si>
  <si>
    <t>493526525</t>
  </si>
  <si>
    <t>709</t>
  </si>
  <si>
    <t>765313671</t>
  </si>
  <si>
    <t>Krytina keramická ochranná větrací mřížka jednoduchá pro tašky drážkové</t>
  </si>
  <si>
    <t>1930411246</t>
  </si>
  <si>
    <t>20,605-6,4</t>
  </si>
  <si>
    <t>20,605</t>
  </si>
  <si>
    <t>6,7*2</t>
  </si>
  <si>
    <t>710</t>
  </si>
  <si>
    <t>765313690</t>
  </si>
  <si>
    <t>Krytina keramická přiřezání a uchycení tašek drážkových</t>
  </si>
  <si>
    <t>264766375</t>
  </si>
  <si>
    <t>5,15*2*2</t>
  </si>
  <si>
    <t>2,5*4</t>
  </si>
  <si>
    <t>5,6*2*4</t>
  </si>
  <si>
    <t>(1,4*2+0,8*2)</t>
  </si>
  <si>
    <t>(1,4*2+1,8*2)*2</t>
  </si>
  <si>
    <t>998765202</t>
  </si>
  <si>
    <t>Přesun hmot procentní pro krytiny skládané v objektech v do 12 m</t>
  </si>
  <si>
    <t>2035001513</t>
  </si>
  <si>
    <t>998765292</t>
  </si>
  <si>
    <t>Příplatek k přesunu hmot procentní 765 za zvětšený přesun do 100 m</t>
  </si>
  <si>
    <t>-416437192</t>
  </si>
  <si>
    <t>766</t>
  </si>
  <si>
    <t>Konstrukce truhlářské</t>
  </si>
  <si>
    <t>766-001</t>
  </si>
  <si>
    <t>D+MTŽ hliníkových vstupních dveří 2895x3200/1800x2100 mm - přesná specifikace viz výpis výplní otvorů dveře D1</t>
  </si>
  <si>
    <t>2072384901</t>
  </si>
  <si>
    <t>714</t>
  </si>
  <si>
    <t>766-002</t>
  </si>
  <si>
    <t>D+MTŽ hliníkových vstupních dveří 1300x3200/1300x2250 mm - přesná specifikace viz výpis výplní otvorů dveře D2</t>
  </si>
  <si>
    <t>1943094176</t>
  </si>
  <si>
    <t>715</t>
  </si>
  <si>
    <t>766-003</t>
  </si>
  <si>
    <t>D+MTŽ hliníkových vstupních dveří 1800x3050/1800x2100 mm - přesná specifikace viz výpis výplní otvorů dveře D3</t>
  </si>
  <si>
    <t>-635789268</t>
  </si>
  <si>
    <t>716</t>
  </si>
  <si>
    <t>766-004</t>
  </si>
  <si>
    <t>D+MTŽ plastových únikových dveří 1500x2300 mm - přesná specifikace viz výpis výplní otvorů dveře D4</t>
  </si>
  <si>
    <t>-1505829506</t>
  </si>
  <si>
    <t>717</t>
  </si>
  <si>
    <t>766-005</t>
  </si>
  <si>
    <t>D+MTŽ plastových únikových dveří 1500x2250 mm - přesná specifikace viz výpis výplní otvorů dveře D5</t>
  </si>
  <si>
    <t>1340058358</t>
  </si>
  <si>
    <t>718</t>
  </si>
  <si>
    <t>766-006</t>
  </si>
  <si>
    <t>D+MTŽ plastových vstupních dveří 3250x3050/1800x2300 mm - přesná specifikace viz výpis výplní otvorů dveře D6</t>
  </si>
  <si>
    <t>-210673474</t>
  </si>
  <si>
    <t>719</t>
  </si>
  <si>
    <t>766-007</t>
  </si>
  <si>
    <t>D+MTŽ hliníkových dveří 2895x3430/1800x2100 mm - přesná specifikace viz výpis výplní otvorů dveře D7</t>
  </si>
  <si>
    <t>65616197</t>
  </si>
  <si>
    <t>766-008</t>
  </si>
  <si>
    <t>D+MTŽ dřevěných dveří 1500x3700/1500x2100 mm - přesná specifikace viz výpis výplní otvorů dveře D8</t>
  </si>
  <si>
    <t>858342222</t>
  </si>
  <si>
    <t>766-009</t>
  </si>
  <si>
    <t>D+MTŽ dřevěných dveří 1815x3050/1815x2100 mm - přesná specifikace viz výpis výplní otvorů dveře D9</t>
  </si>
  <si>
    <t>305609783</t>
  </si>
  <si>
    <t>766-010</t>
  </si>
  <si>
    <t>D+MTŽ dřevěných dveří 1800x3050/1800x2100 mm - přesná specifikace viz výpis výplní otvorů dveře D10</t>
  </si>
  <si>
    <t>-1149219673</t>
  </si>
  <si>
    <t>766-011</t>
  </si>
  <si>
    <t>D+MTŽ vnitřních hliníkových dveří 1815x2300 mm, PO EI 30 DP1 - C2 - přesná specifikace viz výpis výplní otvorů dveře D11</t>
  </si>
  <si>
    <t>-1819839845</t>
  </si>
  <si>
    <t>724</t>
  </si>
  <si>
    <t>766-012</t>
  </si>
  <si>
    <t>D+MTŽ dřevěných dveří 1600x2450 mm - přesná specifikace viz výpis výplní otvorů dveře D12</t>
  </si>
  <si>
    <t>-1659627695</t>
  </si>
  <si>
    <t>766-013</t>
  </si>
  <si>
    <t>D+MTŽ dřevěných dveří 1300x2550 mm - přesná specifikace viz výpis výplní otvorů dveře D13</t>
  </si>
  <si>
    <t>-345298472</t>
  </si>
  <si>
    <t>726</t>
  </si>
  <si>
    <t>766-014</t>
  </si>
  <si>
    <t>D+MTŽ vnitřních hliníkových dveří, 1500x2200 mm, PO EI 30 DP1 - C2 - přesná specifikace viz výpis výplní otvorů dveře D14</t>
  </si>
  <si>
    <t>-760939256</t>
  </si>
  <si>
    <t>727</t>
  </si>
  <si>
    <t>766-015</t>
  </si>
  <si>
    <t>D+MTŽ dřevěných dveří 1500x2200 mm - přesná specifikace viz výpis výplní otvorů dveře D15</t>
  </si>
  <si>
    <t>1800161660</t>
  </si>
  <si>
    <t>728</t>
  </si>
  <si>
    <t>766-016</t>
  </si>
  <si>
    <t>D+MTŽ dřevěných dveří 1500x2200 mm - přesná specifikace viz výpis výplní otvorů dveře D16</t>
  </si>
  <si>
    <t>-232573782</t>
  </si>
  <si>
    <t>729</t>
  </si>
  <si>
    <t>766-017</t>
  </si>
  <si>
    <t>D+MTŽ vnitřních hliníkových dveří 1815x2400 mm, PO EI 30 DP1 - C2 - přesná specifikace viz výpis výplní otvorů dveře D17</t>
  </si>
  <si>
    <t>-813632304</t>
  </si>
  <si>
    <t>766-018</t>
  </si>
  <si>
    <t>D+MTŽ hliníkových dveří skládacích s jedním otočným křídlem 2895x3050 mm - přesná specifikace viz výpis výplní otvorů dveře D18</t>
  </si>
  <si>
    <t>-1470121955</t>
  </si>
  <si>
    <t>766-019</t>
  </si>
  <si>
    <t>D+MTŽ hliníkových dveří skládacích s jedním otočným křídlem 4725x3050 mm - přesná specifikace viz výpis výplní otvorů dveře D19</t>
  </si>
  <si>
    <t>-325113410</t>
  </si>
  <si>
    <t>732</t>
  </si>
  <si>
    <t>766-020</t>
  </si>
  <si>
    <t>D+MTŽ hliníkových dveří skládacích s jedním otočným křídlem 4725x3050 mm - přesná specifikace viz výpis výplní otvorů dveře D20</t>
  </si>
  <si>
    <t>672334652</t>
  </si>
  <si>
    <t>766-021</t>
  </si>
  <si>
    <t>D+MTŽ dřevěných dveří  shrnovací 1460x2200 mm - přesná specifikace viz výpis výplní otvorů dveře D21</t>
  </si>
  <si>
    <t>-793883837</t>
  </si>
  <si>
    <t>766-022</t>
  </si>
  <si>
    <t>D+MTŽ dřevěných dveří  shrnovací 1875x2020 mm - přesná specifikace viz výpis výplní otvorů dveře D22</t>
  </si>
  <si>
    <t>1218491133</t>
  </si>
  <si>
    <t>766-023</t>
  </si>
  <si>
    <t>D+MTŽ mobilní příčka shrnovací z dřevotřísky 4755x3200mm - přesná specifikace viz výpis výplní otvorů dveře D23</t>
  </si>
  <si>
    <t>-651645239</t>
  </si>
  <si>
    <t>736</t>
  </si>
  <si>
    <t>766-024</t>
  </si>
  <si>
    <t>D+MTŽ dveře vnitřní dřevěné vč.obložkové zárubně 1500x2020mm - přesná specifikace viz výpis výplní otvorů dveře D24</t>
  </si>
  <si>
    <t>999607989</t>
  </si>
  <si>
    <t>737</t>
  </si>
  <si>
    <t>766-025</t>
  </si>
  <si>
    <t>D+MTŽ dveře vnitřní dřevěné vč.obložkové zárubně 1500x2020mm, požární odolnost EI 30 DP3 - C2, samozavírač - přesná specifikace viz výpis výplní otvorů dveře D25</t>
  </si>
  <si>
    <t>1471252250</t>
  </si>
  <si>
    <t>738</t>
  </si>
  <si>
    <t>766-026</t>
  </si>
  <si>
    <t>D+MTŽ dveře vnitřní dřevěné vč.obložkové zárubně 900x2020mm - přesná specifikace viz výpis výplní otvorů dveře D26</t>
  </si>
  <si>
    <t>1063159125</t>
  </si>
  <si>
    <t>739</t>
  </si>
  <si>
    <t>766-027</t>
  </si>
  <si>
    <t>D+MTŽ dveře vnitřní dřevěné vč.obložkové zárubně 800x2020mm - přesná specifikace viz výpis výplní otvorů dveře D27</t>
  </si>
  <si>
    <t>677437506</t>
  </si>
  <si>
    <t>740</t>
  </si>
  <si>
    <t>766-028</t>
  </si>
  <si>
    <t>D+MTŽ dveře vnitřní dřevěné vč.obložkové zárubně 900x2020mm - přesná specifikace viz výpis výplní otvorů dveře D28</t>
  </si>
  <si>
    <t>-1386158025</t>
  </si>
  <si>
    <t>741</t>
  </si>
  <si>
    <t>766-029</t>
  </si>
  <si>
    <t>D+MTŽ dveře vnitřní dřevěné vč.obložkové zárubně 900x2020mm - přesná specifikace viz výpis výplní otvorů dveře D29</t>
  </si>
  <si>
    <t>-726463410</t>
  </si>
  <si>
    <t>742</t>
  </si>
  <si>
    <t>766-030</t>
  </si>
  <si>
    <t>D+MTŽ dveře vnitřní dřevěné vč.obložkové zárubně 900x2020mm - přesná specifikace viz výpis výplní otvorů dveře D30</t>
  </si>
  <si>
    <t>-64510253</t>
  </si>
  <si>
    <t>743</t>
  </si>
  <si>
    <t>766-031</t>
  </si>
  <si>
    <t>D+MTŽ dveře vnitřní dřevěné vč.obložkové zárubně 900x2020mm - přesná specifikace viz výpis výplní otvorů dveře D31</t>
  </si>
  <si>
    <t>-1200263131</t>
  </si>
  <si>
    <t>744</t>
  </si>
  <si>
    <t>766-032</t>
  </si>
  <si>
    <t>D+MTŽ dveře vnitřní dřevěné vč.obložkové zárubně 1000x2020mm, požární odolnost EI 30 DP3 - C2, samozavírač - přesná specifikace viz výpis výplní otvorů dveře D32</t>
  </si>
  <si>
    <t>1672931935</t>
  </si>
  <si>
    <t>745</t>
  </si>
  <si>
    <t>766-033</t>
  </si>
  <si>
    <t>D+MTŽ dveře vnitřní dřevěné vč.obložkové zárubně 1000x2020mm, požární odolnost EI 30 DP3 - C2, samozavírač - přesná specifikace viz výpis výplní otvorů dveře D33</t>
  </si>
  <si>
    <t>-1434416223</t>
  </si>
  <si>
    <t>746</t>
  </si>
  <si>
    <t>766-034</t>
  </si>
  <si>
    <t>D+MTŽ dveře vnitřní dřevěné vč.obložkové zárubně 1000x2020mm - přesná specifikace viz výpis výplní otvorů dveře D34</t>
  </si>
  <si>
    <t>1234495276</t>
  </si>
  <si>
    <t>747</t>
  </si>
  <si>
    <t>766-035</t>
  </si>
  <si>
    <t>D+MTŽ dveře vnitřní dřevěné vč.obložkové zárubně 1000x2020mm - přesná specifikace viz výpis výplní otvorů dveře D35</t>
  </si>
  <si>
    <t>1808495009</t>
  </si>
  <si>
    <t>748</t>
  </si>
  <si>
    <t>766-036</t>
  </si>
  <si>
    <t>D+MTŽ dveře vnitřní dřevěné vč.obložkové zárubně 1000x2020mm - přesná specifikace viz výpis výplní otvorů dveře D36</t>
  </si>
  <si>
    <t>-1970368860</t>
  </si>
  <si>
    <t>749</t>
  </si>
  <si>
    <t>766-037</t>
  </si>
  <si>
    <t>D+MTŽ dveře vnitřní dřevěné vč.obložkové zárubně 900x2020mm - přesná specifikace viz výpis výplní otvorů dveře D37</t>
  </si>
  <si>
    <t>1827783604</t>
  </si>
  <si>
    <t>750</t>
  </si>
  <si>
    <t>766-038</t>
  </si>
  <si>
    <t>D+MTŽ dveře vnitřní dřevěné vč.obložkové zárubně 900x2020mm - přesná specifikace viz výpis výplní otvorů dveře D38</t>
  </si>
  <si>
    <t>-1504431902</t>
  </si>
  <si>
    <t>751</t>
  </si>
  <si>
    <t>766-039</t>
  </si>
  <si>
    <t>D+MTŽ dveře vnitřní dřevěné vč.obložkové zárubně 1000x2020mm - přesná specifikace viz výpis výplní otvorů dveře D39</t>
  </si>
  <si>
    <t>508714562</t>
  </si>
  <si>
    <t>752</t>
  </si>
  <si>
    <t>766-040</t>
  </si>
  <si>
    <t>D+MTŽ dveře vnitřní dřevěné vč.obložkové zárubně 1000x2020mm - přesná specifikace viz výpis výplní otvorů dveře D40</t>
  </si>
  <si>
    <t>-1870992097</t>
  </si>
  <si>
    <t>753</t>
  </si>
  <si>
    <t>766-041</t>
  </si>
  <si>
    <t>D+MTŽ dveře vnitřní dřevěné vč.obložkové zárubně 800x2020mm - přesná specifikace viz výpis výplní otvorů dveře D41</t>
  </si>
  <si>
    <t>1701359563</t>
  </si>
  <si>
    <t>754</t>
  </si>
  <si>
    <t>766-042</t>
  </si>
  <si>
    <t>D+MTŽ dveře vnitřní dřevěné vč.obložkové zárubně 900x2020mm - přesná specifikace viz výpis výplní otvorů dveře D42</t>
  </si>
  <si>
    <t>-669443798</t>
  </si>
  <si>
    <t>755</t>
  </si>
  <si>
    <t>766-043</t>
  </si>
  <si>
    <t>D+MTŽ dveře vnitřní dřevěné vč.obložkové zárubně 900x2020mm - přesná specifikace viz výpis výplní otvorů dveře D43</t>
  </si>
  <si>
    <t>-935845647</t>
  </si>
  <si>
    <t>756</t>
  </si>
  <si>
    <t>766-044</t>
  </si>
  <si>
    <t>D+MTŽ dveře vnitřní dřevěné vč.obložkové zárubně 1100x2020mm, požární odolnost EI 30 DP3 - C2, samozavírač - přesná specifikace viz výpis výplní otvorů dveře D44</t>
  </si>
  <si>
    <t>20477684</t>
  </si>
  <si>
    <t>757</t>
  </si>
  <si>
    <t>766-045</t>
  </si>
  <si>
    <t>D+MTŽ dveře vnitřní dřevěné 700x2020mm - přesná specifikace viz výpis výplní otvorů dveře D45</t>
  </si>
  <si>
    <t>-1161532427</t>
  </si>
  <si>
    <t>758</t>
  </si>
  <si>
    <t>766-046</t>
  </si>
  <si>
    <t>D+MTŽ dveře vnitřní dřevěné  700x2020mm - přesná specifikace viz výpis výplní otvorů dveře D46</t>
  </si>
  <si>
    <t>-706293179</t>
  </si>
  <si>
    <t>759</t>
  </si>
  <si>
    <t>766-047</t>
  </si>
  <si>
    <t>D+MTŽ dveře vnitřní dřevěné  700x2020mm - přesná specifikace viz výpis výplní otvorů dveře D47</t>
  </si>
  <si>
    <t>-1900801187</t>
  </si>
  <si>
    <t>760</t>
  </si>
  <si>
    <t>766-048</t>
  </si>
  <si>
    <t>D+MTŽ dveře vnitřní dřevěné  800x2020mm - přesná specifikace viz výpis výplní otvorů dveře D48</t>
  </si>
  <si>
    <t>-1978688709</t>
  </si>
  <si>
    <t>761</t>
  </si>
  <si>
    <t>766-049</t>
  </si>
  <si>
    <t>D+MTŽ dveře vnitřní dřevěné 800x2020mm - přesná specifikace viz výpis výplní otvorů dveře D49</t>
  </si>
  <si>
    <t>866707223</t>
  </si>
  <si>
    <t>766-050</t>
  </si>
  <si>
    <t>D+MTŽ dveře vnitřní dřevěné 600x2020mm - přesná specifikace viz výpis výplní otvorů dveře D50</t>
  </si>
  <si>
    <t>179582253</t>
  </si>
  <si>
    <t>766-051</t>
  </si>
  <si>
    <t>D+MTŽ dveře vnitřní dřevěné vč.obložkové zárubně 1100x1970mm, požární odolnost EI 30 DP3 - C2, samozavírač - přesná specifikace viz výpis výplní otvorů dveře D51</t>
  </si>
  <si>
    <t>846198477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</si>
  <si>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</si>
  <si>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</si>
  <si>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1985774790</t>
  </si>
  <si>
    <t>766-053</t>
  </si>
  <si>
    <t>D+MTŽ dřevolaminátová šatní skříň s ramínkovými tyčemi, otočná dvířka, posuvná křídla 0,8x3,42-6,7m - přesná specifikace viz výpis výplní otvorů dveře T2</t>
  </si>
  <si>
    <t>-353455547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</si>
  <si>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</si>
  <si>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</si>
  <si>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374264116</t>
  </si>
  <si>
    <t>767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</si>
  <si>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</si>
  <si>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</si>
  <si>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1554588674</t>
  </si>
  <si>
    <t>768</t>
  </si>
  <si>
    <t>766-056</t>
  </si>
  <si>
    <t>D+MTŽ dřevolaminátová závěsná skříňka pod umývadlo pro osazení dvojice umývadel do pracovní desky 0,5x0,4-1,98 m - přesná specifikace viz výpis výplní otvorů dveře T5</t>
  </si>
  <si>
    <t>-1329467931</t>
  </si>
  <si>
    <t>769</t>
  </si>
  <si>
    <t>766-057</t>
  </si>
  <si>
    <t>D+MTŽ dřevolaminátový přebalovací pult (komoda) vč.přebalovací podložky PVC - přesná specifikace viz výpis výplní otvorů dveře T6</t>
  </si>
  <si>
    <t>-1857897792</t>
  </si>
  <si>
    <t>770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</si>
  <si>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</si>
  <si>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</si>
  <si>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-312419517</t>
  </si>
  <si>
    <t>771</t>
  </si>
  <si>
    <t>766-059</t>
  </si>
  <si>
    <t>D+MTŽ dřevolaminátová šatní stěna ze zadní stěny s věšáky (nerez dvojháčky) 1,9x1,8 m  - přesná specifikace viz výpis výplní otvorů dveře T8</t>
  </si>
  <si>
    <t>914367543</t>
  </si>
  <si>
    <t>772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</si>
  <si>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</si>
  <si>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</si>
  <si>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-297642212</t>
  </si>
  <si>
    <t>773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</si>
  <si>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</si>
  <si>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</si>
  <si>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-131633274</t>
  </si>
  <si>
    <t>774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</si>
  <si>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</si>
  <si>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</si>
  <si>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-1044853817</t>
  </si>
  <si>
    <t>775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</si>
  <si>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</si>
  <si>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</si>
  <si>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-982198790</t>
  </si>
  <si>
    <t>776</t>
  </si>
  <si>
    <t>766-064</t>
  </si>
  <si>
    <t>D+MTŽ dřevolaminátová vestavěná regálová skříň s otevíratelnámi dvířky, otevřenou policí 0,55x2,85-1,25 m  - přesná specifikace viz výpis výplní otvorů dveře T13</t>
  </si>
  <si>
    <t>-645553460</t>
  </si>
  <si>
    <t>777</t>
  </si>
  <si>
    <t>766-065</t>
  </si>
  <si>
    <t>D+MTŽ dřevolaminátová vestavěná regálová skříň s otevíratelnámi dvířky, otevřenou policí 0,55x2,85-1,48 m  - přesná specifikace viz výpis výplní otvorů dveře T14</t>
  </si>
  <si>
    <t>1000480323</t>
  </si>
  <si>
    <t>778</t>
  </si>
  <si>
    <t>766-066</t>
  </si>
  <si>
    <t>D+MTŽ dřevolaminátových šatních skříněk s lavičkou, skříňky uzamykatelné, v horní části větrací otvory  - přesná specifikace viz výpis výplní otvorů dveře T15</t>
  </si>
  <si>
    <t>-1622281353</t>
  </si>
  <si>
    <t>779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</si>
  <si>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</si>
  <si>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</si>
  <si>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-78290760</t>
  </si>
  <si>
    <t>780</t>
  </si>
  <si>
    <t>766231113</t>
  </si>
  <si>
    <t>Montáž sklápěcích půdních schodů vč. dodávky schody stahovací plech s vnitřní protipožární,protihlukovou a zateplovací vložkozu - 70(1100)x70(100) cm</t>
  </si>
  <si>
    <t>-553923348</t>
  </si>
  <si>
    <t>781</t>
  </si>
  <si>
    <t>612331720</t>
  </si>
  <si>
    <t>schody stahovací plech s vnitřní protipožární,protihlukovou a zateplovací vložkozu - 70(1100)x50(100) cm</t>
  </si>
  <si>
    <t>-1481296238</t>
  </si>
  <si>
    <t>782</t>
  </si>
  <si>
    <t>766999006</t>
  </si>
  <si>
    <t>D+MTŽ střešní okno Velux 800x1400mm vč.lemování a zateplovací sady - přesná specifikace viz výpis výplní otvorů dveře - O9</t>
  </si>
  <si>
    <t>2041173725</t>
  </si>
  <si>
    <t>"O9" 5</t>
  </si>
  <si>
    <t>783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</si>
  <si>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</si>
  <si>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</si>
  <si>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-509272959</t>
  </si>
  <si>
    <t>"O13" 5</t>
  </si>
  <si>
    <t>784</t>
  </si>
  <si>
    <t>766999006b</t>
  </si>
  <si>
    <t xml:space="preserve">D+MTŽ atypického kompozitního rámu s tepelně izolačními vlastnostmi pro střešní okno 1200x2200 mm - O13 </t>
  </si>
  <si>
    <t>-979353263</t>
  </si>
  <si>
    <t>785</t>
  </si>
  <si>
    <t>766999008</t>
  </si>
  <si>
    <t>D+MTŽ plast.oken, barva oboustranný dekor tmavý dub,5-ti komor. profil, iz.2sklo,Uw=1,2 - přesná specifikace viz výpis výplní otvorů okna O1 - O8, O10 - O12, O14 - O16</t>
  </si>
  <si>
    <t>604176121</t>
  </si>
  <si>
    <t>786</t>
  </si>
  <si>
    <t>766999009</t>
  </si>
  <si>
    <t>D+MTŽ hliníkových oken, barva elox.hliník - přesná specifikace viz výpis výplní otvorů okna O17, O18</t>
  </si>
  <si>
    <t>447156586</t>
  </si>
  <si>
    <t>787</t>
  </si>
  <si>
    <t>766999010</t>
  </si>
  <si>
    <t>D+MTŽ zástěn WC z vysokotlakéhu dýhovaného lamina s dveřmi na nerez možkách vč. kovámí klika/klika+zámek WC - viz grafická část PD</t>
  </si>
  <si>
    <t>1855923160</t>
  </si>
  <si>
    <t>(2,85+1,8*2)*2,0*2</t>
  </si>
  <si>
    <t>(3,75+1,8*3)*2,0*2</t>
  </si>
  <si>
    <t>788</t>
  </si>
  <si>
    <t>998766202</t>
  </si>
  <si>
    <t>Přesun hmot procentní pro konstrukce truhlářské v objektech v do 12 m</t>
  </si>
  <si>
    <t>-911657690</t>
  </si>
  <si>
    <t>789</t>
  </si>
  <si>
    <t>998766292</t>
  </si>
  <si>
    <t>Příplatek k přesunu hmot procentní 766 za zvětšený přesun do 100 m</t>
  </si>
  <si>
    <t>514942593</t>
  </si>
  <si>
    <t>Konstrukce zámečnické</t>
  </si>
  <si>
    <t>790</t>
  </si>
  <si>
    <t>767-001</t>
  </si>
  <si>
    <t>D+MTŽ ocelové statické konstrukce vč.nátěrů</t>
  </si>
  <si>
    <t>kg</t>
  </si>
  <si>
    <t>-272697735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</si>
  <si>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</si>
  <si>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</si>
  <si>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</si>
  <si>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</si>
  <si>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</si>
  <si>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</si>
  <si>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</si>
  <si>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</si>
  <si>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</si>
  <si>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</si>
  <si>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</si>
  <si>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</si>
  <si>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</si>
  <si>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</si>
  <si>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</si>
  <si>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</si>
  <si>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</si>
  <si>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</si>
  <si>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</si>
  <si>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</si>
  <si>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</si>
  <si>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</si>
  <si>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</si>
  <si>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</si>
  <si>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</si>
  <si>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</si>
  <si>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</si>
  <si>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</si>
  <si>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</si>
  <si>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</si>
  <si>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</si>
  <si>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791</t>
  </si>
  <si>
    <t>767-002</t>
  </si>
  <si>
    <t>D+MTŽ čistící zóny  - přesná specifikace viz výpis zámečnických výrobků Z8,Z9</t>
  </si>
  <si>
    <t>526441375</t>
  </si>
  <si>
    <t>"Z8" 2,5*1,0</t>
  </si>
  <si>
    <t>"Z9" 1,6*0,8</t>
  </si>
  <si>
    <t>792</t>
  </si>
  <si>
    <t>767-003</t>
  </si>
  <si>
    <t>D+MTŽ mříž pro vyplnění světlíku u schodiště - přesná specifikace viz výpis zámečnických výrobků Z14</t>
  </si>
  <si>
    <t>1938471837</t>
  </si>
  <si>
    <t>"Z14" 5</t>
  </si>
  <si>
    <t>793</t>
  </si>
  <si>
    <t>767-004</t>
  </si>
  <si>
    <t>D+MTŽ pouzdro pro osazení tyčí pro ukotvení volejbal. nebo tenis. sítě - přesná specifikace viz výpis zámečnických výrobků Z16</t>
  </si>
  <si>
    <t>1970627907</t>
  </si>
  <si>
    <t>"Z16" 2</t>
  </si>
  <si>
    <t>794</t>
  </si>
  <si>
    <t>767-005</t>
  </si>
  <si>
    <t>D+MTŽ požární žebřík s ochranným košem - přesná specifikace viz výpis zámečnických výrobků Z17</t>
  </si>
  <si>
    <t>610345527</t>
  </si>
  <si>
    <t>"Z17" 1</t>
  </si>
  <si>
    <t>795</t>
  </si>
  <si>
    <t>767-006</t>
  </si>
  <si>
    <t>D+MTŽ předokenní žaluzie vč.boxu a vodicích lišt na ostění - přesná specifikace viz výpis zámečnických výrobků Z18</t>
  </si>
  <si>
    <t>2009978347</t>
  </si>
  <si>
    <t>"Z18" 4</t>
  </si>
  <si>
    <t>796</t>
  </si>
  <si>
    <t>767-007</t>
  </si>
  <si>
    <t>D+MTŽ ocelové 2kř.brány a 1kř.branky - přesná specifikace viz výpis zámečnických výrobků Z38</t>
  </si>
  <si>
    <t>1004500032</t>
  </si>
  <si>
    <t>"Z38" 1</t>
  </si>
  <si>
    <t>797</t>
  </si>
  <si>
    <t>767-008</t>
  </si>
  <si>
    <t>D+MTŽ ocelové tyčové zábradlí na opěrné zídce - přesná specifikace viz výpis zámečnických výrobků Z39 z listu 13</t>
  </si>
  <si>
    <t>1845677885</t>
  </si>
  <si>
    <t>"Z39" 26,6</t>
  </si>
  <si>
    <t>798</t>
  </si>
  <si>
    <t>767-009</t>
  </si>
  <si>
    <t>D+MTŽ ocelové tyčové zábradlí balkónu - přesná specifikace viz výpis zámečnických výrobků Z40 z listu 13</t>
  </si>
  <si>
    <t>1001624851</t>
  </si>
  <si>
    <t>"Z40" 0,45*2+4,225</t>
  </si>
  <si>
    <t>799</t>
  </si>
  <si>
    <t>767-010</t>
  </si>
  <si>
    <t>D+MTŽ skleněné zábradlí francouzských oken - přesná specifikace viz výpis zámečnických výrobků Z41</t>
  </si>
  <si>
    <t>-635117022</t>
  </si>
  <si>
    <t>"Z41" 2</t>
  </si>
  <si>
    <t>800</t>
  </si>
  <si>
    <t>767-011</t>
  </si>
  <si>
    <t>D+MTŽ interiérové zábradlí se skleněnou výplní - přesná specifikace viz výpis zámečnických výrobků Z42</t>
  </si>
  <si>
    <t>-335671258</t>
  </si>
  <si>
    <t>"Z42" 1</t>
  </si>
  <si>
    <t>801</t>
  </si>
  <si>
    <t>767-012</t>
  </si>
  <si>
    <t>D+MTŽ interiérové zábradlí se skleněnou výplní - přesná specifikace viz výpis zámečnických výrobků Z43</t>
  </si>
  <si>
    <t>1290486192</t>
  </si>
  <si>
    <t>"Z43" 1</t>
  </si>
  <si>
    <t>802</t>
  </si>
  <si>
    <t>767-013</t>
  </si>
  <si>
    <t>D+MTŽ ocelové zábradlí před vnitřní prosklenou stěnou - přesná specifikace viz výpis zámečnických výrobků Z44</t>
  </si>
  <si>
    <t>-1819387062</t>
  </si>
  <si>
    <t>"Z44" 2</t>
  </si>
  <si>
    <t>803</t>
  </si>
  <si>
    <t>767-014</t>
  </si>
  <si>
    <t>D+MTŽ ocelové zábradlí před vnitřní prosklenou stěnou - přesná specifikace viz výpis zámečnických výrobků Z45</t>
  </si>
  <si>
    <t>-1686440482</t>
  </si>
  <si>
    <t>"Z45" 1</t>
  </si>
  <si>
    <t>804</t>
  </si>
  <si>
    <t>767-015</t>
  </si>
  <si>
    <t>D+MTŽ ocelové konstrukce pro VZT jednotky na střeše - přesná specifikace viz výpis zámečnických výrobků Z46</t>
  </si>
  <si>
    <t>252123093</t>
  </si>
  <si>
    <t>"Z46" 2</t>
  </si>
  <si>
    <t>805</t>
  </si>
  <si>
    <t>767-016</t>
  </si>
  <si>
    <t>D+MTŽ ocelové únikové schodiště - přesná specifikace viz výpis zámečnických výrobků Z47</t>
  </si>
  <si>
    <t>2010942568</t>
  </si>
  <si>
    <t>"Z47" 2</t>
  </si>
  <si>
    <t>806</t>
  </si>
  <si>
    <t>767-017</t>
  </si>
  <si>
    <t>D+MTŽ žárově pozinkované táhla do ŽB desky M29 PLO5-50-500</t>
  </si>
  <si>
    <t>2084002891</t>
  </si>
  <si>
    <t>807</t>
  </si>
  <si>
    <t>767-017a</t>
  </si>
  <si>
    <t xml:space="preserve">D+MTŽ šroubovice FSB l=1,2m do ŽB desky M29 </t>
  </si>
  <si>
    <t>-542133047</t>
  </si>
  <si>
    <t>808</t>
  </si>
  <si>
    <t>767-018</t>
  </si>
  <si>
    <t>D+MTŽ příložky do ŽB desky schodiště M10</t>
  </si>
  <si>
    <t>1946238916</t>
  </si>
  <si>
    <t>809</t>
  </si>
  <si>
    <t>767-019</t>
  </si>
  <si>
    <t>D+MTŽ kotevní pásovina 50x5-800 a 600mm ve skladbě S15</t>
  </si>
  <si>
    <t>1800603646</t>
  </si>
  <si>
    <t>"S15" 43+15</t>
  </si>
  <si>
    <t>810</t>
  </si>
  <si>
    <t>767-020</t>
  </si>
  <si>
    <t>D+MTŽ hliníkový poklop pro zadláždění 600x900 mm - přesná specifikace viz výpis zámečnických výrobků Z15</t>
  </si>
  <si>
    <t>305482981</t>
  </si>
  <si>
    <t>"Z15"1</t>
  </si>
  <si>
    <t>811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</si>
  <si>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</si>
  <si>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</si>
  <si>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-54730416</t>
  </si>
  <si>
    <t>812</t>
  </si>
  <si>
    <t>767-022</t>
  </si>
  <si>
    <t>D+MTŽ hliníková přechodová lišta - přesná specifikace viz výpis zámečnických výrobků Z39 z listu 12</t>
  </si>
  <si>
    <t>-923004031</t>
  </si>
  <si>
    <t>96,5</t>
  </si>
  <si>
    <t>813</t>
  </si>
  <si>
    <t>767-023</t>
  </si>
  <si>
    <t>D+MTŽ nerezová podlahová dilatační lišta - přesná specifikace viz výpis zámečnických výrobků Z40 z listu 12</t>
  </si>
  <si>
    <t>-889144824</t>
  </si>
  <si>
    <t>21,0</t>
  </si>
  <si>
    <t>814</t>
  </si>
  <si>
    <t>767220130</t>
  </si>
  <si>
    <t>D+MTŽ zábradlí schodišťového - přesná specifikace viz výpis zámečnických výrobků Z21 - Z37</t>
  </si>
  <si>
    <t>-27686315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</si>
  <si>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</si>
  <si>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</si>
  <si>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</si>
  <si>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</si>
  <si>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</si>
  <si>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</si>
  <si>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</si>
  <si>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</si>
  <si>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</si>
  <si>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</si>
  <si>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</si>
  <si>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</si>
  <si>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</si>
  <si>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</si>
  <si>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</si>
  <si>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</si>
  <si>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</si>
  <si>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815</t>
  </si>
  <si>
    <t>767220130b</t>
  </si>
  <si>
    <t>Montáž vodicí tyče zábradlí šikmé rampy vč.držáku - přesná specifikace viz výpis zámečnických výrobků Z19</t>
  </si>
  <si>
    <t>142201658</t>
  </si>
  <si>
    <t>"Z19" 13,6</t>
  </si>
  <si>
    <t>816</t>
  </si>
  <si>
    <t>767220199</t>
  </si>
  <si>
    <t>Montáž madla schodišťového vč.držáku - materiál nerez vč.dodávky - přesná specifikace viz výpis zámečnických výrobků Z20</t>
  </si>
  <si>
    <t>1767898354</t>
  </si>
  <si>
    <t>"Z20" 138,6</t>
  </si>
  <si>
    <t>817</t>
  </si>
  <si>
    <t>767312651</t>
  </si>
  <si>
    <t>D+MTŽ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</si>
  <si>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1854682057</t>
  </si>
  <si>
    <t>světlík bude tvořen rámem půdorysných rozměrů 8,33x2,9m, zhotovený z uzavřených dutých profilů 100/160mm</t>
  </si>
  <si>
    <t xml:space="preserve">do kterých se vevaří 4 příčné prvky (dl. cca 2,7m) vevařené do rámu. Tato konstrukce se obloží deskami OSB a vynechají </t>
  </si>
  <si>
    <t>se otvory pro vsazení pěti plastových střešních oken (např. Velux) rozměru 1200/2200mm které budou osazeny</t>
  </si>
  <si>
    <t>elektromotorickýmpohonem. Celá konstrukce světlíku se následně překryje střešním pláštěm.</t>
  </si>
  <si>
    <t>818</t>
  </si>
  <si>
    <t>767590831</t>
  </si>
  <si>
    <t>Demontáž podlah z trapézových plechů</t>
  </si>
  <si>
    <t>2115467116</t>
  </si>
  <si>
    <t>"stávající objkektů</t>
  </si>
  <si>
    <t>819</t>
  </si>
  <si>
    <t>998767202</t>
  </si>
  <si>
    <t>Přesun hmot procentní pro zámečnické konstrukce v objektech v do 12 m</t>
  </si>
  <si>
    <t>1967638295</t>
  </si>
  <si>
    <t>820</t>
  </si>
  <si>
    <t>998767292</t>
  </si>
  <si>
    <t>Příplatek k přesunu hmot procentní 767 za zvětšený přesun do 100 m</t>
  </si>
  <si>
    <t>-531199622</t>
  </si>
  <si>
    <t>Podlahy z dlaždic</t>
  </si>
  <si>
    <t>821</t>
  </si>
  <si>
    <t>771274123</t>
  </si>
  <si>
    <t>Montáž obkladů stupnic z dlaždic protiskluzných keramických flexibilní lepidlo š do 300 mm</t>
  </si>
  <si>
    <t>1702783664</t>
  </si>
  <si>
    <t>1,8*26</t>
  </si>
  <si>
    <t>1,2*26</t>
  </si>
  <si>
    <t>1,2*8</t>
  </si>
  <si>
    <t>822</t>
  </si>
  <si>
    <t>597640400</t>
  </si>
  <si>
    <t>keramická dlažba schodovka 300x300mm</t>
  </si>
  <si>
    <t>1963326240</t>
  </si>
  <si>
    <t>87,6*0,3*1,1</t>
  </si>
  <si>
    <t>823</t>
  </si>
  <si>
    <t>771274231</t>
  </si>
  <si>
    <t>Montáž obkladů podstupnic z dlaždic hladkých keramických flexibilní lepidlo v do 150 mm</t>
  </si>
  <si>
    <t>-1909922952</t>
  </si>
  <si>
    <t>824</t>
  </si>
  <si>
    <t>597637151</t>
  </si>
  <si>
    <t xml:space="preserve">dlaždice keramická mrazuvzdorná 300x300x9 </t>
  </si>
  <si>
    <t>-327659392</t>
  </si>
  <si>
    <t>825</t>
  </si>
  <si>
    <t>771473113</t>
  </si>
  <si>
    <t>Montáž soklíků z dlaždic keramických lepených rovných v do 120 mm</t>
  </si>
  <si>
    <t>-1426591586</t>
  </si>
  <si>
    <t>714,28*0,65</t>
  </si>
  <si>
    <t>826</t>
  </si>
  <si>
    <t>597614330</t>
  </si>
  <si>
    <t>dlaždice keramické slinuté neglazované mrazuvzdorné  29,8 x 29,8 x 0,9 cm</t>
  </si>
  <si>
    <t>-88700959</t>
  </si>
  <si>
    <t>464,282/2/0,3*0,09*1,1</t>
  </si>
  <si>
    <t>827</t>
  </si>
  <si>
    <t>771473133</t>
  </si>
  <si>
    <t>Montáž soklíků z dlaždic keramických schodišťových stupňovitých lepených v do 120 mm</t>
  </si>
  <si>
    <t>1265151680</t>
  </si>
  <si>
    <t>(0,318+0,15577)*(26*2+26+2)</t>
  </si>
  <si>
    <t>(0,33+0,15)*2*8</t>
  </si>
  <si>
    <t>828</t>
  </si>
  <si>
    <t>-212013956</t>
  </si>
  <si>
    <t>45,582/2/0,3*0,09*1,1</t>
  </si>
  <si>
    <t>829</t>
  </si>
  <si>
    <t>771573113</t>
  </si>
  <si>
    <t xml:space="preserve">Montáž podlah keramických režných hladkých lepených do 12 ks/m2 </t>
  </si>
  <si>
    <t>429690422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</si>
  <si>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</si>
  <si>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</si>
  <si>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</si>
  <si>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</si>
  <si>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</si>
  <si>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</si>
  <si>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</si>
  <si>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</si>
  <si>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830</t>
  </si>
  <si>
    <t>590779284</t>
  </si>
  <si>
    <t>714,28*1,1</t>
  </si>
  <si>
    <t>831</t>
  </si>
  <si>
    <t>771591111</t>
  </si>
  <si>
    <t>Podlahy penetrace podkladu</t>
  </si>
  <si>
    <t>230624863</t>
  </si>
  <si>
    <t>(0,318+0,15577)*26*1,8</t>
  </si>
  <si>
    <t>(0,318+0,15577)*26*1,2</t>
  </si>
  <si>
    <t>(0,33+0,15)*8</t>
  </si>
  <si>
    <t>45,582*0,12</t>
  </si>
  <si>
    <t>464,282*0,12</t>
  </si>
  <si>
    <t>714,28</t>
  </si>
  <si>
    <t>832</t>
  </si>
  <si>
    <t>771591115</t>
  </si>
  <si>
    <t>Podlahy spárování silikonem</t>
  </si>
  <si>
    <t>-570831216</t>
  </si>
  <si>
    <t>833</t>
  </si>
  <si>
    <t>998771202</t>
  </si>
  <si>
    <t>Přesun hmot procentní pro podlahy z dlaždic v objektech v do 12 m</t>
  </si>
  <si>
    <t>-647550851</t>
  </si>
  <si>
    <t>834</t>
  </si>
  <si>
    <t>998771292</t>
  </si>
  <si>
    <t>Příplatek k přesunu hmot procentní 771 za zvětšený přesun do 100 m</t>
  </si>
  <si>
    <t>186797196</t>
  </si>
  <si>
    <t>Podlahy skládané</t>
  </si>
  <si>
    <t>835</t>
  </si>
  <si>
    <t>775413115</t>
  </si>
  <si>
    <t>Montáž podlahové lišty ze dřeva tvrdého nebo měkkého lepené</t>
  </si>
  <si>
    <t>2105145728</t>
  </si>
  <si>
    <t>"T17" 167,0</t>
  </si>
  <si>
    <t>836</t>
  </si>
  <si>
    <t>614181009</t>
  </si>
  <si>
    <t>lišta dřevěná podlahová 15x50 mm</t>
  </si>
  <si>
    <t>-1802705244</t>
  </si>
  <si>
    <t>167,0*1,05</t>
  </si>
  <si>
    <t>837</t>
  </si>
  <si>
    <t>998775202</t>
  </si>
  <si>
    <t>Přesun hmot procentní pro podlahy dřevěné v objektech v do 12 m</t>
  </si>
  <si>
    <t>-1862631400</t>
  </si>
  <si>
    <t>Podlahy povlakové</t>
  </si>
  <si>
    <t>838</t>
  </si>
  <si>
    <t>776111112</t>
  </si>
  <si>
    <t>Broušení betonového podkladu povlakových podlah</t>
  </si>
  <si>
    <t>607227044</t>
  </si>
  <si>
    <t>839</t>
  </si>
  <si>
    <t>776111311</t>
  </si>
  <si>
    <t>Vysátí podkladu povlakových podlah</t>
  </si>
  <si>
    <t>1907354316</t>
  </si>
  <si>
    <t>840</t>
  </si>
  <si>
    <t>776221111</t>
  </si>
  <si>
    <t xml:space="preserve">Lepení pásů z PVC standardním lepidlem </t>
  </si>
  <si>
    <t>-268934939</t>
  </si>
  <si>
    <t>9,83+2,57+1,17+10,45+27,43+19,8+18,0+26,1+10,78</t>
  </si>
  <si>
    <t>22,0+10,41+30,9</t>
  </si>
  <si>
    <t>841</t>
  </si>
  <si>
    <t>284122850</t>
  </si>
  <si>
    <t>krytina podlahová heterogenní šířka 1500 mm tl. 2 mm</t>
  </si>
  <si>
    <t>1921058408</t>
  </si>
  <si>
    <t>189,44*1,15</t>
  </si>
  <si>
    <t>842</t>
  </si>
  <si>
    <t>776411111</t>
  </si>
  <si>
    <t>Montáž obvodových soklíků výšky do 80 mm</t>
  </si>
  <si>
    <t>-1710557302</t>
  </si>
  <si>
    <t>"P7" 240,0</t>
  </si>
  <si>
    <t>843</t>
  </si>
  <si>
    <t>283421400</t>
  </si>
  <si>
    <t>lišty pro obklady délka 2,5 m barva šedá profil, samolepící</t>
  </si>
  <si>
    <t>674206212</t>
  </si>
  <si>
    <t>240,0*1,03</t>
  </si>
  <si>
    <t>844</t>
  </si>
  <si>
    <t>776990111</t>
  </si>
  <si>
    <t>Vyrovnání podkladu samonivelační stěrkou tl 4 mm pevnosti 15 Mpa</t>
  </si>
  <si>
    <t>-445526328</t>
  </si>
  <si>
    <t>845</t>
  </si>
  <si>
    <t>998776202</t>
  </si>
  <si>
    <t>Přesun hmot procentní pro podlahy povlakové v objektech v do 12 m</t>
  </si>
  <si>
    <t>-2107652373</t>
  </si>
  <si>
    <t>846</t>
  </si>
  <si>
    <t>998776292</t>
  </si>
  <si>
    <t>Příplatek k přesunu hmot procentní 776 za zvětšený přesun do 100 m</t>
  </si>
  <si>
    <t>-1905739219</t>
  </si>
  <si>
    <t>Dokončovací práce - obklady</t>
  </si>
  <si>
    <t>847</t>
  </si>
  <si>
    <t>781473114</t>
  </si>
  <si>
    <t>Montáž obkladů vnitřních keramických hladkých do 22 ks/m2 lepených standardním lepidlem</t>
  </si>
  <si>
    <t>425883076</t>
  </si>
  <si>
    <t>848</t>
  </si>
  <si>
    <t>597610100</t>
  </si>
  <si>
    <t>obkládačky keramické - (bílé i barevné) 25 x 33 x 0,7 cm I. j.</t>
  </si>
  <si>
    <t>-1709910376</t>
  </si>
  <si>
    <t>527,805*1,1</t>
  </si>
  <si>
    <t>849</t>
  </si>
  <si>
    <t>781479191</t>
  </si>
  <si>
    <t>Příplatek k montáži obkladů keramických za plochu do 10 m2</t>
  </si>
  <si>
    <t>1818013945</t>
  </si>
  <si>
    <t>850</t>
  </si>
  <si>
    <t>781495111</t>
  </si>
  <si>
    <t>Penetrace podkladu obkladů</t>
  </si>
  <si>
    <t>-1217192037</t>
  </si>
  <si>
    <t>851</t>
  </si>
  <si>
    <t>781495115</t>
  </si>
  <si>
    <t>Spárování vnitřních obkladů silikonem</t>
  </si>
  <si>
    <t>-120517078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</si>
  <si>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</si>
  <si>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</si>
  <si>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</si>
  <si>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</si>
  <si>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</si>
  <si>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</si>
  <si>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</si>
  <si>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</si>
  <si>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</si>
  <si>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</si>
  <si>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</si>
  <si>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</si>
  <si>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</si>
  <si>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</si>
  <si>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</si>
  <si>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</si>
  <si>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</si>
  <si>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</si>
  <si>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</si>
  <si>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</si>
  <si>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</si>
  <si>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</si>
  <si>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</si>
  <si>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</si>
  <si>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</si>
  <si>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</si>
  <si>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</si>
  <si>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</si>
  <si>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</si>
  <si>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</si>
  <si>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</si>
  <si>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</si>
  <si>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</si>
  <si>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852</t>
  </si>
  <si>
    <t>998781202</t>
  </si>
  <si>
    <t>Přesun hmot procentní pro obklady keramické v objektech v do 12 m</t>
  </si>
  <si>
    <t>1689910356</t>
  </si>
  <si>
    <t>853</t>
  </si>
  <si>
    <t>998781292</t>
  </si>
  <si>
    <t>Příplatek k přesunu hmot procentní 781 za zvětšený přesun do 100 m</t>
  </si>
  <si>
    <t>-1629666484</t>
  </si>
  <si>
    <t>Dokončovací práce - nátěry</t>
  </si>
  <si>
    <t>854</t>
  </si>
  <si>
    <t>783301311</t>
  </si>
  <si>
    <t>Odmaštění zámečnických konstrukcí vodou ředitelným odmašťovačem</t>
  </si>
  <si>
    <t>-727809739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</si>
  <si>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</si>
  <si>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</si>
  <si>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</si>
  <si>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</si>
  <si>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</si>
  <si>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</si>
  <si>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</si>
  <si>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855</t>
  </si>
  <si>
    <t>783317101</t>
  </si>
  <si>
    <t>Krycí jednonásobný syntetický standardní nátěr zámečnických konstrukcí</t>
  </si>
  <si>
    <t>619498800</t>
  </si>
  <si>
    <t>856</t>
  </si>
  <si>
    <t>783901203</t>
  </si>
  <si>
    <t>Jemné broušení dřevěných podlah před provedením nátěru</t>
  </si>
  <si>
    <t>-856178806</t>
  </si>
  <si>
    <t>"121" 619,6</t>
  </si>
  <si>
    <t>857</t>
  </si>
  <si>
    <t>783901403</t>
  </si>
  <si>
    <t>Vysátí dřevěných podlah před provedením nátěru</t>
  </si>
  <si>
    <t>495040240</t>
  </si>
  <si>
    <t>858</t>
  </si>
  <si>
    <t>783942101</t>
  </si>
  <si>
    <t>Lokální tmelení dřevěných podlah rozsahu do 10% plochy polyuretanovým tmelem</t>
  </si>
  <si>
    <t>-2013055566</t>
  </si>
  <si>
    <t>859</t>
  </si>
  <si>
    <t>783943101</t>
  </si>
  <si>
    <t>Napouštěcí jednonásobný polyuretanový vodou ředitelný nátěr dřevěných podlah</t>
  </si>
  <si>
    <t>-1777002764</t>
  </si>
  <si>
    <t>860</t>
  </si>
  <si>
    <t>783948201</t>
  </si>
  <si>
    <t>Lakovací jednonásobný polyuretanový vodou ředitelný transparentní nátěr dřevěné podlahy</t>
  </si>
  <si>
    <t>453940302</t>
  </si>
  <si>
    <t>861</t>
  </si>
  <si>
    <t>783948211</t>
  </si>
  <si>
    <t>Lakovací dvojnásobný polyuretanový vodou ředitelný transparentní nátěr dřevěné podlahy</t>
  </si>
  <si>
    <t>-1033127690</t>
  </si>
  <si>
    <t>Dokončovací práce - malby a tapety</t>
  </si>
  <si>
    <t>862</t>
  </si>
  <si>
    <t>784181101</t>
  </si>
  <si>
    <t>Základní akrylátová jednonásobná penetrace podkladu v místnostech výšky do 3,80m</t>
  </si>
  <si>
    <t>-62725800</t>
  </si>
  <si>
    <t>20,025*4*3,3</t>
  </si>
  <si>
    <t>15,5*8*3,7</t>
  </si>
  <si>
    <t>20,0*4*3,7</t>
  </si>
  <si>
    <t>"odpočet ker.obkladů" -499,935</t>
  </si>
  <si>
    <t>"1.NP" 1371,45-619,06-6,33</t>
  </si>
  <si>
    <t>863</t>
  </si>
  <si>
    <t>784181105</t>
  </si>
  <si>
    <t>Základní akrylátová jednonásobná penetrace podkladu v místnostech výšky přes 5,00 m</t>
  </si>
  <si>
    <t>-667245763</t>
  </si>
  <si>
    <t>619,06+60,33</t>
  </si>
  <si>
    <t>864</t>
  </si>
  <si>
    <t>784221101</t>
  </si>
  <si>
    <t xml:space="preserve">Dvojnásobné bílé malby  ze směsí za sucha dobře otěruvzdorných v místnostech do 3,80 m </t>
  </si>
  <si>
    <t>-1479926359</t>
  </si>
  <si>
    <t>865</t>
  </si>
  <si>
    <t>784221105</t>
  </si>
  <si>
    <t>Dvojnásobné bílé malby  ze směsí za sucha dobře otěruvzdorných v místnostech přes 5,00 m</t>
  </si>
  <si>
    <t>-1246743538</t>
  </si>
  <si>
    <t>01-M</t>
  </si>
  <si>
    <t>Poplachový zabezpečovací a tísňový systém</t>
  </si>
  <si>
    <t>866</t>
  </si>
  <si>
    <t>01M-001</t>
  </si>
  <si>
    <t>D+MTŽ ústředna EZS, 8-128 zón, komunikátor GSm/GPRS, 2 antény ANT-OBJ-S a kryt OPU-3, místo pro aku 18Ah, sběrnice 1x8 LCD, 1x32modulů. 32bloků, v plast.krytu bez trafa</t>
  </si>
  <si>
    <t>394019455</t>
  </si>
  <si>
    <t>867</t>
  </si>
  <si>
    <t>01M-002</t>
  </si>
  <si>
    <t>D+MTŽ krytý transformítor 230V/20V AC, 60VA</t>
  </si>
  <si>
    <t>1260249983</t>
  </si>
  <si>
    <t>868</t>
  </si>
  <si>
    <t>01M-003</t>
  </si>
  <si>
    <t>D+MTŽ expanzní modul 8 PGM výstupů, volitelný typ OC nebo relé, tamper vstup, možnost připojení inteligentního napájecího zdroje</t>
  </si>
  <si>
    <t>-1273251651</t>
  </si>
  <si>
    <t>869</t>
  </si>
  <si>
    <t>01M-004</t>
  </si>
  <si>
    <t>D+MTŽ plechový kryt pro umístění 2 expandérů, povrchová montáž, zajištění šrouby, tamper otevření, 215x150x50mm</t>
  </si>
  <si>
    <t>1391113746</t>
  </si>
  <si>
    <t>870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</si>
  <si>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</si>
  <si>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</si>
  <si>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2113692729</t>
  </si>
  <si>
    <t>871</t>
  </si>
  <si>
    <t>01M-006</t>
  </si>
  <si>
    <t>D+MTŽ PIR detektor s vestavěným EOL rezistory a dosahem 15m, dosah vějíř - délka 15m, šířka 15m, úhel 90st. montážní výška 1,5-3m, napájecí napětí 9-16V</t>
  </si>
  <si>
    <t>-749559255</t>
  </si>
  <si>
    <t>872</t>
  </si>
  <si>
    <t>01M-007</t>
  </si>
  <si>
    <t>D+MTŽ zálohovaná plastová siréna venkovní 110dB,1m s majákem a akumulátorem</t>
  </si>
  <si>
    <t>-1061239828</t>
  </si>
  <si>
    <t>873</t>
  </si>
  <si>
    <t>01M-008</t>
  </si>
  <si>
    <t>D+MTŽ lineární zdroj v kovovém krytu 13,8 Vss/3A se signalizačními výstupy, napájecí zdroj pro technologii PZTS</t>
  </si>
  <si>
    <t>-1671034419</t>
  </si>
  <si>
    <t>874</t>
  </si>
  <si>
    <t>01M-009</t>
  </si>
  <si>
    <t>D+MTŽ akumulátor 12V/17Ah</t>
  </si>
  <si>
    <t>-1339823566</t>
  </si>
  <si>
    <t>875</t>
  </si>
  <si>
    <t>01M-010</t>
  </si>
  <si>
    <t>D+MTŽ kabel sdělovací 3x2x0,5</t>
  </si>
  <si>
    <t>811729370</t>
  </si>
  <si>
    <t>876</t>
  </si>
  <si>
    <t>01M-011</t>
  </si>
  <si>
    <t>D+MTŽ kabelová příchytka vč.kovového hřebu do betonu a stahovacího pásku</t>
  </si>
  <si>
    <t>-42842464</t>
  </si>
  <si>
    <t>877</t>
  </si>
  <si>
    <t>01M-012</t>
  </si>
  <si>
    <t>D+MTŽ trubka ohebná o32mm</t>
  </si>
  <si>
    <t>419964864</t>
  </si>
  <si>
    <t>878</t>
  </si>
  <si>
    <t>01M-013</t>
  </si>
  <si>
    <t>Vysekání drážky do hl.30mm, š.30mm vč. zapravení drážky</t>
  </si>
  <si>
    <t>796910417</t>
  </si>
  <si>
    <t>879</t>
  </si>
  <si>
    <t>01M-014</t>
  </si>
  <si>
    <t>Průrazy stěnou do 50cm vč.zapravení</t>
  </si>
  <si>
    <t>-1744087012</t>
  </si>
  <si>
    <t>880</t>
  </si>
  <si>
    <t>01M-015</t>
  </si>
  <si>
    <t>D+MTŽ protipožární ucpávka EI60</t>
  </si>
  <si>
    <t>788292089</t>
  </si>
  <si>
    <t>881</t>
  </si>
  <si>
    <t>01M-016</t>
  </si>
  <si>
    <t>Dodávka - pomocný elektroinstalační materiál</t>
  </si>
  <si>
    <t>203076442</t>
  </si>
  <si>
    <t>882</t>
  </si>
  <si>
    <t>01M-017</t>
  </si>
  <si>
    <t>Měření, výchozí revize, spolupráce s revizním technikem</t>
  </si>
  <si>
    <t>-1571750037</t>
  </si>
  <si>
    <t>883</t>
  </si>
  <si>
    <t>01M-018</t>
  </si>
  <si>
    <t>Oživení a zprovoznění systému PZTS</t>
  </si>
  <si>
    <t>-1595076243</t>
  </si>
  <si>
    <t>884</t>
  </si>
  <si>
    <t>01M-019</t>
  </si>
  <si>
    <t>Zaškolení obsluhy</t>
  </si>
  <si>
    <t>-2119818407</t>
  </si>
  <si>
    <t>885</t>
  </si>
  <si>
    <t>01M-020</t>
  </si>
  <si>
    <t>Dokumentace skutečného provedení</t>
  </si>
  <si>
    <t>979527991</t>
  </si>
  <si>
    <t>02-M</t>
  </si>
  <si>
    <t>Strukturovaná kabeláž</t>
  </si>
  <si>
    <t>886</t>
  </si>
  <si>
    <t>02M-001</t>
  </si>
  <si>
    <t>D+MTŽ 19" rozvaděč stojanový 42U/800x100 dv síto 80%-6mm</t>
  </si>
  <si>
    <t>-1577345484</t>
  </si>
  <si>
    <t>887</t>
  </si>
  <si>
    <t>02M-002</t>
  </si>
  <si>
    <t>D+MTŽ 19" rozvaděč nástěnný jednodílný 15U/600mm dv síto 80%-6mm</t>
  </si>
  <si>
    <t>-2137795739</t>
  </si>
  <si>
    <t>888</t>
  </si>
  <si>
    <t>02M-003</t>
  </si>
  <si>
    <t>D+MTŽ 19" ventilační jednotka (4 ventilátory)</t>
  </si>
  <si>
    <t>1403829619</t>
  </si>
  <si>
    <t>889</t>
  </si>
  <si>
    <t>02M-004</t>
  </si>
  <si>
    <t>D+MTŽ 19" patch panel 24 port RJ45 Cat6, 1U</t>
  </si>
  <si>
    <t>-676253466</t>
  </si>
  <si>
    <t>890</t>
  </si>
  <si>
    <t>02M-005</t>
  </si>
  <si>
    <t>D+MTŽ 19" propojovací panel telefonní, 25 port</t>
  </si>
  <si>
    <t>1575736906</t>
  </si>
  <si>
    <t>891</t>
  </si>
  <si>
    <t>02M-006</t>
  </si>
  <si>
    <t>D+MTŽ 19" vyvazovací panel jednostranná lišta, 1U</t>
  </si>
  <si>
    <t>951102428</t>
  </si>
  <si>
    <t>892</t>
  </si>
  <si>
    <t>02M-007</t>
  </si>
  <si>
    <t>D+MTŽ 19" zemnící lišta</t>
  </si>
  <si>
    <t>-1133177790</t>
  </si>
  <si>
    <t>893</t>
  </si>
  <si>
    <t>02M-008</t>
  </si>
  <si>
    <t>D+MTŽ 19" polička s perforací 1U/660mm</t>
  </si>
  <si>
    <t>1894077381</t>
  </si>
  <si>
    <t>894</t>
  </si>
  <si>
    <t>02M-009</t>
  </si>
  <si>
    <t>D+MTŽ 19" rozvodný panel 5x230V - přep.ochrana</t>
  </si>
  <si>
    <t>1645786327</t>
  </si>
  <si>
    <t>895</t>
  </si>
  <si>
    <t>02M-010</t>
  </si>
  <si>
    <t>D+MTŽ montážní sada</t>
  </si>
  <si>
    <t>1962831052</t>
  </si>
  <si>
    <t>896</t>
  </si>
  <si>
    <t>02M-011</t>
  </si>
  <si>
    <t>D+MTŽ optický rozvaděč - kompletní pro 12SC</t>
  </si>
  <si>
    <t>1205358178</t>
  </si>
  <si>
    <t>897</t>
  </si>
  <si>
    <t>02M-012</t>
  </si>
  <si>
    <t>D+MTŽ propojovací kabel UTP, cat.6, 1m</t>
  </si>
  <si>
    <t>-1114285416</t>
  </si>
  <si>
    <t>898</t>
  </si>
  <si>
    <t>02M-013</t>
  </si>
  <si>
    <t>D+MTŽ propojovací optický kabel SM, SC/LC 2m</t>
  </si>
  <si>
    <t>1237938090</t>
  </si>
  <si>
    <t>899</t>
  </si>
  <si>
    <t>02M-014</t>
  </si>
  <si>
    <t>D+MTŽ zálohovaný zdroj UPS 600VA/360W, 1U, hloubka 23,5cm</t>
  </si>
  <si>
    <t>45209426</t>
  </si>
  <si>
    <t>900</t>
  </si>
  <si>
    <t>02M-015</t>
  </si>
  <si>
    <t>D+MTŽ switch 24x 1000Base-T, 4xSFP, L2</t>
  </si>
  <si>
    <t>33916232</t>
  </si>
  <si>
    <t>901</t>
  </si>
  <si>
    <t>02M-016</t>
  </si>
  <si>
    <t>D+MTŽ switch 24x 1000Base-T, PoE+4xSFP, L2</t>
  </si>
  <si>
    <t>233152510</t>
  </si>
  <si>
    <t>902</t>
  </si>
  <si>
    <t>02M-017</t>
  </si>
  <si>
    <t>D+MTŽ SFP transceiver, 1000BASE, SM, SC</t>
  </si>
  <si>
    <t>1491930765</t>
  </si>
  <si>
    <t>903</t>
  </si>
  <si>
    <t>02M-018</t>
  </si>
  <si>
    <t>D+MTŽ access point 802.11/g/n/ac, 2,4GHz a 5Ghz, 1xLAN</t>
  </si>
  <si>
    <t>829989093</t>
  </si>
  <si>
    <t>904</t>
  </si>
  <si>
    <t>02M-019</t>
  </si>
  <si>
    <t>Práce s aktivními prvky</t>
  </si>
  <si>
    <t>-2006748188</t>
  </si>
  <si>
    <t>905</t>
  </si>
  <si>
    <t>02M-020</t>
  </si>
  <si>
    <t>D+MTŽ datová zásuvka 2xRJ, Cat.6, UTP - kompletní pod omítku</t>
  </si>
  <si>
    <t>-1149083679</t>
  </si>
  <si>
    <t>906</t>
  </si>
  <si>
    <t>02M-021</t>
  </si>
  <si>
    <t>D+MTŽ konektor RJ45 Cat. UTP 8p8c nestíněný na drát</t>
  </si>
  <si>
    <t>1501627713</t>
  </si>
  <si>
    <t>907</t>
  </si>
  <si>
    <t>02M-022</t>
  </si>
  <si>
    <t>D+MTŽ kabel datový UTP Cat.6, Eca, bezhalogenový</t>
  </si>
  <si>
    <t>1609477002</t>
  </si>
  <si>
    <t>908</t>
  </si>
  <si>
    <t>02M-023</t>
  </si>
  <si>
    <t>D+MTŽ kabel optický 12 vl., 9/125um, SM, bezhalogenový</t>
  </si>
  <si>
    <t>634406448</t>
  </si>
  <si>
    <t>909</t>
  </si>
  <si>
    <t>02M-024</t>
  </si>
  <si>
    <t>D+MTŽ uzemňovací vodič žl.zel. 8mm2, bezhalogenový</t>
  </si>
  <si>
    <t>-657155922</t>
  </si>
  <si>
    <t>910</t>
  </si>
  <si>
    <t>02M-025</t>
  </si>
  <si>
    <t>D+MTŽ kabel sdělovací stíněný 25x2x0,5</t>
  </si>
  <si>
    <t>-2140485241</t>
  </si>
  <si>
    <t>911</t>
  </si>
  <si>
    <t>02M-026</t>
  </si>
  <si>
    <t>D+MTŽ skupinový držák kabelů</t>
  </si>
  <si>
    <t>1376645227</t>
  </si>
  <si>
    <t>912</t>
  </si>
  <si>
    <t>02M-027</t>
  </si>
  <si>
    <t>D+MTŽ krabice univerzální pod omítku a víčkem, vč.vysekání a zapravení</t>
  </si>
  <si>
    <t>2133940342</t>
  </si>
  <si>
    <t>913</t>
  </si>
  <si>
    <t>02M-028</t>
  </si>
  <si>
    <t>D+MTŽ krabice přístrojová hluboká, vč.vysekání a zapravení</t>
  </si>
  <si>
    <t>-1990978011</t>
  </si>
  <si>
    <t>914</t>
  </si>
  <si>
    <t>02M-029</t>
  </si>
  <si>
    <t>D+MTŽ elektroinstalační kanál PVC 110x70mm, bezhalogenový vč.příslušenství a úchytného materiálu</t>
  </si>
  <si>
    <t>272308350</t>
  </si>
  <si>
    <t>915</t>
  </si>
  <si>
    <t>02M-030</t>
  </si>
  <si>
    <t>D+MTŽ trubka ohebná o25mm do připravené drážky</t>
  </si>
  <si>
    <t>1295214800</t>
  </si>
  <si>
    <t>916</t>
  </si>
  <si>
    <t>02M-031</t>
  </si>
  <si>
    <t xml:space="preserve">D+MTŽ kabelová příchytka vč.kovového hřebu do betonu a stahovacího pásku </t>
  </si>
  <si>
    <t>1362841416</t>
  </si>
  <si>
    <t>917</t>
  </si>
  <si>
    <t>02M-032</t>
  </si>
  <si>
    <t>1985368188</t>
  </si>
  <si>
    <t>918</t>
  </si>
  <si>
    <t>02M-033</t>
  </si>
  <si>
    <t>1043035864</t>
  </si>
  <si>
    <t>919</t>
  </si>
  <si>
    <t>02M-034</t>
  </si>
  <si>
    <t>-631683519</t>
  </si>
  <si>
    <t>920</t>
  </si>
  <si>
    <t>02M-035</t>
  </si>
  <si>
    <t>768315029</t>
  </si>
  <si>
    <t>921</t>
  </si>
  <si>
    <t>02M-036</t>
  </si>
  <si>
    <t>Měření metalického kabelu vč. vypracování měřícího protokolu</t>
  </si>
  <si>
    <t>1167265120</t>
  </si>
  <si>
    <t>922</t>
  </si>
  <si>
    <t>02M-037</t>
  </si>
  <si>
    <t>Montáž - optický svar</t>
  </si>
  <si>
    <t>-1649278427</t>
  </si>
  <si>
    <t>923</t>
  </si>
  <si>
    <t>02M-038</t>
  </si>
  <si>
    <t>Měření optického vlákna vč. vypracování měřícího protokolu</t>
  </si>
  <si>
    <t>80691617</t>
  </si>
  <si>
    <t>924</t>
  </si>
  <si>
    <t>02M-039</t>
  </si>
  <si>
    <t>Měření, výchozí revoze, spolupráce s revizním technikem</t>
  </si>
  <si>
    <t>-1967073982</t>
  </si>
  <si>
    <t>925</t>
  </si>
  <si>
    <t>02M-040</t>
  </si>
  <si>
    <t>-1098866549</t>
  </si>
  <si>
    <t>03-M</t>
  </si>
  <si>
    <t>Kamerový systém</t>
  </si>
  <si>
    <t>926</t>
  </si>
  <si>
    <t>03M-001</t>
  </si>
  <si>
    <t>D+MTŽ vnitřní IP dome kamera, TD/N, HD 1080p., 4MP, f=8-12mm, WDR 120dB, IR30m</t>
  </si>
  <si>
    <t>-1136794975</t>
  </si>
  <si>
    <t>927</t>
  </si>
  <si>
    <t>03M-002</t>
  </si>
  <si>
    <t>D+MTŽ instalační krabice pro montáž dome kamer</t>
  </si>
  <si>
    <t>-1250080337</t>
  </si>
  <si>
    <t>928</t>
  </si>
  <si>
    <t>03M-003</t>
  </si>
  <si>
    <t>D+MTŽ venkovní bullet IP kamera, TD/N, HD 1080p., 4MP, F=8-12mm, WDR 120dB, IR30m</t>
  </si>
  <si>
    <t>-69049777</t>
  </si>
  <si>
    <t>929</t>
  </si>
  <si>
    <t>03M-004</t>
  </si>
  <si>
    <t>D+MTŽ instalační krabice pro montáž bullet kamer</t>
  </si>
  <si>
    <t>-563790767</t>
  </si>
  <si>
    <t>930</t>
  </si>
  <si>
    <t>03M-005</t>
  </si>
  <si>
    <t>D+MTŽ záznamové NVR pro 32 IP kamer, až 5MP, HDMI, 16xPoE, I/O, Aodio, bez HDD</t>
  </si>
  <si>
    <t>595478146</t>
  </si>
  <si>
    <t>931</t>
  </si>
  <si>
    <t>03M-006</t>
  </si>
  <si>
    <t>D+MTŽ přídavný HDD s kapacitou 3TB k DVR/NVR</t>
  </si>
  <si>
    <t>-346443912</t>
  </si>
  <si>
    <t>932</t>
  </si>
  <si>
    <t>03M-007</t>
  </si>
  <si>
    <t>Programování a oživení systému CCTV</t>
  </si>
  <si>
    <t>2126566486</t>
  </si>
  <si>
    <t>933</t>
  </si>
  <si>
    <t>03M-008</t>
  </si>
  <si>
    <t>Komplexní zkoušky zařízení CCTV</t>
  </si>
  <si>
    <t>-278979662</t>
  </si>
  <si>
    <t>934</t>
  </si>
  <si>
    <t>03M-009</t>
  </si>
  <si>
    <t>Zaškolení obsluhy CCTV</t>
  </si>
  <si>
    <t>1064152255</t>
  </si>
  <si>
    <t>935</t>
  </si>
  <si>
    <t>03M-010</t>
  </si>
  <si>
    <t>2114918431</t>
  </si>
  <si>
    <t>17-M</t>
  </si>
  <si>
    <t>Elektrická požární signalizace</t>
  </si>
  <si>
    <t>936</t>
  </si>
  <si>
    <t>170-001</t>
  </si>
  <si>
    <t>Hardware EPS</t>
  </si>
  <si>
    <t>-210895440</t>
  </si>
  <si>
    <t>937</t>
  </si>
  <si>
    <t>170-002</t>
  </si>
  <si>
    <t>Ústředna EPS, 7 pozic pro mikromoduly, max. 3kruh.linek po 127 hlásičích na lince, zdroj 24V/5A, prostor pro 2xAku 12V/25Ah</t>
  </si>
  <si>
    <t>-1668073156</t>
  </si>
  <si>
    <t>938</t>
  </si>
  <si>
    <t>170-003</t>
  </si>
  <si>
    <t>Rozvaděčová skříň s požární odolností (pro ústřednu EPS) EI 60 DP1</t>
  </si>
  <si>
    <t>-82205253</t>
  </si>
  <si>
    <t>939</t>
  </si>
  <si>
    <t>170-004</t>
  </si>
  <si>
    <t>Akumulátor 12V/25Ah</t>
  </si>
  <si>
    <t>2114997614</t>
  </si>
  <si>
    <t>940</t>
  </si>
  <si>
    <t>170-005</t>
  </si>
  <si>
    <t>Čelní ovládací panel a alfanumerickým displejem 2x20 znaků</t>
  </si>
  <si>
    <t>-1453165380</t>
  </si>
  <si>
    <t>941</t>
  </si>
  <si>
    <t>170-006</t>
  </si>
  <si>
    <t>Modul se třemi pozicemi pro mikromoduly</t>
  </si>
  <si>
    <t>-1989578822</t>
  </si>
  <si>
    <t>942</t>
  </si>
  <si>
    <t>170-007</t>
  </si>
  <si>
    <t>Mikromodul jednoho kruhového vedení rpo max. 127 hlásičů</t>
  </si>
  <si>
    <t>1999566295</t>
  </si>
  <si>
    <t>943</t>
  </si>
  <si>
    <t>170-008</t>
  </si>
  <si>
    <t>Provozní kniha EPS</t>
  </si>
  <si>
    <t>-922722601</t>
  </si>
  <si>
    <t>944</t>
  </si>
  <si>
    <t>170-009</t>
  </si>
  <si>
    <t>Opticko-kouřový hlásič</t>
  </si>
  <si>
    <t>1421301886</t>
  </si>
  <si>
    <t>945</t>
  </si>
  <si>
    <t>170-010</t>
  </si>
  <si>
    <t>Sokl hlásiče v základní verzi pro hlásiče</t>
  </si>
  <si>
    <t>-1840966003</t>
  </si>
  <si>
    <t>946</t>
  </si>
  <si>
    <t>170-011</t>
  </si>
  <si>
    <t>Elektronika tlačítka s oddělovačem EN54-11</t>
  </si>
  <si>
    <t>1835380271</t>
  </si>
  <si>
    <t>947</t>
  </si>
  <si>
    <t>170-012</t>
  </si>
  <si>
    <t>Skříň tlačítkového hlásiče červená</t>
  </si>
  <si>
    <t>1538048695</t>
  </si>
  <si>
    <t>948</t>
  </si>
  <si>
    <t>170-013</t>
  </si>
  <si>
    <t>Vstupně/výstupní modul na sběrnici poplachový 4 vstupy/2výstupy</t>
  </si>
  <si>
    <t>-920278014</t>
  </si>
  <si>
    <t>949</t>
  </si>
  <si>
    <t>170-014</t>
  </si>
  <si>
    <t>Skříň pro V/V moduly plastová</t>
  </si>
  <si>
    <t>-703009008</t>
  </si>
  <si>
    <t>950</t>
  </si>
  <si>
    <t>170-015</t>
  </si>
  <si>
    <t>Siréna vnitřní, červená, 106dB, 9-60V, EN 54-3, vč,patice</t>
  </si>
  <si>
    <t>-590096634</t>
  </si>
  <si>
    <t>951</t>
  </si>
  <si>
    <t>170-016</t>
  </si>
  <si>
    <t>Telefonní GSM komunikátor, hlasová a textová zpráva na 4 tel.čísla vč.Sim karty</t>
  </si>
  <si>
    <t>-2140339323</t>
  </si>
  <si>
    <t>952</t>
  </si>
  <si>
    <t>170-017</t>
  </si>
  <si>
    <t>Drobný propojovací a instalační materiál</t>
  </si>
  <si>
    <t>set.</t>
  </si>
  <si>
    <t>300249379</t>
  </si>
  <si>
    <t>953</t>
  </si>
  <si>
    <t>170-018</t>
  </si>
  <si>
    <t>Ostatní materiál EPS</t>
  </si>
  <si>
    <t>1968992753</t>
  </si>
  <si>
    <t>954</t>
  </si>
  <si>
    <t>170-019</t>
  </si>
  <si>
    <t>Kabelová krabicová rozvodka PI65 se zachováním funkčnosti</t>
  </si>
  <si>
    <t>-1823547001</t>
  </si>
  <si>
    <t>955</t>
  </si>
  <si>
    <t>170-020</t>
  </si>
  <si>
    <t>Zkušební plyn s výsuvným aplikátorem</t>
  </si>
  <si>
    <t>-2117475411</t>
  </si>
  <si>
    <t>956</t>
  </si>
  <si>
    <t>170-021</t>
  </si>
  <si>
    <t>Popisové pole pro nalepení popisky hlásiče</t>
  </si>
  <si>
    <t>-972173896</t>
  </si>
  <si>
    <t>957</t>
  </si>
  <si>
    <t>170-022</t>
  </si>
  <si>
    <t>Popiska hlásiče</t>
  </si>
  <si>
    <t>-1614583113</t>
  </si>
  <si>
    <t>958</t>
  </si>
  <si>
    <t>170-023</t>
  </si>
  <si>
    <t>Kabely pro rozvod EPS bez funkční schopnosti při požáru-červený</t>
  </si>
  <si>
    <t>269305512</t>
  </si>
  <si>
    <t>959</t>
  </si>
  <si>
    <t>170-024</t>
  </si>
  <si>
    <t>J-Y(st) Y 2x2x0,8 (s možností instalace pod omítku)</t>
  </si>
  <si>
    <t>2024454632</t>
  </si>
  <si>
    <t>960</t>
  </si>
  <si>
    <t>170-025</t>
  </si>
  <si>
    <t>Vyřezání drážky 30x30mm strop/stěna vč.záhozu a začištění</t>
  </si>
  <si>
    <t>-784283935</t>
  </si>
  <si>
    <t>961</t>
  </si>
  <si>
    <t>170-026</t>
  </si>
  <si>
    <t>Průraz stěnou/stropem vč.začištění</t>
  </si>
  <si>
    <t>-29964501</t>
  </si>
  <si>
    <t>962</t>
  </si>
  <si>
    <t>170-027</t>
  </si>
  <si>
    <t>Kabelové trasy a kabelyx EPS s funkční schopností při požáru s třídou reakce na oheň B2ca s1 d0</t>
  </si>
  <si>
    <t>-485465736</t>
  </si>
  <si>
    <t>963</t>
  </si>
  <si>
    <t>170-028</t>
  </si>
  <si>
    <t>Kabel PRAFlaGUARD 1x2x0,8 - hnědý stíněný kabel 2x2x0,8 PH120-R dle ZP-27/2008, B2caS1D0 dle PrEN50399 07, ohnivzdorný, bezhalogenový</t>
  </si>
  <si>
    <t>-42560752</t>
  </si>
  <si>
    <t>964</t>
  </si>
  <si>
    <t>170-029</t>
  </si>
  <si>
    <t>Kabel PRAFlaGUARD 3x2,5 - hnědý stíněný kabel PH120-R dle ZP-27/2008, B2caS1D0 dle PrEN50399 07, ohnivzdorný, bezhalogenový</t>
  </si>
  <si>
    <t>367650663</t>
  </si>
  <si>
    <t>965</t>
  </si>
  <si>
    <t>170-030</t>
  </si>
  <si>
    <t>Kabelová příchytka pro 2kabely, certifikovaná vč. vrutu a hmoždinky</t>
  </si>
  <si>
    <t>-804480183</t>
  </si>
  <si>
    <t>966</t>
  </si>
  <si>
    <t>170-031</t>
  </si>
  <si>
    <t>Jistič 230V/6A</t>
  </si>
  <si>
    <t>1072135422</t>
  </si>
  <si>
    <t>967</t>
  </si>
  <si>
    <t>170-032</t>
  </si>
  <si>
    <t>8320483</t>
  </si>
  <si>
    <t>968</t>
  </si>
  <si>
    <t>170-033</t>
  </si>
  <si>
    <t>HZS</t>
  </si>
  <si>
    <t>-555737374</t>
  </si>
  <si>
    <t>969</t>
  </si>
  <si>
    <t>170-034</t>
  </si>
  <si>
    <t>Úklid</t>
  </si>
  <si>
    <t>8433616</t>
  </si>
  <si>
    <t>970</t>
  </si>
  <si>
    <t>170-035</t>
  </si>
  <si>
    <t>Práce na rozvaděči NN</t>
  </si>
  <si>
    <t>-786438844</t>
  </si>
  <si>
    <t>971</t>
  </si>
  <si>
    <t>170-036</t>
  </si>
  <si>
    <t>Spolupráce s ostatními profesemi. účast na KD</t>
  </si>
  <si>
    <t>-1578355793</t>
  </si>
  <si>
    <t>972</t>
  </si>
  <si>
    <t>170-037</t>
  </si>
  <si>
    <t>Oživení systému, naprogramování</t>
  </si>
  <si>
    <t>-57232388</t>
  </si>
  <si>
    <t>973</t>
  </si>
  <si>
    <t>170-038</t>
  </si>
  <si>
    <t>Revize EPS vč.vypracování revizní zprávy - 3x paré</t>
  </si>
  <si>
    <t>-231192017</t>
  </si>
  <si>
    <t>974</t>
  </si>
  <si>
    <t>170-039</t>
  </si>
  <si>
    <t>Funkční zkouška vč.protokolu</t>
  </si>
  <si>
    <t>68011222</t>
  </si>
  <si>
    <t>975</t>
  </si>
  <si>
    <t>170-040</t>
  </si>
  <si>
    <t>Vedení prací, autirský dozor, skutečný stav</t>
  </si>
  <si>
    <t>1993725101</t>
  </si>
  <si>
    <t>18-M</t>
  </si>
  <si>
    <t>Přípojka NN</t>
  </si>
  <si>
    <t>976</t>
  </si>
  <si>
    <t>180-001</t>
  </si>
  <si>
    <t>DMTŽ stávající vzdušné přípojky NN - vzdušného vedení CYKY prům.3cm, l=16,0m</t>
  </si>
  <si>
    <t>276644814</t>
  </si>
  <si>
    <t>977</t>
  </si>
  <si>
    <t>180-002</t>
  </si>
  <si>
    <t>D+MTŽ nové vzdušné přípojky NN vč.nového vodiče typ 3x70+50 CYKY, l=16,0m (pro návrh 80A, s možností navýšení do 160A), přezbrojení hlavních pojistek na stáv.sloupu 125A (dodávka EON)</t>
  </si>
  <si>
    <t>-1735483764</t>
  </si>
  <si>
    <t>21-M</t>
  </si>
  <si>
    <t>Elektromontáže</t>
  </si>
  <si>
    <t>978</t>
  </si>
  <si>
    <t>21099-001.</t>
  </si>
  <si>
    <t>CYKY 3Jx2,5</t>
  </si>
  <si>
    <t>832908911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</si>
  <si>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</si>
  <si>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</si>
  <si>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</si>
  <si>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</si>
  <si>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</si>
  <si>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</si>
  <si>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</si>
  <si>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</si>
  <si>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979</t>
  </si>
  <si>
    <t>21099-002.</t>
  </si>
  <si>
    <t>CYKY 3Jx1,5</t>
  </si>
  <si>
    <t>-704901280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</si>
  <si>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</si>
  <si>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</si>
  <si>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</si>
  <si>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</si>
  <si>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</si>
  <si>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</si>
  <si>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</si>
  <si>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</si>
  <si>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980</t>
  </si>
  <si>
    <t>21099-003.</t>
  </si>
  <si>
    <t>CYKY 5Jx6</t>
  </si>
  <si>
    <t>738129653</t>
  </si>
  <si>
    <t>"1-1" 10</t>
  </si>
  <si>
    <t>"1-2" 10</t>
  </si>
  <si>
    <t>"1-3" 10</t>
  </si>
  <si>
    <t>"1-4" 20</t>
  </si>
  <si>
    <t>"1-5" 20</t>
  </si>
  <si>
    <t>"1-6" 20</t>
  </si>
  <si>
    <t>"1-7" 50</t>
  </si>
  <si>
    <t>981</t>
  </si>
  <si>
    <t>21099-003a.</t>
  </si>
  <si>
    <t>CYKY 5Jx2,5</t>
  </si>
  <si>
    <t>-1715029149</t>
  </si>
  <si>
    <t>"1-7" 20</t>
  </si>
  <si>
    <t>982</t>
  </si>
  <si>
    <t>21099-003b.</t>
  </si>
  <si>
    <t>CYKY 5Jx16</t>
  </si>
  <si>
    <t>-8197670</t>
  </si>
  <si>
    <t>"1-7" 80</t>
  </si>
  <si>
    <t>983</t>
  </si>
  <si>
    <t>21099-003c.</t>
  </si>
  <si>
    <t>CYKY 4x70+50</t>
  </si>
  <si>
    <t>919054813</t>
  </si>
  <si>
    <t>"přívodní" 30</t>
  </si>
  <si>
    <t>984</t>
  </si>
  <si>
    <t>21099-004a.</t>
  </si>
  <si>
    <t>CY6</t>
  </si>
  <si>
    <t>1458861740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</si>
  <si>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</si>
  <si>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</si>
  <si>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</si>
  <si>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</si>
  <si>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</si>
  <si>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</si>
  <si>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</si>
  <si>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</si>
  <si>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985</t>
  </si>
  <si>
    <t>21099-008a</t>
  </si>
  <si>
    <t>svodiče přepětí</t>
  </si>
  <si>
    <t>-549298765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</si>
  <si>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</si>
  <si>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</si>
  <si>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</si>
  <si>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</si>
  <si>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</si>
  <si>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</si>
  <si>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</si>
  <si>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</si>
  <si>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986</t>
  </si>
  <si>
    <t>21099-009</t>
  </si>
  <si>
    <t>rozvodnice RHL1</t>
  </si>
  <si>
    <t>-228588623</t>
  </si>
  <si>
    <t xml:space="preserve"> 1</t>
  </si>
  <si>
    <t>987</t>
  </si>
  <si>
    <t>21099-009a</t>
  </si>
  <si>
    <t>rozvodnice RHL1-1</t>
  </si>
  <si>
    <t>-1260166341</t>
  </si>
  <si>
    <t>988</t>
  </si>
  <si>
    <t>21099-009b</t>
  </si>
  <si>
    <t>rozvodnice RHL1-2</t>
  </si>
  <si>
    <t>-323697010</t>
  </si>
  <si>
    <t>989</t>
  </si>
  <si>
    <t>21099-009c</t>
  </si>
  <si>
    <t>rozvodnice RHL1-3</t>
  </si>
  <si>
    <t>308723214</t>
  </si>
  <si>
    <t>990</t>
  </si>
  <si>
    <t>21099-009d</t>
  </si>
  <si>
    <t>rozvodnice RHL1-4</t>
  </si>
  <si>
    <t>999851371</t>
  </si>
  <si>
    <t>991</t>
  </si>
  <si>
    <t>21099-009e</t>
  </si>
  <si>
    <t>rozvodnice RHL1-5</t>
  </si>
  <si>
    <t>1497522268</t>
  </si>
  <si>
    <t>992</t>
  </si>
  <si>
    <t>21099-009f</t>
  </si>
  <si>
    <t>rozvodnice RHL1-6</t>
  </si>
  <si>
    <t>-256239824</t>
  </si>
  <si>
    <t>993</t>
  </si>
  <si>
    <t>21099-009g</t>
  </si>
  <si>
    <t>rozvodnice RHL1-7</t>
  </si>
  <si>
    <t>-822320371</t>
  </si>
  <si>
    <t>994</t>
  </si>
  <si>
    <t>21099-009h</t>
  </si>
  <si>
    <t>rozvodnice RHL1-7-8</t>
  </si>
  <si>
    <t>-15090633</t>
  </si>
  <si>
    <t>995</t>
  </si>
  <si>
    <t>21099-010</t>
  </si>
  <si>
    <t>nouzová světla</t>
  </si>
  <si>
    <t>32795177</t>
  </si>
  <si>
    <t>"1-1" 5</t>
  </si>
  <si>
    <t>"1-2" 9</t>
  </si>
  <si>
    <t>"1-3" 6</t>
  </si>
  <si>
    <t>"1-4" 6</t>
  </si>
  <si>
    <t>"1-5" 5</t>
  </si>
  <si>
    <t>"1-6" 3</t>
  </si>
  <si>
    <t>"1-7" 8</t>
  </si>
  <si>
    <t>996</t>
  </si>
  <si>
    <t>21099-010a</t>
  </si>
  <si>
    <t>svítidlo LED</t>
  </si>
  <si>
    <t>-1099466461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</si>
  <si>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</si>
  <si>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</si>
  <si>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</si>
  <si>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</si>
  <si>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</si>
  <si>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</si>
  <si>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</si>
  <si>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</si>
  <si>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21099-010b</t>
  </si>
  <si>
    <t>LED panel + zdroj</t>
  </si>
  <si>
    <t>89468306</t>
  </si>
  <si>
    <t>"1-2" 4</t>
  </si>
  <si>
    <t>"1-3" 32</t>
  </si>
  <si>
    <t>"1-5" 18</t>
  </si>
  <si>
    <t>"1-6" 4</t>
  </si>
  <si>
    <t>21099-012</t>
  </si>
  <si>
    <t>zásuvka</t>
  </si>
  <si>
    <t>1729153352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</si>
  <si>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</si>
  <si>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</si>
  <si>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</si>
  <si>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</si>
  <si>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</si>
  <si>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</si>
  <si>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</si>
  <si>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</si>
  <si>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999</t>
  </si>
  <si>
    <t>21099-014</t>
  </si>
  <si>
    <t>vypínač č.1</t>
  </si>
  <si>
    <t>1462106904</t>
  </si>
  <si>
    <t>"1-1" 8</t>
  </si>
  <si>
    <t>"1-2" 20</t>
  </si>
  <si>
    <t>"1-3" 7</t>
  </si>
  <si>
    <t>"1-5" 9</t>
  </si>
  <si>
    <t>"1-8" 4</t>
  </si>
  <si>
    <t>1000</t>
  </si>
  <si>
    <t>21099-015</t>
  </si>
  <si>
    <t>vypínač č.6</t>
  </si>
  <si>
    <t>447248691</t>
  </si>
  <si>
    <t>"1-7" 2</t>
  </si>
  <si>
    <t>1001</t>
  </si>
  <si>
    <t>21099-016</t>
  </si>
  <si>
    <t>vypínač č.5</t>
  </si>
  <si>
    <t>-1758976763</t>
  </si>
  <si>
    <t>"1-3" 2</t>
  </si>
  <si>
    <t>"1-4" 2</t>
  </si>
  <si>
    <t>"1-5" 2</t>
  </si>
  <si>
    <t>1002</t>
  </si>
  <si>
    <t>21099-017</t>
  </si>
  <si>
    <t>vypínač č.7</t>
  </si>
  <si>
    <t>-1977159987</t>
  </si>
  <si>
    <t>"1-7" 3</t>
  </si>
  <si>
    <t>1003</t>
  </si>
  <si>
    <t>21099-018</t>
  </si>
  <si>
    <t>vypínač - ovladač vnějších předokenních žaluzií</t>
  </si>
  <si>
    <t>-298281567</t>
  </si>
  <si>
    <t>1004</t>
  </si>
  <si>
    <t>21099-020</t>
  </si>
  <si>
    <t>krabice standard</t>
  </si>
  <si>
    <t>1498339050</t>
  </si>
  <si>
    <t>"1-1" 100</t>
  </si>
  <si>
    <t>"1-2" 100</t>
  </si>
  <si>
    <t>"1-3" 100</t>
  </si>
  <si>
    <t>"1-4" 100</t>
  </si>
  <si>
    <t>"1-5" 100</t>
  </si>
  <si>
    <t>"1-6" 100</t>
  </si>
  <si>
    <t>1005</t>
  </si>
  <si>
    <t>21099-020a</t>
  </si>
  <si>
    <t>krabice  IP44</t>
  </si>
  <si>
    <t>-1732229232</t>
  </si>
  <si>
    <t>"1-8" 20</t>
  </si>
  <si>
    <t>1006</t>
  </si>
  <si>
    <t>21099-021</t>
  </si>
  <si>
    <t>spojovací materiál elektroinstalační</t>
  </si>
  <si>
    <t>-815531574</t>
  </si>
  <si>
    <t>"1-1" 500</t>
  </si>
  <si>
    <t>"1-2" 500</t>
  </si>
  <si>
    <t>"1-3" 500</t>
  </si>
  <si>
    <t>"1-5" 500</t>
  </si>
  <si>
    <t>"1-6" 500</t>
  </si>
  <si>
    <t>"1-7" 500</t>
  </si>
  <si>
    <t>1007</t>
  </si>
  <si>
    <t>21099-022</t>
  </si>
  <si>
    <t>spojovací materiál mechanický</t>
  </si>
  <si>
    <t>-1524271086</t>
  </si>
  <si>
    <t>1008</t>
  </si>
  <si>
    <t>21099-023</t>
  </si>
  <si>
    <t>sádra</t>
  </si>
  <si>
    <t>-1900098377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</si>
  <si>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</si>
  <si>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</si>
  <si>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</si>
  <si>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</si>
  <si>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</si>
  <si>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</si>
  <si>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</si>
  <si>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</si>
  <si>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1009</t>
  </si>
  <si>
    <t>21099-025</t>
  </si>
  <si>
    <t>chráničojistič</t>
  </si>
  <si>
    <t>-176982986</t>
  </si>
  <si>
    <t>"1-2" 2</t>
  </si>
  <si>
    <t>"1-6" 2</t>
  </si>
  <si>
    <t>1010</t>
  </si>
  <si>
    <t>21099-027</t>
  </si>
  <si>
    <t>jistič 1F do 20A</t>
  </si>
  <si>
    <t>1873692618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</si>
  <si>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</si>
  <si>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</si>
  <si>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</si>
  <si>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</si>
  <si>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</si>
  <si>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</si>
  <si>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</si>
  <si>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</si>
  <si>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1011</t>
  </si>
  <si>
    <t>21099-027a</t>
  </si>
  <si>
    <t>jistič 3F</t>
  </si>
  <si>
    <t>313619757</t>
  </si>
  <si>
    <t>1012</t>
  </si>
  <si>
    <t>21099-028</t>
  </si>
  <si>
    <t>jistič 25/3/B</t>
  </si>
  <si>
    <t>511813125</t>
  </si>
  <si>
    <t>1013</t>
  </si>
  <si>
    <t>21099-028a</t>
  </si>
  <si>
    <t>jistič 40/3/B</t>
  </si>
  <si>
    <t>876487939</t>
  </si>
  <si>
    <t>1014</t>
  </si>
  <si>
    <t>21099-030</t>
  </si>
  <si>
    <t>chránič/4</t>
  </si>
  <si>
    <t>-1188422541</t>
  </si>
  <si>
    <t>"1-1" 2</t>
  </si>
  <si>
    <t>1015</t>
  </si>
  <si>
    <t>21099-031</t>
  </si>
  <si>
    <t>pir</t>
  </si>
  <si>
    <t>1101120592</t>
  </si>
  <si>
    <t>"1-2" 8</t>
  </si>
  <si>
    <t>"1-3" 4</t>
  </si>
  <si>
    <t>"1-6" 7</t>
  </si>
  <si>
    <t>1016</t>
  </si>
  <si>
    <t>21099-031a</t>
  </si>
  <si>
    <t>pir-světlo</t>
  </si>
  <si>
    <t>-448963262</t>
  </si>
  <si>
    <t>1017</t>
  </si>
  <si>
    <t>21099-032</t>
  </si>
  <si>
    <t>ventilátor trubicový</t>
  </si>
  <si>
    <t>-1747821322</t>
  </si>
  <si>
    <t>1018</t>
  </si>
  <si>
    <t>21099-032a</t>
  </si>
  <si>
    <t xml:space="preserve">ventilátor </t>
  </si>
  <si>
    <t>-246468128</t>
  </si>
  <si>
    <t>1019</t>
  </si>
  <si>
    <t>21099-033</t>
  </si>
  <si>
    <t>UMC 02-8</t>
  </si>
  <si>
    <t>533282131</t>
  </si>
  <si>
    <t>1020</t>
  </si>
  <si>
    <t>21099-034</t>
  </si>
  <si>
    <t>trafo 230V/12A</t>
  </si>
  <si>
    <t>2047113908</t>
  </si>
  <si>
    <t>1021</t>
  </si>
  <si>
    <t>21099-035</t>
  </si>
  <si>
    <t>rotozel STG-S</t>
  </si>
  <si>
    <t>-1695120844</t>
  </si>
  <si>
    <t>"1-6" 5</t>
  </si>
  <si>
    <t>"1-7" 4</t>
  </si>
  <si>
    <t>1022</t>
  </si>
  <si>
    <t>21099-036</t>
  </si>
  <si>
    <t>okenní píst</t>
  </si>
  <si>
    <t>634660692</t>
  </si>
  <si>
    <t>"1-7" 18</t>
  </si>
  <si>
    <t>1023</t>
  </si>
  <si>
    <t>21099-037</t>
  </si>
  <si>
    <t>ohřev vpustí</t>
  </si>
  <si>
    <t>-585075486</t>
  </si>
  <si>
    <t>21099-038</t>
  </si>
  <si>
    <t>zásuvka 3F</t>
  </si>
  <si>
    <t>-1540341608</t>
  </si>
  <si>
    <t>1025</t>
  </si>
  <si>
    <t>21099-039</t>
  </si>
  <si>
    <t>rozvod žlaby Mars trubky</t>
  </si>
  <si>
    <t>-498653767</t>
  </si>
  <si>
    <t>1026</t>
  </si>
  <si>
    <t>21099-041</t>
  </si>
  <si>
    <t>mir16+stykač 3+3</t>
  </si>
  <si>
    <t>450520337</t>
  </si>
  <si>
    <t>1027</t>
  </si>
  <si>
    <t>21099-042</t>
  </si>
  <si>
    <t>stožár+světlo</t>
  </si>
  <si>
    <t>1461135101</t>
  </si>
  <si>
    <t>1028</t>
  </si>
  <si>
    <t>21099-043</t>
  </si>
  <si>
    <t>Vnitrostaveništní přípojka k čerpadlu pro čerpání vody pro snížení vodní hladiny ve výkopu (v čerpací jímce)</t>
  </si>
  <si>
    <t>57830402</t>
  </si>
  <si>
    <t>1029</t>
  </si>
  <si>
    <t>21099-501</t>
  </si>
  <si>
    <t>elektromontážní práce</t>
  </si>
  <si>
    <t>1802684466</t>
  </si>
  <si>
    <t>1030</t>
  </si>
  <si>
    <t>21099-502</t>
  </si>
  <si>
    <t>elektrorevize DR</t>
  </si>
  <si>
    <t>-1842758349</t>
  </si>
  <si>
    <t>1031</t>
  </si>
  <si>
    <t>21099-504</t>
  </si>
  <si>
    <t>elektrorevize svod</t>
  </si>
  <si>
    <t>-626590429</t>
  </si>
  <si>
    <t>1032</t>
  </si>
  <si>
    <t>21099-505</t>
  </si>
  <si>
    <t>Zednické přípomoce - sekání drážek, bourání prostupů a jejich zapravení vč.materiálu</t>
  </si>
  <si>
    <t>1366868604</t>
  </si>
  <si>
    <t>1033</t>
  </si>
  <si>
    <t>21099-901</t>
  </si>
  <si>
    <t>D+MTŽ rozvodu a svodů hromosvodu PZ</t>
  </si>
  <si>
    <t>-1567559788</t>
  </si>
  <si>
    <t>1034</t>
  </si>
  <si>
    <t>21099-902</t>
  </si>
  <si>
    <t>D+MTŽ uzemnění hromosvodu</t>
  </si>
  <si>
    <t>-2058338948</t>
  </si>
  <si>
    <t>1035</t>
  </si>
  <si>
    <t>21099-903</t>
  </si>
  <si>
    <t>Revize hromosvodu</t>
  </si>
  <si>
    <t>1131649107</t>
  </si>
  <si>
    <t>24-M</t>
  </si>
  <si>
    <t>Montáže vzduchotechnických zařízení</t>
  </si>
  <si>
    <t>1036</t>
  </si>
  <si>
    <t>240-000</t>
  </si>
  <si>
    <t>VZT zařízení č.1 - multifunkční sál</t>
  </si>
  <si>
    <t>863839472</t>
  </si>
  <si>
    <t>1037</t>
  </si>
  <si>
    <t>240-001</t>
  </si>
  <si>
    <t>VZT rekuperační jednotka nástřešní - přesná specifikace viz výpis materiálu VZT</t>
  </si>
  <si>
    <t>-1596840381</t>
  </si>
  <si>
    <t>1038</t>
  </si>
  <si>
    <t>240-002</t>
  </si>
  <si>
    <t>Výústka velkoplošná, přípoj d315 - přesná specifikace viz výpis materiálu VZT</t>
  </si>
  <si>
    <t>1694871141</t>
  </si>
  <si>
    <t>1039</t>
  </si>
  <si>
    <t>240-003</t>
  </si>
  <si>
    <t>Výústka velkoplošná, přípoj d250 - přesná specifikace viz výpis materiálu VZT</t>
  </si>
  <si>
    <t>-1779832066</t>
  </si>
  <si>
    <t>1040</t>
  </si>
  <si>
    <t>240-004</t>
  </si>
  <si>
    <t>Výústka odvodní komfortní na potrubí Spiro 300x150 - přesná specifikace viz výpis materiálu VZT</t>
  </si>
  <si>
    <t>-1697994117</t>
  </si>
  <si>
    <t>1041</t>
  </si>
  <si>
    <t>240-005</t>
  </si>
  <si>
    <t>Buňové tlumiče 200x500x1000, náběhy na koncích - přesná specifikace viz výpis materiálu VZT</t>
  </si>
  <si>
    <t>-732438251</t>
  </si>
  <si>
    <t>1042</t>
  </si>
  <si>
    <t>240-006</t>
  </si>
  <si>
    <t>Žaluzie protidešťová na oc.potrubí 1000x1000, pevné listy - přesná specifikace viz výpis materiálu VZT</t>
  </si>
  <si>
    <t>758687070</t>
  </si>
  <si>
    <t>1043</t>
  </si>
  <si>
    <t>240-007</t>
  </si>
  <si>
    <t>Oc.čtyřhranné pozink.potrubí - oblouk OL 900x710/90 - přesná specifikace viz výpis materiálu VZT</t>
  </si>
  <si>
    <t>1480893660</t>
  </si>
  <si>
    <t>1044</t>
  </si>
  <si>
    <t>240-008</t>
  </si>
  <si>
    <t>Oc.čtyřhranné pozink.potrubí - oblouk OL 710x900/90 - přesná specifikace viz výpis materiálu VZT</t>
  </si>
  <si>
    <t>-107528344</t>
  </si>
  <si>
    <t>1045</t>
  </si>
  <si>
    <t>240-008a</t>
  </si>
  <si>
    <t>Oc.čtyřhranné pozink.potrubí - přechod PR 900x710-1000x1000-500 - přesná specifikace viz výpis materiálu VZT</t>
  </si>
  <si>
    <t>-1979271579</t>
  </si>
  <si>
    <t>1046</t>
  </si>
  <si>
    <t>240-008b</t>
  </si>
  <si>
    <t>Oc.čtyřhranné pozink.potrubí - přechod PR 900x710-1000x1000-300 - přesná specifikace viz výpis materiálu VZT</t>
  </si>
  <si>
    <t>368980313</t>
  </si>
  <si>
    <t>1047</t>
  </si>
  <si>
    <t>240-008c</t>
  </si>
  <si>
    <t>Oc.čtyřhranné pozink.potrubí - přechod PR 900x710-630x630-500 - přesná specifikace viz výpis materiálu VZT</t>
  </si>
  <si>
    <t>-1615925706</t>
  </si>
  <si>
    <t>1048</t>
  </si>
  <si>
    <t>240-008d</t>
  </si>
  <si>
    <t>1629626239</t>
  </si>
  <si>
    <t>1049</t>
  </si>
  <si>
    <t>240-008e</t>
  </si>
  <si>
    <t>Žaluzie protidešťová na oc.potrubí PZAS 1000x1000, pevné listy - přesná specifikace viz výpis materiálu VZT</t>
  </si>
  <si>
    <t>1999815325</t>
  </si>
  <si>
    <t>1050</t>
  </si>
  <si>
    <t>240-008l</t>
  </si>
  <si>
    <t>Oc.čtyřhranné pozink.potrubí - odskok OD 630x630-1000-330 - přesná specifikace viz výpis materiálu VZT</t>
  </si>
  <si>
    <t>348465448</t>
  </si>
  <si>
    <t>1051</t>
  </si>
  <si>
    <t>240-008m</t>
  </si>
  <si>
    <t>Oc.čtyřhranné pozink.potrubí - odskok OD 630x630-1000-90 - přesná specifikace viz výpis materiálu VZT</t>
  </si>
  <si>
    <t>-1374590733</t>
  </si>
  <si>
    <t>1052</t>
  </si>
  <si>
    <t>240-008n</t>
  </si>
  <si>
    <t>Oc. pozink.potrubí např.Spiro - odbočka jednoduchá OBJ 630-630-630 - přesná specifikace viz výpis materiálu VZT</t>
  </si>
  <si>
    <t>268451483</t>
  </si>
  <si>
    <t>1053</t>
  </si>
  <si>
    <t>240-008o</t>
  </si>
  <si>
    <t>Oc. pozink.potrubí např.Spiro - odbočka jednoduchá OBJ 630-630-500 - přesná specifikace viz výpis materiálu VZT</t>
  </si>
  <si>
    <t>1383581456</t>
  </si>
  <si>
    <t>1054</t>
  </si>
  <si>
    <t>240-008p</t>
  </si>
  <si>
    <t>Oc. pozink.potrubí např.Spiro - odbočka jednoduchá OBJ 500-500-315 - přesná specifikace viz výpis materiálu VZT</t>
  </si>
  <si>
    <t>-276277325</t>
  </si>
  <si>
    <t>1055</t>
  </si>
  <si>
    <t>240-008q</t>
  </si>
  <si>
    <t>Oc. pozink.potrubí např.Spiro - odbočka jednoduchá OBJ400-400-315 - přesná specifikace viz výpis materiálu VZT</t>
  </si>
  <si>
    <t>1118385943</t>
  </si>
  <si>
    <t>1056</t>
  </si>
  <si>
    <t>240-008r</t>
  </si>
  <si>
    <t>Oc. pozink.potrubí např.Spiro - odbočka jednoduchá OBJ 315-315-315 - přesná specifikace viz výpis materiálu VZT</t>
  </si>
  <si>
    <t>-1265944997</t>
  </si>
  <si>
    <t>1057</t>
  </si>
  <si>
    <t>240-008s</t>
  </si>
  <si>
    <t>Oc. pozink.potrubí např.Spiro - odbočka jednoduchá OBJ 250-250-250 - přesná specifikace viz výpis materiálu VZT</t>
  </si>
  <si>
    <t>1651482806</t>
  </si>
  <si>
    <t>1058</t>
  </si>
  <si>
    <t>240-008t</t>
  </si>
  <si>
    <t>Oc. pozink.potrubí např.Spiro - přechod osový PRO 500-400 - přesná specifikace viz výpis materiálu VZT</t>
  </si>
  <si>
    <t>660392830</t>
  </si>
  <si>
    <t>1059</t>
  </si>
  <si>
    <t>240-008u</t>
  </si>
  <si>
    <t>Oc. pozink.potrubí např.Spiro - přechod osový PRO 400-315 - přesná specifikace viz výpis materiálu VZT</t>
  </si>
  <si>
    <t>567058578</t>
  </si>
  <si>
    <t>1060</t>
  </si>
  <si>
    <t>240-008v</t>
  </si>
  <si>
    <t>Oc. pozink.potrubí např.Spiro - přechod osový PRO 315-250 - přesná specifikace viz výpis materiálu VZT</t>
  </si>
  <si>
    <t>-1370776867</t>
  </si>
  <si>
    <t>1061</t>
  </si>
  <si>
    <t>240-008w</t>
  </si>
  <si>
    <t>Oc. pozink.potrubí např.Spiro - přechod osový PRO 630-500 - přesná specifikace viz výpis materiálu VZT</t>
  </si>
  <si>
    <t>1297099163</t>
  </si>
  <si>
    <t>1062</t>
  </si>
  <si>
    <t>240-008x</t>
  </si>
  <si>
    <t>Oc. pozink.potrubí např.Spiro - oblouk OL 500/90 (r=1,5D) - přesná specifikace viz výpis materiálu VZT</t>
  </si>
  <si>
    <t>1796549134</t>
  </si>
  <si>
    <t>1063</t>
  </si>
  <si>
    <t>240-008y</t>
  </si>
  <si>
    <t>Oc. pozink.potrubí např.Spiro - oblouk OL 630/90 (r=1,5D) - přesná specifikace viz výpis materiálu VZT</t>
  </si>
  <si>
    <t>733558130</t>
  </si>
  <si>
    <t>1064</t>
  </si>
  <si>
    <t>240-008z</t>
  </si>
  <si>
    <t>Oc. pozink.potrubí např.Spiro - trouba d500 - přesná specifikace viz výpis materiálu VZT</t>
  </si>
  <si>
    <t>-929924167</t>
  </si>
  <si>
    <t>1065</t>
  </si>
  <si>
    <t>240-008za</t>
  </si>
  <si>
    <t>Oc. pozink.potrubí např.Spiro - trouba d400 - přesná specifikace viz výpis materiálu VZT</t>
  </si>
  <si>
    <t>1465644636</t>
  </si>
  <si>
    <t>1066</t>
  </si>
  <si>
    <t>240-008zb</t>
  </si>
  <si>
    <t>Oc. pozink.potrubí např.Spiro - trouba d315 - přesná specifikace viz výpis materiálu VZT</t>
  </si>
  <si>
    <t>414731977</t>
  </si>
  <si>
    <t>1067</t>
  </si>
  <si>
    <t>240-008zc</t>
  </si>
  <si>
    <t>Oc. pozink.potrubí např.Spiro - trouba d250 - přesná specifikace viz výpis materiálu VZT</t>
  </si>
  <si>
    <t>-1821628736</t>
  </si>
  <si>
    <t>1068</t>
  </si>
  <si>
    <t>240-008zd</t>
  </si>
  <si>
    <t>Flexibilní potrubí Al  d315 - přesná specifikace viz výpis materiálu VZT</t>
  </si>
  <si>
    <t>-1393756761</t>
  </si>
  <si>
    <t>1069</t>
  </si>
  <si>
    <t>240-008ze</t>
  </si>
  <si>
    <t>Flexibilní potrubí Al  d250 - přesná specifikace viz výpis materiálu VZT</t>
  </si>
  <si>
    <t>-921945838</t>
  </si>
  <si>
    <t>1070</t>
  </si>
  <si>
    <t>240-008zf</t>
  </si>
  <si>
    <t>Oc. pozink.potrubí např.Spiro - zaslepení 400 - přesná specifikace viz výpis materiálu VZT</t>
  </si>
  <si>
    <t>194671964</t>
  </si>
  <si>
    <t>1071</t>
  </si>
  <si>
    <t>240-008zg</t>
  </si>
  <si>
    <t>Oc. pozink.potrubí např.Spiro - zaslepení 250 - přesná specifikace viz výpis materiálu VZT</t>
  </si>
  <si>
    <t>1680577238</t>
  </si>
  <si>
    <t>1072</t>
  </si>
  <si>
    <t>240-008zh</t>
  </si>
  <si>
    <t>Oc. pozink.potrubí např.Spiro - spojka 630 - přesná specifikace viz výpis materiálu VZT</t>
  </si>
  <si>
    <t>-474715145</t>
  </si>
  <si>
    <t>1073</t>
  </si>
  <si>
    <t>240-008zi</t>
  </si>
  <si>
    <t>Oc. pozink.potrubí např.Spiro - spojka 500 - přesná specifikace viz výpis materiálu VZT</t>
  </si>
  <si>
    <t>797246599</t>
  </si>
  <si>
    <t>1074</t>
  </si>
  <si>
    <t>240-008zj</t>
  </si>
  <si>
    <t>Oc. pozink.potrubí např.Spiro - spojka 400 - přesná specifikace viz výpis materiálu VZT</t>
  </si>
  <si>
    <t>-1529410219</t>
  </si>
  <si>
    <t>1075</t>
  </si>
  <si>
    <t>240-008zk</t>
  </si>
  <si>
    <t>Oc. pozink.potrubí např.Spiro - spojka 315 - přesná specifikace viz výpis materiálu VZT</t>
  </si>
  <si>
    <t>1328694709</t>
  </si>
  <si>
    <t>1076</t>
  </si>
  <si>
    <t>240-008zl</t>
  </si>
  <si>
    <t>Oc. pozink.potrubí např.Spiro - spojka 250 - přesná specifikace viz výpis materiálu VZT</t>
  </si>
  <si>
    <t>814176644</t>
  </si>
  <si>
    <t>1077</t>
  </si>
  <si>
    <t>240-008zm</t>
  </si>
  <si>
    <t>Otvory v potrubí pro výústky 400x200 - přesná specifikace viz výpis materiálu VZT</t>
  </si>
  <si>
    <t>-2053964856</t>
  </si>
  <si>
    <t>1078</t>
  </si>
  <si>
    <t>240-008zn</t>
  </si>
  <si>
    <t>Tepelná izolace, Al povrch se skelnou mřížkou, tl.50mm - přesná specifikace viz výpis materiálu VZT</t>
  </si>
  <si>
    <t>-1974454446</t>
  </si>
  <si>
    <t>1079</t>
  </si>
  <si>
    <t>240-008zo</t>
  </si>
  <si>
    <t>Ochranná fólie, samolepící fólie Al/polyester tl.1mm do venkovního prostředí - přesná specifikace viz výpis materiálu VZT</t>
  </si>
  <si>
    <t>-1289116758</t>
  </si>
  <si>
    <t>1080</t>
  </si>
  <si>
    <t>240-019</t>
  </si>
  <si>
    <t>VZT zařízení č.2 - školící a vzdělávací sál v 1.NP</t>
  </si>
  <si>
    <t>-1276047452</t>
  </si>
  <si>
    <t>1081</t>
  </si>
  <si>
    <t>240-020</t>
  </si>
  <si>
    <t>VZT rekuperační jednotka  nástřešní - přesná specifikace viz výpis materiálu VZT</t>
  </si>
  <si>
    <t>421183268</t>
  </si>
  <si>
    <t>1082</t>
  </si>
  <si>
    <t>240-030a</t>
  </si>
  <si>
    <t>Talířový ventil přívodní kovový d200 nerez provedení vč.montážní sděře KKR - přesná specifikace viz výpis materiálu VZT</t>
  </si>
  <si>
    <t>34951763</t>
  </si>
  <si>
    <t>1083</t>
  </si>
  <si>
    <t>240-030b</t>
  </si>
  <si>
    <t xml:space="preserve">Talířový ventil přívodní kovový d200 vč.montážní zděře KKR - přesná specifikace viz výpis materiálu </t>
  </si>
  <si>
    <t>546069181</t>
  </si>
  <si>
    <t>1084</t>
  </si>
  <si>
    <t>240-030c</t>
  </si>
  <si>
    <t xml:space="preserve">Buňkové tlumiče 200x500x1000, náběhy na koncích, 2ks buněk je osazeno v oc.pozink.potrubí 1000x1000-1000 - přesná specifikace viz výpis materiálu </t>
  </si>
  <si>
    <t>969817469</t>
  </si>
  <si>
    <t>1085</t>
  </si>
  <si>
    <t>240-030d</t>
  </si>
  <si>
    <t xml:space="preserve">Žaluzie protidešťová na oc.potrubí 400x500, pevné listy - přesná specifikace viz výpis materiálu </t>
  </si>
  <si>
    <t>-378899252</t>
  </si>
  <si>
    <t>1086</t>
  </si>
  <si>
    <t>240-030e</t>
  </si>
  <si>
    <t>Oc.čtyřhranné pozink.potrubí - oblouk OL 300x300/90</t>
  </si>
  <si>
    <t>-993410789</t>
  </si>
  <si>
    <t>1087</t>
  </si>
  <si>
    <t>240-030f</t>
  </si>
  <si>
    <t>Oc.čtyřhranné pozink.potrubí - přechod PR 300x3000-400x500-300</t>
  </si>
  <si>
    <t>1234097507</t>
  </si>
  <si>
    <t>1088</t>
  </si>
  <si>
    <t>240-030g</t>
  </si>
  <si>
    <t>Oc.čtyřhranné pozink.potrubí - přechod PRO 300x3000-d300-150</t>
  </si>
  <si>
    <t>1847680569</t>
  </si>
  <si>
    <t>1089</t>
  </si>
  <si>
    <t>240-030h</t>
  </si>
  <si>
    <t>Oc. pozink.potrubí např.Spiro - oblouk OL 315/90 (r=1,5D)</t>
  </si>
  <si>
    <t>-1464188504</t>
  </si>
  <si>
    <t>1090</t>
  </si>
  <si>
    <t>240-030i</t>
  </si>
  <si>
    <t>Oc. pozink.potrubí např.Spiro - oblouk OL 315/45 (r=1,5D)</t>
  </si>
  <si>
    <t>-2004053721</t>
  </si>
  <si>
    <t>1091</t>
  </si>
  <si>
    <t>240-030j</t>
  </si>
  <si>
    <t>Oc. pozink.potrubí např.Spiro - odbočka jednoduchá OBJ 315-315-200</t>
  </si>
  <si>
    <t>-2092600620</t>
  </si>
  <si>
    <t>1092</t>
  </si>
  <si>
    <t>240-030k</t>
  </si>
  <si>
    <t>Oc. pozink.potrubí např.Spiro - trouba 315</t>
  </si>
  <si>
    <t>-677540637</t>
  </si>
  <si>
    <t>1093</t>
  </si>
  <si>
    <t>240-030l</t>
  </si>
  <si>
    <t>Oc. pozink.potrubí např.Spiro - zaslepení 315</t>
  </si>
  <si>
    <t>-445201921</t>
  </si>
  <si>
    <t>1094</t>
  </si>
  <si>
    <t>240-030m</t>
  </si>
  <si>
    <t>Oc. pozink.potrubí např.Spiro - spojka 315</t>
  </si>
  <si>
    <t>-1875413585</t>
  </si>
  <si>
    <t>1095</t>
  </si>
  <si>
    <t>240-030o</t>
  </si>
  <si>
    <t>Ochranná fólie, samolepící fólie Al/polyester tl.1mm do venkovního prostředí</t>
  </si>
  <si>
    <t>2081569522</t>
  </si>
  <si>
    <t>1096</t>
  </si>
  <si>
    <t>240-030p</t>
  </si>
  <si>
    <t>Tepelná izolace kamenná vlna, Al povrch se skelnou mřížkou, tl.50mm</t>
  </si>
  <si>
    <t>-325982462</t>
  </si>
  <si>
    <t>1097</t>
  </si>
  <si>
    <t>240-044</t>
  </si>
  <si>
    <t>VZT zařízení č.3 - hala s barem a šatnou v 1.NP</t>
  </si>
  <si>
    <t>1683794477</t>
  </si>
  <si>
    <t>1098</t>
  </si>
  <si>
    <t>240-045</t>
  </si>
  <si>
    <t xml:space="preserve">VZT rekuperační jednotka parapetní - přesná specifikace viz výpis materiálu </t>
  </si>
  <si>
    <t>649590434</t>
  </si>
  <si>
    <t>1099</t>
  </si>
  <si>
    <t>240-051a</t>
  </si>
  <si>
    <t>Potrubní tlumič d315-900</t>
  </si>
  <si>
    <t>-72522005</t>
  </si>
  <si>
    <t>1100</t>
  </si>
  <si>
    <t>240-051b</t>
  </si>
  <si>
    <t xml:space="preserve">Výústka příodní komfortní na potrubí Spiro 300x100 - přesná specifikace viz výpis materiálu </t>
  </si>
  <si>
    <t>1084464949</t>
  </si>
  <si>
    <t>1101</t>
  </si>
  <si>
    <t>240-051bb</t>
  </si>
  <si>
    <t xml:space="preserve">Výústka odvodní komfortní na potrubí Spiro 300x100 - přesná specifikace viz výpis materiálu </t>
  </si>
  <si>
    <t>-1066858915</t>
  </si>
  <si>
    <t>1102</t>
  </si>
  <si>
    <t>240-051c</t>
  </si>
  <si>
    <t xml:space="preserve">Talířový odvodní ventil kovový d100 nerezové provedení vč.montážní zděře KKR - přesná specifikace viz výpis materiálu </t>
  </si>
  <si>
    <t>1468523179</t>
  </si>
  <si>
    <t>1103</t>
  </si>
  <si>
    <t>240-051d</t>
  </si>
  <si>
    <t xml:space="preserve">Výfukový a sací kruhový nástavec d315, zešikmení, osazen vnitřní mřížkou nebo žaluzií, atyp - přesná specifikace viz výpis materiálu </t>
  </si>
  <si>
    <t>1850437982</t>
  </si>
  <si>
    <t>1104</t>
  </si>
  <si>
    <t>240-051e</t>
  </si>
  <si>
    <t xml:space="preserve">Oc. pozink.potrubí např.Spiro - oblouk OL 315/90 (r=1,5D) - přesná specifikace viz výpis materiálu </t>
  </si>
  <si>
    <t>-845794990</t>
  </si>
  <si>
    <t>1105</t>
  </si>
  <si>
    <t>240-051f</t>
  </si>
  <si>
    <t xml:space="preserve">Oc. pozink.potrubí např.Spiro - odbočka jednoduchá OBJ 315-315-100 - přesná specifikace viz výpis materiálu </t>
  </si>
  <si>
    <t>822949652</t>
  </si>
  <si>
    <t>1106</t>
  </si>
  <si>
    <t>240-051g</t>
  </si>
  <si>
    <t xml:space="preserve">Oc. pozink.potrubí např.Spiro - trouba d315 - přesná specifikace viz výpis materiálu </t>
  </si>
  <si>
    <t>-902081087</t>
  </si>
  <si>
    <t>1107</t>
  </si>
  <si>
    <t>240-051h</t>
  </si>
  <si>
    <t xml:space="preserve">Oc. pozink.potrubí např.Spiro - trouba d100 - přesná specifikace viz výpis materiálu </t>
  </si>
  <si>
    <t>1051970659</t>
  </si>
  <si>
    <t>1108</t>
  </si>
  <si>
    <t>240-051i</t>
  </si>
  <si>
    <t xml:space="preserve">Oc. pozink.potrubí např.Spiro - zaslepení 315 - přesná specifikace viz výpis materiálu </t>
  </si>
  <si>
    <t>-2140511906</t>
  </si>
  <si>
    <t>1109</t>
  </si>
  <si>
    <t>240-051j</t>
  </si>
  <si>
    <t xml:space="preserve">Oc. pozink.potrubí např.Spiro - spojka 315 - přesná specifikace viz výpis materiálu </t>
  </si>
  <si>
    <t>-1408644779</t>
  </si>
  <si>
    <t>1110</t>
  </si>
  <si>
    <t>240-051k</t>
  </si>
  <si>
    <t xml:space="preserve">Otvory v potrubí pro výústky - přesná specifikace viz výpis materiálu </t>
  </si>
  <si>
    <t>1519423209</t>
  </si>
  <si>
    <t>1111</t>
  </si>
  <si>
    <t>240-064</t>
  </si>
  <si>
    <t>VZT zařízení č.4 - školící a jednací sál ve 2.NP</t>
  </si>
  <si>
    <t>-1942995763</t>
  </si>
  <si>
    <t>1112</t>
  </si>
  <si>
    <t>240-065</t>
  </si>
  <si>
    <t xml:space="preserve">VZT rekuperační jednotka  - přesná specifikace viz výpis materiálu </t>
  </si>
  <si>
    <t>-583460831</t>
  </si>
  <si>
    <t>1113</t>
  </si>
  <si>
    <t>240-066</t>
  </si>
  <si>
    <t xml:space="preserve">Výfuková hlavice d280, šedý komaxit - přesná specifikace viz výpis materiálu </t>
  </si>
  <si>
    <t>397316166</t>
  </si>
  <si>
    <t>1114</t>
  </si>
  <si>
    <t>240-067</t>
  </si>
  <si>
    <t xml:space="preserve">Oc.pozink.potrubí Spiro - oblouk OL 280/90 (r=1,5D) - přesná specifikace viz výpis materiálu </t>
  </si>
  <si>
    <t>-1203233252</t>
  </si>
  <si>
    <t>1115</t>
  </si>
  <si>
    <t>240-068</t>
  </si>
  <si>
    <t xml:space="preserve">Oc.pozink.potrubí Spiro - trouba d280 TR 280-2000 - přesná specifikace viz výpis materiálu </t>
  </si>
  <si>
    <t>-1387274738</t>
  </si>
  <si>
    <t>1116</t>
  </si>
  <si>
    <t>240-069</t>
  </si>
  <si>
    <t xml:space="preserve">Flexibilní Al potrubí ED Semiflex Profi d280 - přesná specifikace viz výpis materiálu </t>
  </si>
  <si>
    <t>597968899</t>
  </si>
  <si>
    <t>1117</t>
  </si>
  <si>
    <t>240-070</t>
  </si>
  <si>
    <t>Spojky Spiro 280</t>
  </si>
  <si>
    <t>1734676776</t>
  </si>
  <si>
    <t>1118</t>
  </si>
  <si>
    <t>240-071.</t>
  </si>
  <si>
    <t>VZT zařízení č.5 - posilovna ve 2.NP</t>
  </si>
  <si>
    <t>1757651430</t>
  </si>
  <si>
    <t>1119</t>
  </si>
  <si>
    <t>240-072.</t>
  </si>
  <si>
    <t xml:space="preserve">VZT rekuperační jednotka - přesná specifikace viz výpis materiálu </t>
  </si>
  <si>
    <t>-1303794549</t>
  </si>
  <si>
    <t>1120</t>
  </si>
  <si>
    <t>240-073.</t>
  </si>
  <si>
    <t>-293839938</t>
  </si>
  <si>
    <t>1121</t>
  </si>
  <si>
    <t>240-074.</t>
  </si>
  <si>
    <t>1504111092</t>
  </si>
  <si>
    <t>1122</t>
  </si>
  <si>
    <t>240-075.</t>
  </si>
  <si>
    <t xml:space="preserve">Oc.pozink.potrubí Spiro - trouba d280 - přesná specifikace viz výpis materiálu </t>
  </si>
  <si>
    <t>-1941171618</t>
  </si>
  <si>
    <t>1123</t>
  </si>
  <si>
    <t>240-076.</t>
  </si>
  <si>
    <t>1092307688</t>
  </si>
  <si>
    <t>1124</t>
  </si>
  <si>
    <t>240-077.</t>
  </si>
  <si>
    <t>-73562100</t>
  </si>
  <si>
    <t>1125</t>
  </si>
  <si>
    <t>240-078.</t>
  </si>
  <si>
    <t>VZT zařízení č.6 - společenská místnost v 1.NP</t>
  </si>
  <si>
    <t>-821308443</t>
  </si>
  <si>
    <t>1126</t>
  </si>
  <si>
    <t>240-079.</t>
  </si>
  <si>
    <t>99078575</t>
  </si>
  <si>
    <t>1127</t>
  </si>
  <si>
    <t>240-080.</t>
  </si>
  <si>
    <t xml:space="preserve">Potrubní tlumič kruhový d250-900 - přesná specifikace viz výpis materiálu </t>
  </si>
  <si>
    <t>1140408112</t>
  </si>
  <si>
    <t>1128</t>
  </si>
  <si>
    <t>240-081.</t>
  </si>
  <si>
    <t>Výústka přívodní komfortní na potrubí Spiro 400x100 - přesná specifikace viz výpis materiálu VZT</t>
  </si>
  <si>
    <t>97661998</t>
  </si>
  <si>
    <t>1129</t>
  </si>
  <si>
    <t>240-082.</t>
  </si>
  <si>
    <t>981438322</t>
  </si>
  <si>
    <t>1130</t>
  </si>
  <si>
    <t>240-083.</t>
  </si>
  <si>
    <t>žaluziová klapka plastová 294x294 mm, přípoj d250 - přesná specifikace viz výpis materiálu VZT</t>
  </si>
  <si>
    <t>738141192</t>
  </si>
  <si>
    <t>1131</t>
  </si>
  <si>
    <t>240-084.</t>
  </si>
  <si>
    <t xml:space="preserve">Výfuková hlavice d250, šedý komaxit - přesná specifikace viz výpis materiálu </t>
  </si>
  <si>
    <t>1800505162</t>
  </si>
  <si>
    <t>1132</t>
  </si>
  <si>
    <t>240-085.</t>
  </si>
  <si>
    <t xml:space="preserve">Oc.pozink.čtyřhranné potrubí - trouba TR 300x250-2000, nástavce pro výústky 300x150-370 - přesná specifikace viz výpis materiálu </t>
  </si>
  <si>
    <t>-727510406</t>
  </si>
  <si>
    <t>1133</t>
  </si>
  <si>
    <t>240-086.</t>
  </si>
  <si>
    <t xml:space="preserve">Oc.pozink.čtyřhranné potrubí - přechodový oblouk OPL 300x250-250x250/90 - přesná specifikace viz výpis materiálu </t>
  </si>
  <si>
    <t>657659622</t>
  </si>
  <si>
    <t>1134</t>
  </si>
  <si>
    <t>240-087.</t>
  </si>
  <si>
    <t xml:space="preserve">Oc.pozink.čtyřhranné potrubí - přechod PR 250x250-d2-260 - přesná specifikace viz výpis materiálu </t>
  </si>
  <si>
    <t>1075643619</t>
  </si>
  <si>
    <t>1135</t>
  </si>
  <si>
    <t>240-088</t>
  </si>
  <si>
    <t xml:space="preserve">Oc.pozink.potrubí Spiro - oblouk OL 250/90 (r=1,5D) - přesná specifikace viz výpis materiálu </t>
  </si>
  <si>
    <t>-1286919742</t>
  </si>
  <si>
    <t>1136</t>
  </si>
  <si>
    <t>240-089</t>
  </si>
  <si>
    <t xml:space="preserve">Oc.pozink.potrubí Spiro - trouba d250 - přesná specifikace viz výpis materiálu </t>
  </si>
  <si>
    <t>1517356676</t>
  </si>
  <si>
    <t>1137</t>
  </si>
  <si>
    <t>240-090</t>
  </si>
  <si>
    <t xml:space="preserve">Zaslepení Spiro250 - přesná specifikace viz výpis materiálu </t>
  </si>
  <si>
    <t>-947208944</t>
  </si>
  <si>
    <t>1138</t>
  </si>
  <si>
    <t>240-091</t>
  </si>
  <si>
    <t xml:space="preserve">Spojky Spiro250 - přesná specifikace viz výpis materiálu </t>
  </si>
  <si>
    <t>1129370953</t>
  </si>
  <si>
    <t>1139</t>
  </si>
  <si>
    <t>240-092</t>
  </si>
  <si>
    <t xml:space="preserve">Otvory pro výústku - přesná specifikace viz výpis materiálu </t>
  </si>
  <si>
    <t>-922426413</t>
  </si>
  <si>
    <t>1140</t>
  </si>
  <si>
    <t>240-098</t>
  </si>
  <si>
    <t>VZT zařízení č.7 - Větrání soc.zařízení, skladů v 1. a 2.NP</t>
  </si>
  <si>
    <t>-425737240</t>
  </si>
  <si>
    <t>1141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</si>
  <si>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</si>
  <si>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</si>
  <si>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-1091733007</t>
  </si>
  <si>
    <t>1142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</si>
  <si>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</si>
  <si>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</si>
  <si>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1422845439</t>
  </si>
  <si>
    <t>1143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</si>
  <si>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</si>
  <si>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</si>
  <si>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724277598</t>
  </si>
  <si>
    <t>1144</t>
  </si>
  <si>
    <t>240-102</t>
  </si>
  <si>
    <t xml:space="preserve">Malý radiální ventilátor, výkon 95m3/hod, 13W/230V, integrovaný doběhový spínač - přesná specifikace viz výpis materiálu </t>
  </si>
  <si>
    <t>105984842</t>
  </si>
  <si>
    <t>1145</t>
  </si>
  <si>
    <t>240-103</t>
  </si>
  <si>
    <t>1064253788</t>
  </si>
  <si>
    <t>1146</t>
  </si>
  <si>
    <t>240-104</t>
  </si>
  <si>
    <t xml:space="preserve">Žaluziová klapka, plastová, 244x244mm, přípoj d200 - přesná specifikace viz výpis materiálu </t>
  </si>
  <si>
    <t>1689290888</t>
  </si>
  <si>
    <t>1147</t>
  </si>
  <si>
    <t>240-105</t>
  </si>
  <si>
    <t xml:space="preserve">Žaluziová klapka 160, plastová, 194x194mm, přípoj d160 - přesná specifikace viz výpis materiálu </t>
  </si>
  <si>
    <t>426974750</t>
  </si>
  <si>
    <t>1148</t>
  </si>
  <si>
    <t>240-106</t>
  </si>
  <si>
    <t xml:space="preserve">Žaluziová klapka 125, plastová, 164x164mm, přípoj d125 - přesná specifikace viz výpis materiálu </t>
  </si>
  <si>
    <t>509135678</t>
  </si>
  <si>
    <t>1149</t>
  </si>
  <si>
    <t>240-107</t>
  </si>
  <si>
    <t xml:space="preserve">Žaluziová klapka 100, plastová, 142x142mm, přípoj d100 - přesná specifikace viz výpis materiálu </t>
  </si>
  <si>
    <t>353894986</t>
  </si>
  <si>
    <t>1150</t>
  </si>
  <si>
    <t>240-108</t>
  </si>
  <si>
    <t xml:space="preserve">Stěnová mřížka 400x100PR, vč.pozedního rámečku - přesná specifikace viz výpis materiálu </t>
  </si>
  <si>
    <t>-133470518</t>
  </si>
  <si>
    <t>1151</t>
  </si>
  <si>
    <t>240-109</t>
  </si>
  <si>
    <t xml:space="preserve">Výfukový hlavice d100, šedý komaxit - přesná specifikace viz výpis materiálu </t>
  </si>
  <si>
    <t>-1635944922</t>
  </si>
  <si>
    <t>1152</t>
  </si>
  <si>
    <t>240-110</t>
  </si>
  <si>
    <t xml:space="preserve">Výfukový hlavice d125, šedý komaxit - přesná specifikace viz výpis materiálu </t>
  </si>
  <si>
    <t>108106926</t>
  </si>
  <si>
    <t>1153</t>
  </si>
  <si>
    <t>240-111</t>
  </si>
  <si>
    <t xml:space="preserve">Talířový odvodní ventil plastový d200 vč.montážní zděře - přesná specifikace viz výpis materiálu </t>
  </si>
  <si>
    <t>1884253074</t>
  </si>
  <si>
    <t>1154</t>
  </si>
  <si>
    <t>240-112</t>
  </si>
  <si>
    <t xml:space="preserve">Talířový odvodní ventil plastový d160 vč.montážní zděře - přesná specifikace viz výpis materiálu </t>
  </si>
  <si>
    <t>1084945167</t>
  </si>
  <si>
    <t>1155</t>
  </si>
  <si>
    <t>240-113</t>
  </si>
  <si>
    <t xml:space="preserve">Talířový odvodní ventil plastový d100 vč.montážní zděře - přesná specifikace viz výpis materiálu </t>
  </si>
  <si>
    <t>918884870</t>
  </si>
  <si>
    <t>1156</t>
  </si>
  <si>
    <t>240-114</t>
  </si>
  <si>
    <t xml:space="preserve">Talířový odvodní ventil plastový d125 vč.montážní zděře - přesná specifikace viz výpis materiálu </t>
  </si>
  <si>
    <t>-1942664024</t>
  </si>
  <si>
    <t>1157</t>
  </si>
  <si>
    <t>240-115</t>
  </si>
  <si>
    <t xml:space="preserve">Oc. pozink.potrubí např.Spiro - oblouk OL 100/90 (r=1,5D) - přesná specifikace viz výpis materiálu </t>
  </si>
  <si>
    <t>-1653696538</t>
  </si>
  <si>
    <t>1158</t>
  </si>
  <si>
    <t>240-116</t>
  </si>
  <si>
    <t xml:space="preserve">Oc. pozink.potrubí např.Spiro - oblouk OL 125/90 (r=1,5D) - přesná specifikace viz výpis materiálu </t>
  </si>
  <si>
    <t>490622724</t>
  </si>
  <si>
    <t>1159</t>
  </si>
  <si>
    <t>240-117</t>
  </si>
  <si>
    <t xml:space="preserve">Oc. pozink.potrubí např.Spiro - oblouk OL 160/90 (r=1,5D) - přesná specifikace viz výpis materiálu </t>
  </si>
  <si>
    <t>-648430320</t>
  </si>
  <si>
    <t>1160</t>
  </si>
  <si>
    <t>240-118</t>
  </si>
  <si>
    <t xml:space="preserve">Oc. pozink.potrubí např.Spiro - oblouk OL 200/90 (r=1,5D) - přesná specifikace viz výpis materiálu </t>
  </si>
  <si>
    <t>1878177882</t>
  </si>
  <si>
    <t>1161</t>
  </si>
  <si>
    <t>240-119</t>
  </si>
  <si>
    <t xml:space="preserve">Oc. pozink.potrubí např.Spiro - odbočka jednoduchá OBJ 200-200-200 - přesná specifikace viz výpis materiálu </t>
  </si>
  <si>
    <t>-983376190</t>
  </si>
  <si>
    <t>1162</t>
  </si>
  <si>
    <t>240-120</t>
  </si>
  <si>
    <t xml:space="preserve">Oc. pozink.potrubí např.Spiro - odbočka jednoduchá OBJ 200-200-160 - přesná specifikace viz výpis materiálu </t>
  </si>
  <si>
    <t>539018287</t>
  </si>
  <si>
    <t>1163</t>
  </si>
  <si>
    <t>240-121</t>
  </si>
  <si>
    <t xml:space="preserve">Oc. pozink.potrubí např.Spiro - odbočka jednoduchá OBJ 160-160-100 - přesná specifikace viz výpis materiálu </t>
  </si>
  <si>
    <t>2123506553</t>
  </si>
  <si>
    <t>1164</t>
  </si>
  <si>
    <t>240-122</t>
  </si>
  <si>
    <t xml:space="preserve">Oc. pozink.potrubí např.Spiro - odbočka jednoduchá OBJ 100-100-100 - přesná specifikace viz výpis materiálu </t>
  </si>
  <si>
    <t>1133805089</t>
  </si>
  <si>
    <t>1165</t>
  </si>
  <si>
    <t>240-123</t>
  </si>
  <si>
    <t xml:space="preserve">Oc. pozink.potrubí např.Spiro - odbočka jednoduchá OBJ 125-125-100 - přesná specifikace viz výpis materiálu </t>
  </si>
  <si>
    <t>1106403406</t>
  </si>
  <si>
    <t>1166</t>
  </si>
  <si>
    <t>240-124</t>
  </si>
  <si>
    <t xml:space="preserve">Oc. pozink.potrubí např.Spiro - odbočka jednoduchá OBJ 200-200-100 - přesná specifikace viz výpis materiálu </t>
  </si>
  <si>
    <t>1118194205</t>
  </si>
  <si>
    <t>1167</t>
  </si>
  <si>
    <t>240-125</t>
  </si>
  <si>
    <t xml:space="preserve">Oc. pozink.potrubí např.Spiro - odbočka jednoduchá OBJ 200-200-125 - přesná specifikace viz výpis materiálu </t>
  </si>
  <si>
    <t>-1580656176</t>
  </si>
  <si>
    <t>1168</t>
  </si>
  <si>
    <t>240-126</t>
  </si>
  <si>
    <t xml:space="preserve">Oc. pozink.potrubí např.Spiro - přechod osový PRO 160-200 - přesná specifikace viz výpis materiálu </t>
  </si>
  <si>
    <t>1831004417</t>
  </si>
  <si>
    <t>1169</t>
  </si>
  <si>
    <t>240-127</t>
  </si>
  <si>
    <t xml:space="preserve">Oc. pozink.potrubí např.Spiro - přechod osový PRO 160-100 - přesná specifikace viz výpis materiálu </t>
  </si>
  <si>
    <t>-1796856168</t>
  </si>
  <si>
    <t>1170</t>
  </si>
  <si>
    <t>240-128</t>
  </si>
  <si>
    <t xml:space="preserve">Oc. pozink.potrubí např.Spiro - trouba d200 - přesná specifikace viz výpis materiálu </t>
  </si>
  <si>
    <t>1483333375</t>
  </si>
  <si>
    <t>1171</t>
  </si>
  <si>
    <t>240-129</t>
  </si>
  <si>
    <t xml:space="preserve">Oc. pozink.potrubí např.Spiro - trouba d160 - přesná specifikace viz výpis materiálu </t>
  </si>
  <si>
    <t>-967938630</t>
  </si>
  <si>
    <t>1172</t>
  </si>
  <si>
    <t>240-130</t>
  </si>
  <si>
    <t xml:space="preserve">Oc. pozink.potrubí např.Spiro - trouba d125 - přesná specifikace viz výpis materiálu </t>
  </si>
  <si>
    <t>668616150</t>
  </si>
  <si>
    <t>1173</t>
  </si>
  <si>
    <t>240-131</t>
  </si>
  <si>
    <t>-931717298</t>
  </si>
  <si>
    <t>1174</t>
  </si>
  <si>
    <t>240-132</t>
  </si>
  <si>
    <t xml:space="preserve">Oc. pozink.potrubí např.Spiro - zaslepení 200 - přesná specifikace viz výpis materiálu </t>
  </si>
  <si>
    <t>1815450211</t>
  </si>
  <si>
    <t>1175</t>
  </si>
  <si>
    <t>240-133</t>
  </si>
  <si>
    <t xml:space="preserve">Oc. pozink.potrubí např.Spiro - zaslepení 160 - přesná specifikace viz výpis materiálu </t>
  </si>
  <si>
    <t>788614030</t>
  </si>
  <si>
    <t>1176</t>
  </si>
  <si>
    <t>240-134</t>
  </si>
  <si>
    <t xml:space="preserve">Oc. pozink.potrubí např.Spiro - zaslepení 100 - přesná specifikace viz výpis materiálu </t>
  </si>
  <si>
    <t>1822660983</t>
  </si>
  <si>
    <t>1177</t>
  </si>
  <si>
    <t>240-135</t>
  </si>
  <si>
    <t xml:space="preserve">Oc. pozink.potrubí např.Spiro - spojka 200 - přesná specifikace viz výpis materiálu </t>
  </si>
  <si>
    <t>-606317765</t>
  </si>
  <si>
    <t>1178</t>
  </si>
  <si>
    <t>240-136</t>
  </si>
  <si>
    <t xml:space="preserve">Oc. pozink.potrubí např.Spiro - spojka 160 - přesná specifikace viz výpis materiálu </t>
  </si>
  <si>
    <t>1556660755</t>
  </si>
  <si>
    <t>1179</t>
  </si>
  <si>
    <t>240-137</t>
  </si>
  <si>
    <t xml:space="preserve">Oc. pozink.potrubí např.Spiro - spojka 125 - přesná specifikace viz výpis materiálu </t>
  </si>
  <si>
    <t>1485201782</t>
  </si>
  <si>
    <t>1180</t>
  </si>
  <si>
    <t>240-138</t>
  </si>
  <si>
    <t xml:space="preserve">Oc. pozink.potrubí npř.Spiro - spojka 100 - přesná specifikace viz výpis materiálu </t>
  </si>
  <si>
    <t>807607640</t>
  </si>
  <si>
    <t>1181</t>
  </si>
  <si>
    <t>240-139</t>
  </si>
  <si>
    <t xml:space="preserve">Trouba PVC 110 - přesná specifikace viz výpis materiálu </t>
  </si>
  <si>
    <t>1977666142</t>
  </si>
  <si>
    <t>1182</t>
  </si>
  <si>
    <t>240-140</t>
  </si>
  <si>
    <t xml:space="preserve">koleno PVC 110/90 - přesná specifikace viz výpis materiálu </t>
  </si>
  <si>
    <t>381882985</t>
  </si>
  <si>
    <t>VRN1</t>
  </si>
  <si>
    <t>Průzkumné, geodetické a projektové práce</t>
  </si>
  <si>
    <t>1183</t>
  </si>
  <si>
    <t>012103100</t>
  </si>
  <si>
    <t>Geodetické práce před výstavbou - osazení stavebních objektů do terénu</t>
  </si>
  <si>
    <t>1972737438</t>
  </si>
  <si>
    <t>1184</t>
  </si>
  <si>
    <t>013254000</t>
  </si>
  <si>
    <t>Dokumentace skutečného provedení stavby</t>
  </si>
  <si>
    <t>1348625160</t>
  </si>
  <si>
    <t>1185</t>
  </si>
  <si>
    <t>-2091929795</t>
  </si>
  <si>
    <t>1186</t>
  </si>
  <si>
    <t>031101000</t>
  </si>
  <si>
    <t>Vytýčení podzemních vedení inženýrských sítí</t>
  </si>
  <si>
    <t>1741922903</t>
  </si>
  <si>
    <t>1187</t>
  </si>
  <si>
    <t>034503000</t>
  </si>
  <si>
    <t>Informační tabule na staveništi</t>
  </si>
  <si>
    <t>974744624</t>
  </si>
  <si>
    <t>1188</t>
  </si>
  <si>
    <t>039203000</t>
  </si>
  <si>
    <t>Úklid po zrušení zařízení staveniště</t>
  </si>
  <si>
    <t>-120452286</t>
  </si>
  <si>
    <t>03220009b - Vodovodní přípojka</t>
  </si>
  <si>
    <t xml:space="preserve">    9 - Ostatní konstrukce a práce, bourání</t>
  </si>
  <si>
    <t>119001422</t>
  </si>
  <si>
    <t>Dočasné zajištění kabelů a kabelových tratí z 6 volně ložených kabelů</t>
  </si>
  <si>
    <t>1806443753</t>
  </si>
  <si>
    <t>"slaboproudé kabelyí"</t>
  </si>
  <si>
    <t>0,8</t>
  </si>
  <si>
    <t>441876800</t>
  </si>
  <si>
    <t>"napojovací jáma" 1,5*0,8*1,4*8</t>
  </si>
  <si>
    <t>132301201</t>
  </si>
  <si>
    <t>Hloubení rýh š do 2000 mm v hornině tř. 4 objemu do 100 m3</t>
  </si>
  <si>
    <t>-2109444939</t>
  </si>
  <si>
    <t>(3,5-0,75)*0,8*1,85</t>
  </si>
  <si>
    <t>132301209</t>
  </si>
  <si>
    <t>Příplatek za lepivost k hloubení rýh š do 2000 mm v hornině tř. 4</t>
  </si>
  <si>
    <t>305374044</t>
  </si>
  <si>
    <t>133301101</t>
  </si>
  <si>
    <t>Hloubení šachet v hornině tř. 4 objemu do 100 m3</t>
  </si>
  <si>
    <t>1276016709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</si>
  <si>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</si>
  <si>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</si>
  <si>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</si>
  <si>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</si>
  <si>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</si>
  <si>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</si>
  <si>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1389731642</t>
  </si>
  <si>
    <t>-2006739429</t>
  </si>
  <si>
    <t>"řad 1"</t>
  </si>
  <si>
    <t>(3,5+0,75)*1,75</t>
  </si>
  <si>
    <t>(1,5*4-0,8)*1,85</t>
  </si>
  <si>
    <t>250319356</t>
  </si>
  <si>
    <t>-1775979614</t>
  </si>
  <si>
    <t>4,07</t>
  </si>
  <si>
    <t>8,663</t>
  </si>
  <si>
    <t>-7,119</t>
  </si>
  <si>
    <t>1115411124</t>
  </si>
  <si>
    <t>-1894111827</t>
  </si>
  <si>
    <t>5,614*1,8</t>
  </si>
  <si>
    <t>-1406185566</t>
  </si>
  <si>
    <t>(3,5-0,75)*0,8*(1,85-0,1-0,35)</t>
  </si>
  <si>
    <t>1,5*1,5*(1,95-0,2-0,45)</t>
  </si>
  <si>
    <t>1,5*1,5*1,9-3,14*1,5*1,5*0,25*1,75</t>
  </si>
  <si>
    <t>572886170</t>
  </si>
  <si>
    <t>(3,5+0,75)*0,8*0,35</t>
  </si>
  <si>
    <t>1,5*1,5*0,45</t>
  </si>
  <si>
    <t>-127821945</t>
  </si>
  <si>
    <t>2,203*2,0</t>
  </si>
  <si>
    <t>-939215502</t>
  </si>
  <si>
    <t>(3,5+0,75)*0,8*0,1</t>
  </si>
  <si>
    <t>1,5*1,5*0,2</t>
  </si>
  <si>
    <t>-285472990</t>
  </si>
  <si>
    <t>1,5*1,5*0,15</t>
  </si>
  <si>
    <t>871181141</t>
  </si>
  <si>
    <t>Montáž potrubí z PE100 SDR 11 otevřený výkop svařovaných na tupo D 50 x 4,6 mm</t>
  </si>
  <si>
    <t>1889761487</t>
  </si>
  <si>
    <t>3,5+0,9+1,5</t>
  </si>
  <si>
    <t>286131120</t>
  </si>
  <si>
    <t>potrubí vodovodní PE100 PN16 SDR11 6 m, 100 m, 50 x 4,6 mm</t>
  </si>
  <si>
    <t>-1213127386</t>
  </si>
  <si>
    <t>5,9*1,01</t>
  </si>
  <si>
    <t>877181101</t>
  </si>
  <si>
    <t>Montáž elektrospojek na potrubí z PE trub d 50</t>
  </si>
  <si>
    <t>1320249011</t>
  </si>
  <si>
    <t>286159710</t>
  </si>
  <si>
    <t>elektropřechodka SDR 11, PE 100, PN 16 d 50</t>
  </si>
  <si>
    <t>-1485865276</t>
  </si>
  <si>
    <t>879211111</t>
  </si>
  <si>
    <t>Montáž vodovodní přípojky na potrubí DN 50</t>
  </si>
  <si>
    <t>461180366</t>
  </si>
  <si>
    <t>891211111</t>
  </si>
  <si>
    <t>Montáž vodovodních šoupátek ve výkopu DN 50</t>
  </si>
  <si>
    <t>1034135187</t>
  </si>
  <si>
    <t>422735481</t>
  </si>
  <si>
    <t>navrtávací pas 150/40 se šoupátkem</t>
  </si>
  <si>
    <t>-1384541494</t>
  </si>
  <si>
    <t>42291210</t>
  </si>
  <si>
    <t>Souprava zemní šoupátková Y 1020  DN 50 viz situace</t>
  </si>
  <si>
    <t>-1446670600</t>
  </si>
  <si>
    <t>892241111</t>
  </si>
  <si>
    <t>Tlaková zkouška vodou potrubí do 80</t>
  </si>
  <si>
    <t>27712747</t>
  </si>
  <si>
    <t>892273122</t>
  </si>
  <si>
    <t>Proplach a dezinfekce vodovodního potrubí DN od 80 do 125</t>
  </si>
  <si>
    <t>-926976501</t>
  </si>
  <si>
    <t>893811152</t>
  </si>
  <si>
    <t>Osazení vodoměrné šachty kruhové z PP samonosné pro běžné zatížení průměru do 1,0 m hloubky do 1,5 m</t>
  </si>
  <si>
    <t>841383384</t>
  </si>
  <si>
    <t>562305955</t>
  </si>
  <si>
    <t>šachta vodoměrná samonosná kruhová  1,2/1,75 m</t>
  </si>
  <si>
    <t>-1122436644</t>
  </si>
  <si>
    <t>899401112</t>
  </si>
  <si>
    <t>Osazení poklopů litinových šoupátkových</t>
  </si>
  <si>
    <t>-1968703322</t>
  </si>
  <si>
    <t>42291352</t>
  </si>
  <si>
    <t>Poklop litinový Y 4504 - šoupátkový</t>
  </si>
  <si>
    <t>-1295288187</t>
  </si>
  <si>
    <t>-180035778</t>
  </si>
  <si>
    <t>Svorka signalizačního vodiče</t>
  </si>
  <si>
    <t>-573805312</t>
  </si>
  <si>
    <t>899722112</t>
  </si>
  <si>
    <t>Krytí potrubí z plastů výstražnou fólií z PVC 25 cm</t>
  </si>
  <si>
    <t>162116789</t>
  </si>
  <si>
    <t>8-001</t>
  </si>
  <si>
    <t>D+MTŽ chráničky prostupu základy oc.trubka D80-1100mm</t>
  </si>
  <si>
    <t>-1218127404</t>
  </si>
  <si>
    <t>8-002</t>
  </si>
  <si>
    <t xml:space="preserve">Utěsnění prostupu chráničky </t>
  </si>
  <si>
    <t>93658734</t>
  </si>
  <si>
    <t>722270115</t>
  </si>
  <si>
    <t>Sestava vodoměrová G 2 dle schematu v PD - bez dodávky vodoměru</t>
  </si>
  <si>
    <t>1563179223</t>
  </si>
  <si>
    <t>Ostatní konstrukce a práce, bourání</t>
  </si>
  <si>
    <t>977151117</t>
  </si>
  <si>
    <t>Jádrové vrty diamantovými korunkami do D 90 mm do stavebních materiálů</t>
  </si>
  <si>
    <t>1818366660</t>
  </si>
  <si>
    <t>"prostup základy" 0,9</t>
  </si>
  <si>
    <t>998276101</t>
  </si>
  <si>
    <t>Přesun hmot pro trubní vedení z trub z plastických hmot otevřený výkop</t>
  </si>
  <si>
    <t>-63360318</t>
  </si>
  <si>
    <t>-716780699</t>
  </si>
  <si>
    <t>03220010b - Přípojka dešťové kanalizace</t>
  </si>
  <si>
    <t>-1551749570</t>
  </si>
  <si>
    <t>"slaboproudé kabely"</t>
  </si>
  <si>
    <t>1,0</t>
  </si>
  <si>
    <t>-769184889</t>
  </si>
  <si>
    <t>1,0*1,5*2,0</t>
  </si>
  <si>
    <t>-1363178767</t>
  </si>
  <si>
    <t>8,5*1,0*(2,15+3,12)*0,5</t>
  </si>
  <si>
    <t>1707327185</t>
  </si>
  <si>
    <t>-2021136256</t>
  </si>
  <si>
    <t>"npro DŠ1"</t>
  </si>
  <si>
    <t>1,5*1,5*3,27</t>
  </si>
  <si>
    <t>-1389656337</t>
  </si>
  <si>
    <t>380002684</t>
  </si>
  <si>
    <t>8,5*(2,15+3,12)*0,5*2</t>
  </si>
  <si>
    <t>1,5*3,17*2</t>
  </si>
  <si>
    <t>268768294</t>
  </si>
  <si>
    <t>2135122660</t>
  </si>
  <si>
    <t>22,398</t>
  </si>
  <si>
    <t>7,358</t>
  </si>
  <si>
    <t>-19,742</t>
  </si>
  <si>
    <t>-1895115452</t>
  </si>
  <si>
    <t>1353911860</t>
  </si>
  <si>
    <t>10,014*1,8</t>
  </si>
  <si>
    <t>-405293938</t>
  </si>
  <si>
    <t>8,5*1,0*((2,15+3,12)*0,5-0,1-0,65)</t>
  </si>
  <si>
    <t>1,5*1,5*3,27-3,14*1,18*1,18*0,25*3,02</t>
  </si>
  <si>
    <t>-0,338</t>
  </si>
  <si>
    <t>-1572711482</t>
  </si>
  <si>
    <t>8,5*1,0*0,65</t>
  </si>
  <si>
    <t>1746222727</t>
  </si>
  <si>
    <t>5,525*2,0</t>
  </si>
  <si>
    <t>1452649744</t>
  </si>
  <si>
    <t>8,5*1,0*0,1</t>
  </si>
  <si>
    <t>452112111</t>
  </si>
  <si>
    <t>Osazení betonových prstenců nebo rámů v do 100 mm</t>
  </si>
  <si>
    <t>253417574</t>
  </si>
  <si>
    <t>"DŠ1" 1</t>
  </si>
  <si>
    <t>592241760</t>
  </si>
  <si>
    <t>prstenec betonový vyrovnávací  625/80/120 62,5x8x12 cm</t>
  </si>
  <si>
    <t>72645897</t>
  </si>
  <si>
    <t>-1603477883</t>
  </si>
  <si>
    <t>"pod šachtu DŠ1"</t>
  </si>
  <si>
    <t>-553298558</t>
  </si>
  <si>
    <t>"2xo6-100/100"</t>
  </si>
  <si>
    <t>1,5*1,5*0,0065*2</t>
  </si>
  <si>
    <t>2060715610</t>
  </si>
  <si>
    <t>892381111</t>
  </si>
  <si>
    <t>Tlaková zkouška vodou potrubí DN 250, DN 300 nebo 350</t>
  </si>
  <si>
    <t>95007865</t>
  </si>
  <si>
    <t>Osazení dna prefabrikovaného šachet kanalizačních z betonových dílců na potrubí DN do 300 dno</t>
  </si>
  <si>
    <t>2067288508</t>
  </si>
  <si>
    <t>372086238</t>
  </si>
  <si>
    <t>-2088660901</t>
  </si>
  <si>
    <t>-1664583244</t>
  </si>
  <si>
    <t>"DŠ1" 2</t>
  </si>
  <si>
    <t>592241130</t>
  </si>
  <si>
    <t>skruž betonová s ocelovými stupadly 1000/500/90 SP100x50x9 cm</t>
  </si>
  <si>
    <t>907826669</t>
  </si>
  <si>
    <t>592241140</t>
  </si>
  <si>
    <t>skruž betonová s ocelovými stupadly 1000/1000/90 SP100x100x9 cm</t>
  </si>
  <si>
    <t>-1343528747</t>
  </si>
  <si>
    <t>2099285396</t>
  </si>
  <si>
    <t>592241200</t>
  </si>
  <si>
    <t>skruž betonová přechodová 625/600/90 SP 62,5/100x60x9 cm</t>
  </si>
  <si>
    <t>-633009918</t>
  </si>
  <si>
    <t>899102111</t>
  </si>
  <si>
    <t>Osazení poklopů litinových nebo ocelových včetně rámů hmotnosti nad 50 do 100 kg</t>
  </si>
  <si>
    <t>1067677675</t>
  </si>
  <si>
    <t>552410140</t>
  </si>
  <si>
    <t>poklop šachtový třída D 400, kruhový rám, vstup 600 mm, bez ventilace</t>
  </si>
  <si>
    <t>-949972153</t>
  </si>
  <si>
    <t>MTŽ potrubí do Š0</t>
  </si>
  <si>
    <t>1067698723</t>
  </si>
  <si>
    <t>Utěsnění prostupu do Š0</t>
  </si>
  <si>
    <t>1503678475</t>
  </si>
  <si>
    <t>977151129</t>
  </si>
  <si>
    <t>Jádrové vrty diamantovými korunkami do D 350 mm do stavebních materiálů</t>
  </si>
  <si>
    <t>-1144604370</t>
  </si>
  <si>
    <t>"prostup do Š0" 0,2</t>
  </si>
  <si>
    <t>778689606</t>
  </si>
  <si>
    <t>-665236127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</si>
</sst>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ROUND(SUM(AS95:AS99),2)</f>
        <v>0</v>
      </c>
      <c r="AT94" s="109">
        <f>ROUND(SUM(AV94:AW94),2)</f>
        <v>0</v>
      </c>
      <c r="AU94" s="110">
        <f>ROUND(SUM(AU95:AU99),5)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ROUND(SUM(AZ95:AZ99),2)</f>
        <v>0</v>
      </c>
      <c r="BA94" s="109">
        <f>ROUND(SUM(BA95:BA99),2)</f>
        <v>0</v>
      </c>
      <c r="BB94" s="109">
        <f>ROUND(SUM(BB95:BB99),2)</f>
        <v>0</v>
      </c>
      <c r="BC94" s="109">
        <f>ROUND(SUM(BC95:BC99),2)</f>
        <v>0</v>
      </c>
      <c r="BD94" s="111">
        <f>ROUND(SUM(BD95:BD99),2)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př...'!J32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př...'!P133</f>
        <v>0</v>
      </c>
      <c r="AV95" s="123">
        <f>'03200007b - Plynovodní př...'!J35</f>
        <v>0</v>
      </c>
      <c r="AW95" s="123">
        <f>'03200007b - Plynovodní př...'!J36</f>
        <v>0</v>
      </c>
      <c r="AX95" s="123">
        <f>'03200007b - Plynovodní př...'!J37</f>
        <v>0</v>
      </c>
      <c r="AY95" s="123">
        <f>'03200007b - Plynovodní př...'!J38</f>
        <v>0</v>
      </c>
      <c r="AZ95" s="123">
        <f>'03200007b - Plynovodní př...'!F35</f>
        <v>0</v>
      </c>
      <c r="BA95" s="123">
        <f>'03200007b - Plynovodní př...'!F36</f>
        <v>0</v>
      </c>
      <c r="BB95" s="123">
        <f>'03200007b - Plynovodní př...'!F37</f>
        <v>0</v>
      </c>
      <c r="BC95" s="123">
        <f>'03200007b - Plynovodní př...'!F38</f>
        <v>0</v>
      </c>
      <c r="BD95" s="125">
        <f>'03200007b - Plynovodní př...'!F39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slab...'!J32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slab...'!P133</f>
        <v>0</v>
      </c>
      <c r="AV96" s="123">
        <f>'03200008b - Přeložka slab...'!J35</f>
        <v>0</v>
      </c>
      <c r="AW96" s="123">
        <f>'03200008b - Přeložka slab...'!J36</f>
        <v>0</v>
      </c>
      <c r="AX96" s="123">
        <f>'03200008b - Přeložka slab...'!J37</f>
        <v>0</v>
      </c>
      <c r="AY96" s="123">
        <f>'03200008b - Přeložka slab...'!J38</f>
        <v>0</v>
      </c>
      <c r="AZ96" s="123">
        <f>'03200008b - Přeložka slab...'!F35</f>
        <v>0</v>
      </c>
      <c r="BA96" s="123">
        <f>'03200008b - Přeložka slab...'!F36</f>
        <v>0</v>
      </c>
      <c r="BB96" s="123">
        <f>'03200008b - Přeložka slab...'!F37</f>
        <v>0</v>
      </c>
      <c r="BC96" s="123">
        <f>'03200008b - Přeložka slab...'!F38</f>
        <v>0</v>
      </c>
      <c r="BD96" s="125">
        <f>'03200008b - Přeložka slab...'!F39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c...'!J32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c...'!P175</f>
        <v>0</v>
      </c>
      <c r="AV97" s="123">
        <f>'03220003b - Polyfunkční c...'!J35</f>
        <v>0</v>
      </c>
      <c r="AW97" s="123">
        <f>'03220003b - Polyfunkční c...'!J36</f>
        <v>0</v>
      </c>
      <c r="AX97" s="123">
        <f>'03220003b - Polyfunkční c...'!J37</f>
        <v>0</v>
      </c>
      <c r="AY97" s="123">
        <f>'03220003b - Polyfunkční c...'!J38</f>
        <v>0</v>
      </c>
      <c r="AZ97" s="123">
        <f>'03220003b - Polyfunkční c...'!F35</f>
        <v>0</v>
      </c>
      <c r="BA97" s="123">
        <f>'03220003b - Polyfunkční c...'!F36</f>
        <v>0</v>
      </c>
      <c r="BB97" s="123">
        <f>'03220003b - Polyfunkční c...'!F37</f>
        <v>0</v>
      </c>
      <c r="BC97" s="123">
        <f>'03220003b - Polyfunkční c...'!F38</f>
        <v>0</v>
      </c>
      <c r="BD97" s="125">
        <f>'03220003b - Polyfunkční c...'!F39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'03220009b - Vodovodní pří...'!J32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'03220009b - Vodovodní pří...'!P134</f>
        <v>0</v>
      </c>
      <c r="AV98" s="123">
        <f>'03220009b - Vodovodní pří...'!J35</f>
        <v>0</v>
      </c>
      <c r="AW98" s="123">
        <f>'03220009b - Vodovodní pří...'!J36</f>
        <v>0</v>
      </c>
      <c r="AX98" s="123">
        <f>'03220009b - Vodovodní pří...'!J37</f>
        <v>0</v>
      </c>
      <c r="AY98" s="123">
        <f>'03220009b - Vodovodní pří...'!J38</f>
        <v>0</v>
      </c>
      <c r="AZ98" s="123">
        <f>'03220009b - Vodovodní pří...'!F35</f>
        <v>0</v>
      </c>
      <c r="BA98" s="123">
        <f>'03220009b - Vodovodní pří...'!F36</f>
        <v>0</v>
      </c>
      <c r="BB98" s="123">
        <f>'03220009b - Vodovodní pří...'!F37</f>
        <v>0</v>
      </c>
      <c r="BC98" s="123">
        <f>'03220009b - Vodovodní pří...'!F38</f>
        <v>0</v>
      </c>
      <c r="BD98" s="125">
        <f>'03220009b - Vodovodní pří...'!F39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'03220010b - Přípojka dešť...'!J32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7">
        <v>0</v>
      </c>
      <c r="AT99" s="128">
        <f>ROUND(SUM(AV99:AW99),2)</f>
        <v>0</v>
      </c>
      <c r="AU99" s="129">
        <f>'03220010b - Přípojka dešť...'!P134</f>
        <v>0</v>
      </c>
      <c r="AV99" s="128">
        <f>'03220010b - Přípojka dešť...'!J35</f>
        <v>0</v>
      </c>
      <c r="AW99" s="128">
        <f>'03220010b - Přípojka dešť...'!J36</f>
        <v>0</v>
      </c>
      <c r="AX99" s="128">
        <f>'03220010b - Přípojka dešť...'!J37</f>
        <v>0</v>
      </c>
      <c r="AY99" s="128">
        <f>'03220010b - Přípojka dešť...'!J38</f>
        <v>0</v>
      </c>
      <c r="AZ99" s="128">
        <f>'03220010b - Přípojka dešť...'!F35</f>
        <v>0</v>
      </c>
      <c r="BA99" s="128">
        <f>'03220010b - Přípojka dešť...'!F36</f>
        <v>0</v>
      </c>
      <c r="BB99" s="128">
        <f>'03220010b - Přípojka dešť...'!F37</f>
        <v>0</v>
      </c>
      <c r="BC99" s="128">
        <f>'03220010b - Přípojka dešť...'!F38</f>
        <v>0</v>
      </c>
      <c r="BD99" s="130">
        <f>'03220010b - Přípojka dešť...'!F39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2:44" s="1" customFormat="1" ht="30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</row>
    <row r="101" spans="2:44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43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9b - Vodovodní pří...'!C2" display="/"/>
    <hyperlink ref="A99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J106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ROUND((SUM(BE106:BE113)+SUM(BE133:BE202)),2)</f>
        <v>0</v>
      </c>
      <c r="I35" s="156">
        <v>0.21</v>
      </c>
      <c r="J35" s="155">
        <f>ROUND(((SUM(BE106:BE113)+SUM(BE133:BE202))*I35),2)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ROUND((SUM(BF106:BF113)+SUM(BF133:BF202)),2)</f>
        <v>0</v>
      </c>
      <c r="I36" s="156">
        <v>0.15</v>
      </c>
      <c r="J36" s="155">
        <f>ROUND(((SUM(BF106:BF113)+SUM(BF133:BF202))*I36),2)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ROUND((SUM(BG106:BG113)+SUM(BG133:BG202)),2)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ROUND((SUM(BH106:BH113)+SUM(BH133:BH202)),2)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ROUND((SUM(BI106:BI113)+SUM(BI133:BI202)),2)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J133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J134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J135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J172</f>
        <v>0</v>
      </c>
      <c r="K99" s="193"/>
      <c r="L99" s="198"/>
    </row>
    <row r="100" spans="2:12" s="8" customFormat="1" ht="24.95" customHeight="1">
      <c r="B100" s="185"/>
      <c r="C100" s="186"/>
      <c r="D100" s="187" t="s">
        <v>110</v>
      </c>
      <c r="E100" s="188"/>
      <c r="F100" s="188"/>
      <c r="G100" s="188"/>
      <c r="H100" s="188"/>
      <c r="I100" s="189"/>
      <c r="J100" s="190">
        <f>J178</f>
        <v>0</v>
      </c>
      <c r="K100" s="186"/>
      <c r="L100" s="191"/>
    </row>
    <row r="101" spans="2:12" s="9" customFormat="1" ht="19.9" customHeight="1">
      <c r="B101" s="192"/>
      <c r="C101" s="193"/>
      <c r="D101" s="194" t="s">
        <v>111</v>
      </c>
      <c r="E101" s="195"/>
      <c r="F101" s="195"/>
      <c r="G101" s="195"/>
      <c r="H101" s="195"/>
      <c r="I101" s="196"/>
      <c r="J101" s="197">
        <f>J179</f>
        <v>0</v>
      </c>
      <c r="K101" s="193"/>
      <c r="L101" s="198"/>
    </row>
    <row r="102" spans="2:12" s="8" customFormat="1" ht="24.95" customHeight="1">
      <c r="B102" s="185"/>
      <c r="C102" s="186"/>
      <c r="D102" s="187" t="s">
        <v>112</v>
      </c>
      <c r="E102" s="188"/>
      <c r="F102" s="188"/>
      <c r="G102" s="188"/>
      <c r="H102" s="188"/>
      <c r="I102" s="189"/>
      <c r="J102" s="190">
        <f>J200</f>
        <v>0</v>
      </c>
      <c r="K102" s="186"/>
      <c r="L102" s="191"/>
    </row>
    <row r="103" spans="2:12" s="9" customFormat="1" ht="19.9" customHeight="1">
      <c r="B103" s="192"/>
      <c r="C103" s="193"/>
      <c r="D103" s="194" t="s">
        <v>113</v>
      </c>
      <c r="E103" s="195"/>
      <c r="F103" s="195"/>
      <c r="G103" s="195"/>
      <c r="H103" s="195"/>
      <c r="I103" s="196"/>
      <c r="J103" s="197">
        <f>J201</f>
        <v>0</v>
      </c>
      <c r="K103" s="193"/>
      <c r="L103" s="198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4" s="1" customFormat="1" ht="29.25" customHeight="1">
      <c r="B106" s="38"/>
      <c r="C106" s="184" t="s">
        <v>114</v>
      </c>
      <c r="D106" s="39"/>
      <c r="E106" s="39"/>
      <c r="F106" s="39"/>
      <c r="G106" s="39"/>
      <c r="H106" s="39"/>
      <c r="I106" s="139"/>
      <c r="J106" s="199">
        <f>ROUND(J107+J108+J109+J110+J111+J112,2)</f>
        <v>0</v>
      </c>
      <c r="K106" s="39"/>
      <c r="L106" s="43"/>
      <c r="N106" s="200" t="s">
        <v>37</v>
      </c>
    </row>
    <row r="107" spans="2:65" s="1" customFormat="1" ht="18" customHeight="1">
      <c r="B107" s="38"/>
      <c r="C107" s="39"/>
      <c r="D107" s="201" t="s">
        <v>115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116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83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117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119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120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2" t="s">
        <v>121</v>
      </c>
      <c r="E112" s="39"/>
      <c r="F112" s="39"/>
      <c r="G112" s="39"/>
      <c r="H112" s="39"/>
      <c r="I112" s="139"/>
      <c r="J112" s="203">
        <f>ROUND(J30*T112,2)</f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122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12" s="1" customFormat="1" ht="12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9.25" customHeight="1">
      <c r="B114" s="38"/>
      <c r="C114" s="208" t="s">
        <v>123</v>
      </c>
      <c r="D114" s="181"/>
      <c r="E114" s="181"/>
      <c r="F114" s="181"/>
      <c r="G114" s="181"/>
      <c r="H114" s="181"/>
      <c r="I114" s="182"/>
      <c r="J114" s="209">
        <f>ROUND(J96+J106,2)</f>
        <v>0</v>
      </c>
      <c r="K114" s="181"/>
      <c r="L114" s="43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5"/>
      <c r="J115" s="62"/>
      <c r="K115" s="62"/>
      <c r="L115" s="43"/>
    </row>
    <row r="119" spans="2:12" s="1" customFormat="1" ht="6.95" customHeight="1">
      <c r="B119" s="63"/>
      <c r="C119" s="64"/>
      <c r="D119" s="64"/>
      <c r="E119" s="64"/>
      <c r="F119" s="64"/>
      <c r="G119" s="64"/>
      <c r="H119" s="64"/>
      <c r="I119" s="178"/>
      <c r="J119" s="64"/>
      <c r="K119" s="64"/>
      <c r="L119" s="43"/>
    </row>
    <row r="120" spans="2:12" s="1" customFormat="1" ht="24.95" customHeight="1">
      <c r="B120" s="38"/>
      <c r="C120" s="23" t="s">
        <v>124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2" customHeight="1">
      <c r="B122" s="38"/>
      <c r="C122" s="32" t="s">
        <v>16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6.5" customHeight="1">
      <c r="B123" s="38"/>
      <c r="C123" s="39"/>
      <c r="D123" s="39"/>
      <c r="E123" s="179" t="str">
        <f>E7</f>
        <v>Polyfunkční objekt</v>
      </c>
      <c r="F123" s="32"/>
      <c r="G123" s="32"/>
      <c r="H123" s="32"/>
      <c r="I123" s="139"/>
      <c r="J123" s="39"/>
      <c r="K123" s="39"/>
      <c r="L123" s="43"/>
    </row>
    <row r="124" spans="2:12" s="1" customFormat="1" ht="12" customHeight="1">
      <c r="B124" s="38"/>
      <c r="C124" s="32" t="s">
        <v>97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E9</f>
        <v>03200007b - Plynovodní přípojka</v>
      </c>
      <c r="F125" s="39"/>
      <c r="G125" s="39"/>
      <c r="H125" s="39"/>
      <c r="I125" s="139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2" customHeight="1">
      <c r="B127" s="38"/>
      <c r="C127" s="32" t="s">
        <v>20</v>
      </c>
      <c r="D127" s="39"/>
      <c r="E127" s="39"/>
      <c r="F127" s="27" t="str">
        <f>F12</f>
        <v>Přibice</v>
      </c>
      <c r="G127" s="39"/>
      <c r="H127" s="39"/>
      <c r="I127" s="142" t="s">
        <v>22</v>
      </c>
      <c r="J127" s="74" t="str">
        <f>IF(J12="","",J12)</f>
        <v>21. 6. 2018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5.15" customHeight="1">
      <c r="B129" s="38"/>
      <c r="C129" s="32" t="s">
        <v>24</v>
      </c>
      <c r="D129" s="39"/>
      <c r="E129" s="39"/>
      <c r="F129" s="27" t="str">
        <f>E15</f>
        <v xml:space="preserve"> </v>
      </c>
      <c r="G129" s="39"/>
      <c r="H129" s="39"/>
      <c r="I129" s="142" t="s">
        <v>29</v>
      </c>
      <c r="J129" s="36" t="str">
        <f>E21</f>
        <v xml:space="preserve"> </v>
      </c>
      <c r="K129" s="39"/>
      <c r="L129" s="43"/>
    </row>
    <row r="130" spans="2:12" s="1" customFormat="1" ht="15.15" customHeight="1">
      <c r="B130" s="38"/>
      <c r="C130" s="32" t="s">
        <v>27</v>
      </c>
      <c r="D130" s="39"/>
      <c r="E130" s="39"/>
      <c r="F130" s="27" t="str">
        <f>IF(E18="","",E18)</f>
        <v>Vyplň údaj</v>
      </c>
      <c r="G130" s="39"/>
      <c r="H130" s="39"/>
      <c r="I130" s="142" t="s">
        <v>31</v>
      </c>
      <c r="J130" s="36" t="str">
        <f>E24</f>
        <v xml:space="preserve"> 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39"/>
      <c r="J131" s="39"/>
      <c r="K131" s="39"/>
      <c r="L131" s="43"/>
    </row>
    <row r="132" spans="2:20" s="10" customFormat="1" ht="29.25" customHeight="1">
      <c r="B132" s="210"/>
      <c r="C132" s="211" t="s">
        <v>125</v>
      </c>
      <c r="D132" s="212" t="s">
        <v>58</v>
      </c>
      <c r="E132" s="212" t="s">
        <v>54</v>
      </c>
      <c r="F132" s="212" t="s">
        <v>55</v>
      </c>
      <c r="G132" s="212" t="s">
        <v>126</v>
      </c>
      <c r="H132" s="212" t="s">
        <v>127</v>
      </c>
      <c r="I132" s="213" t="s">
        <v>128</v>
      </c>
      <c r="J132" s="214" t="s">
        <v>104</v>
      </c>
      <c r="K132" s="215" t="s">
        <v>129</v>
      </c>
      <c r="L132" s="216"/>
      <c r="M132" s="95" t="s">
        <v>1</v>
      </c>
      <c r="N132" s="96" t="s">
        <v>37</v>
      </c>
      <c r="O132" s="96" t="s">
        <v>130</v>
      </c>
      <c r="P132" s="96" t="s">
        <v>131</v>
      </c>
      <c r="Q132" s="96" t="s">
        <v>132</v>
      </c>
      <c r="R132" s="96" t="s">
        <v>133</v>
      </c>
      <c r="S132" s="96" t="s">
        <v>134</v>
      </c>
      <c r="T132" s="97" t="s">
        <v>135</v>
      </c>
    </row>
    <row r="133" spans="2:63" s="1" customFormat="1" ht="22.8" customHeight="1">
      <c r="B133" s="38"/>
      <c r="C133" s="102" t="s">
        <v>136</v>
      </c>
      <c r="D133" s="39"/>
      <c r="E133" s="39"/>
      <c r="F133" s="39"/>
      <c r="G133" s="39"/>
      <c r="H133" s="39"/>
      <c r="I133" s="139"/>
      <c r="J133" s="217">
        <f>BK133</f>
        <v>0</v>
      </c>
      <c r="K133" s="39"/>
      <c r="L133" s="43"/>
      <c r="M133" s="98"/>
      <c r="N133" s="99"/>
      <c r="O133" s="99"/>
      <c r="P133" s="218">
        <f>P134+P178+P200</f>
        <v>0</v>
      </c>
      <c r="Q133" s="99"/>
      <c r="R133" s="218">
        <f>R134+R178+R200</f>
        <v>6.519495</v>
      </c>
      <c r="S133" s="99"/>
      <c r="T133" s="219">
        <f>T134+T178+T200</f>
        <v>0</v>
      </c>
      <c r="AT133" s="17" t="s">
        <v>72</v>
      </c>
      <c r="AU133" s="17" t="s">
        <v>106</v>
      </c>
      <c r="BK133" s="220">
        <f>BK134+BK178+BK200</f>
        <v>0</v>
      </c>
    </row>
    <row r="134" spans="2:63" s="11" customFormat="1" ht="25.9" customHeight="1">
      <c r="B134" s="221"/>
      <c r="C134" s="222"/>
      <c r="D134" s="223" t="s">
        <v>72</v>
      </c>
      <c r="E134" s="224" t="s">
        <v>137</v>
      </c>
      <c r="F134" s="224" t="s">
        <v>138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P135+P172</f>
        <v>0</v>
      </c>
      <c r="Q134" s="229"/>
      <c r="R134" s="230">
        <f>R135+R172</f>
        <v>6.48414</v>
      </c>
      <c r="S134" s="229"/>
      <c r="T134" s="231">
        <f>T135+T172</f>
        <v>0</v>
      </c>
      <c r="AR134" s="232" t="s">
        <v>81</v>
      </c>
      <c r="AT134" s="233" t="s">
        <v>72</v>
      </c>
      <c r="AU134" s="233" t="s">
        <v>73</v>
      </c>
      <c r="AY134" s="232" t="s">
        <v>139</v>
      </c>
      <c r="BK134" s="234">
        <f>BK135+BK172</f>
        <v>0</v>
      </c>
    </row>
    <row r="135" spans="2:63" s="11" customFormat="1" ht="22.8" customHeight="1">
      <c r="B135" s="221"/>
      <c r="C135" s="222"/>
      <c r="D135" s="223" t="s">
        <v>72</v>
      </c>
      <c r="E135" s="235" t="s">
        <v>81</v>
      </c>
      <c r="F135" s="235" t="s">
        <v>140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SUM(P136:P171)</f>
        <v>0</v>
      </c>
      <c r="Q135" s="229"/>
      <c r="R135" s="230">
        <f>SUM(R136:R171)</f>
        <v>6.48414</v>
      </c>
      <c r="S135" s="229"/>
      <c r="T135" s="231">
        <f>SUM(T136:T171)</f>
        <v>0</v>
      </c>
      <c r="AR135" s="232" t="s">
        <v>81</v>
      </c>
      <c r="AT135" s="233" t="s">
        <v>72</v>
      </c>
      <c r="AU135" s="233" t="s">
        <v>81</v>
      </c>
      <c r="AY135" s="232" t="s">
        <v>139</v>
      </c>
      <c r="BK135" s="234">
        <f>SUM(BK136:BK171)</f>
        <v>0</v>
      </c>
    </row>
    <row r="136" spans="2:65" s="1" customFormat="1" ht="24" customHeight="1">
      <c r="B136" s="38"/>
      <c r="C136" s="237" t="s">
        <v>81</v>
      </c>
      <c r="D136" s="237" t="s">
        <v>141</v>
      </c>
      <c r="E136" s="238" t="s">
        <v>142</v>
      </c>
      <c r="F136" s="239" t="s">
        <v>143</v>
      </c>
      <c r="G136" s="240" t="s">
        <v>144</v>
      </c>
      <c r="H136" s="241">
        <v>1.688</v>
      </c>
      <c r="I136" s="242"/>
      <c r="J136" s="243">
        <f>ROUND(I136*H136,2)</f>
        <v>0</v>
      </c>
      <c r="K136" s="239" t="s">
        <v>145</v>
      </c>
      <c r="L136" s="43"/>
      <c r="M136" s="244" t="s">
        <v>1</v>
      </c>
      <c r="N136" s="245" t="s">
        <v>38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146</v>
      </c>
      <c r="AT136" s="248" t="s">
        <v>141</v>
      </c>
      <c r="AU136" s="248" t="s">
        <v>83</v>
      </c>
      <c r="AY136" s="17" t="s">
        <v>139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146</v>
      </c>
      <c r="BM136" s="248" t="s">
        <v>147</v>
      </c>
    </row>
    <row r="137" spans="2:51" s="12" customFormat="1" ht="12">
      <c r="B137" s="250"/>
      <c r="C137" s="251"/>
      <c r="D137" s="252" t="s">
        <v>148</v>
      </c>
      <c r="E137" s="253" t="s">
        <v>1</v>
      </c>
      <c r="F137" s="254" t="s">
        <v>149</v>
      </c>
      <c r="G137" s="251"/>
      <c r="H137" s="255">
        <v>1.688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148</v>
      </c>
      <c r="AU137" s="261" t="s">
        <v>83</v>
      </c>
      <c r="AV137" s="12" t="s">
        <v>83</v>
      </c>
      <c r="AW137" s="12" t="s">
        <v>30</v>
      </c>
      <c r="AX137" s="12" t="s">
        <v>73</v>
      </c>
      <c r="AY137" s="261" t="s">
        <v>139</v>
      </c>
    </row>
    <row r="138" spans="2:51" s="13" customFormat="1" ht="12">
      <c r="B138" s="262"/>
      <c r="C138" s="263"/>
      <c r="D138" s="252" t="s">
        <v>148</v>
      </c>
      <c r="E138" s="264" t="s">
        <v>1</v>
      </c>
      <c r="F138" s="265" t="s">
        <v>150</v>
      </c>
      <c r="G138" s="263"/>
      <c r="H138" s="266">
        <v>1.688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148</v>
      </c>
      <c r="AU138" s="272" t="s">
        <v>83</v>
      </c>
      <c r="AV138" s="13" t="s">
        <v>146</v>
      </c>
      <c r="AW138" s="13" t="s">
        <v>30</v>
      </c>
      <c r="AX138" s="13" t="s">
        <v>81</v>
      </c>
      <c r="AY138" s="272" t="s">
        <v>139</v>
      </c>
    </row>
    <row r="139" spans="2:65" s="1" customFormat="1" ht="24" customHeight="1">
      <c r="B139" s="38"/>
      <c r="C139" s="237" t="s">
        <v>83</v>
      </c>
      <c r="D139" s="237" t="s">
        <v>141</v>
      </c>
      <c r="E139" s="238" t="s">
        <v>151</v>
      </c>
      <c r="F139" s="239" t="s">
        <v>152</v>
      </c>
      <c r="G139" s="240" t="s">
        <v>144</v>
      </c>
      <c r="H139" s="241">
        <v>6.39</v>
      </c>
      <c r="I139" s="242"/>
      <c r="J139" s="243">
        <f>ROUND(I139*H139,2)</f>
        <v>0</v>
      </c>
      <c r="K139" s="239" t="s">
        <v>145</v>
      </c>
      <c r="L139" s="43"/>
      <c r="M139" s="244" t="s">
        <v>1</v>
      </c>
      <c r="N139" s="245" t="s">
        <v>38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146</v>
      </c>
      <c r="AT139" s="248" t="s">
        <v>141</v>
      </c>
      <c r="AU139" s="248" t="s">
        <v>83</v>
      </c>
      <c r="AY139" s="17" t="s">
        <v>139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146</v>
      </c>
      <c r="BM139" s="248" t="s">
        <v>153</v>
      </c>
    </row>
    <row r="140" spans="2:51" s="12" customFormat="1" ht="12">
      <c r="B140" s="250"/>
      <c r="C140" s="251"/>
      <c r="D140" s="252" t="s">
        <v>148</v>
      </c>
      <c r="E140" s="253" t="s">
        <v>1</v>
      </c>
      <c r="F140" s="254" t="s">
        <v>154</v>
      </c>
      <c r="G140" s="251"/>
      <c r="H140" s="255">
        <v>6.39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148</v>
      </c>
      <c r="AU140" s="261" t="s">
        <v>83</v>
      </c>
      <c r="AV140" s="12" t="s">
        <v>83</v>
      </c>
      <c r="AW140" s="12" t="s">
        <v>30</v>
      </c>
      <c r="AX140" s="12" t="s">
        <v>73</v>
      </c>
      <c r="AY140" s="261" t="s">
        <v>139</v>
      </c>
    </row>
    <row r="141" spans="2:51" s="13" customFormat="1" ht="12">
      <c r="B141" s="262"/>
      <c r="C141" s="263"/>
      <c r="D141" s="252" t="s">
        <v>148</v>
      </c>
      <c r="E141" s="264" t="s">
        <v>1</v>
      </c>
      <c r="F141" s="265" t="s">
        <v>150</v>
      </c>
      <c r="G141" s="263"/>
      <c r="H141" s="266">
        <v>6.39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148</v>
      </c>
      <c r="AU141" s="272" t="s">
        <v>83</v>
      </c>
      <c r="AV141" s="13" t="s">
        <v>146</v>
      </c>
      <c r="AW141" s="13" t="s">
        <v>30</v>
      </c>
      <c r="AX141" s="13" t="s">
        <v>81</v>
      </c>
      <c r="AY141" s="272" t="s">
        <v>139</v>
      </c>
    </row>
    <row r="142" spans="2:65" s="1" customFormat="1" ht="24" customHeight="1">
      <c r="B142" s="38"/>
      <c r="C142" s="237" t="s">
        <v>155</v>
      </c>
      <c r="D142" s="237" t="s">
        <v>141</v>
      </c>
      <c r="E142" s="238" t="s">
        <v>156</v>
      </c>
      <c r="F142" s="239" t="s">
        <v>157</v>
      </c>
      <c r="G142" s="240" t="s">
        <v>144</v>
      </c>
      <c r="H142" s="241">
        <v>6.39</v>
      </c>
      <c r="I142" s="242"/>
      <c r="J142" s="243">
        <f>ROUND(I142*H142,2)</f>
        <v>0</v>
      </c>
      <c r="K142" s="239" t="s">
        <v>145</v>
      </c>
      <c r="L142" s="43"/>
      <c r="M142" s="244" t="s">
        <v>1</v>
      </c>
      <c r="N142" s="245" t="s">
        <v>38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146</v>
      </c>
      <c r="AT142" s="248" t="s">
        <v>141</v>
      </c>
      <c r="AU142" s="248" t="s">
        <v>83</v>
      </c>
      <c r="AY142" s="17" t="s">
        <v>139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146</v>
      </c>
      <c r="BM142" s="248" t="s">
        <v>158</v>
      </c>
    </row>
    <row r="143" spans="2:65" s="1" customFormat="1" ht="24" customHeight="1">
      <c r="B143" s="38"/>
      <c r="C143" s="237" t="s">
        <v>146</v>
      </c>
      <c r="D143" s="237" t="s">
        <v>141</v>
      </c>
      <c r="E143" s="238" t="s">
        <v>159</v>
      </c>
      <c r="F143" s="239" t="s">
        <v>160</v>
      </c>
      <c r="G143" s="240" t="s">
        <v>144</v>
      </c>
      <c r="H143" s="241">
        <v>6.52</v>
      </c>
      <c r="I143" s="242"/>
      <c r="J143" s="243">
        <f>ROUND(I143*H143,2)</f>
        <v>0</v>
      </c>
      <c r="K143" s="239" t="s">
        <v>145</v>
      </c>
      <c r="L143" s="43"/>
      <c r="M143" s="244" t="s">
        <v>1</v>
      </c>
      <c r="N143" s="245" t="s">
        <v>38</v>
      </c>
      <c r="O143" s="86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48" t="s">
        <v>146</v>
      </c>
      <c r="AT143" s="248" t="s">
        <v>141</v>
      </c>
      <c r="AU143" s="248" t="s">
        <v>83</v>
      </c>
      <c r="AY143" s="17" t="s">
        <v>139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81</v>
      </c>
      <c r="BK143" s="249">
        <f>ROUND(I143*H143,2)</f>
        <v>0</v>
      </c>
      <c r="BL143" s="17" t="s">
        <v>146</v>
      </c>
      <c r="BM143" s="248" t="s">
        <v>161</v>
      </c>
    </row>
    <row r="144" spans="2:51" s="12" customFormat="1" ht="12">
      <c r="B144" s="250"/>
      <c r="C144" s="251"/>
      <c r="D144" s="252" t="s">
        <v>148</v>
      </c>
      <c r="E144" s="253" t="s">
        <v>1</v>
      </c>
      <c r="F144" s="254" t="s">
        <v>162</v>
      </c>
      <c r="G144" s="251"/>
      <c r="H144" s="255">
        <v>5.1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148</v>
      </c>
      <c r="AU144" s="261" t="s">
        <v>83</v>
      </c>
      <c r="AV144" s="12" t="s">
        <v>83</v>
      </c>
      <c r="AW144" s="12" t="s">
        <v>30</v>
      </c>
      <c r="AX144" s="12" t="s">
        <v>73</v>
      </c>
      <c r="AY144" s="261" t="s">
        <v>139</v>
      </c>
    </row>
    <row r="145" spans="2:51" s="12" customFormat="1" ht="12">
      <c r="B145" s="250"/>
      <c r="C145" s="251"/>
      <c r="D145" s="252" t="s">
        <v>148</v>
      </c>
      <c r="E145" s="253" t="s">
        <v>1</v>
      </c>
      <c r="F145" s="254" t="s">
        <v>163</v>
      </c>
      <c r="G145" s="251"/>
      <c r="H145" s="255">
        <v>1.42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148</v>
      </c>
      <c r="AU145" s="261" t="s">
        <v>83</v>
      </c>
      <c r="AV145" s="12" t="s">
        <v>83</v>
      </c>
      <c r="AW145" s="12" t="s">
        <v>30</v>
      </c>
      <c r="AX145" s="12" t="s">
        <v>73</v>
      </c>
      <c r="AY145" s="261" t="s">
        <v>139</v>
      </c>
    </row>
    <row r="146" spans="2:51" s="13" customFormat="1" ht="12">
      <c r="B146" s="262"/>
      <c r="C146" s="263"/>
      <c r="D146" s="252" t="s">
        <v>148</v>
      </c>
      <c r="E146" s="264" t="s">
        <v>1</v>
      </c>
      <c r="F146" s="265" t="s">
        <v>150</v>
      </c>
      <c r="G146" s="263"/>
      <c r="H146" s="266">
        <v>6.52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148</v>
      </c>
      <c r="AU146" s="272" t="s">
        <v>83</v>
      </c>
      <c r="AV146" s="13" t="s">
        <v>146</v>
      </c>
      <c r="AW146" s="13" t="s">
        <v>30</v>
      </c>
      <c r="AX146" s="13" t="s">
        <v>81</v>
      </c>
      <c r="AY146" s="272" t="s">
        <v>139</v>
      </c>
    </row>
    <row r="147" spans="2:65" s="1" customFormat="1" ht="24" customHeight="1">
      <c r="B147" s="38"/>
      <c r="C147" s="237" t="s">
        <v>164</v>
      </c>
      <c r="D147" s="237" t="s">
        <v>141</v>
      </c>
      <c r="E147" s="238" t="s">
        <v>165</v>
      </c>
      <c r="F147" s="239" t="s">
        <v>166</v>
      </c>
      <c r="G147" s="240" t="s">
        <v>144</v>
      </c>
      <c r="H147" s="241">
        <v>6.52</v>
      </c>
      <c r="I147" s="242"/>
      <c r="J147" s="243">
        <f>ROUND(I147*H147,2)</f>
        <v>0</v>
      </c>
      <c r="K147" s="239" t="s">
        <v>145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146</v>
      </c>
      <c r="AT147" s="248" t="s">
        <v>141</v>
      </c>
      <c r="AU147" s="248" t="s">
        <v>83</v>
      </c>
      <c r="AY147" s="17" t="s">
        <v>139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146</v>
      </c>
      <c r="BM147" s="248" t="s">
        <v>167</v>
      </c>
    </row>
    <row r="148" spans="2:65" s="1" customFormat="1" ht="24" customHeight="1">
      <c r="B148" s="38"/>
      <c r="C148" s="237" t="s">
        <v>168</v>
      </c>
      <c r="D148" s="237" t="s">
        <v>141</v>
      </c>
      <c r="E148" s="238" t="s">
        <v>169</v>
      </c>
      <c r="F148" s="239" t="s">
        <v>170</v>
      </c>
      <c r="G148" s="240" t="s">
        <v>171</v>
      </c>
      <c r="H148" s="241">
        <v>8.5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172</v>
      </c>
    </row>
    <row r="149" spans="2:65" s="1" customFormat="1" ht="16.5" customHeight="1">
      <c r="B149" s="38"/>
      <c r="C149" s="273" t="s">
        <v>173</v>
      </c>
      <c r="D149" s="273" t="s">
        <v>174</v>
      </c>
      <c r="E149" s="274" t="s">
        <v>175</v>
      </c>
      <c r="F149" s="275" t="s">
        <v>176</v>
      </c>
      <c r="G149" s="276" t="s">
        <v>177</v>
      </c>
      <c r="H149" s="277">
        <v>2</v>
      </c>
      <c r="I149" s="278"/>
      <c r="J149" s="279">
        <f>ROUND(I149*H149,2)</f>
        <v>0</v>
      </c>
      <c r="K149" s="275" t="s">
        <v>145</v>
      </c>
      <c r="L149" s="280"/>
      <c r="M149" s="281" t="s">
        <v>1</v>
      </c>
      <c r="N149" s="282" t="s">
        <v>38</v>
      </c>
      <c r="O149" s="86"/>
      <c r="P149" s="246">
        <f>O149*H149</f>
        <v>0</v>
      </c>
      <c r="Q149" s="246">
        <v>0.01007</v>
      </c>
      <c r="R149" s="246">
        <f>Q149*H149</f>
        <v>0.02014</v>
      </c>
      <c r="S149" s="246">
        <v>0</v>
      </c>
      <c r="T149" s="247">
        <f>S149*H149</f>
        <v>0</v>
      </c>
      <c r="AR149" s="248" t="s">
        <v>178</v>
      </c>
      <c r="AT149" s="248" t="s">
        <v>174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179</v>
      </c>
    </row>
    <row r="150" spans="2:65" s="1" customFormat="1" ht="24" customHeight="1">
      <c r="B150" s="38"/>
      <c r="C150" s="237" t="s">
        <v>178</v>
      </c>
      <c r="D150" s="237" t="s">
        <v>141</v>
      </c>
      <c r="E150" s="238" t="s">
        <v>180</v>
      </c>
      <c r="F150" s="239" t="s">
        <v>181</v>
      </c>
      <c r="G150" s="240" t="s">
        <v>144</v>
      </c>
      <c r="H150" s="241">
        <v>9.672</v>
      </c>
      <c r="I150" s="242"/>
      <c r="J150" s="243">
        <f>ROUND(I150*H150,2)</f>
        <v>0</v>
      </c>
      <c r="K150" s="239" t="s">
        <v>145</v>
      </c>
      <c r="L150" s="43"/>
      <c r="M150" s="244" t="s">
        <v>1</v>
      </c>
      <c r="N150" s="245" t="s">
        <v>38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146</v>
      </c>
      <c r="AT150" s="248" t="s">
        <v>141</v>
      </c>
      <c r="AU150" s="248" t="s">
        <v>83</v>
      </c>
      <c r="AY150" s="17" t="s">
        <v>139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146</v>
      </c>
      <c r="BM150" s="248" t="s">
        <v>182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183</v>
      </c>
      <c r="G151" s="251"/>
      <c r="H151" s="255">
        <v>6.39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2" customFormat="1" ht="12">
      <c r="B152" s="250"/>
      <c r="C152" s="251"/>
      <c r="D152" s="252" t="s">
        <v>148</v>
      </c>
      <c r="E152" s="253" t="s">
        <v>1</v>
      </c>
      <c r="F152" s="254" t="s">
        <v>184</v>
      </c>
      <c r="G152" s="251"/>
      <c r="H152" s="255">
        <v>6.52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148</v>
      </c>
      <c r="AU152" s="261" t="s">
        <v>83</v>
      </c>
      <c r="AV152" s="12" t="s">
        <v>83</v>
      </c>
      <c r="AW152" s="12" t="s">
        <v>30</v>
      </c>
      <c r="AX152" s="12" t="s">
        <v>73</v>
      </c>
      <c r="AY152" s="261" t="s">
        <v>139</v>
      </c>
    </row>
    <row r="153" spans="2:51" s="12" customFormat="1" ht="12">
      <c r="B153" s="250"/>
      <c r="C153" s="251"/>
      <c r="D153" s="252" t="s">
        <v>148</v>
      </c>
      <c r="E153" s="253" t="s">
        <v>1</v>
      </c>
      <c r="F153" s="254" t="s">
        <v>185</v>
      </c>
      <c r="G153" s="251"/>
      <c r="H153" s="255">
        <v>-3.238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148</v>
      </c>
      <c r="AU153" s="261" t="s">
        <v>83</v>
      </c>
      <c r="AV153" s="12" t="s">
        <v>83</v>
      </c>
      <c r="AW153" s="12" t="s">
        <v>30</v>
      </c>
      <c r="AX153" s="12" t="s">
        <v>73</v>
      </c>
      <c r="AY153" s="261" t="s">
        <v>139</v>
      </c>
    </row>
    <row r="154" spans="2:51" s="13" customFormat="1" ht="12">
      <c r="B154" s="262"/>
      <c r="C154" s="263"/>
      <c r="D154" s="252" t="s">
        <v>148</v>
      </c>
      <c r="E154" s="264" t="s">
        <v>1</v>
      </c>
      <c r="F154" s="265" t="s">
        <v>150</v>
      </c>
      <c r="G154" s="263"/>
      <c r="H154" s="266">
        <v>9.672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148</v>
      </c>
      <c r="AU154" s="272" t="s">
        <v>83</v>
      </c>
      <c r="AV154" s="13" t="s">
        <v>146</v>
      </c>
      <c r="AW154" s="13" t="s">
        <v>30</v>
      </c>
      <c r="AX154" s="13" t="s">
        <v>81</v>
      </c>
      <c r="AY154" s="272" t="s">
        <v>139</v>
      </c>
    </row>
    <row r="155" spans="2:65" s="1" customFormat="1" ht="16.5" customHeight="1">
      <c r="B155" s="38"/>
      <c r="C155" s="237" t="s">
        <v>186</v>
      </c>
      <c r="D155" s="237" t="s">
        <v>141</v>
      </c>
      <c r="E155" s="238" t="s">
        <v>187</v>
      </c>
      <c r="F155" s="239" t="s">
        <v>188</v>
      </c>
      <c r="G155" s="240" t="s">
        <v>144</v>
      </c>
      <c r="H155" s="241">
        <v>9.672</v>
      </c>
      <c r="I155" s="242"/>
      <c r="J155" s="243">
        <f>ROUND(I155*H155,2)</f>
        <v>0</v>
      </c>
      <c r="K155" s="239" t="s">
        <v>145</v>
      </c>
      <c r="L155" s="43"/>
      <c r="M155" s="244" t="s">
        <v>1</v>
      </c>
      <c r="N155" s="245" t="s">
        <v>38</v>
      </c>
      <c r="O155" s="86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48" t="s">
        <v>146</v>
      </c>
      <c r="AT155" s="248" t="s">
        <v>141</v>
      </c>
      <c r="AU155" s="248" t="s">
        <v>83</v>
      </c>
      <c r="AY155" s="17" t="s">
        <v>139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81</v>
      </c>
      <c r="BK155" s="249">
        <f>ROUND(I155*H155,2)</f>
        <v>0</v>
      </c>
      <c r="BL155" s="17" t="s">
        <v>146</v>
      </c>
      <c r="BM155" s="248" t="s">
        <v>189</v>
      </c>
    </row>
    <row r="156" spans="2:65" s="1" customFormat="1" ht="24" customHeight="1">
      <c r="B156" s="38"/>
      <c r="C156" s="237" t="s">
        <v>190</v>
      </c>
      <c r="D156" s="237" t="s">
        <v>141</v>
      </c>
      <c r="E156" s="238" t="s">
        <v>191</v>
      </c>
      <c r="F156" s="239" t="s">
        <v>192</v>
      </c>
      <c r="G156" s="240" t="s">
        <v>193</v>
      </c>
      <c r="H156" s="241">
        <v>17.41</v>
      </c>
      <c r="I156" s="242"/>
      <c r="J156" s="243">
        <f>ROUND(I156*H156,2)</f>
        <v>0</v>
      </c>
      <c r="K156" s="239" t="s">
        <v>145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146</v>
      </c>
      <c r="AT156" s="248" t="s">
        <v>141</v>
      </c>
      <c r="AU156" s="248" t="s">
        <v>83</v>
      </c>
      <c r="AY156" s="17" t="s">
        <v>139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146</v>
      </c>
      <c r="BM156" s="248" t="s">
        <v>194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195</v>
      </c>
      <c r="G157" s="251"/>
      <c r="H157" s="255">
        <v>17.41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3" customFormat="1" ht="12">
      <c r="B158" s="262"/>
      <c r="C158" s="263"/>
      <c r="D158" s="252" t="s">
        <v>148</v>
      </c>
      <c r="E158" s="264" t="s">
        <v>1</v>
      </c>
      <c r="F158" s="265" t="s">
        <v>150</v>
      </c>
      <c r="G158" s="263"/>
      <c r="H158" s="266">
        <v>17.41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148</v>
      </c>
      <c r="AU158" s="272" t="s">
        <v>83</v>
      </c>
      <c r="AV158" s="13" t="s">
        <v>146</v>
      </c>
      <c r="AW158" s="13" t="s">
        <v>30</v>
      </c>
      <c r="AX158" s="13" t="s">
        <v>81</v>
      </c>
      <c r="AY158" s="272" t="s">
        <v>139</v>
      </c>
    </row>
    <row r="159" spans="2:65" s="1" customFormat="1" ht="24" customHeight="1">
      <c r="B159" s="38"/>
      <c r="C159" s="237" t="s">
        <v>196</v>
      </c>
      <c r="D159" s="237" t="s">
        <v>141</v>
      </c>
      <c r="E159" s="238" t="s">
        <v>197</v>
      </c>
      <c r="F159" s="239" t="s">
        <v>198</v>
      </c>
      <c r="G159" s="240" t="s">
        <v>144</v>
      </c>
      <c r="H159" s="241">
        <v>8.373</v>
      </c>
      <c r="I159" s="242"/>
      <c r="J159" s="243">
        <f>ROUND(I159*H159,2)</f>
        <v>0</v>
      </c>
      <c r="K159" s="239" t="s">
        <v>145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146</v>
      </c>
      <c r="AT159" s="248" t="s">
        <v>141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199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200</v>
      </c>
      <c r="G160" s="251"/>
      <c r="H160" s="255">
        <v>4.365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2" customFormat="1" ht="12">
      <c r="B161" s="250"/>
      <c r="C161" s="251"/>
      <c r="D161" s="252" t="s">
        <v>148</v>
      </c>
      <c r="E161" s="253" t="s">
        <v>1</v>
      </c>
      <c r="F161" s="254" t="s">
        <v>201</v>
      </c>
      <c r="G161" s="251"/>
      <c r="H161" s="255">
        <v>3.038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148</v>
      </c>
      <c r="AU161" s="261" t="s">
        <v>83</v>
      </c>
      <c r="AV161" s="12" t="s">
        <v>83</v>
      </c>
      <c r="AW161" s="12" t="s">
        <v>30</v>
      </c>
      <c r="AX161" s="12" t="s">
        <v>73</v>
      </c>
      <c r="AY161" s="261" t="s">
        <v>139</v>
      </c>
    </row>
    <row r="162" spans="2:51" s="12" customFormat="1" ht="12">
      <c r="B162" s="250"/>
      <c r="C162" s="251"/>
      <c r="D162" s="252" t="s">
        <v>148</v>
      </c>
      <c r="E162" s="253" t="s">
        <v>1</v>
      </c>
      <c r="F162" s="254" t="s">
        <v>202</v>
      </c>
      <c r="G162" s="251"/>
      <c r="H162" s="255">
        <v>0.97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148</v>
      </c>
      <c r="AU162" s="261" t="s">
        <v>83</v>
      </c>
      <c r="AV162" s="12" t="s">
        <v>83</v>
      </c>
      <c r="AW162" s="12" t="s">
        <v>30</v>
      </c>
      <c r="AX162" s="12" t="s">
        <v>73</v>
      </c>
      <c r="AY162" s="261" t="s">
        <v>139</v>
      </c>
    </row>
    <row r="163" spans="2:51" s="13" customFormat="1" ht="12">
      <c r="B163" s="262"/>
      <c r="C163" s="263"/>
      <c r="D163" s="252" t="s">
        <v>148</v>
      </c>
      <c r="E163" s="264" t="s">
        <v>1</v>
      </c>
      <c r="F163" s="265" t="s">
        <v>150</v>
      </c>
      <c r="G163" s="263"/>
      <c r="H163" s="266">
        <v>8.373000000000001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148</v>
      </c>
      <c r="AU163" s="272" t="s">
        <v>83</v>
      </c>
      <c r="AV163" s="13" t="s">
        <v>146</v>
      </c>
      <c r="AW163" s="13" t="s">
        <v>30</v>
      </c>
      <c r="AX163" s="13" t="s">
        <v>81</v>
      </c>
      <c r="AY163" s="272" t="s">
        <v>139</v>
      </c>
    </row>
    <row r="164" spans="2:65" s="1" customFormat="1" ht="24" customHeight="1">
      <c r="B164" s="38"/>
      <c r="C164" s="237" t="s">
        <v>203</v>
      </c>
      <c r="D164" s="237" t="s">
        <v>141</v>
      </c>
      <c r="E164" s="238" t="s">
        <v>204</v>
      </c>
      <c r="F164" s="239" t="s">
        <v>205</v>
      </c>
      <c r="G164" s="240" t="s">
        <v>144</v>
      </c>
      <c r="H164" s="241">
        <v>3.238</v>
      </c>
      <c r="I164" s="242"/>
      <c r="J164" s="243">
        <f>ROUND(I164*H164,2)</f>
        <v>0</v>
      </c>
      <c r="K164" s="239" t="s">
        <v>145</v>
      </c>
      <c r="L164" s="43"/>
      <c r="M164" s="244" t="s">
        <v>1</v>
      </c>
      <c r="N164" s="245" t="s">
        <v>38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146</v>
      </c>
      <c r="AT164" s="248" t="s">
        <v>141</v>
      </c>
      <c r="AU164" s="248" t="s">
        <v>83</v>
      </c>
      <c r="AY164" s="17" t="s">
        <v>139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81</v>
      </c>
      <c r="BK164" s="249">
        <f>ROUND(I164*H164,2)</f>
        <v>0</v>
      </c>
      <c r="BL164" s="17" t="s">
        <v>146</v>
      </c>
      <c r="BM164" s="248" t="s">
        <v>206</v>
      </c>
    </row>
    <row r="165" spans="2:51" s="12" customFormat="1" ht="12">
      <c r="B165" s="250"/>
      <c r="C165" s="251"/>
      <c r="D165" s="252" t="s">
        <v>148</v>
      </c>
      <c r="E165" s="253" t="s">
        <v>1</v>
      </c>
      <c r="F165" s="254" t="s">
        <v>207</v>
      </c>
      <c r="G165" s="251"/>
      <c r="H165" s="255">
        <v>1.575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148</v>
      </c>
      <c r="AU165" s="261" t="s">
        <v>83</v>
      </c>
      <c r="AV165" s="12" t="s">
        <v>83</v>
      </c>
      <c r="AW165" s="12" t="s">
        <v>30</v>
      </c>
      <c r="AX165" s="12" t="s">
        <v>73</v>
      </c>
      <c r="AY165" s="261" t="s">
        <v>139</v>
      </c>
    </row>
    <row r="166" spans="2:51" s="12" customFormat="1" ht="12">
      <c r="B166" s="250"/>
      <c r="C166" s="251"/>
      <c r="D166" s="252" t="s">
        <v>148</v>
      </c>
      <c r="E166" s="253" t="s">
        <v>1</v>
      </c>
      <c r="F166" s="254" t="s">
        <v>208</v>
      </c>
      <c r="G166" s="251"/>
      <c r="H166" s="255">
        <v>1.313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148</v>
      </c>
      <c r="AU166" s="261" t="s">
        <v>83</v>
      </c>
      <c r="AV166" s="12" t="s">
        <v>83</v>
      </c>
      <c r="AW166" s="12" t="s">
        <v>30</v>
      </c>
      <c r="AX166" s="12" t="s">
        <v>73</v>
      </c>
      <c r="AY166" s="261" t="s">
        <v>139</v>
      </c>
    </row>
    <row r="167" spans="2:51" s="12" customFormat="1" ht="12">
      <c r="B167" s="250"/>
      <c r="C167" s="251"/>
      <c r="D167" s="252" t="s">
        <v>148</v>
      </c>
      <c r="E167" s="253" t="s">
        <v>1</v>
      </c>
      <c r="F167" s="254" t="s">
        <v>209</v>
      </c>
      <c r="G167" s="251"/>
      <c r="H167" s="255">
        <v>0.35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148</v>
      </c>
      <c r="AU167" s="261" t="s">
        <v>83</v>
      </c>
      <c r="AV167" s="12" t="s">
        <v>83</v>
      </c>
      <c r="AW167" s="12" t="s">
        <v>30</v>
      </c>
      <c r="AX167" s="12" t="s">
        <v>73</v>
      </c>
      <c r="AY167" s="261" t="s">
        <v>139</v>
      </c>
    </row>
    <row r="168" spans="2:51" s="13" customFormat="1" ht="12">
      <c r="B168" s="262"/>
      <c r="C168" s="263"/>
      <c r="D168" s="252" t="s">
        <v>148</v>
      </c>
      <c r="E168" s="264" t="s">
        <v>1</v>
      </c>
      <c r="F168" s="265" t="s">
        <v>150</v>
      </c>
      <c r="G168" s="263"/>
      <c r="H168" s="266">
        <v>3.238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AT168" s="272" t="s">
        <v>148</v>
      </c>
      <c r="AU168" s="272" t="s">
        <v>83</v>
      </c>
      <c r="AV168" s="13" t="s">
        <v>146</v>
      </c>
      <c r="AW168" s="13" t="s">
        <v>30</v>
      </c>
      <c r="AX168" s="13" t="s">
        <v>81</v>
      </c>
      <c r="AY168" s="272" t="s">
        <v>139</v>
      </c>
    </row>
    <row r="169" spans="2:65" s="1" customFormat="1" ht="16.5" customHeight="1">
      <c r="B169" s="38"/>
      <c r="C169" s="273" t="s">
        <v>210</v>
      </c>
      <c r="D169" s="273" t="s">
        <v>174</v>
      </c>
      <c r="E169" s="274" t="s">
        <v>211</v>
      </c>
      <c r="F169" s="275" t="s">
        <v>212</v>
      </c>
      <c r="G169" s="276" t="s">
        <v>193</v>
      </c>
      <c r="H169" s="277">
        <v>6.464</v>
      </c>
      <c r="I169" s="278"/>
      <c r="J169" s="279">
        <f>ROUND(I169*H169,2)</f>
        <v>0</v>
      </c>
      <c r="K169" s="275" t="s">
        <v>145</v>
      </c>
      <c r="L169" s="280"/>
      <c r="M169" s="281" t="s">
        <v>1</v>
      </c>
      <c r="N169" s="282" t="s">
        <v>38</v>
      </c>
      <c r="O169" s="86"/>
      <c r="P169" s="246">
        <f>O169*H169</f>
        <v>0</v>
      </c>
      <c r="Q169" s="246">
        <v>1</v>
      </c>
      <c r="R169" s="246">
        <f>Q169*H169</f>
        <v>6.464</v>
      </c>
      <c r="S169" s="246">
        <v>0</v>
      </c>
      <c r="T169" s="247">
        <f>S169*H169</f>
        <v>0</v>
      </c>
      <c r="AR169" s="248" t="s">
        <v>178</v>
      </c>
      <c r="AT169" s="248" t="s">
        <v>174</v>
      </c>
      <c r="AU169" s="248" t="s">
        <v>83</v>
      </c>
      <c r="AY169" s="17" t="s">
        <v>139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81</v>
      </c>
      <c r="BK169" s="249">
        <f>ROUND(I169*H169,2)</f>
        <v>0</v>
      </c>
      <c r="BL169" s="17" t="s">
        <v>146</v>
      </c>
      <c r="BM169" s="248" t="s">
        <v>213</v>
      </c>
    </row>
    <row r="170" spans="2:51" s="12" customFormat="1" ht="12">
      <c r="B170" s="250"/>
      <c r="C170" s="251"/>
      <c r="D170" s="252" t="s">
        <v>148</v>
      </c>
      <c r="E170" s="253" t="s">
        <v>1</v>
      </c>
      <c r="F170" s="254" t="s">
        <v>214</v>
      </c>
      <c r="G170" s="251"/>
      <c r="H170" s="255">
        <v>6.464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148</v>
      </c>
      <c r="AU170" s="261" t="s">
        <v>83</v>
      </c>
      <c r="AV170" s="12" t="s">
        <v>83</v>
      </c>
      <c r="AW170" s="12" t="s">
        <v>30</v>
      </c>
      <c r="AX170" s="12" t="s">
        <v>73</v>
      </c>
      <c r="AY170" s="261" t="s">
        <v>139</v>
      </c>
    </row>
    <row r="171" spans="2:51" s="13" customFormat="1" ht="12">
      <c r="B171" s="262"/>
      <c r="C171" s="263"/>
      <c r="D171" s="252" t="s">
        <v>148</v>
      </c>
      <c r="E171" s="264" t="s">
        <v>1</v>
      </c>
      <c r="F171" s="265" t="s">
        <v>150</v>
      </c>
      <c r="G171" s="263"/>
      <c r="H171" s="266">
        <v>6.464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AT171" s="272" t="s">
        <v>148</v>
      </c>
      <c r="AU171" s="272" t="s">
        <v>83</v>
      </c>
      <c r="AV171" s="13" t="s">
        <v>146</v>
      </c>
      <c r="AW171" s="13" t="s">
        <v>30</v>
      </c>
      <c r="AX171" s="13" t="s">
        <v>81</v>
      </c>
      <c r="AY171" s="272" t="s">
        <v>139</v>
      </c>
    </row>
    <row r="172" spans="2:63" s="11" customFormat="1" ht="22.8" customHeight="1">
      <c r="B172" s="221"/>
      <c r="C172" s="222"/>
      <c r="D172" s="223" t="s">
        <v>72</v>
      </c>
      <c r="E172" s="235" t="s">
        <v>146</v>
      </c>
      <c r="F172" s="235" t="s">
        <v>215</v>
      </c>
      <c r="G172" s="222"/>
      <c r="H172" s="222"/>
      <c r="I172" s="225"/>
      <c r="J172" s="236">
        <f>BK172</f>
        <v>0</v>
      </c>
      <c r="K172" s="222"/>
      <c r="L172" s="227"/>
      <c r="M172" s="228"/>
      <c r="N172" s="229"/>
      <c r="O172" s="229"/>
      <c r="P172" s="230">
        <f>SUM(P173:P177)</f>
        <v>0</v>
      </c>
      <c r="Q172" s="229"/>
      <c r="R172" s="230">
        <f>SUM(R173:R177)</f>
        <v>0</v>
      </c>
      <c r="S172" s="229"/>
      <c r="T172" s="231">
        <f>SUM(T173:T177)</f>
        <v>0</v>
      </c>
      <c r="AR172" s="232" t="s">
        <v>81</v>
      </c>
      <c r="AT172" s="233" t="s">
        <v>72</v>
      </c>
      <c r="AU172" s="233" t="s">
        <v>81</v>
      </c>
      <c r="AY172" s="232" t="s">
        <v>139</v>
      </c>
      <c r="BK172" s="234">
        <f>SUM(BK173:BK177)</f>
        <v>0</v>
      </c>
    </row>
    <row r="173" spans="2:65" s="1" customFormat="1" ht="24" customHeight="1">
      <c r="B173" s="38"/>
      <c r="C173" s="237" t="s">
        <v>216</v>
      </c>
      <c r="D173" s="237" t="s">
        <v>141</v>
      </c>
      <c r="E173" s="238" t="s">
        <v>217</v>
      </c>
      <c r="F173" s="239" t="s">
        <v>218</v>
      </c>
      <c r="G173" s="240" t="s">
        <v>144</v>
      </c>
      <c r="H173" s="241">
        <v>1.3</v>
      </c>
      <c r="I173" s="242"/>
      <c r="J173" s="243">
        <f>ROUND(I173*H173,2)</f>
        <v>0</v>
      </c>
      <c r="K173" s="239" t="s">
        <v>145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146</v>
      </c>
      <c r="AT173" s="248" t="s">
        <v>141</v>
      </c>
      <c r="AU173" s="248" t="s">
        <v>83</v>
      </c>
      <c r="AY173" s="17" t="s">
        <v>139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146</v>
      </c>
      <c r="BM173" s="248" t="s">
        <v>219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220</v>
      </c>
      <c r="G174" s="251"/>
      <c r="H174" s="255">
        <v>0.45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2" customFormat="1" ht="12">
      <c r="B175" s="250"/>
      <c r="C175" s="251"/>
      <c r="D175" s="252" t="s">
        <v>148</v>
      </c>
      <c r="E175" s="253" t="s">
        <v>1</v>
      </c>
      <c r="F175" s="254" t="s">
        <v>221</v>
      </c>
      <c r="G175" s="251"/>
      <c r="H175" s="255">
        <v>0.75</v>
      </c>
      <c r="I175" s="256"/>
      <c r="J175" s="251"/>
      <c r="K175" s="251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148</v>
      </c>
      <c r="AU175" s="261" t="s">
        <v>83</v>
      </c>
      <c r="AV175" s="12" t="s">
        <v>83</v>
      </c>
      <c r="AW175" s="12" t="s">
        <v>30</v>
      </c>
      <c r="AX175" s="12" t="s">
        <v>73</v>
      </c>
      <c r="AY175" s="261" t="s">
        <v>139</v>
      </c>
    </row>
    <row r="176" spans="2:51" s="12" customFormat="1" ht="12">
      <c r="B176" s="250"/>
      <c r="C176" s="251"/>
      <c r="D176" s="252" t="s">
        <v>148</v>
      </c>
      <c r="E176" s="253" t="s">
        <v>1</v>
      </c>
      <c r="F176" s="254" t="s">
        <v>222</v>
      </c>
      <c r="G176" s="251"/>
      <c r="H176" s="255">
        <v>0.1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148</v>
      </c>
      <c r="AU176" s="261" t="s">
        <v>83</v>
      </c>
      <c r="AV176" s="12" t="s">
        <v>83</v>
      </c>
      <c r="AW176" s="12" t="s">
        <v>30</v>
      </c>
      <c r="AX176" s="12" t="s">
        <v>73</v>
      </c>
      <c r="AY176" s="261" t="s">
        <v>139</v>
      </c>
    </row>
    <row r="177" spans="2:51" s="13" customFormat="1" ht="12">
      <c r="B177" s="262"/>
      <c r="C177" s="263"/>
      <c r="D177" s="252" t="s">
        <v>148</v>
      </c>
      <c r="E177" s="264" t="s">
        <v>1</v>
      </c>
      <c r="F177" s="265" t="s">
        <v>150</v>
      </c>
      <c r="G177" s="263"/>
      <c r="H177" s="266">
        <v>1.3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148</v>
      </c>
      <c r="AU177" s="272" t="s">
        <v>83</v>
      </c>
      <c r="AV177" s="13" t="s">
        <v>146</v>
      </c>
      <c r="AW177" s="13" t="s">
        <v>30</v>
      </c>
      <c r="AX177" s="13" t="s">
        <v>81</v>
      </c>
      <c r="AY177" s="272" t="s">
        <v>139</v>
      </c>
    </row>
    <row r="178" spans="2:63" s="11" customFormat="1" ht="25.9" customHeight="1">
      <c r="B178" s="221"/>
      <c r="C178" s="222"/>
      <c r="D178" s="223" t="s">
        <v>72</v>
      </c>
      <c r="E178" s="224" t="s">
        <v>223</v>
      </c>
      <c r="F178" s="224" t="s">
        <v>224</v>
      </c>
      <c r="G178" s="222"/>
      <c r="H178" s="222"/>
      <c r="I178" s="225"/>
      <c r="J178" s="226">
        <f>BK178</f>
        <v>0</v>
      </c>
      <c r="K178" s="222"/>
      <c r="L178" s="227"/>
      <c r="M178" s="228"/>
      <c r="N178" s="229"/>
      <c r="O178" s="229"/>
      <c r="P178" s="230">
        <f>P179</f>
        <v>0</v>
      </c>
      <c r="Q178" s="229"/>
      <c r="R178" s="230">
        <f>R179</f>
        <v>0.035355</v>
      </c>
      <c r="S178" s="229"/>
      <c r="T178" s="231">
        <f>T179</f>
        <v>0</v>
      </c>
      <c r="AR178" s="232" t="s">
        <v>83</v>
      </c>
      <c r="AT178" s="233" t="s">
        <v>72</v>
      </c>
      <c r="AU178" s="233" t="s">
        <v>73</v>
      </c>
      <c r="AY178" s="232" t="s">
        <v>139</v>
      </c>
      <c r="BK178" s="234">
        <f>BK179</f>
        <v>0</v>
      </c>
    </row>
    <row r="179" spans="2:63" s="11" customFormat="1" ht="22.8" customHeight="1">
      <c r="B179" s="221"/>
      <c r="C179" s="222"/>
      <c r="D179" s="223" t="s">
        <v>72</v>
      </c>
      <c r="E179" s="235" t="s">
        <v>225</v>
      </c>
      <c r="F179" s="235" t="s">
        <v>226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SUM(P180:P199)</f>
        <v>0</v>
      </c>
      <c r="Q179" s="229"/>
      <c r="R179" s="230">
        <f>SUM(R180:R199)</f>
        <v>0.035355</v>
      </c>
      <c r="S179" s="229"/>
      <c r="T179" s="231">
        <f>SUM(T180:T199)</f>
        <v>0</v>
      </c>
      <c r="AR179" s="232" t="s">
        <v>83</v>
      </c>
      <c r="AT179" s="233" t="s">
        <v>72</v>
      </c>
      <c r="AU179" s="233" t="s">
        <v>81</v>
      </c>
      <c r="AY179" s="232" t="s">
        <v>139</v>
      </c>
      <c r="BK179" s="234">
        <f>SUM(BK180:BK199)</f>
        <v>0</v>
      </c>
    </row>
    <row r="180" spans="2:65" s="1" customFormat="1" ht="24" customHeight="1">
      <c r="B180" s="38"/>
      <c r="C180" s="237" t="s">
        <v>8</v>
      </c>
      <c r="D180" s="237" t="s">
        <v>141</v>
      </c>
      <c r="E180" s="238" t="s">
        <v>227</v>
      </c>
      <c r="F180" s="239" t="s">
        <v>228</v>
      </c>
      <c r="G180" s="240" t="s">
        <v>229</v>
      </c>
      <c r="H180" s="241">
        <v>1</v>
      </c>
      <c r="I180" s="242"/>
      <c r="J180" s="243">
        <f>ROUND(I180*H180,2)</f>
        <v>0</v>
      </c>
      <c r="K180" s="239" t="s">
        <v>145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0.00873</v>
      </c>
      <c r="R180" s="246">
        <f>Q180*H180</f>
        <v>0.00873</v>
      </c>
      <c r="S180" s="246">
        <v>0</v>
      </c>
      <c r="T180" s="247">
        <f>S180*H180</f>
        <v>0</v>
      </c>
      <c r="AR180" s="248" t="s">
        <v>230</v>
      </c>
      <c r="AT180" s="248" t="s">
        <v>141</v>
      </c>
      <c r="AU180" s="248" t="s">
        <v>83</v>
      </c>
      <c r="AY180" s="17" t="s">
        <v>139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230</v>
      </c>
      <c r="BM180" s="248" t="s">
        <v>231</v>
      </c>
    </row>
    <row r="181" spans="2:65" s="1" customFormat="1" ht="24" customHeight="1">
      <c r="B181" s="38"/>
      <c r="C181" s="237" t="s">
        <v>230</v>
      </c>
      <c r="D181" s="237" t="s">
        <v>141</v>
      </c>
      <c r="E181" s="238" t="s">
        <v>232</v>
      </c>
      <c r="F181" s="239" t="s">
        <v>233</v>
      </c>
      <c r="G181" s="240" t="s">
        <v>171</v>
      </c>
      <c r="H181" s="241">
        <v>19.25</v>
      </c>
      <c r="I181" s="242"/>
      <c r="J181" s="243">
        <f>ROUND(I181*H181,2)</f>
        <v>0</v>
      </c>
      <c r="K181" s="239" t="s">
        <v>145</v>
      </c>
      <c r="L181" s="43"/>
      <c r="M181" s="244" t="s">
        <v>1</v>
      </c>
      <c r="N181" s="245" t="s">
        <v>38</v>
      </c>
      <c r="O181" s="86"/>
      <c r="P181" s="246">
        <f>O181*H181</f>
        <v>0</v>
      </c>
      <c r="Q181" s="246">
        <v>0.00087</v>
      </c>
      <c r="R181" s="246">
        <f>Q181*H181</f>
        <v>0.0167475</v>
      </c>
      <c r="S181" s="246">
        <v>0</v>
      </c>
      <c r="T181" s="247">
        <f>S181*H181</f>
        <v>0</v>
      </c>
      <c r="AR181" s="248" t="s">
        <v>230</v>
      </c>
      <c r="AT181" s="248" t="s">
        <v>141</v>
      </c>
      <c r="AU181" s="248" t="s">
        <v>83</v>
      </c>
      <c r="AY181" s="17" t="s">
        <v>139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81</v>
      </c>
      <c r="BK181" s="249">
        <f>ROUND(I181*H181,2)</f>
        <v>0</v>
      </c>
      <c r="BL181" s="17" t="s">
        <v>230</v>
      </c>
      <c r="BM181" s="248" t="s">
        <v>234</v>
      </c>
    </row>
    <row r="182" spans="2:51" s="12" customFormat="1" ht="12">
      <c r="B182" s="250"/>
      <c r="C182" s="251"/>
      <c r="D182" s="252" t="s">
        <v>148</v>
      </c>
      <c r="E182" s="253" t="s">
        <v>1</v>
      </c>
      <c r="F182" s="254" t="s">
        <v>235</v>
      </c>
      <c r="G182" s="251"/>
      <c r="H182" s="255">
        <v>19.25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AT182" s="261" t="s">
        <v>148</v>
      </c>
      <c r="AU182" s="261" t="s">
        <v>83</v>
      </c>
      <c r="AV182" s="12" t="s">
        <v>83</v>
      </c>
      <c r="AW182" s="12" t="s">
        <v>30</v>
      </c>
      <c r="AX182" s="12" t="s">
        <v>73</v>
      </c>
      <c r="AY182" s="261" t="s">
        <v>139</v>
      </c>
    </row>
    <row r="183" spans="2:51" s="13" customFormat="1" ht="12">
      <c r="B183" s="262"/>
      <c r="C183" s="263"/>
      <c r="D183" s="252" t="s">
        <v>148</v>
      </c>
      <c r="E183" s="264" t="s">
        <v>1</v>
      </c>
      <c r="F183" s="265" t="s">
        <v>150</v>
      </c>
      <c r="G183" s="263"/>
      <c r="H183" s="266">
        <v>19.25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148</v>
      </c>
      <c r="AU183" s="272" t="s">
        <v>83</v>
      </c>
      <c r="AV183" s="13" t="s">
        <v>146</v>
      </c>
      <c r="AW183" s="13" t="s">
        <v>30</v>
      </c>
      <c r="AX183" s="13" t="s">
        <v>81</v>
      </c>
      <c r="AY183" s="272" t="s">
        <v>139</v>
      </c>
    </row>
    <row r="184" spans="2:65" s="1" customFormat="1" ht="16.5" customHeight="1">
      <c r="B184" s="38"/>
      <c r="C184" s="237" t="s">
        <v>236</v>
      </c>
      <c r="D184" s="237" t="s">
        <v>141</v>
      </c>
      <c r="E184" s="238" t="s">
        <v>237</v>
      </c>
      <c r="F184" s="239" t="s">
        <v>238</v>
      </c>
      <c r="G184" s="240" t="s">
        <v>177</v>
      </c>
      <c r="H184" s="241">
        <v>1</v>
      </c>
      <c r="I184" s="242"/>
      <c r="J184" s="243">
        <f>ROUND(I184*H184,2)</f>
        <v>0</v>
      </c>
      <c r="K184" s="239" t="s">
        <v>145</v>
      </c>
      <c r="L184" s="43"/>
      <c r="M184" s="244" t="s">
        <v>1</v>
      </c>
      <c r="N184" s="245" t="s">
        <v>38</v>
      </c>
      <c r="O184" s="86"/>
      <c r="P184" s="246">
        <f>O184*H184</f>
        <v>0</v>
      </c>
      <c r="Q184" s="246">
        <v>0.00061</v>
      </c>
      <c r="R184" s="246">
        <f>Q184*H184</f>
        <v>0.00061</v>
      </c>
      <c r="S184" s="246">
        <v>0</v>
      </c>
      <c r="T184" s="247">
        <f>S184*H184</f>
        <v>0</v>
      </c>
      <c r="AR184" s="248" t="s">
        <v>230</v>
      </c>
      <c r="AT184" s="248" t="s">
        <v>141</v>
      </c>
      <c r="AU184" s="248" t="s">
        <v>83</v>
      </c>
      <c r="AY184" s="17" t="s">
        <v>139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81</v>
      </c>
      <c r="BK184" s="249">
        <f>ROUND(I184*H184,2)</f>
        <v>0</v>
      </c>
      <c r="BL184" s="17" t="s">
        <v>230</v>
      </c>
      <c r="BM184" s="248" t="s">
        <v>239</v>
      </c>
    </row>
    <row r="185" spans="2:65" s="1" customFormat="1" ht="16.5" customHeight="1">
      <c r="B185" s="38"/>
      <c r="C185" s="237" t="s">
        <v>240</v>
      </c>
      <c r="D185" s="237" t="s">
        <v>141</v>
      </c>
      <c r="E185" s="238" t="s">
        <v>241</v>
      </c>
      <c r="F185" s="239" t="s">
        <v>242</v>
      </c>
      <c r="G185" s="240" t="s">
        <v>177</v>
      </c>
      <c r="H185" s="241">
        <v>2</v>
      </c>
      <c r="I185" s="242"/>
      <c r="J185" s="243">
        <f>ROUND(I185*H185,2)</f>
        <v>0</v>
      </c>
      <c r="K185" s="239" t="s">
        <v>145</v>
      </c>
      <c r="L185" s="43"/>
      <c r="M185" s="244" t="s">
        <v>1</v>
      </c>
      <c r="N185" s="245" t="s">
        <v>38</v>
      </c>
      <c r="O185" s="86"/>
      <c r="P185" s="246">
        <f>O185*H185</f>
        <v>0</v>
      </c>
      <c r="Q185" s="246">
        <v>0.00208</v>
      </c>
      <c r="R185" s="246">
        <f>Q185*H185</f>
        <v>0.00416</v>
      </c>
      <c r="S185" s="246">
        <v>0</v>
      </c>
      <c r="T185" s="247">
        <f>S185*H185</f>
        <v>0</v>
      </c>
      <c r="AR185" s="248" t="s">
        <v>230</v>
      </c>
      <c r="AT185" s="248" t="s">
        <v>141</v>
      </c>
      <c r="AU185" s="248" t="s">
        <v>83</v>
      </c>
      <c r="AY185" s="17" t="s">
        <v>139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81</v>
      </c>
      <c r="BK185" s="249">
        <f>ROUND(I185*H185,2)</f>
        <v>0</v>
      </c>
      <c r="BL185" s="17" t="s">
        <v>230</v>
      </c>
      <c r="BM185" s="248" t="s">
        <v>243</v>
      </c>
    </row>
    <row r="186" spans="2:65" s="1" customFormat="1" ht="24" customHeight="1">
      <c r="B186" s="38"/>
      <c r="C186" s="237" t="s">
        <v>244</v>
      </c>
      <c r="D186" s="237" t="s">
        <v>141</v>
      </c>
      <c r="E186" s="238" t="s">
        <v>245</v>
      </c>
      <c r="F186" s="239" t="s">
        <v>246</v>
      </c>
      <c r="G186" s="240" t="s">
        <v>247</v>
      </c>
      <c r="H186" s="241">
        <v>1</v>
      </c>
      <c r="I186" s="242"/>
      <c r="J186" s="243">
        <f>ROUND(I186*H186,2)</f>
        <v>0</v>
      </c>
      <c r="K186" s="239" t="s">
        <v>1</v>
      </c>
      <c r="L186" s="43"/>
      <c r="M186" s="244" t="s">
        <v>1</v>
      </c>
      <c r="N186" s="245" t="s">
        <v>38</v>
      </c>
      <c r="O186" s="86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48" t="s">
        <v>230</v>
      </c>
      <c r="AT186" s="248" t="s">
        <v>141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230</v>
      </c>
      <c r="BM186" s="248" t="s">
        <v>248</v>
      </c>
    </row>
    <row r="187" spans="2:65" s="1" customFormat="1" ht="16.5" customHeight="1">
      <c r="B187" s="38"/>
      <c r="C187" s="237" t="s">
        <v>249</v>
      </c>
      <c r="D187" s="237" t="s">
        <v>141</v>
      </c>
      <c r="E187" s="238" t="s">
        <v>250</v>
      </c>
      <c r="F187" s="239" t="s">
        <v>251</v>
      </c>
      <c r="G187" s="240" t="s">
        <v>252</v>
      </c>
      <c r="H187" s="241">
        <v>1</v>
      </c>
      <c r="I187" s="242"/>
      <c r="J187" s="243">
        <f>ROUND(I187*H187,2)</f>
        <v>0</v>
      </c>
      <c r="K187" s="239" t="s">
        <v>1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AR187" s="248" t="s">
        <v>230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230</v>
      </c>
      <c r="BM187" s="248" t="s">
        <v>253</v>
      </c>
    </row>
    <row r="188" spans="2:65" s="1" customFormat="1" ht="16.5" customHeight="1">
      <c r="B188" s="38"/>
      <c r="C188" s="237" t="s">
        <v>7</v>
      </c>
      <c r="D188" s="237" t="s">
        <v>141</v>
      </c>
      <c r="E188" s="238" t="s">
        <v>254</v>
      </c>
      <c r="F188" s="239" t="s">
        <v>255</v>
      </c>
      <c r="G188" s="240" t="s">
        <v>252</v>
      </c>
      <c r="H188" s="241">
        <v>1</v>
      </c>
      <c r="I188" s="242"/>
      <c r="J188" s="243">
        <f>ROUND(I188*H188,2)</f>
        <v>0</v>
      </c>
      <c r="K188" s="239" t="s">
        <v>1</v>
      </c>
      <c r="L188" s="43"/>
      <c r="M188" s="244" t="s">
        <v>1</v>
      </c>
      <c r="N188" s="245" t="s">
        <v>38</v>
      </c>
      <c r="O188" s="86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48" t="s">
        <v>230</v>
      </c>
      <c r="AT188" s="248" t="s">
        <v>141</v>
      </c>
      <c r="AU188" s="248" t="s">
        <v>83</v>
      </c>
      <c r="AY188" s="17" t="s">
        <v>139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81</v>
      </c>
      <c r="BK188" s="249">
        <f>ROUND(I188*H188,2)</f>
        <v>0</v>
      </c>
      <c r="BL188" s="17" t="s">
        <v>230</v>
      </c>
      <c r="BM188" s="248" t="s">
        <v>256</v>
      </c>
    </row>
    <row r="189" spans="2:65" s="1" customFormat="1" ht="16.5" customHeight="1">
      <c r="B189" s="38"/>
      <c r="C189" s="237" t="s">
        <v>257</v>
      </c>
      <c r="D189" s="237" t="s">
        <v>141</v>
      </c>
      <c r="E189" s="238" t="s">
        <v>258</v>
      </c>
      <c r="F189" s="239" t="s">
        <v>259</v>
      </c>
      <c r="G189" s="240" t="s">
        <v>252</v>
      </c>
      <c r="H189" s="241">
        <v>1</v>
      </c>
      <c r="I189" s="242"/>
      <c r="J189" s="243">
        <f>ROUND(I189*H189,2)</f>
        <v>0</v>
      </c>
      <c r="K189" s="239" t="s">
        <v>1</v>
      </c>
      <c r="L189" s="43"/>
      <c r="M189" s="244" t="s">
        <v>1</v>
      </c>
      <c r="N189" s="245" t="s">
        <v>38</v>
      </c>
      <c r="O189" s="86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AR189" s="248" t="s">
        <v>230</v>
      </c>
      <c r="AT189" s="248" t="s">
        <v>141</v>
      </c>
      <c r="AU189" s="248" t="s">
        <v>83</v>
      </c>
      <c r="AY189" s="17" t="s">
        <v>139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81</v>
      </c>
      <c r="BK189" s="249">
        <f>ROUND(I189*H189,2)</f>
        <v>0</v>
      </c>
      <c r="BL189" s="17" t="s">
        <v>230</v>
      </c>
      <c r="BM189" s="248" t="s">
        <v>260</v>
      </c>
    </row>
    <row r="190" spans="2:65" s="1" customFormat="1" ht="16.5" customHeight="1">
      <c r="B190" s="38"/>
      <c r="C190" s="237" t="s">
        <v>261</v>
      </c>
      <c r="D190" s="237" t="s">
        <v>141</v>
      </c>
      <c r="E190" s="238" t="s">
        <v>262</v>
      </c>
      <c r="F190" s="239" t="s">
        <v>263</v>
      </c>
      <c r="G190" s="240" t="s">
        <v>252</v>
      </c>
      <c r="H190" s="241">
        <v>1</v>
      </c>
      <c r="I190" s="242"/>
      <c r="J190" s="243">
        <f>ROUND(I190*H190,2)</f>
        <v>0</v>
      </c>
      <c r="K190" s="239" t="s">
        <v>1</v>
      </c>
      <c r="L190" s="43"/>
      <c r="M190" s="244" t="s">
        <v>1</v>
      </c>
      <c r="N190" s="245" t="s">
        <v>38</v>
      </c>
      <c r="O190" s="86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48" t="s">
        <v>230</v>
      </c>
      <c r="AT190" s="248" t="s">
        <v>141</v>
      </c>
      <c r="AU190" s="248" t="s">
        <v>83</v>
      </c>
      <c r="AY190" s="17" t="s">
        <v>139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81</v>
      </c>
      <c r="BK190" s="249">
        <f>ROUND(I190*H190,2)</f>
        <v>0</v>
      </c>
      <c r="BL190" s="17" t="s">
        <v>230</v>
      </c>
      <c r="BM190" s="248" t="s">
        <v>264</v>
      </c>
    </row>
    <row r="191" spans="2:65" s="1" customFormat="1" ht="16.5" customHeight="1">
      <c r="B191" s="38"/>
      <c r="C191" s="237" t="s">
        <v>265</v>
      </c>
      <c r="D191" s="237" t="s">
        <v>141</v>
      </c>
      <c r="E191" s="238" t="s">
        <v>266</v>
      </c>
      <c r="F191" s="239" t="s">
        <v>267</v>
      </c>
      <c r="G191" s="240" t="s">
        <v>252</v>
      </c>
      <c r="H191" s="241">
        <v>1</v>
      </c>
      <c r="I191" s="242"/>
      <c r="J191" s="243">
        <f>ROUND(I191*H191,2)</f>
        <v>0</v>
      </c>
      <c r="K191" s="239" t="s">
        <v>1</v>
      </c>
      <c r="L191" s="43"/>
      <c r="M191" s="244" t="s">
        <v>1</v>
      </c>
      <c r="N191" s="245" t="s">
        <v>38</v>
      </c>
      <c r="O191" s="86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48" t="s">
        <v>230</v>
      </c>
      <c r="AT191" s="248" t="s">
        <v>141</v>
      </c>
      <c r="AU191" s="248" t="s">
        <v>83</v>
      </c>
      <c r="AY191" s="17" t="s">
        <v>139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230</v>
      </c>
      <c r="BM191" s="248" t="s">
        <v>268</v>
      </c>
    </row>
    <row r="192" spans="2:65" s="1" customFormat="1" ht="16.5" customHeight="1">
      <c r="B192" s="38"/>
      <c r="C192" s="237" t="s">
        <v>269</v>
      </c>
      <c r="D192" s="237" t="s">
        <v>141</v>
      </c>
      <c r="E192" s="238" t="s">
        <v>270</v>
      </c>
      <c r="F192" s="239" t="s">
        <v>271</v>
      </c>
      <c r="G192" s="240" t="s">
        <v>252</v>
      </c>
      <c r="H192" s="241">
        <v>1</v>
      </c>
      <c r="I192" s="242"/>
      <c r="J192" s="243">
        <f>ROUND(I192*H192,2)</f>
        <v>0</v>
      </c>
      <c r="K192" s="239" t="s">
        <v>1</v>
      </c>
      <c r="L192" s="43"/>
      <c r="M192" s="244" t="s">
        <v>1</v>
      </c>
      <c r="N192" s="245" t="s">
        <v>38</v>
      </c>
      <c r="O192" s="86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48" t="s">
        <v>230</v>
      </c>
      <c r="AT192" s="248" t="s">
        <v>141</v>
      </c>
      <c r="AU192" s="248" t="s">
        <v>83</v>
      </c>
      <c r="AY192" s="17" t="s">
        <v>139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81</v>
      </c>
      <c r="BK192" s="249">
        <f>ROUND(I192*H192,2)</f>
        <v>0</v>
      </c>
      <c r="BL192" s="17" t="s">
        <v>230</v>
      </c>
      <c r="BM192" s="248" t="s">
        <v>272</v>
      </c>
    </row>
    <row r="193" spans="2:65" s="1" customFormat="1" ht="16.5" customHeight="1">
      <c r="B193" s="38"/>
      <c r="C193" s="237" t="s">
        <v>273</v>
      </c>
      <c r="D193" s="237" t="s">
        <v>141</v>
      </c>
      <c r="E193" s="238" t="s">
        <v>274</v>
      </c>
      <c r="F193" s="239" t="s">
        <v>275</v>
      </c>
      <c r="G193" s="240" t="s">
        <v>252</v>
      </c>
      <c r="H193" s="241">
        <v>1</v>
      </c>
      <c r="I193" s="242"/>
      <c r="J193" s="243">
        <f>ROUND(I193*H193,2)</f>
        <v>0</v>
      </c>
      <c r="K193" s="239" t="s">
        <v>1</v>
      </c>
      <c r="L193" s="43"/>
      <c r="M193" s="244" t="s">
        <v>1</v>
      </c>
      <c r="N193" s="245" t="s">
        <v>38</v>
      </c>
      <c r="O193" s="86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48" t="s">
        <v>230</v>
      </c>
      <c r="AT193" s="248" t="s">
        <v>141</v>
      </c>
      <c r="AU193" s="248" t="s">
        <v>83</v>
      </c>
      <c r="AY193" s="17" t="s">
        <v>139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81</v>
      </c>
      <c r="BK193" s="249">
        <f>ROUND(I193*H193,2)</f>
        <v>0</v>
      </c>
      <c r="BL193" s="17" t="s">
        <v>230</v>
      </c>
      <c r="BM193" s="248" t="s">
        <v>276</v>
      </c>
    </row>
    <row r="194" spans="2:65" s="1" customFormat="1" ht="16.5" customHeight="1">
      <c r="B194" s="38"/>
      <c r="C194" s="237" t="s">
        <v>277</v>
      </c>
      <c r="D194" s="237" t="s">
        <v>141</v>
      </c>
      <c r="E194" s="238" t="s">
        <v>278</v>
      </c>
      <c r="F194" s="239" t="s">
        <v>279</v>
      </c>
      <c r="G194" s="240" t="s">
        <v>171</v>
      </c>
      <c r="H194" s="241">
        <v>19.25</v>
      </c>
      <c r="I194" s="242"/>
      <c r="J194" s="243">
        <f>ROUND(I194*H194,2)</f>
        <v>0</v>
      </c>
      <c r="K194" s="239" t="s">
        <v>145</v>
      </c>
      <c r="L194" s="43"/>
      <c r="M194" s="244" t="s">
        <v>1</v>
      </c>
      <c r="N194" s="245" t="s">
        <v>38</v>
      </c>
      <c r="O194" s="86"/>
      <c r="P194" s="246">
        <f>O194*H194</f>
        <v>0</v>
      </c>
      <c r="Q194" s="246">
        <v>0.00019</v>
      </c>
      <c r="R194" s="246">
        <f>Q194*H194</f>
        <v>0.0036575</v>
      </c>
      <c r="S194" s="246">
        <v>0</v>
      </c>
      <c r="T194" s="247">
        <f>S194*H194</f>
        <v>0</v>
      </c>
      <c r="AR194" s="248" t="s">
        <v>146</v>
      </c>
      <c r="AT194" s="248" t="s">
        <v>141</v>
      </c>
      <c r="AU194" s="248" t="s">
        <v>83</v>
      </c>
      <c r="AY194" s="17" t="s">
        <v>139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81</v>
      </c>
      <c r="BK194" s="249">
        <f>ROUND(I194*H194,2)</f>
        <v>0</v>
      </c>
      <c r="BL194" s="17" t="s">
        <v>146</v>
      </c>
      <c r="BM194" s="248" t="s">
        <v>280</v>
      </c>
    </row>
    <row r="195" spans="2:51" s="12" customFormat="1" ht="12">
      <c r="B195" s="250"/>
      <c r="C195" s="251"/>
      <c r="D195" s="252" t="s">
        <v>148</v>
      </c>
      <c r="E195" s="253" t="s">
        <v>1</v>
      </c>
      <c r="F195" s="254" t="s">
        <v>235</v>
      </c>
      <c r="G195" s="251"/>
      <c r="H195" s="255">
        <v>19.25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148</v>
      </c>
      <c r="AU195" s="261" t="s">
        <v>83</v>
      </c>
      <c r="AV195" s="12" t="s">
        <v>83</v>
      </c>
      <c r="AW195" s="12" t="s">
        <v>30</v>
      </c>
      <c r="AX195" s="12" t="s">
        <v>73</v>
      </c>
      <c r="AY195" s="261" t="s">
        <v>139</v>
      </c>
    </row>
    <row r="196" spans="2:51" s="13" customFormat="1" ht="12">
      <c r="B196" s="262"/>
      <c r="C196" s="263"/>
      <c r="D196" s="252" t="s">
        <v>148</v>
      </c>
      <c r="E196" s="264" t="s">
        <v>1</v>
      </c>
      <c r="F196" s="265" t="s">
        <v>150</v>
      </c>
      <c r="G196" s="263"/>
      <c r="H196" s="266">
        <v>19.25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AT196" s="272" t="s">
        <v>148</v>
      </c>
      <c r="AU196" s="272" t="s">
        <v>83</v>
      </c>
      <c r="AV196" s="13" t="s">
        <v>146</v>
      </c>
      <c r="AW196" s="13" t="s">
        <v>30</v>
      </c>
      <c r="AX196" s="13" t="s">
        <v>81</v>
      </c>
      <c r="AY196" s="272" t="s">
        <v>139</v>
      </c>
    </row>
    <row r="197" spans="2:65" s="1" customFormat="1" ht="16.5" customHeight="1">
      <c r="B197" s="38"/>
      <c r="C197" s="237" t="s">
        <v>281</v>
      </c>
      <c r="D197" s="237" t="s">
        <v>141</v>
      </c>
      <c r="E197" s="238" t="s">
        <v>282</v>
      </c>
      <c r="F197" s="239" t="s">
        <v>283</v>
      </c>
      <c r="G197" s="240" t="s">
        <v>177</v>
      </c>
      <c r="H197" s="241">
        <v>2</v>
      </c>
      <c r="I197" s="242"/>
      <c r="J197" s="243">
        <f>ROUND(I197*H197,2)</f>
        <v>0</v>
      </c>
      <c r="K197" s="239" t="s">
        <v>145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0.0002</v>
      </c>
      <c r="R197" s="246">
        <f>Q197*H197</f>
        <v>0.0004</v>
      </c>
      <c r="S197" s="246">
        <v>0</v>
      </c>
      <c r="T197" s="247">
        <f>S197*H197</f>
        <v>0</v>
      </c>
      <c r="AR197" s="248" t="s">
        <v>146</v>
      </c>
      <c r="AT197" s="248" t="s">
        <v>141</v>
      </c>
      <c r="AU197" s="248" t="s">
        <v>83</v>
      </c>
      <c r="AY197" s="17" t="s">
        <v>139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146</v>
      </c>
      <c r="BM197" s="248" t="s">
        <v>284</v>
      </c>
    </row>
    <row r="198" spans="2:65" s="1" customFormat="1" ht="24" customHeight="1">
      <c r="B198" s="38"/>
      <c r="C198" s="237" t="s">
        <v>285</v>
      </c>
      <c r="D198" s="237" t="s">
        <v>141</v>
      </c>
      <c r="E198" s="238" t="s">
        <v>286</v>
      </c>
      <c r="F198" s="239" t="s">
        <v>287</v>
      </c>
      <c r="G198" s="240" t="s">
        <v>171</v>
      </c>
      <c r="H198" s="241">
        <v>17.5</v>
      </c>
      <c r="I198" s="242"/>
      <c r="J198" s="243">
        <f>ROUND(I198*H198,2)</f>
        <v>0</v>
      </c>
      <c r="K198" s="239" t="s">
        <v>145</v>
      </c>
      <c r="L198" s="43"/>
      <c r="M198" s="244" t="s">
        <v>1</v>
      </c>
      <c r="N198" s="245" t="s">
        <v>38</v>
      </c>
      <c r="O198" s="86"/>
      <c r="P198" s="246">
        <f>O198*H198</f>
        <v>0</v>
      </c>
      <c r="Q198" s="246">
        <v>6E-05</v>
      </c>
      <c r="R198" s="246">
        <f>Q198*H198</f>
        <v>0.00105</v>
      </c>
      <c r="S198" s="246">
        <v>0</v>
      </c>
      <c r="T198" s="247">
        <f>S198*H198</f>
        <v>0</v>
      </c>
      <c r="AR198" s="248" t="s">
        <v>146</v>
      </c>
      <c r="AT198" s="248" t="s">
        <v>141</v>
      </c>
      <c r="AU198" s="248" t="s">
        <v>83</v>
      </c>
      <c r="AY198" s="17" t="s">
        <v>139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81</v>
      </c>
      <c r="BK198" s="249">
        <f>ROUND(I198*H198,2)</f>
        <v>0</v>
      </c>
      <c r="BL198" s="17" t="s">
        <v>146</v>
      </c>
      <c r="BM198" s="248" t="s">
        <v>288</v>
      </c>
    </row>
    <row r="199" spans="2:65" s="1" customFormat="1" ht="24" customHeight="1">
      <c r="B199" s="38"/>
      <c r="C199" s="237" t="s">
        <v>289</v>
      </c>
      <c r="D199" s="237" t="s">
        <v>141</v>
      </c>
      <c r="E199" s="238" t="s">
        <v>290</v>
      </c>
      <c r="F199" s="239" t="s">
        <v>291</v>
      </c>
      <c r="G199" s="240" t="s">
        <v>292</v>
      </c>
      <c r="H199" s="283"/>
      <c r="I199" s="242"/>
      <c r="J199" s="243">
        <f>ROUND(I199*H199,2)</f>
        <v>0</v>
      </c>
      <c r="K199" s="239" t="s">
        <v>145</v>
      </c>
      <c r="L199" s="43"/>
      <c r="M199" s="244" t="s">
        <v>1</v>
      </c>
      <c r="N199" s="245" t="s">
        <v>38</v>
      </c>
      <c r="O199" s="86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48" t="s">
        <v>230</v>
      </c>
      <c r="AT199" s="248" t="s">
        <v>141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230</v>
      </c>
      <c r="BM199" s="248" t="s">
        <v>293</v>
      </c>
    </row>
    <row r="200" spans="2:63" s="11" customFormat="1" ht="25.9" customHeight="1">
      <c r="B200" s="221"/>
      <c r="C200" s="222"/>
      <c r="D200" s="223" t="s">
        <v>72</v>
      </c>
      <c r="E200" s="224" t="s">
        <v>116</v>
      </c>
      <c r="F200" s="224" t="s">
        <v>294</v>
      </c>
      <c r="G200" s="222"/>
      <c r="H200" s="222"/>
      <c r="I200" s="225"/>
      <c r="J200" s="226">
        <f>BK200</f>
        <v>0</v>
      </c>
      <c r="K200" s="222"/>
      <c r="L200" s="227"/>
      <c r="M200" s="228"/>
      <c r="N200" s="229"/>
      <c r="O200" s="229"/>
      <c r="P200" s="230">
        <f>P201</f>
        <v>0</v>
      </c>
      <c r="Q200" s="229"/>
      <c r="R200" s="230">
        <f>R201</f>
        <v>0</v>
      </c>
      <c r="S200" s="229"/>
      <c r="T200" s="231">
        <f>T201</f>
        <v>0</v>
      </c>
      <c r="AR200" s="232" t="s">
        <v>164</v>
      </c>
      <c r="AT200" s="233" t="s">
        <v>72</v>
      </c>
      <c r="AU200" s="233" t="s">
        <v>73</v>
      </c>
      <c r="AY200" s="232" t="s">
        <v>139</v>
      </c>
      <c r="BK200" s="234">
        <f>BK201</f>
        <v>0</v>
      </c>
    </row>
    <row r="201" spans="2:63" s="11" customFormat="1" ht="22.8" customHeight="1">
      <c r="B201" s="221"/>
      <c r="C201" s="222"/>
      <c r="D201" s="223" t="s">
        <v>72</v>
      </c>
      <c r="E201" s="235" t="s">
        <v>295</v>
      </c>
      <c r="F201" s="235" t="s">
        <v>115</v>
      </c>
      <c r="G201" s="222"/>
      <c r="H201" s="222"/>
      <c r="I201" s="225"/>
      <c r="J201" s="236">
        <f>BK201</f>
        <v>0</v>
      </c>
      <c r="K201" s="222"/>
      <c r="L201" s="227"/>
      <c r="M201" s="228"/>
      <c r="N201" s="229"/>
      <c r="O201" s="229"/>
      <c r="P201" s="230">
        <f>P202</f>
        <v>0</v>
      </c>
      <c r="Q201" s="229"/>
      <c r="R201" s="230">
        <f>R202</f>
        <v>0</v>
      </c>
      <c r="S201" s="229"/>
      <c r="T201" s="231">
        <f>T202</f>
        <v>0</v>
      </c>
      <c r="AR201" s="232" t="s">
        <v>164</v>
      </c>
      <c r="AT201" s="233" t="s">
        <v>72</v>
      </c>
      <c r="AU201" s="233" t="s">
        <v>81</v>
      </c>
      <c r="AY201" s="232" t="s">
        <v>139</v>
      </c>
      <c r="BK201" s="234">
        <f>BK202</f>
        <v>0</v>
      </c>
    </row>
    <row r="202" spans="2:65" s="1" customFormat="1" ht="16.5" customHeight="1">
      <c r="B202" s="38"/>
      <c r="C202" s="237" t="s">
        <v>296</v>
      </c>
      <c r="D202" s="237" t="s">
        <v>141</v>
      </c>
      <c r="E202" s="238" t="s">
        <v>297</v>
      </c>
      <c r="F202" s="239" t="s">
        <v>115</v>
      </c>
      <c r="G202" s="240" t="s">
        <v>292</v>
      </c>
      <c r="H202" s="283"/>
      <c r="I202" s="242"/>
      <c r="J202" s="243">
        <f>ROUND(I202*H202,2)</f>
        <v>0</v>
      </c>
      <c r="K202" s="239" t="s">
        <v>1</v>
      </c>
      <c r="L202" s="43"/>
      <c r="M202" s="284" t="s">
        <v>1</v>
      </c>
      <c r="N202" s="285" t="s">
        <v>38</v>
      </c>
      <c r="O202" s="286"/>
      <c r="P202" s="287">
        <f>O202*H202</f>
        <v>0</v>
      </c>
      <c r="Q202" s="287">
        <v>0</v>
      </c>
      <c r="R202" s="287">
        <f>Q202*H202</f>
        <v>0</v>
      </c>
      <c r="S202" s="287">
        <v>0</v>
      </c>
      <c r="T202" s="288">
        <f>S202*H202</f>
        <v>0</v>
      </c>
      <c r="AR202" s="248" t="s">
        <v>298</v>
      </c>
      <c r="AT202" s="248" t="s">
        <v>141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298</v>
      </c>
      <c r="BM202" s="248" t="s">
        <v>299</v>
      </c>
    </row>
    <row r="203" spans="2:12" s="1" customFormat="1" ht="6.95" customHeight="1">
      <c r="B203" s="61"/>
      <c r="C203" s="62"/>
      <c r="D203" s="62"/>
      <c r="E203" s="62"/>
      <c r="F203" s="62"/>
      <c r="G203" s="62"/>
      <c r="H203" s="62"/>
      <c r="I203" s="175"/>
      <c r="J203" s="62"/>
      <c r="K203" s="62"/>
      <c r="L203" s="43"/>
    </row>
  </sheetData>
  <sheetProtection password="CC35" sheet="1" objects="1" scenarios="1" formatColumns="0" formatRows="0" autoFilter="0"/>
  <autoFilter ref="C132:K202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300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J106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ROUND((SUM(BE106:BE113)+SUM(BE133:BE171)),2)</f>
        <v>0</v>
      </c>
      <c r="I35" s="156">
        <v>0.21</v>
      </c>
      <c r="J35" s="155">
        <f>ROUND(((SUM(BE106:BE113)+SUM(BE133:BE171))*I35),2)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ROUND((SUM(BF106:BF113)+SUM(BF133:BF171)),2)</f>
        <v>0</v>
      </c>
      <c r="I36" s="156">
        <v>0.15</v>
      </c>
      <c r="J36" s="155">
        <f>ROUND(((SUM(BF106:BF113)+SUM(BF133:BF171))*I36),2)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ROUND((SUM(BG106:BG113)+SUM(BG133:BG171)),2)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ROUND((SUM(BH106:BH113)+SUM(BH133:BH171)),2)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ROUND((SUM(BI106:BI113)+SUM(BI133:BI171)),2)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J133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J134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J135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J162</f>
        <v>0</v>
      </c>
      <c r="K99" s="193"/>
      <c r="L99" s="198"/>
    </row>
    <row r="100" spans="2:12" s="8" customFormat="1" ht="24.95" customHeight="1">
      <c r="B100" s="185"/>
      <c r="C100" s="186"/>
      <c r="D100" s="187" t="s">
        <v>301</v>
      </c>
      <c r="E100" s="188"/>
      <c r="F100" s="188"/>
      <c r="G100" s="188"/>
      <c r="H100" s="188"/>
      <c r="I100" s="189"/>
      <c r="J100" s="190">
        <f>J166</f>
        <v>0</v>
      </c>
      <c r="K100" s="186"/>
      <c r="L100" s="191"/>
    </row>
    <row r="101" spans="2:12" s="9" customFormat="1" ht="19.9" customHeight="1">
      <c r="B101" s="192"/>
      <c r="C101" s="193"/>
      <c r="D101" s="194" t="s">
        <v>302</v>
      </c>
      <c r="E101" s="195"/>
      <c r="F101" s="195"/>
      <c r="G101" s="195"/>
      <c r="H101" s="195"/>
      <c r="I101" s="196"/>
      <c r="J101" s="197">
        <f>J167</f>
        <v>0</v>
      </c>
      <c r="K101" s="193"/>
      <c r="L101" s="198"/>
    </row>
    <row r="102" spans="2:12" s="8" customFormat="1" ht="24.95" customHeight="1">
      <c r="B102" s="185"/>
      <c r="C102" s="186"/>
      <c r="D102" s="187" t="s">
        <v>112</v>
      </c>
      <c r="E102" s="188"/>
      <c r="F102" s="188"/>
      <c r="G102" s="188"/>
      <c r="H102" s="188"/>
      <c r="I102" s="189"/>
      <c r="J102" s="190">
        <f>J169</f>
        <v>0</v>
      </c>
      <c r="K102" s="186"/>
      <c r="L102" s="191"/>
    </row>
    <row r="103" spans="2:12" s="9" customFormat="1" ht="19.9" customHeight="1">
      <c r="B103" s="192"/>
      <c r="C103" s="193"/>
      <c r="D103" s="194" t="s">
        <v>113</v>
      </c>
      <c r="E103" s="195"/>
      <c r="F103" s="195"/>
      <c r="G103" s="195"/>
      <c r="H103" s="195"/>
      <c r="I103" s="196"/>
      <c r="J103" s="197">
        <f>J170</f>
        <v>0</v>
      </c>
      <c r="K103" s="193"/>
      <c r="L103" s="198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4" s="1" customFormat="1" ht="29.25" customHeight="1">
      <c r="B106" s="38"/>
      <c r="C106" s="184" t="s">
        <v>114</v>
      </c>
      <c r="D106" s="39"/>
      <c r="E106" s="39"/>
      <c r="F106" s="39"/>
      <c r="G106" s="39"/>
      <c r="H106" s="39"/>
      <c r="I106" s="139"/>
      <c r="J106" s="199">
        <f>ROUND(J107+J108+J109+J110+J111+J112,2)</f>
        <v>0</v>
      </c>
      <c r="K106" s="39"/>
      <c r="L106" s="43"/>
      <c r="N106" s="200" t="s">
        <v>37</v>
      </c>
    </row>
    <row r="107" spans="2:65" s="1" customFormat="1" ht="18" customHeight="1">
      <c r="B107" s="38"/>
      <c r="C107" s="39"/>
      <c r="D107" s="201" t="s">
        <v>115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116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83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117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119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120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2" t="s">
        <v>121</v>
      </c>
      <c r="E112" s="39"/>
      <c r="F112" s="39"/>
      <c r="G112" s="39"/>
      <c r="H112" s="39"/>
      <c r="I112" s="139"/>
      <c r="J112" s="203">
        <f>ROUND(J30*T112,2)</f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122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12" s="1" customFormat="1" ht="12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9.25" customHeight="1">
      <c r="B114" s="38"/>
      <c r="C114" s="208" t="s">
        <v>123</v>
      </c>
      <c r="D114" s="181"/>
      <c r="E114" s="181"/>
      <c r="F114" s="181"/>
      <c r="G114" s="181"/>
      <c r="H114" s="181"/>
      <c r="I114" s="182"/>
      <c r="J114" s="209">
        <f>ROUND(J96+J106,2)</f>
        <v>0</v>
      </c>
      <c r="K114" s="181"/>
      <c r="L114" s="43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5"/>
      <c r="J115" s="62"/>
      <c r="K115" s="62"/>
      <c r="L115" s="43"/>
    </row>
    <row r="119" spans="2:12" s="1" customFormat="1" ht="6.95" customHeight="1">
      <c r="B119" s="63"/>
      <c r="C119" s="64"/>
      <c r="D119" s="64"/>
      <c r="E119" s="64"/>
      <c r="F119" s="64"/>
      <c r="G119" s="64"/>
      <c r="H119" s="64"/>
      <c r="I119" s="178"/>
      <c r="J119" s="64"/>
      <c r="K119" s="64"/>
      <c r="L119" s="43"/>
    </row>
    <row r="120" spans="2:12" s="1" customFormat="1" ht="24.95" customHeight="1">
      <c r="B120" s="38"/>
      <c r="C120" s="23" t="s">
        <v>124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2" customHeight="1">
      <c r="B122" s="38"/>
      <c r="C122" s="32" t="s">
        <v>16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6.5" customHeight="1">
      <c r="B123" s="38"/>
      <c r="C123" s="39"/>
      <c r="D123" s="39"/>
      <c r="E123" s="179" t="str">
        <f>E7</f>
        <v>Polyfunkční objekt</v>
      </c>
      <c r="F123" s="32"/>
      <c r="G123" s="32"/>
      <c r="H123" s="32"/>
      <c r="I123" s="139"/>
      <c r="J123" s="39"/>
      <c r="K123" s="39"/>
      <c r="L123" s="43"/>
    </row>
    <row r="124" spans="2:12" s="1" customFormat="1" ht="12" customHeight="1">
      <c r="B124" s="38"/>
      <c r="C124" s="32" t="s">
        <v>97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E9</f>
        <v>03200008b - Přeložka slaboproudých kabelů</v>
      </c>
      <c r="F125" s="39"/>
      <c r="G125" s="39"/>
      <c r="H125" s="39"/>
      <c r="I125" s="139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2" customHeight="1">
      <c r="B127" s="38"/>
      <c r="C127" s="32" t="s">
        <v>20</v>
      </c>
      <c r="D127" s="39"/>
      <c r="E127" s="39"/>
      <c r="F127" s="27" t="str">
        <f>F12</f>
        <v>Přibice</v>
      </c>
      <c r="G127" s="39"/>
      <c r="H127" s="39"/>
      <c r="I127" s="142" t="s">
        <v>22</v>
      </c>
      <c r="J127" s="74" t="str">
        <f>IF(J12="","",J12)</f>
        <v>21. 6. 2018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5.15" customHeight="1">
      <c r="B129" s="38"/>
      <c r="C129" s="32" t="s">
        <v>24</v>
      </c>
      <c r="D129" s="39"/>
      <c r="E129" s="39"/>
      <c r="F129" s="27" t="str">
        <f>E15</f>
        <v xml:space="preserve"> </v>
      </c>
      <c r="G129" s="39"/>
      <c r="H129" s="39"/>
      <c r="I129" s="142" t="s">
        <v>29</v>
      </c>
      <c r="J129" s="36" t="str">
        <f>E21</f>
        <v xml:space="preserve"> </v>
      </c>
      <c r="K129" s="39"/>
      <c r="L129" s="43"/>
    </row>
    <row r="130" spans="2:12" s="1" customFormat="1" ht="15.15" customHeight="1">
      <c r="B130" s="38"/>
      <c r="C130" s="32" t="s">
        <v>27</v>
      </c>
      <c r="D130" s="39"/>
      <c r="E130" s="39"/>
      <c r="F130" s="27" t="str">
        <f>IF(E18="","",E18)</f>
        <v>Vyplň údaj</v>
      </c>
      <c r="G130" s="39"/>
      <c r="H130" s="39"/>
      <c r="I130" s="142" t="s">
        <v>31</v>
      </c>
      <c r="J130" s="36" t="str">
        <f>E24</f>
        <v xml:space="preserve"> 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39"/>
      <c r="J131" s="39"/>
      <c r="K131" s="39"/>
      <c r="L131" s="43"/>
    </row>
    <row r="132" spans="2:20" s="10" customFormat="1" ht="29.25" customHeight="1">
      <c r="B132" s="210"/>
      <c r="C132" s="211" t="s">
        <v>125</v>
      </c>
      <c r="D132" s="212" t="s">
        <v>58</v>
      </c>
      <c r="E132" s="212" t="s">
        <v>54</v>
      </c>
      <c r="F132" s="212" t="s">
        <v>55</v>
      </c>
      <c r="G132" s="212" t="s">
        <v>126</v>
      </c>
      <c r="H132" s="212" t="s">
        <v>127</v>
      </c>
      <c r="I132" s="213" t="s">
        <v>128</v>
      </c>
      <c r="J132" s="214" t="s">
        <v>104</v>
      </c>
      <c r="K132" s="215" t="s">
        <v>129</v>
      </c>
      <c r="L132" s="216"/>
      <c r="M132" s="95" t="s">
        <v>1</v>
      </c>
      <c r="N132" s="96" t="s">
        <v>37</v>
      </c>
      <c r="O132" s="96" t="s">
        <v>130</v>
      </c>
      <c r="P132" s="96" t="s">
        <v>131</v>
      </c>
      <c r="Q132" s="96" t="s">
        <v>132</v>
      </c>
      <c r="R132" s="96" t="s">
        <v>133</v>
      </c>
      <c r="S132" s="96" t="s">
        <v>134</v>
      </c>
      <c r="T132" s="97" t="s">
        <v>135</v>
      </c>
    </row>
    <row r="133" spans="2:63" s="1" customFormat="1" ht="22.8" customHeight="1">
      <c r="B133" s="38"/>
      <c r="C133" s="102" t="s">
        <v>136</v>
      </c>
      <c r="D133" s="39"/>
      <c r="E133" s="39"/>
      <c r="F133" s="39"/>
      <c r="G133" s="39"/>
      <c r="H133" s="39"/>
      <c r="I133" s="139"/>
      <c r="J133" s="217">
        <f>BK133</f>
        <v>0</v>
      </c>
      <c r="K133" s="39"/>
      <c r="L133" s="43"/>
      <c r="M133" s="98"/>
      <c r="N133" s="99"/>
      <c r="O133" s="99"/>
      <c r="P133" s="218">
        <f>P134+P166+P169</f>
        <v>0</v>
      </c>
      <c r="Q133" s="99"/>
      <c r="R133" s="218">
        <f>R134+R166+R169</f>
        <v>88.21131840000001</v>
      </c>
      <c r="S133" s="99"/>
      <c r="T133" s="219">
        <f>T134+T166+T169</f>
        <v>0</v>
      </c>
      <c r="AT133" s="17" t="s">
        <v>72</v>
      </c>
      <c r="AU133" s="17" t="s">
        <v>106</v>
      </c>
      <c r="BK133" s="220">
        <f>BK134+BK166+BK169</f>
        <v>0</v>
      </c>
    </row>
    <row r="134" spans="2:63" s="11" customFormat="1" ht="25.9" customHeight="1">
      <c r="B134" s="221"/>
      <c r="C134" s="222"/>
      <c r="D134" s="223" t="s">
        <v>72</v>
      </c>
      <c r="E134" s="224" t="s">
        <v>137</v>
      </c>
      <c r="F134" s="224" t="s">
        <v>138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P135+P162</f>
        <v>0</v>
      </c>
      <c r="Q134" s="229"/>
      <c r="R134" s="230">
        <f>R135+R162</f>
        <v>88.1964384</v>
      </c>
      <c r="S134" s="229"/>
      <c r="T134" s="231">
        <f>T135+T162</f>
        <v>0</v>
      </c>
      <c r="AR134" s="232" t="s">
        <v>81</v>
      </c>
      <c r="AT134" s="233" t="s">
        <v>72</v>
      </c>
      <c r="AU134" s="233" t="s">
        <v>73</v>
      </c>
      <c r="AY134" s="232" t="s">
        <v>139</v>
      </c>
      <c r="BK134" s="234">
        <f>BK135+BK162</f>
        <v>0</v>
      </c>
    </row>
    <row r="135" spans="2:63" s="11" customFormat="1" ht="22.8" customHeight="1">
      <c r="B135" s="221"/>
      <c r="C135" s="222"/>
      <c r="D135" s="223" t="s">
        <v>72</v>
      </c>
      <c r="E135" s="235" t="s">
        <v>81</v>
      </c>
      <c r="F135" s="235" t="s">
        <v>140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SUM(P136:P161)</f>
        <v>0</v>
      </c>
      <c r="Q135" s="229"/>
      <c r="R135" s="230">
        <f>SUM(R136:R161)</f>
        <v>69.44</v>
      </c>
      <c r="S135" s="229"/>
      <c r="T135" s="231">
        <f>SUM(T136:T161)</f>
        <v>0</v>
      </c>
      <c r="AR135" s="232" t="s">
        <v>81</v>
      </c>
      <c r="AT135" s="233" t="s">
        <v>72</v>
      </c>
      <c r="AU135" s="233" t="s">
        <v>81</v>
      </c>
      <c r="AY135" s="232" t="s">
        <v>139</v>
      </c>
      <c r="BK135" s="234">
        <f>SUM(BK136:BK161)</f>
        <v>0</v>
      </c>
    </row>
    <row r="136" spans="2:65" s="1" customFormat="1" ht="24" customHeight="1">
      <c r="B136" s="38"/>
      <c r="C136" s="237" t="s">
        <v>81</v>
      </c>
      <c r="D136" s="237" t="s">
        <v>141</v>
      </c>
      <c r="E136" s="238" t="s">
        <v>142</v>
      </c>
      <c r="F136" s="239" t="s">
        <v>143</v>
      </c>
      <c r="G136" s="240" t="s">
        <v>144</v>
      </c>
      <c r="H136" s="241">
        <v>29.76</v>
      </c>
      <c r="I136" s="242"/>
      <c r="J136" s="243">
        <f>ROUND(I136*H136,2)</f>
        <v>0</v>
      </c>
      <c r="K136" s="239" t="s">
        <v>145</v>
      </c>
      <c r="L136" s="43"/>
      <c r="M136" s="244" t="s">
        <v>1</v>
      </c>
      <c r="N136" s="245" t="s">
        <v>38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146</v>
      </c>
      <c r="AT136" s="248" t="s">
        <v>141</v>
      </c>
      <c r="AU136" s="248" t="s">
        <v>83</v>
      </c>
      <c r="AY136" s="17" t="s">
        <v>139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146</v>
      </c>
      <c r="BM136" s="248" t="s">
        <v>303</v>
      </c>
    </row>
    <row r="137" spans="2:51" s="12" customFormat="1" ht="12">
      <c r="B137" s="250"/>
      <c r="C137" s="251"/>
      <c r="D137" s="252" t="s">
        <v>148</v>
      </c>
      <c r="E137" s="253" t="s">
        <v>1</v>
      </c>
      <c r="F137" s="254" t="s">
        <v>304</v>
      </c>
      <c r="G137" s="251"/>
      <c r="H137" s="255">
        <v>29.76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148</v>
      </c>
      <c r="AU137" s="261" t="s">
        <v>83</v>
      </c>
      <c r="AV137" s="12" t="s">
        <v>83</v>
      </c>
      <c r="AW137" s="12" t="s">
        <v>30</v>
      </c>
      <c r="AX137" s="12" t="s">
        <v>73</v>
      </c>
      <c r="AY137" s="261" t="s">
        <v>139</v>
      </c>
    </row>
    <row r="138" spans="2:51" s="13" customFormat="1" ht="12">
      <c r="B138" s="262"/>
      <c r="C138" s="263"/>
      <c r="D138" s="252" t="s">
        <v>148</v>
      </c>
      <c r="E138" s="264" t="s">
        <v>1</v>
      </c>
      <c r="F138" s="265" t="s">
        <v>150</v>
      </c>
      <c r="G138" s="263"/>
      <c r="H138" s="266">
        <v>29.76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148</v>
      </c>
      <c r="AU138" s="272" t="s">
        <v>83</v>
      </c>
      <c r="AV138" s="13" t="s">
        <v>146</v>
      </c>
      <c r="AW138" s="13" t="s">
        <v>30</v>
      </c>
      <c r="AX138" s="13" t="s">
        <v>81</v>
      </c>
      <c r="AY138" s="272" t="s">
        <v>139</v>
      </c>
    </row>
    <row r="139" spans="2:65" s="1" customFormat="1" ht="24" customHeight="1">
      <c r="B139" s="38"/>
      <c r="C139" s="237" t="s">
        <v>83</v>
      </c>
      <c r="D139" s="237" t="s">
        <v>141</v>
      </c>
      <c r="E139" s="238" t="s">
        <v>305</v>
      </c>
      <c r="F139" s="239" t="s">
        <v>306</v>
      </c>
      <c r="G139" s="240" t="s">
        <v>144</v>
      </c>
      <c r="H139" s="241">
        <v>79.36</v>
      </c>
      <c r="I139" s="242"/>
      <c r="J139" s="243">
        <f>ROUND(I139*H139,2)</f>
        <v>0</v>
      </c>
      <c r="K139" s="239" t="s">
        <v>145</v>
      </c>
      <c r="L139" s="43"/>
      <c r="M139" s="244" t="s">
        <v>1</v>
      </c>
      <c r="N139" s="245" t="s">
        <v>38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146</v>
      </c>
      <c r="AT139" s="248" t="s">
        <v>141</v>
      </c>
      <c r="AU139" s="248" t="s">
        <v>83</v>
      </c>
      <c r="AY139" s="17" t="s">
        <v>139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146</v>
      </c>
      <c r="BM139" s="248" t="s">
        <v>307</v>
      </c>
    </row>
    <row r="140" spans="2:51" s="12" customFormat="1" ht="12">
      <c r="B140" s="250"/>
      <c r="C140" s="251"/>
      <c r="D140" s="252" t="s">
        <v>148</v>
      </c>
      <c r="E140" s="253" t="s">
        <v>1</v>
      </c>
      <c r="F140" s="254" t="s">
        <v>308</v>
      </c>
      <c r="G140" s="251"/>
      <c r="H140" s="255">
        <v>79.36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148</v>
      </c>
      <c r="AU140" s="261" t="s">
        <v>83</v>
      </c>
      <c r="AV140" s="12" t="s">
        <v>83</v>
      </c>
      <c r="AW140" s="12" t="s">
        <v>30</v>
      </c>
      <c r="AX140" s="12" t="s">
        <v>73</v>
      </c>
      <c r="AY140" s="261" t="s">
        <v>139</v>
      </c>
    </row>
    <row r="141" spans="2:51" s="13" customFormat="1" ht="12">
      <c r="B141" s="262"/>
      <c r="C141" s="263"/>
      <c r="D141" s="252" t="s">
        <v>148</v>
      </c>
      <c r="E141" s="264" t="s">
        <v>1</v>
      </c>
      <c r="F141" s="265" t="s">
        <v>150</v>
      </c>
      <c r="G141" s="263"/>
      <c r="H141" s="266">
        <v>79.36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148</v>
      </c>
      <c r="AU141" s="272" t="s">
        <v>83</v>
      </c>
      <c r="AV141" s="13" t="s">
        <v>146</v>
      </c>
      <c r="AW141" s="13" t="s">
        <v>30</v>
      </c>
      <c r="AX141" s="13" t="s">
        <v>81</v>
      </c>
      <c r="AY141" s="272" t="s">
        <v>139</v>
      </c>
    </row>
    <row r="142" spans="2:65" s="1" customFormat="1" ht="24" customHeight="1">
      <c r="B142" s="38"/>
      <c r="C142" s="237" t="s">
        <v>155</v>
      </c>
      <c r="D142" s="237" t="s">
        <v>141</v>
      </c>
      <c r="E142" s="238" t="s">
        <v>309</v>
      </c>
      <c r="F142" s="239" t="s">
        <v>310</v>
      </c>
      <c r="G142" s="240" t="s">
        <v>144</v>
      </c>
      <c r="H142" s="241">
        <v>39.68</v>
      </c>
      <c r="I142" s="242"/>
      <c r="J142" s="243">
        <f>ROUND(I142*H142,2)</f>
        <v>0</v>
      </c>
      <c r="K142" s="239" t="s">
        <v>145</v>
      </c>
      <c r="L142" s="43"/>
      <c r="M142" s="244" t="s">
        <v>1</v>
      </c>
      <c r="N142" s="245" t="s">
        <v>38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146</v>
      </c>
      <c r="AT142" s="248" t="s">
        <v>141</v>
      </c>
      <c r="AU142" s="248" t="s">
        <v>83</v>
      </c>
      <c r="AY142" s="17" t="s">
        <v>139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146</v>
      </c>
      <c r="BM142" s="248" t="s">
        <v>311</v>
      </c>
    </row>
    <row r="143" spans="2:51" s="12" customFormat="1" ht="12">
      <c r="B143" s="250"/>
      <c r="C143" s="251"/>
      <c r="D143" s="252" t="s">
        <v>148</v>
      </c>
      <c r="E143" s="253" t="s">
        <v>1</v>
      </c>
      <c r="F143" s="254" t="s">
        <v>312</v>
      </c>
      <c r="G143" s="251"/>
      <c r="H143" s="255">
        <v>39.68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148</v>
      </c>
      <c r="AU143" s="261" t="s">
        <v>83</v>
      </c>
      <c r="AV143" s="12" t="s">
        <v>83</v>
      </c>
      <c r="AW143" s="12" t="s">
        <v>30</v>
      </c>
      <c r="AX143" s="12" t="s">
        <v>73</v>
      </c>
      <c r="AY143" s="261" t="s">
        <v>139</v>
      </c>
    </row>
    <row r="144" spans="2:51" s="13" customFormat="1" ht="12">
      <c r="B144" s="262"/>
      <c r="C144" s="263"/>
      <c r="D144" s="252" t="s">
        <v>148</v>
      </c>
      <c r="E144" s="264" t="s">
        <v>1</v>
      </c>
      <c r="F144" s="265" t="s">
        <v>150</v>
      </c>
      <c r="G144" s="263"/>
      <c r="H144" s="266">
        <v>39.68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148</v>
      </c>
      <c r="AU144" s="272" t="s">
        <v>83</v>
      </c>
      <c r="AV144" s="13" t="s">
        <v>146</v>
      </c>
      <c r="AW144" s="13" t="s">
        <v>30</v>
      </c>
      <c r="AX144" s="13" t="s">
        <v>81</v>
      </c>
      <c r="AY144" s="272" t="s">
        <v>139</v>
      </c>
    </row>
    <row r="145" spans="2:65" s="1" customFormat="1" ht="24" customHeight="1">
      <c r="B145" s="38"/>
      <c r="C145" s="237" t="s">
        <v>146</v>
      </c>
      <c r="D145" s="237" t="s">
        <v>141</v>
      </c>
      <c r="E145" s="238" t="s">
        <v>180</v>
      </c>
      <c r="F145" s="239" t="s">
        <v>181</v>
      </c>
      <c r="G145" s="240" t="s">
        <v>144</v>
      </c>
      <c r="H145" s="241">
        <v>44.64</v>
      </c>
      <c r="I145" s="242"/>
      <c r="J145" s="243">
        <f>ROUND(I145*H145,2)</f>
        <v>0</v>
      </c>
      <c r="K145" s="239" t="s">
        <v>145</v>
      </c>
      <c r="L145" s="43"/>
      <c r="M145" s="244" t="s">
        <v>1</v>
      </c>
      <c r="N145" s="245" t="s">
        <v>38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146</v>
      </c>
      <c r="AT145" s="248" t="s">
        <v>141</v>
      </c>
      <c r="AU145" s="248" t="s">
        <v>83</v>
      </c>
      <c r="AY145" s="17" t="s">
        <v>139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81</v>
      </c>
      <c r="BK145" s="249">
        <f>ROUND(I145*H145,2)</f>
        <v>0</v>
      </c>
      <c r="BL145" s="17" t="s">
        <v>146</v>
      </c>
      <c r="BM145" s="248" t="s">
        <v>313</v>
      </c>
    </row>
    <row r="146" spans="2:51" s="12" customFormat="1" ht="12">
      <c r="B146" s="250"/>
      <c r="C146" s="251"/>
      <c r="D146" s="252" t="s">
        <v>148</v>
      </c>
      <c r="E146" s="253" t="s">
        <v>1</v>
      </c>
      <c r="F146" s="254" t="s">
        <v>314</v>
      </c>
      <c r="G146" s="251"/>
      <c r="H146" s="255">
        <v>79.36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148</v>
      </c>
      <c r="AU146" s="261" t="s">
        <v>83</v>
      </c>
      <c r="AV146" s="12" t="s">
        <v>83</v>
      </c>
      <c r="AW146" s="12" t="s">
        <v>30</v>
      </c>
      <c r="AX146" s="12" t="s">
        <v>73</v>
      </c>
      <c r="AY146" s="261" t="s">
        <v>139</v>
      </c>
    </row>
    <row r="147" spans="2:51" s="12" customFormat="1" ht="12">
      <c r="B147" s="250"/>
      <c r="C147" s="251"/>
      <c r="D147" s="252" t="s">
        <v>148</v>
      </c>
      <c r="E147" s="253" t="s">
        <v>1</v>
      </c>
      <c r="F147" s="254" t="s">
        <v>315</v>
      </c>
      <c r="G147" s="251"/>
      <c r="H147" s="255">
        <v>-34.72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148</v>
      </c>
      <c r="AU147" s="261" t="s">
        <v>83</v>
      </c>
      <c r="AV147" s="12" t="s">
        <v>83</v>
      </c>
      <c r="AW147" s="12" t="s">
        <v>30</v>
      </c>
      <c r="AX147" s="12" t="s">
        <v>73</v>
      </c>
      <c r="AY147" s="261" t="s">
        <v>139</v>
      </c>
    </row>
    <row r="148" spans="2:51" s="13" customFormat="1" ht="12">
      <c r="B148" s="262"/>
      <c r="C148" s="263"/>
      <c r="D148" s="252" t="s">
        <v>148</v>
      </c>
      <c r="E148" s="264" t="s">
        <v>1</v>
      </c>
      <c r="F148" s="265" t="s">
        <v>150</v>
      </c>
      <c r="G148" s="263"/>
      <c r="H148" s="266">
        <v>44.64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AT148" s="272" t="s">
        <v>148</v>
      </c>
      <c r="AU148" s="272" t="s">
        <v>83</v>
      </c>
      <c r="AV148" s="13" t="s">
        <v>146</v>
      </c>
      <c r="AW148" s="13" t="s">
        <v>30</v>
      </c>
      <c r="AX148" s="13" t="s">
        <v>81</v>
      </c>
      <c r="AY148" s="272" t="s">
        <v>139</v>
      </c>
    </row>
    <row r="149" spans="2:65" s="1" customFormat="1" ht="16.5" customHeight="1">
      <c r="B149" s="38"/>
      <c r="C149" s="237" t="s">
        <v>164</v>
      </c>
      <c r="D149" s="237" t="s">
        <v>141</v>
      </c>
      <c r="E149" s="238" t="s">
        <v>187</v>
      </c>
      <c r="F149" s="239" t="s">
        <v>188</v>
      </c>
      <c r="G149" s="240" t="s">
        <v>144</v>
      </c>
      <c r="H149" s="241">
        <v>44.64</v>
      </c>
      <c r="I149" s="242"/>
      <c r="J149" s="243">
        <f>ROUND(I149*H149,2)</f>
        <v>0</v>
      </c>
      <c r="K149" s="239" t="s">
        <v>145</v>
      </c>
      <c r="L149" s="43"/>
      <c r="M149" s="244" t="s">
        <v>1</v>
      </c>
      <c r="N149" s="245" t="s">
        <v>38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146</v>
      </c>
      <c r="AT149" s="248" t="s">
        <v>141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316</v>
      </c>
    </row>
    <row r="150" spans="2:65" s="1" customFormat="1" ht="24" customHeight="1">
      <c r="B150" s="38"/>
      <c r="C150" s="237" t="s">
        <v>168</v>
      </c>
      <c r="D150" s="237" t="s">
        <v>141</v>
      </c>
      <c r="E150" s="238" t="s">
        <v>191</v>
      </c>
      <c r="F150" s="239" t="s">
        <v>192</v>
      </c>
      <c r="G150" s="240" t="s">
        <v>193</v>
      </c>
      <c r="H150" s="241">
        <v>80.352</v>
      </c>
      <c r="I150" s="242"/>
      <c r="J150" s="243">
        <f>ROUND(I150*H150,2)</f>
        <v>0</v>
      </c>
      <c r="K150" s="239" t="s">
        <v>145</v>
      </c>
      <c r="L150" s="43"/>
      <c r="M150" s="244" t="s">
        <v>1</v>
      </c>
      <c r="N150" s="245" t="s">
        <v>38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146</v>
      </c>
      <c r="AT150" s="248" t="s">
        <v>141</v>
      </c>
      <c r="AU150" s="248" t="s">
        <v>83</v>
      </c>
      <c r="AY150" s="17" t="s">
        <v>139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146</v>
      </c>
      <c r="BM150" s="248" t="s">
        <v>317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318</v>
      </c>
      <c r="G151" s="251"/>
      <c r="H151" s="255">
        <v>80.352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3" customFormat="1" ht="12">
      <c r="B152" s="262"/>
      <c r="C152" s="263"/>
      <c r="D152" s="252" t="s">
        <v>148</v>
      </c>
      <c r="E152" s="264" t="s">
        <v>1</v>
      </c>
      <c r="F152" s="265" t="s">
        <v>150</v>
      </c>
      <c r="G152" s="263"/>
      <c r="H152" s="266">
        <v>80.352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148</v>
      </c>
      <c r="AU152" s="272" t="s">
        <v>83</v>
      </c>
      <c r="AV152" s="13" t="s">
        <v>146</v>
      </c>
      <c r="AW152" s="13" t="s">
        <v>30</v>
      </c>
      <c r="AX152" s="13" t="s">
        <v>81</v>
      </c>
      <c r="AY152" s="272" t="s">
        <v>139</v>
      </c>
    </row>
    <row r="153" spans="2:65" s="1" customFormat="1" ht="24" customHeight="1">
      <c r="B153" s="38"/>
      <c r="C153" s="237" t="s">
        <v>173</v>
      </c>
      <c r="D153" s="237" t="s">
        <v>141</v>
      </c>
      <c r="E153" s="238" t="s">
        <v>197</v>
      </c>
      <c r="F153" s="239" t="s">
        <v>198</v>
      </c>
      <c r="G153" s="240" t="s">
        <v>144</v>
      </c>
      <c r="H153" s="241">
        <v>34.72</v>
      </c>
      <c r="I153" s="242"/>
      <c r="J153" s="243">
        <f>ROUND(I153*H153,2)</f>
        <v>0</v>
      </c>
      <c r="K153" s="239" t="s">
        <v>145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146</v>
      </c>
      <c r="AT153" s="248" t="s">
        <v>141</v>
      </c>
      <c r="AU153" s="248" t="s">
        <v>83</v>
      </c>
      <c r="AY153" s="17" t="s">
        <v>139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146</v>
      </c>
      <c r="BM153" s="248" t="s">
        <v>319</v>
      </c>
    </row>
    <row r="154" spans="2:51" s="12" customFormat="1" ht="12">
      <c r="B154" s="250"/>
      <c r="C154" s="251"/>
      <c r="D154" s="252" t="s">
        <v>148</v>
      </c>
      <c r="E154" s="253" t="s">
        <v>1</v>
      </c>
      <c r="F154" s="254" t="s">
        <v>320</v>
      </c>
      <c r="G154" s="251"/>
      <c r="H154" s="255">
        <v>34.72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148</v>
      </c>
      <c r="AU154" s="261" t="s">
        <v>83</v>
      </c>
      <c r="AV154" s="12" t="s">
        <v>83</v>
      </c>
      <c r="AW154" s="12" t="s">
        <v>30</v>
      </c>
      <c r="AX154" s="12" t="s">
        <v>73</v>
      </c>
      <c r="AY154" s="261" t="s">
        <v>139</v>
      </c>
    </row>
    <row r="155" spans="2:51" s="13" customFormat="1" ht="12">
      <c r="B155" s="262"/>
      <c r="C155" s="263"/>
      <c r="D155" s="252" t="s">
        <v>148</v>
      </c>
      <c r="E155" s="264" t="s">
        <v>1</v>
      </c>
      <c r="F155" s="265" t="s">
        <v>150</v>
      </c>
      <c r="G155" s="263"/>
      <c r="H155" s="266">
        <v>34.72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AT155" s="272" t="s">
        <v>148</v>
      </c>
      <c r="AU155" s="272" t="s">
        <v>83</v>
      </c>
      <c r="AV155" s="13" t="s">
        <v>146</v>
      </c>
      <c r="AW155" s="13" t="s">
        <v>30</v>
      </c>
      <c r="AX155" s="13" t="s">
        <v>81</v>
      </c>
      <c r="AY155" s="272" t="s">
        <v>139</v>
      </c>
    </row>
    <row r="156" spans="2:65" s="1" customFormat="1" ht="24" customHeight="1">
      <c r="B156" s="38"/>
      <c r="C156" s="237" t="s">
        <v>178</v>
      </c>
      <c r="D156" s="237" t="s">
        <v>141</v>
      </c>
      <c r="E156" s="238" t="s">
        <v>204</v>
      </c>
      <c r="F156" s="239" t="s">
        <v>205</v>
      </c>
      <c r="G156" s="240" t="s">
        <v>144</v>
      </c>
      <c r="H156" s="241">
        <v>34.72</v>
      </c>
      <c r="I156" s="242"/>
      <c r="J156" s="243">
        <f>ROUND(I156*H156,2)</f>
        <v>0</v>
      </c>
      <c r="K156" s="239" t="s">
        <v>145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146</v>
      </c>
      <c r="AT156" s="248" t="s">
        <v>141</v>
      </c>
      <c r="AU156" s="248" t="s">
        <v>83</v>
      </c>
      <c r="AY156" s="17" t="s">
        <v>139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146</v>
      </c>
      <c r="BM156" s="248" t="s">
        <v>321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322</v>
      </c>
      <c r="G157" s="251"/>
      <c r="H157" s="255">
        <v>34.72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3" customFormat="1" ht="12">
      <c r="B158" s="262"/>
      <c r="C158" s="263"/>
      <c r="D158" s="252" t="s">
        <v>148</v>
      </c>
      <c r="E158" s="264" t="s">
        <v>1</v>
      </c>
      <c r="F158" s="265" t="s">
        <v>150</v>
      </c>
      <c r="G158" s="263"/>
      <c r="H158" s="266">
        <v>34.72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148</v>
      </c>
      <c r="AU158" s="272" t="s">
        <v>83</v>
      </c>
      <c r="AV158" s="13" t="s">
        <v>146</v>
      </c>
      <c r="AW158" s="13" t="s">
        <v>30</v>
      </c>
      <c r="AX158" s="13" t="s">
        <v>81</v>
      </c>
      <c r="AY158" s="272" t="s">
        <v>139</v>
      </c>
    </row>
    <row r="159" spans="2:65" s="1" customFormat="1" ht="16.5" customHeight="1">
      <c r="B159" s="38"/>
      <c r="C159" s="273" t="s">
        <v>186</v>
      </c>
      <c r="D159" s="273" t="s">
        <v>174</v>
      </c>
      <c r="E159" s="274" t="s">
        <v>211</v>
      </c>
      <c r="F159" s="275" t="s">
        <v>212</v>
      </c>
      <c r="G159" s="276" t="s">
        <v>193</v>
      </c>
      <c r="H159" s="277">
        <v>69.44</v>
      </c>
      <c r="I159" s="278"/>
      <c r="J159" s="279">
        <f>ROUND(I159*H159,2)</f>
        <v>0</v>
      </c>
      <c r="K159" s="275" t="s">
        <v>145</v>
      </c>
      <c r="L159" s="280"/>
      <c r="M159" s="281" t="s">
        <v>1</v>
      </c>
      <c r="N159" s="282" t="s">
        <v>38</v>
      </c>
      <c r="O159" s="86"/>
      <c r="P159" s="246">
        <f>O159*H159</f>
        <v>0</v>
      </c>
      <c r="Q159" s="246">
        <v>1</v>
      </c>
      <c r="R159" s="246">
        <f>Q159*H159</f>
        <v>69.44</v>
      </c>
      <c r="S159" s="246">
        <v>0</v>
      </c>
      <c r="T159" s="247">
        <f>S159*H159</f>
        <v>0</v>
      </c>
      <c r="AR159" s="248" t="s">
        <v>178</v>
      </c>
      <c r="AT159" s="248" t="s">
        <v>174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323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324</v>
      </c>
      <c r="G160" s="251"/>
      <c r="H160" s="255">
        <v>69.44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3" customFormat="1" ht="12">
      <c r="B161" s="262"/>
      <c r="C161" s="263"/>
      <c r="D161" s="252" t="s">
        <v>148</v>
      </c>
      <c r="E161" s="264" t="s">
        <v>1</v>
      </c>
      <c r="F161" s="265" t="s">
        <v>150</v>
      </c>
      <c r="G161" s="263"/>
      <c r="H161" s="266">
        <v>69.44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AT161" s="272" t="s">
        <v>148</v>
      </c>
      <c r="AU161" s="272" t="s">
        <v>83</v>
      </c>
      <c r="AV161" s="13" t="s">
        <v>146</v>
      </c>
      <c r="AW161" s="13" t="s">
        <v>30</v>
      </c>
      <c r="AX161" s="13" t="s">
        <v>81</v>
      </c>
      <c r="AY161" s="272" t="s">
        <v>139</v>
      </c>
    </row>
    <row r="162" spans="2:63" s="11" customFormat="1" ht="22.8" customHeight="1">
      <c r="B162" s="221"/>
      <c r="C162" s="222"/>
      <c r="D162" s="223" t="s">
        <v>72</v>
      </c>
      <c r="E162" s="235" t="s">
        <v>146</v>
      </c>
      <c r="F162" s="235" t="s">
        <v>215</v>
      </c>
      <c r="G162" s="222"/>
      <c r="H162" s="222"/>
      <c r="I162" s="225"/>
      <c r="J162" s="236">
        <f>BK162</f>
        <v>0</v>
      </c>
      <c r="K162" s="222"/>
      <c r="L162" s="227"/>
      <c r="M162" s="228"/>
      <c r="N162" s="229"/>
      <c r="O162" s="229"/>
      <c r="P162" s="230">
        <f>SUM(P163:P165)</f>
        <v>0</v>
      </c>
      <c r="Q162" s="229"/>
      <c r="R162" s="230">
        <f>SUM(R163:R165)</f>
        <v>18.7564384</v>
      </c>
      <c r="S162" s="229"/>
      <c r="T162" s="231">
        <f>SUM(T163:T165)</f>
        <v>0</v>
      </c>
      <c r="AR162" s="232" t="s">
        <v>81</v>
      </c>
      <c r="AT162" s="233" t="s">
        <v>72</v>
      </c>
      <c r="AU162" s="233" t="s">
        <v>81</v>
      </c>
      <c r="AY162" s="232" t="s">
        <v>139</v>
      </c>
      <c r="BK162" s="234">
        <f>SUM(BK163:BK165)</f>
        <v>0</v>
      </c>
    </row>
    <row r="163" spans="2:65" s="1" customFormat="1" ht="24" customHeight="1">
      <c r="B163" s="38"/>
      <c r="C163" s="237" t="s">
        <v>190</v>
      </c>
      <c r="D163" s="237" t="s">
        <v>141</v>
      </c>
      <c r="E163" s="238" t="s">
        <v>217</v>
      </c>
      <c r="F163" s="239" t="s">
        <v>218</v>
      </c>
      <c r="G163" s="240" t="s">
        <v>144</v>
      </c>
      <c r="H163" s="241">
        <v>9.92</v>
      </c>
      <c r="I163" s="242"/>
      <c r="J163" s="243">
        <f>ROUND(I163*H163,2)</f>
        <v>0</v>
      </c>
      <c r="K163" s="239" t="s">
        <v>145</v>
      </c>
      <c r="L163" s="43"/>
      <c r="M163" s="244" t="s">
        <v>1</v>
      </c>
      <c r="N163" s="245" t="s">
        <v>38</v>
      </c>
      <c r="O163" s="86"/>
      <c r="P163" s="246">
        <f>O163*H163</f>
        <v>0</v>
      </c>
      <c r="Q163" s="246">
        <v>1.89077</v>
      </c>
      <c r="R163" s="246">
        <f>Q163*H163</f>
        <v>18.7564384</v>
      </c>
      <c r="S163" s="246">
        <v>0</v>
      </c>
      <c r="T163" s="247">
        <f>S163*H163</f>
        <v>0</v>
      </c>
      <c r="AR163" s="248" t="s">
        <v>146</v>
      </c>
      <c r="AT163" s="248" t="s">
        <v>141</v>
      </c>
      <c r="AU163" s="248" t="s">
        <v>83</v>
      </c>
      <c r="AY163" s="17" t="s">
        <v>139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81</v>
      </c>
      <c r="BK163" s="249">
        <f>ROUND(I163*H163,2)</f>
        <v>0</v>
      </c>
      <c r="BL163" s="17" t="s">
        <v>146</v>
      </c>
      <c r="BM163" s="248" t="s">
        <v>325</v>
      </c>
    </row>
    <row r="164" spans="2:51" s="12" customFormat="1" ht="12">
      <c r="B164" s="250"/>
      <c r="C164" s="251"/>
      <c r="D164" s="252" t="s">
        <v>148</v>
      </c>
      <c r="E164" s="253" t="s">
        <v>1</v>
      </c>
      <c r="F164" s="254" t="s">
        <v>326</v>
      </c>
      <c r="G164" s="251"/>
      <c r="H164" s="255">
        <v>9.92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148</v>
      </c>
      <c r="AU164" s="261" t="s">
        <v>83</v>
      </c>
      <c r="AV164" s="12" t="s">
        <v>83</v>
      </c>
      <c r="AW164" s="12" t="s">
        <v>30</v>
      </c>
      <c r="AX164" s="12" t="s">
        <v>73</v>
      </c>
      <c r="AY164" s="261" t="s">
        <v>139</v>
      </c>
    </row>
    <row r="165" spans="2:51" s="13" customFormat="1" ht="12">
      <c r="B165" s="262"/>
      <c r="C165" s="263"/>
      <c r="D165" s="252" t="s">
        <v>148</v>
      </c>
      <c r="E165" s="264" t="s">
        <v>1</v>
      </c>
      <c r="F165" s="265" t="s">
        <v>150</v>
      </c>
      <c r="G165" s="263"/>
      <c r="H165" s="266">
        <v>9.92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AT165" s="272" t="s">
        <v>148</v>
      </c>
      <c r="AU165" s="272" t="s">
        <v>83</v>
      </c>
      <c r="AV165" s="13" t="s">
        <v>146</v>
      </c>
      <c r="AW165" s="13" t="s">
        <v>30</v>
      </c>
      <c r="AX165" s="13" t="s">
        <v>81</v>
      </c>
      <c r="AY165" s="272" t="s">
        <v>139</v>
      </c>
    </row>
    <row r="166" spans="2:63" s="11" customFormat="1" ht="25.9" customHeight="1">
      <c r="B166" s="221"/>
      <c r="C166" s="222"/>
      <c r="D166" s="223" t="s">
        <v>72</v>
      </c>
      <c r="E166" s="224" t="s">
        <v>174</v>
      </c>
      <c r="F166" s="224" t="s">
        <v>327</v>
      </c>
      <c r="G166" s="222"/>
      <c r="H166" s="222"/>
      <c r="I166" s="225"/>
      <c r="J166" s="226">
        <f>BK166</f>
        <v>0</v>
      </c>
      <c r="K166" s="222"/>
      <c r="L166" s="227"/>
      <c r="M166" s="228"/>
      <c r="N166" s="229"/>
      <c r="O166" s="229"/>
      <c r="P166" s="230">
        <f>P167</f>
        <v>0</v>
      </c>
      <c r="Q166" s="229"/>
      <c r="R166" s="230">
        <f>R167</f>
        <v>0.01488</v>
      </c>
      <c r="S166" s="229"/>
      <c r="T166" s="231">
        <f>T167</f>
        <v>0</v>
      </c>
      <c r="AR166" s="232" t="s">
        <v>155</v>
      </c>
      <c r="AT166" s="233" t="s">
        <v>72</v>
      </c>
      <c r="AU166" s="233" t="s">
        <v>73</v>
      </c>
      <c r="AY166" s="232" t="s">
        <v>139</v>
      </c>
      <c r="BK166" s="234">
        <f>BK167</f>
        <v>0</v>
      </c>
    </row>
    <row r="167" spans="2:63" s="11" customFormat="1" ht="22.8" customHeight="1">
      <c r="B167" s="221"/>
      <c r="C167" s="222"/>
      <c r="D167" s="223" t="s">
        <v>72</v>
      </c>
      <c r="E167" s="235" t="s">
        <v>328</v>
      </c>
      <c r="F167" s="235" t="s">
        <v>329</v>
      </c>
      <c r="G167" s="222"/>
      <c r="H167" s="222"/>
      <c r="I167" s="225"/>
      <c r="J167" s="236">
        <f>BK167</f>
        <v>0</v>
      </c>
      <c r="K167" s="222"/>
      <c r="L167" s="227"/>
      <c r="M167" s="228"/>
      <c r="N167" s="229"/>
      <c r="O167" s="229"/>
      <c r="P167" s="230">
        <f>P168</f>
        <v>0</v>
      </c>
      <c r="Q167" s="229"/>
      <c r="R167" s="230">
        <f>R168</f>
        <v>0.01488</v>
      </c>
      <c r="S167" s="229"/>
      <c r="T167" s="231">
        <f>T168</f>
        <v>0</v>
      </c>
      <c r="AR167" s="232" t="s">
        <v>155</v>
      </c>
      <c r="AT167" s="233" t="s">
        <v>72</v>
      </c>
      <c r="AU167" s="233" t="s">
        <v>81</v>
      </c>
      <c r="AY167" s="232" t="s">
        <v>139</v>
      </c>
      <c r="BK167" s="234">
        <f>BK168</f>
        <v>0</v>
      </c>
    </row>
    <row r="168" spans="2:65" s="1" customFormat="1" ht="16.5" customHeight="1">
      <c r="B168" s="38"/>
      <c r="C168" s="237" t="s">
        <v>196</v>
      </c>
      <c r="D168" s="237" t="s">
        <v>141</v>
      </c>
      <c r="E168" s="238" t="s">
        <v>330</v>
      </c>
      <c r="F168" s="239" t="s">
        <v>331</v>
      </c>
      <c r="G168" s="240" t="s">
        <v>171</v>
      </c>
      <c r="H168" s="241">
        <v>124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0.00012</v>
      </c>
      <c r="R168" s="246">
        <f>Q168*H168</f>
        <v>0.01488</v>
      </c>
      <c r="S168" s="246">
        <v>0</v>
      </c>
      <c r="T168" s="247">
        <f>S168*H168</f>
        <v>0</v>
      </c>
      <c r="AR168" s="248" t="s">
        <v>332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332</v>
      </c>
      <c r="BM168" s="248" t="s">
        <v>333</v>
      </c>
    </row>
    <row r="169" spans="2:63" s="11" customFormat="1" ht="25.9" customHeight="1">
      <c r="B169" s="221"/>
      <c r="C169" s="222"/>
      <c r="D169" s="223" t="s">
        <v>72</v>
      </c>
      <c r="E169" s="224" t="s">
        <v>116</v>
      </c>
      <c r="F169" s="224" t="s">
        <v>294</v>
      </c>
      <c r="G169" s="222"/>
      <c r="H169" s="222"/>
      <c r="I169" s="225"/>
      <c r="J169" s="226">
        <f>BK169</f>
        <v>0</v>
      </c>
      <c r="K169" s="222"/>
      <c r="L169" s="227"/>
      <c r="M169" s="228"/>
      <c r="N169" s="229"/>
      <c r="O169" s="229"/>
      <c r="P169" s="230">
        <f>P170</f>
        <v>0</v>
      </c>
      <c r="Q169" s="229"/>
      <c r="R169" s="230">
        <f>R170</f>
        <v>0</v>
      </c>
      <c r="S169" s="229"/>
      <c r="T169" s="231">
        <f>T170</f>
        <v>0</v>
      </c>
      <c r="AR169" s="232" t="s">
        <v>164</v>
      </c>
      <c r="AT169" s="233" t="s">
        <v>72</v>
      </c>
      <c r="AU169" s="233" t="s">
        <v>73</v>
      </c>
      <c r="AY169" s="232" t="s">
        <v>139</v>
      </c>
      <c r="BK169" s="234">
        <f>BK170</f>
        <v>0</v>
      </c>
    </row>
    <row r="170" spans="2:63" s="11" customFormat="1" ht="22.8" customHeight="1">
      <c r="B170" s="221"/>
      <c r="C170" s="222"/>
      <c r="D170" s="223" t="s">
        <v>72</v>
      </c>
      <c r="E170" s="235" t="s">
        <v>295</v>
      </c>
      <c r="F170" s="235" t="s">
        <v>115</v>
      </c>
      <c r="G170" s="222"/>
      <c r="H170" s="222"/>
      <c r="I170" s="225"/>
      <c r="J170" s="236">
        <f>BK170</f>
        <v>0</v>
      </c>
      <c r="K170" s="222"/>
      <c r="L170" s="227"/>
      <c r="M170" s="228"/>
      <c r="N170" s="229"/>
      <c r="O170" s="229"/>
      <c r="P170" s="230">
        <f>P171</f>
        <v>0</v>
      </c>
      <c r="Q170" s="229"/>
      <c r="R170" s="230">
        <f>R171</f>
        <v>0</v>
      </c>
      <c r="S170" s="229"/>
      <c r="T170" s="231">
        <f>T171</f>
        <v>0</v>
      </c>
      <c r="AR170" s="232" t="s">
        <v>164</v>
      </c>
      <c r="AT170" s="233" t="s">
        <v>72</v>
      </c>
      <c r="AU170" s="233" t="s">
        <v>81</v>
      </c>
      <c r="AY170" s="232" t="s">
        <v>139</v>
      </c>
      <c r="BK170" s="234">
        <f>BK171</f>
        <v>0</v>
      </c>
    </row>
    <row r="171" spans="2:65" s="1" customFormat="1" ht="16.5" customHeight="1">
      <c r="B171" s="38"/>
      <c r="C171" s="237" t="s">
        <v>203</v>
      </c>
      <c r="D171" s="237" t="s">
        <v>141</v>
      </c>
      <c r="E171" s="238" t="s">
        <v>297</v>
      </c>
      <c r="F171" s="239" t="s">
        <v>115</v>
      </c>
      <c r="G171" s="240" t="s">
        <v>292</v>
      </c>
      <c r="H171" s="283"/>
      <c r="I171" s="242"/>
      <c r="J171" s="243">
        <f>ROUND(I171*H171,2)</f>
        <v>0</v>
      </c>
      <c r="K171" s="239" t="s">
        <v>1</v>
      </c>
      <c r="L171" s="43"/>
      <c r="M171" s="284" t="s">
        <v>1</v>
      </c>
      <c r="N171" s="285" t="s">
        <v>38</v>
      </c>
      <c r="O171" s="286"/>
      <c r="P171" s="287">
        <f>O171*H171</f>
        <v>0</v>
      </c>
      <c r="Q171" s="287">
        <v>0</v>
      </c>
      <c r="R171" s="287">
        <f>Q171*H171</f>
        <v>0</v>
      </c>
      <c r="S171" s="287">
        <v>0</v>
      </c>
      <c r="T171" s="288">
        <f>S171*H171</f>
        <v>0</v>
      </c>
      <c r="AR171" s="248" t="s">
        <v>298</v>
      </c>
      <c r="AT171" s="248" t="s">
        <v>141</v>
      </c>
      <c r="AU171" s="248" t="s">
        <v>83</v>
      </c>
      <c r="AY171" s="17" t="s">
        <v>139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298</v>
      </c>
      <c r="BM171" s="248" t="s">
        <v>334</v>
      </c>
    </row>
    <row r="172" spans="2:12" s="1" customFormat="1" ht="6.95" customHeight="1">
      <c r="B172" s="61"/>
      <c r="C172" s="62"/>
      <c r="D172" s="62"/>
      <c r="E172" s="62"/>
      <c r="F172" s="62"/>
      <c r="G172" s="62"/>
      <c r="H172" s="62"/>
      <c r="I172" s="175"/>
      <c r="J172" s="62"/>
      <c r="K172" s="62"/>
      <c r="L172" s="43"/>
    </row>
  </sheetData>
  <sheetProtection password="CC35" sheet="1" objects="1" scenarios="1" formatColumns="0" formatRows="0" autoFilter="0"/>
  <autoFilter ref="C132:K171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335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J148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ROUND((SUM(BE148:BE155)+SUM(BE175:BE4623)),2)</f>
        <v>0</v>
      </c>
      <c r="I35" s="156">
        <v>0.21</v>
      </c>
      <c r="J35" s="155">
        <f>ROUND(((SUM(BE148:BE155)+SUM(BE175:BE4623))*I35),2)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ROUND((SUM(BF148:BF155)+SUM(BF175:BF4623)),2)</f>
        <v>0</v>
      </c>
      <c r="I36" s="156">
        <v>0.15</v>
      </c>
      <c r="J36" s="155">
        <f>ROUND(((SUM(BF148:BF155)+SUM(BF175:BF4623))*I36),2)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ROUND((SUM(BG148:BG155)+SUM(BG175:BG4623)),2)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ROUND((SUM(BH148:BH155)+SUM(BH175:BH4623)),2)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ROUND((SUM(BI148:BI155)+SUM(BI175:BI4623)),2)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J175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J176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J177</f>
        <v>0</v>
      </c>
      <c r="K98" s="193"/>
      <c r="L98" s="198"/>
    </row>
    <row r="99" spans="2:12" s="9" customFormat="1" ht="19.9" customHeight="1">
      <c r="B99" s="192"/>
      <c r="C99" s="193"/>
      <c r="D99" s="194" t="s">
        <v>336</v>
      </c>
      <c r="E99" s="195"/>
      <c r="F99" s="195"/>
      <c r="G99" s="195"/>
      <c r="H99" s="195"/>
      <c r="I99" s="196"/>
      <c r="J99" s="197">
        <f>J321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337</v>
      </c>
      <c r="E100" s="195"/>
      <c r="F100" s="195"/>
      <c r="G100" s="195"/>
      <c r="H100" s="195"/>
      <c r="I100" s="196"/>
      <c r="J100" s="197">
        <f>J591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109</v>
      </c>
      <c r="E101" s="195"/>
      <c r="F101" s="195"/>
      <c r="G101" s="195"/>
      <c r="H101" s="195"/>
      <c r="I101" s="196"/>
      <c r="J101" s="197">
        <f>J837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338</v>
      </c>
      <c r="E102" s="195"/>
      <c r="F102" s="195"/>
      <c r="G102" s="195"/>
      <c r="H102" s="195"/>
      <c r="I102" s="196"/>
      <c r="J102" s="197">
        <f>J1222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339</v>
      </c>
      <c r="E103" s="195"/>
      <c r="F103" s="195"/>
      <c r="G103" s="195"/>
      <c r="H103" s="195"/>
      <c r="I103" s="196"/>
      <c r="J103" s="197">
        <f>J1244</f>
        <v>0</v>
      </c>
      <c r="K103" s="193"/>
      <c r="L103" s="198"/>
    </row>
    <row r="104" spans="2:12" s="9" customFormat="1" ht="19.9" customHeight="1">
      <c r="B104" s="192"/>
      <c r="C104" s="193"/>
      <c r="D104" s="194" t="s">
        <v>340</v>
      </c>
      <c r="E104" s="195"/>
      <c r="F104" s="195"/>
      <c r="G104" s="195"/>
      <c r="H104" s="195"/>
      <c r="I104" s="196"/>
      <c r="J104" s="197">
        <f>J1801</f>
        <v>0</v>
      </c>
      <c r="K104" s="193"/>
      <c r="L104" s="198"/>
    </row>
    <row r="105" spans="2:12" s="9" customFormat="1" ht="19.9" customHeight="1">
      <c r="B105" s="192"/>
      <c r="C105" s="193"/>
      <c r="D105" s="194" t="s">
        <v>341</v>
      </c>
      <c r="E105" s="195"/>
      <c r="F105" s="195"/>
      <c r="G105" s="195"/>
      <c r="H105" s="195"/>
      <c r="I105" s="196"/>
      <c r="J105" s="197">
        <f>J1888</f>
        <v>0</v>
      </c>
      <c r="K105" s="193"/>
      <c r="L105" s="198"/>
    </row>
    <row r="106" spans="2:12" s="9" customFormat="1" ht="19.9" customHeight="1">
      <c r="B106" s="192"/>
      <c r="C106" s="193"/>
      <c r="D106" s="194" t="s">
        <v>342</v>
      </c>
      <c r="E106" s="195"/>
      <c r="F106" s="195"/>
      <c r="G106" s="195"/>
      <c r="H106" s="195"/>
      <c r="I106" s="196"/>
      <c r="J106" s="197">
        <f>J2038</f>
        <v>0</v>
      </c>
      <c r="K106" s="193"/>
      <c r="L106" s="198"/>
    </row>
    <row r="107" spans="2:12" s="9" customFormat="1" ht="19.9" customHeight="1">
      <c r="B107" s="192"/>
      <c r="C107" s="193"/>
      <c r="D107" s="194" t="s">
        <v>343</v>
      </c>
      <c r="E107" s="195"/>
      <c r="F107" s="195"/>
      <c r="G107" s="195"/>
      <c r="H107" s="195"/>
      <c r="I107" s="196"/>
      <c r="J107" s="197">
        <f>J2093</f>
        <v>0</v>
      </c>
      <c r="K107" s="193"/>
      <c r="L107" s="198"/>
    </row>
    <row r="108" spans="2:12" s="9" customFormat="1" ht="19.9" customHeight="1">
      <c r="B108" s="192"/>
      <c r="C108" s="193"/>
      <c r="D108" s="194" t="s">
        <v>344</v>
      </c>
      <c r="E108" s="195"/>
      <c r="F108" s="195"/>
      <c r="G108" s="195"/>
      <c r="H108" s="195"/>
      <c r="I108" s="196"/>
      <c r="J108" s="197">
        <f>J2099</f>
        <v>0</v>
      </c>
      <c r="K108" s="193"/>
      <c r="L108" s="198"/>
    </row>
    <row r="109" spans="2:12" s="8" customFormat="1" ht="24.95" customHeight="1">
      <c r="B109" s="185"/>
      <c r="C109" s="186"/>
      <c r="D109" s="187" t="s">
        <v>110</v>
      </c>
      <c r="E109" s="188"/>
      <c r="F109" s="188"/>
      <c r="G109" s="188"/>
      <c r="H109" s="188"/>
      <c r="I109" s="189"/>
      <c r="J109" s="190">
        <f>J2101</f>
        <v>0</v>
      </c>
      <c r="K109" s="186"/>
      <c r="L109" s="191"/>
    </row>
    <row r="110" spans="2:12" s="9" customFormat="1" ht="19.9" customHeight="1">
      <c r="B110" s="192"/>
      <c r="C110" s="193"/>
      <c r="D110" s="194" t="s">
        <v>345</v>
      </c>
      <c r="E110" s="195"/>
      <c r="F110" s="195"/>
      <c r="G110" s="195"/>
      <c r="H110" s="195"/>
      <c r="I110" s="196"/>
      <c r="J110" s="197">
        <f>J2102</f>
        <v>0</v>
      </c>
      <c r="K110" s="193"/>
      <c r="L110" s="198"/>
    </row>
    <row r="111" spans="2:12" s="9" customFormat="1" ht="19.9" customHeight="1">
      <c r="B111" s="192"/>
      <c r="C111" s="193"/>
      <c r="D111" s="194" t="s">
        <v>346</v>
      </c>
      <c r="E111" s="195"/>
      <c r="F111" s="195"/>
      <c r="G111" s="195"/>
      <c r="H111" s="195"/>
      <c r="I111" s="196"/>
      <c r="J111" s="197">
        <f>J2270</f>
        <v>0</v>
      </c>
      <c r="K111" s="193"/>
      <c r="L111" s="198"/>
    </row>
    <row r="112" spans="2:12" s="9" customFormat="1" ht="19.9" customHeight="1">
      <c r="B112" s="192"/>
      <c r="C112" s="193"/>
      <c r="D112" s="194" t="s">
        <v>347</v>
      </c>
      <c r="E112" s="195"/>
      <c r="F112" s="195"/>
      <c r="G112" s="195"/>
      <c r="H112" s="195"/>
      <c r="I112" s="196"/>
      <c r="J112" s="197">
        <f>J2405</f>
        <v>0</v>
      </c>
      <c r="K112" s="193"/>
      <c r="L112" s="198"/>
    </row>
    <row r="113" spans="2:12" s="9" customFormat="1" ht="19.9" customHeight="1">
      <c r="B113" s="192"/>
      <c r="C113" s="193"/>
      <c r="D113" s="194" t="s">
        <v>348</v>
      </c>
      <c r="E113" s="195"/>
      <c r="F113" s="195"/>
      <c r="G113" s="195"/>
      <c r="H113" s="195"/>
      <c r="I113" s="196"/>
      <c r="J113" s="197">
        <f>J2559</f>
        <v>0</v>
      </c>
      <c r="K113" s="193"/>
      <c r="L113" s="198"/>
    </row>
    <row r="114" spans="2:12" s="9" customFormat="1" ht="19.9" customHeight="1">
      <c r="B114" s="192"/>
      <c r="C114" s="193"/>
      <c r="D114" s="194" t="s">
        <v>349</v>
      </c>
      <c r="E114" s="195"/>
      <c r="F114" s="195"/>
      <c r="G114" s="195"/>
      <c r="H114" s="195"/>
      <c r="I114" s="196"/>
      <c r="J114" s="197">
        <f>J2561</f>
        <v>0</v>
      </c>
      <c r="K114" s="193"/>
      <c r="L114" s="198"/>
    </row>
    <row r="115" spans="2:12" s="9" customFormat="1" ht="19.9" customHeight="1">
      <c r="B115" s="192"/>
      <c r="C115" s="193"/>
      <c r="D115" s="194" t="s">
        <v>350</v>
      </c>
      <c r="E115" s="195"/>
      <c r="F115" s="195"/>
      <c r="G115" s="195"/>
      <c r="H115" s="195"/>
      <c r="I115" s="196"/>
      <c r="J115" s="197">
        <f>J2692</f>
        <v>0</v>
      </c>
      <c r="K115" s="193"/>
      <c r="L115" s="198"/>
    </row>
    <row r="116" spans="2:12" s="9" customFormat="1" ht="19.9" customHeight="1">
      <c r="B116" s="192"/>
      <c r="C116" s="193"/>
      <c r="D116" s="194" t="s">
        <v>111</v>
      </c>
      <c r="E116" s="195"/>
      <c r="F116" s="195"/>
      <c r="G116" s="195"/>
      <c r="H116" s="195"/>
      <c r="I116" s="196"/>
      <c r="J116" s="197">
        <f>J2804</f>
        <v>0</v>
      </c>
      <c r="K116" s="193"/>
      <c r="L116" s="198"/>
    </row>
    <row r="117" spans="2:12" s="9" customFormat="1" ht="19.9" customHeight="1">
      <c r="B117" s="192"/>
      <c r="C117" s="193"/>
      <c r="D117" s="194" t="s">
        <v>351</v>
      </c>
      <c r="E117" s="195"/>
      <c r="F117" s="195"/>
      <c r="G117" s="195"/>
      <c r="H117" s="195"/>
      <c r="I117" s="196"/>
      <c r="J117" s="197">
        <f>J2832</f>
        <v>0</v>
      </c>
      <c r="K117" s="193"/>
      <c r="L117" s="198"/>
    </row>
    <row r="118" spans="2:12" s="9" customFormat="1" ht="19.9" customHeight="1">
      <c r="B118" s="192"/>
      <c r="C118" s="193"/>
      <c r="D118" s="194" t="s">
        <v>352</v>
      </c>
      <c r="E118" s="195"/>
      <c r="F118" s="195"/>
      <c r="G118" s="195"/>
      <c r="H118" s="195"/>
      <c r="I118" s="196"/>
      <c r="J118" s="197">
        <f>J2911</f>
        <v>0</v>
      </c>
      <c r="K118" s="193"/>
      <c r="L118" s="198"/>
    </row>
    <row r="119" spans="2:12" s="9" customFormat="1" ht="19.9" customHeight="1">
      <c r="B119" s="192"/>
      <c r="C119" s="193"/>
      <c r="D119" s="194" t="s">
        <v>353</v>
      </c>
      <c r="E119" s="195"/>
      <c r="F119" s="195"/>
      <c r="G119" s="195"/>
      <c r="H119" s="195"/>
      <c r="I119" s="196"/>
      <c r="J119" s="197">
        <f>J2913</f>
        <v>0</v>
      </c>
      <c r="K119" s="193"/>
      <c r="L119" s="198"/>
    </row>
    <row r="120" spans="2:12" s="9" customFormat="1" ht="19.9" customHeight="1">
      <c r="B120" s="192"/>
      <c r="C120" s="193"/>
      <c r="D120" s="194" t="s">
        <v>354</v>
      </c>
      <c r="E120" s="195"/>
      <c r="F120" s="195"/>
      <c r="G120" s="195"/>
      <c r="H120" s="195"/>
      <c r="I120" s="196"/>
      <c r="J120" s="197">
        <f>J2939</f>
        <v>0</v>
      </c>
      <c r="K120" s="193"/>
      <c r="L120" s="198"/>
    </row>
    <row r="121" spans="2:12" s="9" customFormat="1" ht="19.9" customHeight="1">
      <c r="B121" s="192"/>
      <c r="C121" s="193"/>
      <c r="D121" s="194" t="s">
        <v>355</v>
      </c>
      <c r="E121" s="195"/>
      <c r="F121" s="195"/>
      <c r="G121" s="195"/>
      <c r="H121" s="195"/>
      <c r="I121" s="196"/>
      <c r="J121" s="197">
        <f>J2967</f>
        <v>0</v>
      </c>
      <c r="K121" s="193"/>
      <c r="L121" s="198"/>
    </row>
    <row r="122" spans="2:12" s="9" customFormat="1" ht="19.9" customHeight="1">
      <c r="B122" s="192"/>
      <c r="C122" s="193"/>
      <c r="D122" s="194" t="s">
        <v>356</v>
      </c>
      <c r="E122" s="195"/>
      <c r="F122" s="195"/>
      <c r="G122" s="195"/>
      <c r="H122" s="195"/>
      <c r="I122" s="196"/>
      <c r="J122" s="197">
        <f>J2991</f>
        <v>0</v>
      </c>
      <c r="K122" s="193"/>
      <c r="L122" s="198"/>
    </row>
    <row r="123" spans="2:12" s="9" customFormat="1" ht="19.9" customHeight="1">
      <c r="B123" s="192"/>
      <c r="C123" s="193"/>
      <c r="D123" s="194" t="s">
        <v>357</v>
      </c>
      <c r="E123" s="195"/>
      <c r="F123" s="195"/>
      <c r="G123" s="195"/>
      <c r="H123" s="195"/>
      <c r="I123" s="196"/>
      <c r="J123" s="197">
        <f>J3023</f>
        <v>0</v>
      </c>
      <c r="K123" s="193"/>
      <c r="L123" s="198"/>
    </row>
    <row r="124" spans="2:12" s="9" customFormat="1" ht="19.9" customHeight="1">
      <c r="B124" s="192"/>
      <c r="C124" s="193"/>
      <c r="D124" s="194" t="s">
        <v>358</v>
      </c>
      <c r="E124" s="195"/>
      <c r="F124" s="195"/>
      <c r="G124" s="195"/>
      <c r="H124" s="195"/>
      <c r="I124" s="196"/>
      <c r="J124" s="197">
        <f>J3226</f>
        <v>0</v>
      </c>
      <c r="K124" s="193"/>
      <c r="L124" s="198"/>
    </row>
    <row r="125" spans="2:12" s="9" customFormat="1" ht="19.9" customHeight="1">
      <c r="B125" s="192"/>
      <c r="C125" s="193"/>
      <c r="D125" s="194" t="s">
        <v>359</v>
      </c>
      <c r="E125" s="195"/>
      <c r="F125" s="195"/>
      <c r="G125" s="195"/>
      <c r="H125" s="195"/>
      <c r="I125" s="196"/>
      <c r="J125" s="197">
        <f>J3292</f>
        <v>0</v>
      </c>
      <c r="K125" s="193"/>
      <c r="L125" s="198"/>
    </row>
    <row r="126" spans="2:12" s="9" customFormat="1" ht="19.9" customHeight="1">
      <c r="B126" s="192"/>
      <c r="C126" s="193"/>
      <c r="D126" s="194" t="s">
        <v>360</v>
      </c>
      <c r="E126" s="195"/>
      <c r="F126" s="195"/>
      <c r="G126" s="195"/>
      <c r="H126" s="195"/>
      <c r="I126" s="196"/>
      <c r="J126" s="197">
        <f>J3447</f>
        <v>0</v>
      </c>
      <c r="K126" s="193"/>
      <c r="L126" s="198"/>
    </row>
    <row r="127" spans="2:12" s="9" customFormat="1" ht="19.9" customHeight="1">
      <c r="B127" s="192"/>
      <c r="C127" s="193"/>
      <c r="D127" s="194" t="s">
        <v>361</v>
      </c>
      <c r="E127" s="195"/>
      <c r="F127" s="195"/>
      <c r="G127" s="195"/>
      <c r="H127" s="195"/>
      <c r="I127" s="196"/>
      <c r="J127" s="197">
        <f>J3484</f>
        <v>0</v>
      </c>
      <c r="K127" s="193"/>
      <c r="L127" s="198"/>
    </row>
    <row r="128" spans="2:12" s="9" customFormat="1" ht="19.9" customHeight="1">
      <c r="B128" s="192"/>
      <c r="C128" s="193"/>
      <c r="D128" s="194" t="s">
        <v>362</v>
      </c>
      <c r="E128" s="195"/>
      <c r="F128" s="195"/>
      <c r="G128" s="195"/>
      <c r="H128" s="195"/>
      <c r="I128" s="196"/>
      <c r="J128" s="197">
        <f>J3656</f>
        <v>0</v>
      </c>
      <c r="K128" s="193"/>
      <c r="L128" s="198"/>
    </row>
    <row r="129" spans="2:12" s="9" customFormat="1" ht="19.9" customHeight="1">
      <c r="B129" s="192"/>
      <c r="C129" s="193"/>
      <c r="D129" s="194" t="s">
        <v>363</v>
      </c>
      <c r="E129" s="195"/>
      <c r="F129" s="195"/>
      <c r="G129" s="195"/>
      <c r="H129" s="195"/>
      <c r="I129" s="196"/>
      <c r="J129" s="197">
        <f>J3778</f>
        <v>0</v>
      </c>
      <c r="K129" s="193"/>
      <c r="L129" s="198"/>
    </row>
    <row r="130" spans="2:12" s="9" customFormat="1" ht="19.9" customHeight="1">
      <c r="B130" s="192"/>
      <c r="C130" s="193"/>
      <c r="D130" s="194" t="s">
        <v>364</v>
      </c>
      <c r="E130" s="195"/>
      <c r="F130" s="195"/>
      <c r="G130" s="195"/>
      <c r="H130" s="195"/>
      <c r="I130" s="196"/>
      <c r="J130" s="197">
        <f>J3834</f>
        <v>0</v>
      </c>
      <c r="K130" s="193"/>
      <c r="L130" s="198"/>
    </row>
    <row r="131" spans="2:12" s="9" customFormat="1" ht="19.9" customHeight="1">
      <c r="B131" s="192"/>
      <c r="C131" s="193"/>
      <c r="D131" s="194" t="s">
        <v>365</v>
      </c>
      <c r="E131" s="195"/>
      <c r="F131" s="195"/>
      <c r="G131" s="195"/>
      <c r="H131" s="195"/>
      <c r="I131" s="196"/>
      <c r="J131" s="197">
        <f>J3842</f>
        <v>0</v>
      </c>
      <c r="K131" s="193"/>
      <c r="L131" s="198"/>
    </row>
    <row r="132" spans="2:12" s="9" customFormat="1" ht="19.9" customHeight="1">
      <c r="B132" s="192"/>
      <c r="C132" s="193"/>
      <c r="D132" s="194" t="s">
        <v>366</v>
      </c>
      <c r="E132" s="195"/>
      <c r="F132" s="195"/>
      <c r="G132" s="195"/>
      <c r="H132" s="195"/>
      <c r="I132" s="196"/>
      <c r="J132" s="197">
        <f>J3863</f>
        <v>0</v>
      </c>
      <c r="K132" s="193"/>
      <c r="L132" s="198"/>
    </row>
    <row r="133" spans="2:12" s="9" customFormat="1" ht="19.9" customHeight="1">
      <c r="B133" s="192"/>
      <c r="C133" s="193"/>
      <c r="D133" s="194" t="s">
        <v>367</v>
      </c>
      <c r="E133" s="195"/>
      <c r="F133" s="195"/>
      <c r="G133" s="195"/>
      <c r="H133" s="195"/>
      <c r="I133" s="196"/>
      <c r="J133" s="197">
        <f>J3945</f>
        <v>0</v>
      </c>
      <c r="K133" s="193"/>
      <c r="L133" s="198"/>
    </row>
    <row r="134" spans="2:12" s="9" customFormat="1" ht="19.9" customHeight="1">
      <c r="B134" s="192"/>
      <c r="C134" s="193"/>
      <c r="D134" s="194" t="s">
        <v>368</v>
      </c>
      <c r="E134" s="195"/>
      <c r="F134" s="195"/>
      <c r="G134" s="195"/>
      <c r="H134" s="195"/>
      <c r="I134" s="196"/>
      <c r="J134" s="197">
        <f>J3976</f>
        <v>0</v>
      </c>
      <c r="K134" s="193"/>
      <c r="L134" s="198"/>
    </row>
    <row r="135" spans="2:12" s="8" customFormat="1" ht="24.95" customHeight="1">
      <c r="B135" s="185"/>
      <c r="C135" s="186"/>
      <c r="D135" s="187" t="s">
        <v>301</v>
      </c>
      <c r="E135" s="188"/>
      <c r="F135" s="188"/>
      <c r="G135" s="188"/>
      <c r="H135" s="188"/>
      <c r="I135" s="189"/>
      <c r="J135" s="190">
        <f>J4045</f>
        <v>0</v>
      </c>
      <c r="K135" s="186"/>
      <c r="L135" s="191"/>
    </row>
    <row r="136" spans="2:12" s="9" customFormat="1" ht="19.9" customHeight="1">
      <c r="B136" s="192"/>
      <c r="C136" s="193"/>
      <c r="D136" s="194" t="s">
        <v>369</v>
      </c>
      <c r="E136" s="195"/>
      <c r="F136" s="195"/>
      <c r="G136" s="195"/>
      <c r="H136" s="195"/>
      <c r="I136" s="196"/>
      <c r="J136" s="197">
        <f>J4046</f>
        <v>0</v>
      </c>
      <c r="K136" s="193"/>
      <c r="L136" s="198"/>
    </row>
    <row r="137" spans="2:12" s="9" customFormat="1" ht="19.9" customHeight="1">
      <c r="B137" s="192"/>
      <c r="C137" s="193"/>
      <c r="D137" s="194" t="s">
        <v>370</v>
      </c>
      <c r="E137" s="195"/>
      <c r="F137" s="195"/>
      <c r="G137" s="195"/>
      <c r="H137" s="195"/>
      <c r="I137" s="196"/>
      <c r="J137" s="197">
        <f>J4067</f>
        <v>0</v>
      </c>
      <c r="K137" s="193"/>
      <c r="L137" s="198"/>
    </row>
    <row r="138" spans="2:12" s="9" customFormat="1" ht="19.9" customHeight="1">
      <c r="B138" s="192"/>
      <c r="C138" s="193"/>
      <c r="D138" s="194" t="s">
        <v>371</v>
      </c>
      <c r="E138" s="195"/>
      <c r="F138" s="195"/>
      <c r="G138" s="195"/>
      <c r="H138" s="195"/>
      <c r="I138" s="196"/>
      <c r="J138" s="197">
        <f>J4108</f>
        <v>0</v>
      </c>
      <c r="K138" s="193"/>
      <c r="L138" s="198"/>
    </row>
    <row r="139" spans="2:12" s="9" customFormat="1" ht="19.9" customHeight="1">
      <c r="B139" s="192"/>
      <c r="C139" s="193"/>
      <c r="D139" s="194" t="s">
        <v>372</v>
      </c>
      <c r="E139" s="195"/>
      <c r="F139" s="195"/>
      <c r="G139" s="195"/>
      <c r="H139" s="195"/>
      <c r="I139" s="196"/>
      <c r="J139" s="197">
        <f>J4119</f>
        <v>0</v>
      </c>
      <c r="K139" s="193"/>
      <c r="L139" s="198"/>
    </row>
    <row r="140" spans="2:12" s="9" customFormat="1" ht="19.9" customHeight="1">
      <c r="B140" s="192"/>
      <c r="C140" s="193"/>
      <c r="D140" s="194" t="s">
        <v>373</v>
      </c>
      <c r="E140" s="195"/>
      <c r="F140" s="195"/>
      <c r="G140" s="195"/>
      <c r="H140" s="195"/>
      <c r="I140" s="196"/>
      <c r="J140" s="197">
        <f>J4160</f>
        <v>0</v>
      </c>
      <c r="K140" s="193"/>
      <c r="L140" s="198"/>
    </row>
    <row r="141" spans="2:12" s="9" customFormat="1" ht="19.9" customHeight="1">
      <c r="B141" s="192"/>
      <c r="C141" s="193"/>
      <c r="D141" s="194" t="s">
        <v>374</v>
      </c>
      <c r="E141" s="195"/>
      <c r="F141" s="195"/>
      <c r="G141" s="195"/>
      <c r="H141" s="195"/>
      <c r="I141" s="196"/>
      <c r="J141" s="197">
        <f>J4163</f>
        <v>0</v>
      </c>
      <c r="K141" s="193"/>
      <c r="L141" s="198"/>
    </row>
    <row r="142" spans="2:12" s="9" customFormat="1" ht="19.9" customHeight="1">
      <c r="B142" s="192"/>
      <c r="C142" s="193"/>
      <c r="D142" s="194" t="s">
        <v>375</v>
      </c>
      <c r="E142" s="195"/>
      <c r="F142" s="195"/>
      <c r="G142" s="195"/>
      <c r="H142" s="195"/>
      <c r="I142" s="196"/>
      <c r="J142" s="197">
        <f>J4467</f>
        <v>0</v>
      </c>
      <c r="K142" s="193"/>
      <c r="L142" s="198"/>
    </row>
    <row r="143" spans="2:12" s="8" customFormat="1" ht="24.95" customHeight="1">
      <c r="B143" s="185"/>
      <c r="C143" s="186"/>
      <c r="D143" s="187" t="s">
        <v>112</v>
      </c>
      <c r="E143" s="188"/>
      <c r="F143" s="188"/>
      <c r="G143" s="188"/>
      <c r="H143" s="188"/>
      <c r="I143" s="189"/>
      <c r="J143" s="190">
        <f>J4615</f>
        <v>0</v>
      </c>
      <c r="K143" s="186"/>
      <c r="L143" s="191"/>
    </row>
    <row r="144" spans="2:12" s="9" customFormat="1" ht="19.9" customHeight="1">
      <c r="B144" s="192"/>
      <c r="C144" s="193"/>
      <c r="D144" s="194" t="s">
        <v>376</v>
      </c>
      <c r="E144" s="195"/>
      <c r="F144" s="195"/>
      <c r="G144" s="195"/>
      <c r="H144" s="195"/>
      <c r="I144" s="196"/>
      <c r="J144" s="197">
        <f>J4616</f>
        <v>0</v>
      </c>
      <c r="K144" s="193"/>
      <c r="L144" s="198"/>
    </row>
    <row r="145" spans="2:12" s="9" customFormat="1" ht="19.9" customHeight="1">
      <c r="B145" s="192"/>
      <c r="C145" s="193"/>
      <c r="D145" s="194" t="s">
        <v>113</v>
      </c>
      <c r="E145" s="195"/>
      <c r="F145" s="195"/>
      <c r="G145" s="195"/>
      <c r="H145" s="195"/>
      <c r="I145" s="196"/>
      <c r="J145" s="197">
        <f>J4619</f>
        <v>0</v>
      </c>
      <c r="K145" s="193"/>
      <c r="L145" s="198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38"/>
      <c r="C147" s="39"/>
      <c r="D147" s="39"/>
      <c r="E147" s="39"/>
      <c r="F147" s="39"/>
      <c r="G147" s="39"/>
      <c r="H147" s="39"/>
      <c r="I147" s="139"/>
      <c r="J147" s="39"/>
      <c r="K147" s="39"/>
      <c r="L147" s="43"/>
    </row>
    <row r="148" spans="2:14" s="1" customFormat="1" ht="29.25" customHeight="1">
      <c r="B148" s="38"/>
      <c r="C148" s="184" t="s">
        <v>114</v>
      </c>
      <c r="D148" s="39"/>
      <c r="E148" s="39"/>
      <c r="F148" s="39"/>
      <c r="G148" s="39"/>
      <c r="H148" s="39"/>
      <c r="I148" s="139"/>
      <c r="J148" s="199">
        <f>ROUND(J149+J150+J151+J152+J153+J154,2)</f>
        <v>0</v>
      </c>
      <c r="K148" s="39"/>
      <c r="L148" s="43"/>
      <c r="N148" s="200" t="s">
        <v>37</v>
      </c>
    </row>
    <row r="149" spans="2:65" s="1" customFormat="1" ht="18" customHeight="1">
      <c r="B149" s="38"/>
      <c r="C149" s="39"/>
      <c r="D149" s="201" t="s">
        <v>115</v>
      </c>
      <c r="E149" s="202"/>
      <c r="F149" s="202"/>
      <c r="G149" s="39"/>
      <c r="H149" s="39"/>
      <c r="I149" s="139"/>
      <c r="J149" s="203">
        <v>0</v>
      </c>
      <c r="K149" s="39"/>
      <c r="L149" s="204"/>
      <c r="M149" s="139"/>
      <c r="N149" s="205" t="s">
        <v>39</v>
      </c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206" t="s">
        <v>116</v>
      </c>
      <c r="AZ149" s="139"/>
      <c r="BA149" s="139"/>
      <c r="BB149" s="139"/>
      <c r="BC149" s="139"/>
      <c r="BD149" s="139"/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206" t="s">
        <v>83</v>
      </c>
      <c r="BK149" s="139"/>
      <c r="BL149" s="139"/>
      <c r="BM149" s="139"/>
    </row>
    <row r="150" spans="2:65" s="1" customFormat="1" ht="18" customHeight="1">
      <c r="B150" s="38"/>
      <c r="C150" s="39"/>
      <c r="D150" s="201" t="s">
        <v>117</v>
      </c>
      <c r="E150" s="202"/>
      <c r="F150" s="202"/>
      <c r="G150" s="39"/>
      <c r="H150" s="39"/>
      <c r="I150" s="139"/>
      <c r="J150" s="203">
        <v>0</v>
      </c>
      <c r="K150" s="39"/>
      <c r="L150" s="204"/>
      <c r="M150" s="139"/>
      <c r="N150" s="205" t="s">
        <v>39</v>
      </c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206" t="s">
        <v>116</v>
      </c>
      <c r="AZ150" s="139"/>
      <c r="BA150" s="139"/>
      <c r="BB150" s="139"/>
      <c r="BC150" s="139"/>
      <c r="BD150" s="139"/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206" t="s">
        <v>83</v>
      </c>
      <c r="BK150" s="139"/>
      <c r="BL150" s="139"/>
      <c r="BM150" s="139"/>
    </row>
    <row r="151" spans="2:65" s="1" customFormat="1" ht="18" customHeight="1">
      <c r="B151" s="38"/>
      <c r="C151" s="39"/>
      <c r="D151" s="201" t="s">
        <v>118</v>
      </c>
      <c r="E151" s="202"/>
      <c r="F151" s="202"/>
      <c r="G151" s="39"/>
      <c r="H151" s="39"/>
      <c r="I151" s="139"/>
      <c r="J151" s="203">
        <v>0</v>
      </c>
      <c r="K151" s="39"/>
      <c r="L151" s="204"/>
      <c r="M151" s="139"/>
      <c r="N151" s="205" t="s">
        <v>39</v>
      </c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206" t="s">
        <v>116</v>
      </c>
      <c r="AZ151" s="139"/>
      <c r="BA151" s="139"/>
      <c r="BB151" s="139"/>
      <c r="BC151" s="139"/>
      <c r="BD151" s="139"/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206" t="s">
        <v>83</v>
      </c>
      <c r="BK151" s="139"/>
      <c r="BL151" s="139"/>
      <c r="BM151" s="139"/>
    </row>
    <row r="152" spans="2:65" s="1" customFormat="1" ht="18" customHeight="1">
      <c r="B152" s="38"/>
      <c r="C152" s="39"/>
      <c r="D152" s="201" t="s">
        <v>119</v>
      </c>
      <c r="E152" s="202"/>
      <c r="F152" s="202"/>
      <c r="G152" s="39"/>
      <c r="H152" s="39"/>
      <c r="I152" s="139"/>
      <c r="J152" s="203">
        <v>0</v>
      </c>
      <c r="K152" s="39"/>
      <c r="L152" s="204"/>
      <c r="M152" s="139"/>
      <c r="N152" s="205" t="s">
        <v>39</v>
      </c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206" t="s">
        <v>116</v>
      </c>
      <c r="AZ152" s="139"/>
      <c r="BA152" s="139"/>
      <c r="BB152" s="139"/>
      <c r="BC152" s="139"/>
      <c r="BD152" s="139"/>
      <c r="BE152" s="207">
        <f>IF(N152="základní",J152,0)</f>
        <v>0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206" t="s">
        <v>83</v>
      </c>
      <c r="BK152" s="139"/>
      <c r="BL152" s="139"/>
      <c r="BM152" s="139"/>
    </row>
    <row r="153" spans="2:65" s="1" customFormat="1" ht="18" customHeight="1">
      <c r="B153" s="38"/>
      <c r="C153" s="39"/>
      <c r="D153" s="201" t="s">
        <v>120</v>
      </c>
      <c r="E153" s="202"/>
      <c r="F153" s="202"/>
      <c r="G153" s="39"/>
      <c r="H153" s="39"/>
      <c r="I153" s="139"/>
      <c r="J153" s="203">
        <v>0</v>
      </c>
      <c r="K153" s="39"/>
      <c r="L153" s="204"/>
      <c r="M153" s="139"/>
      <c r="N153" s="205" t="s">
        <v>39</v>
      </c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206" t="s">
        <v>116</v>
      </c>
      <c r="AZ153" s="139"/>
      <c r="BA153" s="139"/>
      <c r="BB153" s="139"/>
      <c r="BC153" s="139"/>
      <c r="BD153" s="139"/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206" t="s">
        <v>83</v>
      </c>
      <c r="BK153" s="139"/>
      <c r="BL153" s="139"/>
      <c r="BM153" s="139"/>
    </row>
    <row r="154" spans="2:65" s="1" customFormat="1" ht="18" customHeight="1">
      <c r="B154" s="38"/>
      <c r="C154" s="39"/>
      <c r="D154" s="202" t="s">
        <v>121</v>
      </c>
      <c r="E154" s="39"/>
      <c r="F154" s="39"/>
      <c r="G154" s="39"/>
      <c r="H154" s="39"/>
      <c r="I154" s="139"/>
      <c r="J154" s="203">
        <f>ROUND(J30*T154,2)</f>
        <v>0</v>
      </c>
      <c r="K154" s="39"/>
      <c r="L154" s="204"/>
      <c r="M154" s="139"/>
      <c r="N154" s="205" t="s">
        <v>39</v>
      </c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206" t="s">
        <v>122</v>
      </c>
      <c r="AZ154" s="139"/>
      <c r="BA154" s="139"/>
      <c r="BB154" s="139"/>
      <c r="BC154" s="139"/>
      <c r="BD154" s="139"/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206" t="s">
        <v>83</v>
      </c>
      <c r="BK154" s="139"/>
      <c r="BL154" s="139"/>
      <c r="BM154" s="139"/>
    </row>
    <row r="155" spans="2:12" s="1" customFormat="1" ht="12">
      <c r="B155" s="38"/>
      <c r="C155" s="39"/>
      <c r="D155" s="39"/>
      <c r="E155" s="39"/>
      <c r="F155" s="39"/>
      <c r="G155" s="39"/>
      <c r="H155" s="39"/>
      <c r="I155" s="139"/>
      <c r="J155" s="39"/>
      <c r="K155" s="39"/>
      <c r="L155" s="43"/>
    </row>
    <row r="156" spans="2:12" s="1" customFormat="1" ht="29.25" customHeight="1">
      <c r="B156" s="38"/>
      <c r="C156" s="208" t="s">
        <v>123</v>
      </c>
      <c r="D156" s="181"/>
      <c r="E156" s="181"/>
      <c r="F156" s="181"/>
      <c r="G156" s="181"/>
      <c r="H156" s="181"/>
      <c r="I156" s="182"/>
      <c r="J156" s="209">
        <f>ROUND(J96+J148,2)</f>
        <v>0</v>
      </c>
      <c r="K156" s="181"/>
      <c r="L156" s="43"/>
    </row>
    <row r="157" spans="2:12" s="1" customFormat="1" ht="6.95" customHeight="1">
      <c r="B157" s="61"/>
      <c r="C157" s="62"/>
      <c r="D157" s="62"/>
      <c r="E157" s="62"/>
      <c r="F157" s="62"/>
      <c r="G157" s="62"/>
      <c r="H157" s="62"/>
      <c r="I157" s="175"/>
      <c r="J157" s="62"/>
      <c r="K157" s="62"/>
      <c r="L157" s="43"/>
    </row>
    <row r="161" spans="2:12" s="1" customFormat="1" ht="6.95" customHeight="1">
      <c r="B161" s="63"/>
      <c r="C161" s="64"/>
      <c r="D161" s="64"/>
      <c r="E161" s="64"/>
      <c r="F161" s="64"/>
      <c r="G161" s="64"/>
      <c r="H161" s="64"/>
      <c r="I161" s="178"/>
      <c r="J161" s="64"/>
      <c r="K161" s="64"/>
      <c r="L161" s="43"/>
    </row>
    <row r="162" spans="2:12" s="1" customFormat="1" ht="24.95" customHeight="1">
      <c r="B162" s="38"/>
      <c r="C162" s="23" t="s">
        <v>124</v>
      </c>
      <c r="D162" s="39"/>
      <c r="E162" s="39"/>
      <c r="F162" s="39"/>
      <c r="G162" s="39"/>
      <c r="H162" s="39"/>
      <c r="I162" s="139"/>
      <c r="J162" s="39"/>
      <c r="K162" s="39"/>
      <c r="L162" s="43"/>
    </row>
    <row r="163" spans="2:12" s="1" customFormat="1" ht="6.95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12" s="1" customFormat="1" ht="12" customHeight="1">
      <c r="B164" s="38"/>
      <c r="C164" s="32" t="s">
        <v>16</v>
      </c>
      <c r="D164" s="39"/>
      <c r="E164" s="39"/>
      <c r="F164" s="39"/>
      <c r="G164" s="39"/>
      <c r="H164" s="39"/>
      <c r="I164" s="139"/>
      <c r="J164" s="39"/>
      <c r="K164" s="39"/>
      <c r="L164" s="43"/>
    </row>
    <row r="165" spans="2:12" s="1" customFormat="1" ht="16.5" customHeight="1">
      <c r="B165" s="38"/>
      <c r="C165" s="39"/>
      <c r="D165" s="39"/>
      <c r="E165" s="179" t="str">
        <f>E7</f>
        <v>Polyfunkční objekt</v>
      </c>
      <c r="F165" s="32"/>
      <c r="G165" s="32"/>
      <c r="H165" s="32"/>
      <c r="I165" s="139"/>
      <c r="J165" s="39"/>
      <c r="K165" s="39"/>
      <c r="L165" s="43"/>
    </row>
    <row r="166" spans="2:12" s="1" customFormat="1" ht="12" customHeight="1">
      <c r="B166" s="38"/>
      <c r="C166" s="32" t="s">
        <v>97</v>
      </c>
      <c r="D166" s="39"/>
      <c r="E166" s="39"/>
      <c r="F166" s="39"/>
      <c r="G166" s="39"/>
      <c r="H166" s="39"/>
      <c r="I166" s="139"/>
      <c r="J166" s="39"/>
      <c r="K166" s="39"/>
      <c r="L166" s="43"/>
    </row>
    <row r="167" spans="2:12" s="1" customFormat="1" ht="16.5" customHeight="1">
      <c r="B167" s="38"/>
      <c r="C167" s="39"/>
      <c r="D167" s="39"/>
      <c r="E167" s="71" t="str">
        <f>E9</f>
        <v>03220003b - Polyfunkční centrum - stavební objekt</v>
      </c>
      <c r="F167" s="39"/>
      <c r="G167" s="39"/>
      <c r="H167" s="39"/>
      <c r="I167" s="139"/>
      <c r="J167" s="39"/>
      <c r="K167" s="39"/>
      <c r="L167" s="43"/>
    </row>
    <row r="168" spans="2:12" s="1" customFormat="1" ht="6.95" customHeight="1">
      <c r="B168" s="38"/>
      <c r="C168" s="39"/>
      <c r="D168" s="39"/>
      <c r="E168" s="39"/>
      <c r="F168" s="39"/>
      <c r="G168" s="39"/>
      <c r="H168" s="39"/>
      <c r="I168" s="139"/>
      <c r="J168" s="39"/>
      <c r="K168" s="39"/>
      <c r="L168" s="43"/>
    </row>
    <row r="169" spans="2:12" s="1" customFormat="1" ht="12" customHeight="1">
      <c r="B169" s="38"/>
      <c r="C169" s="32" t="s">
        <v>20</v>
      </c>
      <c r="D169" s="39"/>
      <c r="E169" s="39"/>
      <c r="F169" s="27" t="str">
        <f>F12</f>
        <v>Přibice</v>
      </c>
      <c r="G169" s="39"/>
      <c r="H169" s="39"/>
      <c r="I169" s="142" t="s">
        <v>22</v>
      </c>
      <c r="J169" s="74" t="str">
        <f>IF(J12="","",J12)</f>
        <v>21. 6. 2018</v>
      </c>
      <c r="K169" s="39"/>
      <c r="L169" s="43"/>
    </row>
    <row r="170" spans="2:12" s="1" customFormat="1" ht="6.95" customHeight="1">
      <c r="B170" s="38"/>
      <c r="C170" s="39"/>
      <c r="D170" s="39"/>
      <c r="E170" s="39"/>
      <c r="F170" s="39"/>
      <c r="G170" s="39"/>
      <c r="H170" s="39"/>
      <c r="I170" s="139"/>
      <c r="J170" s="39"/>
      <c r="K170" s="39"/>
      <c r="L170" s="43"/>
    </row>
    <row r="171" spans="2:12" s="1" customFormat="1" ht="15.15" customHeight="1">
      <c r="B171" s="38"/>
      <c r="C171" s="32" t="s">
        <v>24</v>
      </c>
      <c r="D171" s="39"/>
      <c r="E171" s="39"/>
      <c r="F171" s="27" t="str">
        <f>E15</f>
        <v xml:space="preserve"> </v>
      </c>
      <c r="G171" s="39"/>
      <c r="H171" s="39"/>
      <c r="I171" s="142" t="s">
        <v>29</v>
      </c>
      <c r="J171" s="36" t="str">
        <f>E21</f>
        <v xml:space="preserve"> </v>
      </c>
      <c r="K171" s="39"/>
      <c r="L171" s="43"/>
    </row>
    <row r="172" spans="2:12" s="1" customFormat="1" ht="15.15" customHeight="1">
      <c r="B172" s="38"/>
      <c r="C172" s="32" t="s">
        <v>27</v>
      </c>
      <c r="D172" s="39"/>
      <c r="E172" s="39"/>
      <c r="F172" s="27" t="str">
        <f>IF(E18="","",E18)</f>
        <v>Vyplň údaj</v>
      </c>
      <c r="G172" s="39"/>
      <c r="H172" s="39"/>
      <c r="I172" s="142" t="s">
        <v>31</v>
      </c>
      <c r="J172" s="36" t="str">
        <f>E24</f>
        <v xml:space="preserve"> </v>
      </c>
      <c r="K172" s="39"/>
      <c r="L172" s="43"/>
    </row>
    <row r="173" spans="2:12" s="1" customFormat="1" ht="10.3" customHeight="1">
      <c r="B173" s="38"/>
      <c r="C173" s="39"/>
      <c r="D173" s="39"/>
      <c r="E173" s="39"/>
      <c r="F173" s="39"/>
      <c r="G173" s="39"/>
      <c r="H173" s="39"/>
      <c r="I173" s="139"/>
      <c r="J173" s="39"/>
      <c r="K173" s="39"/>
      <c r="L173" s="43"/>
    </row>
    <row r="174" spans="2:20" s="10" customFormat="1" ht="29.25" customHeight="1">
      <c r="B174" s="210"/>
      <c r="C174" s="211" t="s">
        <v>125</v>
      </c>
      <c r="D174" s="212" t="s">
        <v>58</v>
      </c>
      <c r="E174" s="212" t="s">
        <v>54</v>
      </c>
      <c r="F174" s="212" t="s">
        <v>55</v>
      </c>
      <c r="G174" s="212" t="s">
        <v>126</v>
      </c>
      <c r="H174" s="212" t="s">
        <v>127</v>
      </c>
      <c r="I174" s="213" t="s">
        <v>128</v>
      </c>
      <c r="J174" s="214" t="s">
        <v>104</v>
      </c>
      <c r="K174" s="215" t="s">
        <v>129</v>
      </c>
      <c r="L174" s="216"/>
      <c r="M174" s="95" t="s">
        <v>1</v>
      </c>
      <c r="N174" s="96" t="s">
        <v>37</v>
      </c>
      <c r="O174" s="96" t="s">
        <v>130</v>
      </c>
      <c r="P174" s="96" t="s">
        <v>131</v>
      </c>
      <c r="Q174" s="96" t="s">
        <v>132</v>
      </c>
      <c r="R174" s="96" t="s">
        <v>133</v>
      </c>
      <c r="S174" s="96" t="s">
        <v>134</v>
      </c>
      <c r="T174" s="97" t="s">
        <v>135</v>
      </c>
    </row>
    <row r="175" spans="2:63" s="1" customFormat="1" ht="22.8" customHeight="1">
      <c r="B175" s="38"/>
      <c r="C175" s="102" t="s">
        <v>136</v>
      </c>
      <c r="D175" s="39"/>
      <c r="E175" s="39"/>
      <c r="F175" s="39"/>
      <c r="G175" s="39"/>
      <c r="H175" s="39"/>
      <c r="I175" s="139"/>
      <c r="J175" s="217">
        <f>BK175</f>
        <v>0</v>
      </c>
      <c r="K175" s="39"/>
      <c r="L175" s="43"/>
      <c r="M175" s="98"/>
      <c r="N175" s="99"/>
      <c r="O175" s="99"/>
      <c r="P175" s="218">
        <f>P176+P2101+P4045+P4615</f>
        <v>0</v>
      </c>
      <c r="Q175" s="99"/>
      <c r="R175" s="218">
        <f>R176+R2101+R4045+R4615</f>
        <v>5735.10723067</v>
      </c>
      <c r="S175" s="99"/>
      <c r="T175" s="219">
        <f>T176+T2101+T4045+T4615</f>
        <v>110.12663699999999</v>
      </c>
      <c r="AT175" s="17" t="s">
        <v>72</v>
      </c>
      <c r="AU175" s="17" t="s">
        <v>106</v>
      </c>
      <c r="BK175" s="220">
        <f>BK176+BK2101+BK4045+BK4615</f>
        <v>0</v>
      </c>
    </row>
    <row r="176" spans="2:63" s="11" customFormat="1" ht="25.9" customHeight="1">
      <c r="B176" s="221"/>
      <c r="C176" s="222"/>
      <c r="D176" s="223" t="s">
        <v>72</v>
      </c>
      <c r="E176" s="224" t="s">
        <v>137</v>
      </c>
      <c r="F176" s="224" t="s">
        <v>138</v>
      </c>
      <c r="G176" s="222"/>
      <c r="H176" s="222"/>
      <c r="I176" s="225"/>
      <c r="J176" s="226">
        <f>BK176</f>
        <v>0</v>
      </c>
      <c r="K176" s="222"/>
      <c r="L176" s="227"/>
      <c r="M176" s="228"/>
      <c r="N176" s="229"/>
      <c r="O176" s="229"/>
      <c r="P176" s="230">
        <f>P177+P321+P591+P837+P1222+P1244+P1801+P1888+P2038+P2093+P2099</f>
        <v>0</v>
      </c>
      <c r="Q176" s="229"/>
      <c r="R176" s="230">
        <f>R177+R321+R591+R837+R1222+R1244+R1801+R1888+R2038+R2093+R2099</f>
        <v>5569.84504473</v>
      </c>
      <c r="S176" s="229"/>
      <c r="T176" s="231">
        <f>T177+T321+T591+T837+T1222+T1244+T1801+T1888+T2038+T2093+T2099</f>
        <v>106.40770199999999</v>
      </c>
      <c r="AR176" s="232" t="s">
        <v>81</v>
      </c>
      <c r="AT176" s="233" t="s">
        <v>72</v>
      </c>
      <c r="AU176" s="233" t="s">
        <v>73</v>
      </c>
      <c r="AY176" s="232" t="s">
        <v>139</v>
      </c>
      <c r="BK176" s="234">
        <f>BK177+BK321+BK591+BK837+BK1222+BK1244+BK1801+BK1888+BK2038+BK2093+BK2099</f>
        <v>0</v>
      </c>
    </row>
    <row r="177" spans="2:63" s="11" customFormat="1" ht="22.8" customHeight="1">
      <c r="B177" s="221"/>
      <c r="C177" s="222"/>
      <c r="D177" s="223" t="s">
        <v>72</v>
      </c>
      <c r="E177" s="235" t="s">
        <v>81</v>
      </c>
      <c r="F177" s="235" t="s">
        <v>140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SUM(P178:P320)</f>
        <v>0</v>
      </c>
      <c r="Q177" s="229"/>
      <c r="R177" s="230">
        <f>SUM(R178:R320)</f>
        <v>278.85432924</v>
      </c>
      <c r="S177" s="229"/>
      <c r="T177" s="231">
        <f>SUM(T178:T320)</f>
        <v>0</v>
      </c>
      <c r="AR177" s="232" t="s">
        <v>81</v>
      </c>
      <c r="AT177" s="233" t="s">
        <v>72</v>
      </c>
      <c r="AU177" s="233" t="s">
        <v>81</v>
      </c>
      <c r="AY177" s="232" t="s">
        <v>139</v>
      </c>
      <c r="BK177" s="234">
        <f>SUM(BK178:BK320)</f>
        <v>0</v>
      </c>
    </row>
    <row r="178" spans="2:65" s="1" customFormat="1" ht="16.5" customHeight="1">
      <c r="B178" s="38"/>
      <c r="C178" s="237" t="s">
        <v>81</v>
      </c>
      <c r="D178" s="237" t="s">
        <v>141</v>
      </c>
      <c r="E178" s="238" t="s">
        <v>377</v>
      </c>
      <c r="F178" s="239" t="s">
        <v>378</v>
      </c>
      <c r="G178" s="240" t="s">
        <v>171</v>
      </c>
      <c r="H178" s="241">
        <v>40</v>
      </c>
      <c r="I178" s="242"/>
      <c r="J178" s="243">
        <f>ROUND(I178*H178,2)</f>
        <v>0</v>
      </c>
      <c r="K178" s="239" t="s">
        <v>145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0.00727</v>
      </c>
      <c r="R178" s="246">
        <f>Q178*H178</f>
        <v>0.2908</v>
      </c>
      <c r="S178" s="246">
        <v>0</v>
      </c>
      <c r="T178" s="247">
        <f>S178*H178</f>
        <v>0</v>
      </c>
      <c r="AR178" s="248" t="s">
        <v>146</v>
      </c>
      <c r="AT178" s="248" t="s">
        <v>141</v>
      </c>
      <c r="AU178" s="248" t="s">
        <v>83</v>
      </c>
      <c r="AY178" s="17" t="s">
        <v>139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146</v>
      </c>
      <c r="BM178" s="248" t="s">
        <v>379</v>
      </c>
    </row>
    <row r="179" spans="2:51" s="14" customFormat="1" ht="12">
      <c r="B179" s="289"/>
      <c r="C179" s="290"/>
      <c r="D179" s="252" t="s">
        <v>148</v>
      </c>
      <c r="E179" s="291" t="s">
        <v>1</v>
      </c>
      <c r="F179" s="292" t="s">
        <v>380</v>
      </c>
      <c r="G179" s="290"/>
      <c r="H179" s="291" t="s">
        <v>1</v>
      </c>
      <c r="I179" s="293"/>
      <c r="J179" s="290"/>
      <c r="K179" s="290"/>
      <c r="L179" s="294"/>
      <c r="M179" s="295"/>
      <c r="N179" s="296"/>
      <c r="O179" s="296"/>
      <c r="P179" s="296"/>
      <c r="Q179" s="296"/>
      <c r="R179" s="296"/>
      <c r="S179" s="296"/>
      <c r="T179" s="297"/>
      <c r="AT179" s="298" t="s">
        <v>148</v>
      </c>
      <c r="AU179" s="298" t="s">
        <v>83</v>
      </c>
      <c r="AV179" s="14" t="s">
        <v>81</v>
      </c>
      <c r="AW179" s="14" t="s">
        <v>30</v>
      </c>
      <c r="AX179" s="14" t="s">
        <v>73</v>
      </c>
      <c r="AY179" s="298" t="s">
        <v>139</v>
      </c>
    </row>
    <row r="180" spans="2:51" s="12" customFormat="1" ht="12">
      <c r="B180" s="250"/>
      <c r="C180" s="251"/>
      <c r="D180" s="252" t="s">
        <v>148</v>
      </c>
      <c r="E180" s="253" t="s">
        <v>1</v>
      </c>
      <c r="F180" s="254" t="s">
        <v>381</v>
      </c>
      <c r="G180" s="251"/>
      <c r="H180" s="255">
        <v>40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AT180" s="261" t="s">
        <v>148</v>
      </c>
      <c r="AU180" s="261" t="s">
        <v>83</v>
      </c>
      <c r="AV180" s="12" t="s">
        <v>83</v>
      </c>
      <c r="AW180" s="12" t="s">
        <v>30</v>
      </c>
      <c r="AX180" s="12" t="s">
        <v>73</v>
      </c>
      <c r="AY180" s="261" t="s">
        <v>139</v>
      </c>
    </row>
    <row r="181" spans="2:51" s="13" customFormat="1" ht="12">
      <c r="B181" s="262"/>
      <c r="C181" s="263"/>
      <c r="D181" s="252" t="s">
        <v>148</v>
      </c>
      <c r="E181" s="264" t="s">
        <v>1</v>
      </c>
      <c r="F181" s="265" t="s">
        <v>150</v>
      </c>
      <c r="G181" s="263"/>
      <c r="H181" s="266">
        <v>40</v>
      </c>
      <c r="I181" s="267"/>
      <c r="J181" s="263"/>
      <c r="K181" s="263"/>
      <c r="L181" s="268"/>
      <c r="M181" s="269"/>
      <c r="N181" s="270"/>
      <c r="O181" s="270"/>
      <c r="P181" s="270"/>
      <c r="Q181" s="270"/>
      <c r="R181" s="270"/>
      <c r="S181" s="270"/>
      <c r="T181" s="271"/>
      <c r="AT181" s="272" t="s">
        <v>148</v>
      </c>
      <c r="AU181" s="272" t="s">
        <v>83</v>
      </c>
      <c r="AV181" s="13" t="s">
        <v>146</v>
      </c>
      <c r="AW181" s="13" t="s">
        <v>30</v>
      </c>
      <c r="AX181" s="13" t="s">
        <v>81</v>
      </c>
      <c r="AY181" s="272" t="s">
        <v>139</v>
      </c>
    </row>
    <row r="182" spans="2:65" s="1" customFormat="1" ht="24" customHeight="1">
      <c r="B182" s="38"/>
      <c r="C182" s="237" t="s">
        <v>83</v>
      </c>
      <c r="D182" s="237" t="s">
        <v>141</v>
      </c>
      <c r="E182" s="238" t="s">
        <v>382</v>
      </c>
      <c r="F182" s="239" t="s">
        <v>383</v>
      </c>
      <c r="G182" s="240" t="s">
        <v>384</v>
      </c>
      <c r="H182" s="241">
        <v>1200</v>
      </c>
      <c r="I182" s="242"/>
      <c r="J182" s="243">
        <f>ROUND(I182*H182,2)</f>
        <v>0</v>
      </c>
      <c r="K182" s="239" t="s">
        <v>145</v>
      </c>
      <c r="L182" s="43"/>
      <c r="M182" s="244" t="s">
        <v>1</v>
      </c>
      <c r="N182" s="245" t="s">
        <v>38</v>
      </c>
      <c r="O182" s="86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AR182" s="248" t="s">
        <v>146</v>
      </c>
      <c r="AT182" s="248" t="s">
        <v>141</v>
      </c>
      <c r="AU182" s="248" t="s">
        <v>83</v>
      </c>
      <c r="AY182" s="17" t="s">
        <v>139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81</v>
      </c>
      <c r="BK182" s="249">
        <f>ROUND(I182*H182,2)</f>
        <v>0</v>
      </c>
      <c r="BL182" s="17" t="s">
        <v>146</v>
      </c>
      <c r="BM182" s="248" t="s">
        <v>385</v>
      </c>
    </row>
    <row r="183" spans="2:51" s="14" customFormat="1" ht="12">
      <c r="B183" s="289"/>
      <c r="C183" s="290"/>
      <c r="D183" s="252" t="s">
        <v>148</v>
      </c>
      <c r="E183" s="291" t="s">
        <v>1</v>
      </c>
      <c r="F183" s="292" t="s">
        <v>380</v>
      </c>
      <c r="G183" s="290"/>
      <c r="H183" s="291" t="s">
        <v>1</v>
      </c>
      <c r="I183" s="293"/>
      <c r="J183" s="290"/>
      <c r="K183" s="290"/>
      <c r="L183" s="294"/>
      <c r="M183" s="295"/>
      <c r="N183" s="296"/>
      <c r="O183" s="296"/>
      <c r="P183" s="296"/>
      <c r="Q183" s="296"/>
      <c r="R183" s="296"/>
      <c r="S183" s="296"/>
      <c r="T183" s="297"/>
      <c r="AT183" s="298" t="s">
        <v>148</v>
      </c>
      <c r="AU183" s="298" t="s">
        <v>83</v>
      </c>
      <c r="AV183" s="14" t="s">
        <v>81</v>
      </c>
      <c r="AW183" s="14" t="s">
        <v>30</v>
      </c>
      <c r="AX183" s="14" t="s">
        <v>73</v>
      </c>
      <c r="AY183" s="298" t="s">
        <v>139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386</v>
      </c>
      <c r="G184" s="251"/>
      <c r="H184" s="255">
        <v>1200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1200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5" s="1" customFormat="1" ht="24" customHeight="1">
      <c r="B186" s="38"/>
      <c r="C186" s="237" t="s">
        <v>155</v>
      </c>
      <c r="D186" s="237" t="s">
        <v>141</v>
      </c>
      <c r="E186" s="238" t="s">
        <v>387</v>
      </c>
      <c r="F186" s="239" t="s">
        <v>388</v>
      </c>
      <c r="G186" s="240" t="s">
        <v>389</v>
      </c>
      <c r="H186" s="241">
        <v>120</v>
      </c>
      <c r="I186" s="242"/>
      <c r="J186" s="243">
        <f>ROUND(I186*H186,2)</f>
        <v>0</v>
      </c>
      <c r="K186" s="239" t="s">
        <v>145</v>
      </c>
      <c r="L186" s="43"/>
      <c r="M186" s="244" t="s">
        <v>1</v>
      </c>
      <c r="N186" s="245" t="s">
        <v>38</v>
      </c>
      <c r="O186" s="86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48" t="s">
        <v>146</v>
      </c>
      <c r="AT186" s="248" t="s">
        <v>141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146</v>
      </c>
      <c r="BM186" s="248" t="s">
        <v>390</v>
      </c>
    </row>
    <row r="187" spans="2:51" s="14" customFormat="1" ht="12">
      <c r="B187" s="289"/>
      <c r="C187" s="290"/>
      <c r="D187" s="252" t="s">
        <v>148</v>
      </c>
      <c r="E187" s="291" t="s">
        <v>1</v>
      </c>
      <c r="F187" s="292" t="s">
        <v>380</v>
      </c>
      <c r="G187" s="290"/>
      <c r="H187" s="291" t="s">
        <v>1</v>
      </c>
      <c r="I187" s="293"/>
      <c r="J187" s="290"/>
      <c r="K187" s="290"/>
      <c r="L187" s="294"/>
      <c r="M187" s="295"/>
      <c r="N187" s="296"/>
      <c r="O187" s="296"/>
      <c r="P187" s="296"/>
      <c r="Q187" s="296"/>
      <c r="R187" s="296"/>
      <c r="S187" s="296"/>
      <c r="T187" s="297"/>
      <c r="AT187" s="298" t="s">
        <v>148</v>
      </c>
      <c r="AU187" s="298" t="s">
        <v>83</v>
      </c>
      <c r="AV187" s="14" t="s">
        <v>81</v>
      </c>
      <c r="AW187" s="14" t="s">
        <v>30</v>
      </c>
      <c r="AX187" s="14" t="s">
        <v>73</v>
      </c>
      <c r="AY187" s="298" t="s">
        <v>139</v>
      </c>
    </row>
    <row r="188" spans="2:51" s="12" customFormat="1" ht="12">
      <c r="B188" s="250"/>
      <c r="C188" s="251"/>
      <c r="D188" s="252" t="s">
        <v>148</v>
      </c>
      <c r="E188" s="253" t="s">
        <v>1</v>
      </c>
      <c r="F188" s="254" t="s">
        <v>391</v>
      </c>
      <c r="G188" s="251"/>
      <c r="H188" s="255">
        <v>120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148</v>
      </c>
      <c r="AU188" s="261" t="s">
        <v>83</v>
      </c>
      <c r="AV188" s="12" t="s">
        <v>83</v>
      </c>
      <c r="AW188" s="12" t="s">
        <v>30</v>
      </c>
      <c r="AX188" s="12" t="s">
        <v>73</v>
      </c>
      <c r="AY188" s="261" t="s">
        <v>139</v>
      </c>
    </row>
    <row r="189" spans="2:51" s="13" customFormat="1" ht="12">
      <c r="B189" s="262"/>
      <c r="C189" s="263"/>
      <c r="D189" s="252" t="s">
        <v>148</v>
      </c>
      <c r="E189" s="264" t="s">
        <v>1</v>
      </c>
      <c r="F189" s="265" t="s">
        <v>150</v>
      </c>
      <c r="G189" s="263"/>
      <c r="H189" s="266">
        <v>120</v>
      </c>
      <c r="I189" s="267"/>
      <c r="J189" s="263"/>
      <c r="K189" s="263"/>
      <c r="L189" s="268"/>
      <c r="M189" s="269"/>
      <c r="N189" s="270"/>
      <c r="O189" s="270"/>
      <c r="P189" s="270"/>
      <c r="Q189" s="270"/>
      <c r="R189" s="270"/>
      <c r="S189" s="270"/>
      <c r="T189" s="271"/>
      <c r="AT189" s="272" t="s">
        <v>148</v>
      </c>
      <c r="AU189" s="272" t="s">
        <v>83</v>
      </c>
      <c r="AV189" s="13" t="s">
        <v>146</v>
      </c>
      <c r="AW189" s="13" t="s">
        <v>30</v>
      </c>
      <c r="AX189" s="13" t="s">
        <v>81</v>
      </c>
      <c r="AY189" s="272" t="s">
        <v>139</v>
      </c>
    </row>
    <row r="190" spans="2:65" s="1" customFormat="1" ht="24" customHeight="1">
      <c r="B190" s="38"/>
      <c r="C190" s="237" t="s">
        <v>146</v>
      </c>
      <c r="D190" s="237" t="s">
        <v>141</v>
      </c>
      <c r="E190" s="238" t="s">
        <v>151</v>
      </c>
      <c r="F190" s="239" t="s">
        <v>152</v>
      </c>
      <c r="G190" s="240" t="s">
        <v>144</v>
      </c>
      <c r="H190" s="241">
        <v>181.601</v>
      </c>
      <c r="I190" s="242"/>
      <c r="J190" s="243">
        <f>ROUND(I190*H190,2)</f>
        <v>0</v>
      </c>
      <c r="K190" s="239" t="s">
        <v>145</v>
      </c>
      <c r="L190" s="43"/>
      <c r="M190" s="244" t="s">
        <v>1</v>
      </c>
      <c r="N190" s="245" t="s">
        <v>38</v>
      </c>
      <c r="O190" s="86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48" t="s">
        <v>146</v>
      </c>
      <c r="AT190" s="248" t="s">
        <v>141</v>
      </c>
      <c r="AU190" s="248" t="s">
        <v>83</v>
      </c>
      <c r="AY190" s="17" t="s">
        <v>139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81</v>
      </c>
      <c r="BK190" s="249">
        <f>ROUND(I190*H190,2)</f>
        <v>0</v>
      </c>
      <c r="BL190" s="17" t="s">
        <v>146</v>
      </c>
      <c r="BM190" s="248" t="s">
        <v>392</v>
      </c>
    </row>
    <row r="191" spans="2:51" s="14" customFormat="1" ht="12">
      <c r="B191" s="289"/>
      <c r="C191" s="290"/>
      <c r="D191" s="252" t="s">
        <v>148</v>
      </c>
      <c r="E191" s="291" t="s">
        <v>1</v>
      </c>
      <c r="F191" s="292" t="s">
        <v>393</v>
      </c>
      <c r="G191" s="290"/>
      <c r="H191" s="291" t="s">
        <v>1</v>
      </c>
      <c r="I191" s="293"/>
      <c r="J191" s="290"/>
      <c r="K191" s="290"/>
      <c r="L191" s="294"/>
      <c r="M191" s="295"/>
      <c r="N191" s="296"/>
      <c r="O191" s="296"/>
      <c r="P191" s="296"/>
      <c r="Q191" s="296"/>
      <c r="R191" s="296"/>
      <c r="S191" s="296"/>
      <c r="T191" s="297"/>
      <c r="AT191" s="298" t="s">
        <v>148</v>
      </c>
      <c r="AU191" s="298" t="s">
        <v>83</v>
      </c>
      <c r="AV191" s="14" t="s">
        <v>81</v>
      </c>
      <c r="AW191" s="14" t="s">
        <v>30</v>
      </c>
      <c r="AX191" s="14" t="s">
        <v>73</v>
      </c>
      <c r="AY191" s="298" t="s">
        <v>139</v>
      </c>
    </row>
    <row r="192" spans="2:51" s="12" customFormat="1" ht="12">
      <c r="B192" s="250"/>
      <c r="C192" s="251"/>
      <c r="D192" s="252" t="s">
        <v>148</v>
      </c>
      <c r="E192" s="253" t="s">
        <v>1</v>
      </c>
      <c r="F192" s="254" t="s">
        <v>394</v>
      </c>
      <c r="G192" s="251"/>
      <c r="H192" s="255">
        <v>20.261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AT192" s="261" t="s">
        <v>148</v>
      </c>
      <c r="AU192" s="261" t="s">
        <v>83</v>
      </c>
      <c r="AV192" s="12" t="s">
        <v>83</v>
      </c>
      <c r="AW192" s="12" t="s">
        <v>30</v>
      </c>
      <c r="AX192" s="12" t="s">
        <v>73</v>
      </c>
      <c r="AY192" s="261" t="s">
        <v>139</v>
      </c>
    </row>
    <row r="193" spans="2:51" s="14" customFormat="1" ht="12">
      <c r="B193" s="289"/>
      <c r="C193" s="290"/>
      <c r="D193" s="252" t="s">
        <v>148</v>
      </c>
      <c r="E193" s="291" t="s">
        <v>1</v>
      </c>
      <c r="F193" s="292" t="s">
        <v>395</v>
      </c>
      <c r="G193" s="290"/>
      <c r="H193" s="291" t="s">
        <v>1</v>
      </c>
      <c r="I193" s="293"/>
      <c r="J193" s="290"/>
      <c r="K193" s="290"/>
      <c r="L193" s="294"/>
      <c r="M193" s="295"/>
      <c r="N193" s="296"/>
      <c r="O193" s="296"/>
      <c r="P193" s="296"/>
      <c r="Q193" s="296"/>
      <c r="R193" s="296"/>
      <c r="S193" s="296"/>
      <c r="T193" s="297"/>
      <c r="AT193" s="298" t="s">
        <v>148</v>
      </c>
      <c r="AU193" s="298" t="s">
        <v>83</v>
      </c>
      <c r="AV193" s="14" t="s">
        <v>81</v>
      </c>
      <c r="AW193" s="14" t="s">
        <v>30</v>
      </c>
      <c r="AX193" s="14" t="s">
        <v>73</v>
      </c>
      <c r="AY193" s="298" t="s">
        <v>139</v>
      </c>
    </row>
    <row r="194" spans="2:51" s="12" customFormat="1" ht="12">
      <c r="B194" s="250"/>
      <c r="C194" s="251"/>
      <c r="D194" s="252" t="s">
        <v>148</v>
      </c>
      <c r="E194" s="253" t="s">
        <v>1</v>
      </c>
      <c r="F194" s="254" t="s">
        <v>396</v>
      </c>
      <c r="G194" s="251"/>
      <c r="H194" s="255">
        <v>36.358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148</v>
      </c>
      <c r="AU194" s="261" t="s">
        <v>83</v>
      </c>
      <c r="AV194" s="12" t="s">
        <v>83</v>
      </c>
      <c r="AW194" s="12" t="s">
        <v>30</v>
      </c>
      <c r="AX194" s="12" t="s">
        <v>73</v>
      </c>
      <c r="AY194" s="261" t="s">
        <v>139</v>
      </c>
    </row>
    <row r="195" spans="2:51" s="14" customFormat="1" ht="12">
      <c r="B195" s="289"/>
      <c r="C195" s="290"/>
      <c r="D195" s="252" t="s">
        <v>148</v>
      </c>
      <c r="E195" s="291" t="s">
        <v>1</v>
      </c>
      <c r="F195" s="292" t="s">
        <v>397</v>
      </c>
      <c r="G195" s="290"/>
      <c r="H195" s="291" t="s">
        <v>1</v>
      </c>
      <c r="I195" s="293"/>
      <c r="J195" s="290"/>
      <c r="K195" s="290"/>
      <c r="L195" s="294"/>
      <c r="M195" s="295"/>
      <c r="N195" s="296"/>
      <c r="O195" s="296"/>
      <c r="P195" s="296"/>
      <c r="Q195" s="296"/>
      <c r="R195" s="296"/>
      <c r="S195" s="296"/>
      <c r="T195" s="297"/>
      <c r="AT195" s="298" t="s">
        <v>148</v>
      </c>
      <c r="AU195" s="298" t="s">
        <v>83</v>
      </c>
      <c r="AV195" s="14" t="s">
        <v>81</v>
      </c>
      <c r="AW195" s="14" t="s">
        <v>30</v>
      </c>
      <c r="AX195" s="14" t="s">
        <v>73</v>
      </c>
      <c r="AY195" s="298" t="s">
        <v>139</v>
      </c>
    </row>
    <row r="196" spans="2:51" s="12" customFormat="1" ht="12">
      <c r="B196" s="250"/>
      <c r="C196" s="251"/>
      <c r="D196" s="252" t="s">
        <v>148</v>
      </c>
      <c r="E196" s="253" t="s">
        <v>1</v>
      </c>
      <c r="F196" s="254" t="s">
        <v>398</v>
      </c>
      <c r="G196" s="251"/>
      <c r="H196" s="255">
        <v>18.84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AT196" s="261" t="s">
        <v>148</v>
      </c>
      <c r="AU196" s="261" t="s">
        <v>83</v>
      </c>
      <c r="AV196" s="12" t="s">
        <v>83</v>
      </c>
      <c r="AW196" s="12" t="s">
        <v>30</v>
      </c>
      <c r="AX196" s="12" t="s">
        <v>73</v>
      </c>
      <c r="AY196" s="261" t="s">
        <v>139</v>
      </c>
    </row>
    <row r="197" spans="2:51" s="12" customFormat="1" ht="12">
      <c r="B197" s="250"/>
      <c r="C197" s="251"/>
      <c r="D197" s="252" t="s">
        <v>148</v>
      </c>
      <c r="E197" s="253" t="s">
        <v>1</v>
      </c>
      <c r="F197" s="254" t="s">
        <v>399</v>
      </c>
      <c r="G197" s="251"/>
      <c r="H197" s="255">
        <v>5.6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148</v>
      </c>
      <c r="AU197" s="261" t="s">
        <v>83</v>
      </c>
      <c r="AV197" s="12" t="s">
        <v>83</v>
      </c>
      <c r="AW197" s="12" t="s">
        <v>30</v>
      </c>
      <c r="AX197" s="12" t="s">
        <v>73</v>
      </c>
      <c r="AY197" s="261" t="s">
        <v>139</v>
      </c>
    </row>
    <row r="198" spans="2:51" s="12" customFormat="1" ht="12">
      <c r="B198" s="250"/>
      <c r="C198" s="251"/>
      <c r="D198" s="252" t="s">
        <v>148</v>
      </c>
      <c r="E198" s="253" t="s">
        <v>1</v>
      </c>
      <c r="F198" s="254" t="s">
        <v>400</v>
      </c>
      <c r="G198" s="251"/>
      <c r="H198" s="255">
        <v>10.2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AT198" s="261" t="s">
        <v>148</v>
      </c>
      <c r="AU198" s="261" t="s">
        <v>83</v>
      </c>
      <c r="AV198" s="12" t="s">
        <v>83</v>
      </c>
      <c r="AW198" s="12" t="s">
        <v>30</v>
      </c>
      <c r="AX198" s="12" t="s">
        <v>73</v>
      </c>
      <c r="AY198" s="261" t="s">
        <v>139</v>
      </c>
    </row>
    <row r="199" spans="2:51" s="14" customFormat="1" ht="12">
      <c r="B199" s="289"/>
      <c r="C199" s="290"/>
      <c r="D199" s="252" t="s">
        <v>148</v>
      </c>
      <c r="E199" s="291" t="s">
        <v>1</v>
      </c>
      <c r="F199" s="292" t="s">
        <v>401</v>
      </c>
      <c r="G199" s="290"/>
      <c r="H199" s="291" t="s">
        <v>1</v>
      </c>
      <c r="I199" s="293"/>
      <c r="J199" s="290"/>
      <c r="K199" s="290"/>
      <c r="L199" s="294"/>
      <c r="M199" s="295"/>
      <c r="N199" s="296"/>
      <c r="O199" s="296"/>
      <c r="P199" s="296"/>
      <c r="Q199" s="296"/>
      <c r="R199" s="296"/>
      <c r="S199" s="296"/>
      <c r="T199" s="297"/>
      <c r="AT199" s="298" t="s">
        <v>148</v>
      </c>
      <c r="AU199" s="298" t="s">
        <v>83</v>
      </c>
      <c r="AV199" s="14" t="s">
        <v>81</v>
      </c>
      <c r="AW199" s="14" t="s">
        <v>30</v>
      </c>
      <c r="AX199" s="14" t="s">
        <v>73</v>
      </c>
      <c r="AY199" s="298" t="s">
        <v>139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402</v>
      </c>
      <c r="G200" s="251"/>
      <c r="H200" s="255">
        <v>0.8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2" customFormat="1" ht="12">
      <c r="B201" s="250"/>
      <c r="C201" s="251"/>
      <c r="D201" s="252" t="s">
        <v>148</v>
      </c>
      <c r="E201" s="253" t="s">
        <v>1</v>
      </c>
      <c r="F201" s="254" t="s">
        <v>403</v>
      </c>
      <c r="G201" s="251"/>
      <c r="H201" s="255">
        <v>7.6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148</v>
      </c>
      <c r="AU201" s="261" t="s">
        <v>83</v>
      </c>
      <c r="AV201" s="12" t="s">
        <v>83</v>
      </c>
      <c r="AW201" s="12" t="s">
        <v>30</v>
      </c>
      <c r="AX201" s="12" t="s">
        <v>73</v>
      </c>
      <c r="AY201" s="261" t="s">
        <v>139</v>
      </c>
    </row>
    <row r="202" spans="2:51" s="12" customFormat="1" ht="12">
      <c r="B202" s="250"/>
      <c r="C202" s="251"/>
      <c r="D202" s="252" t="s">
        <v>148</v>
      </c>
      <c r="E202" s="253" t="s">
        <v>1</v>
      </c>
      <c r="F202" s="254" t="s">
        <v>404</v>
      </c>
      <c r="G202" s="251"/>
      <c r="H202" s="255">
        <v>9.87</v>
      </c>
      <c r="I202" s="256"/>
      <c r="J202" s="251"/>
      <c r="K202" s="251"/>
      <c r="L202" s="257"/>
      <c r="M202" s="258"/>
      <c r="N202" s="259"/>
      <c r="O202" s="259"/>
      <c r="P202" s="259"/>
      <c r="Q202" s="259"/>
      <c r="R202" s="259"/>
      <c r="S202" s="259"/>
      <c r="T202" s="260"/>
      <c r="AT202" s="261" t="s">
        <v>148</v>
      </c>
      <c r="AU202" s="261" t="s">
        <v>83</v>
      </c>
      <c r="AV202" s="12" t="s">
        <v>83</v>
      </c>
      <c r="AW202" s="12" t="s">
        <v>30</v>
      </c>
      <c r="AX202" s="12" t="s">
        <v>73</v>
      </c>
      <c r="AY202" s="261" t="s">
        <v>139</v>
      </c>
    </row>
    <row r="203" spans="2:51" s="12" customFormat="1" ht="12">
      <c r="B203" s="250"/>
      <c r="C203" s="251"/>
      <c r="D203" s="252" t="s">
        <v>148</v>
      </c>
      <c r="E203" s="253" t="s">
        <v>1</v>
      </c>
      <c r="F203" s="254" t="s">
        <v>405</v>
      </c>
      <c r="G203" s="251"/>
      <c r="H203" s="255">
        <v>35.88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AT203" s="261" t="s">
        <v>148</v>
      </c>
      <c r="AU203" s="261" t="s">
        <v>83</v>
      </c>
      <c r="AV203" s="12" t="s">
        <v>83</v>
      </c>
      <c r="AW203" s="12" t="s">
        <v>30</v>
      </c>
      <c r="AX203" s="12" t="s">
        <v>73</v>
      </c>
      <c r="AY203" s="261" t="s">
        <v>139</v>
      </c>
    </row>
    <row r="204" spans="2:51" s="14" customFormat="1" ht="12">
      <c r="B204" s="289"/>
      <c r="C204" s="290"/>
      <c r="D204" s="252" t="s">
        <v>148</v>
      </c>
      <c r="E204" s="291" t="s">
        <v>1</v>
      </c>
      <c r="F204" s="292" t="s">
        <v>406</v>
      </c>
      <c r="G204" s="290"/>
      <c r="H204" s="291" t="s">
        <v>1</v>
      </c>
      <c r="I204" s="293"/>
      <c r="J204" s="290"/>
      <c r="K204" s="290"/>
      <c r="L204" s="294"/>
      <c r="M204" s="295"/>
      <c r="N204" s="296"/>
      <c r="O204" s="296"/>
      <c r="P204" s="296"/>
      <c r="Q204" s="296"/>
      <c r="R204" s="296"/>
      <c r="S204" s="296"/>
      <c r="T204" s="297"/>
      <c r="AT204" s="298" t="s">
        <v>148</v>
      </c>
      <c r="AU204" s="298" t="s">
        <v>83</v>
      </c>
      <c r="AV204" s="14" t="s">
        <v>81</v>
      </c>
      <c r="AW204" s="14" t="s">
        <v>30</v>
      </c>
      <c r="AX204" s="14" t="s">
        <v>73</v>
      </c>
      <c r="AY204" s="298" t="s">
        <v>139</v>
      </c>
    </row>
    <row r="205" spans="2:51" s="12" customFormat="1" ht="12">
      <c r="B205" s="250"/>
      <c r="C205" s="251"/>
      <c r="D205" s="252" t="s">
        <v>148</v>
      </c>
      <c r="E205" s="253" t="s">
        <v>1</v>
      </c>
      <c r="F205" s="254" t="s">
        <v>407</v>
      </c>
      <c r="G205" s="251"/>
      <c r="H205" s="255">
        <v>36.192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148</v>
      </c>
      <c r="AU205" s="261" t="s">
        <v>83</v>
      </c>
      <c r="AV205" s="12" t="s">
        <v>83</v>
      </c>
      <c r="AW205" s="12" t="s">
        <v>30</v>
      </c>
      <c r="AX205" s="12" t="s">
        <v>73</v>
      </c>
      <c r="AY205" s="261" t="s">
        <v>139</v>
      </c>
    </row>
    <row r="206" spans="2:51" s="13" customFormat="1" ht="12">
      <c r="B206" s="262"/>
      <c r="C206" s="263"/>
      <c r="D206" s="252" t="s">
        <v>148</v>
      </c>
      <c r="E206" s="264" t="s">
        <v>1</v>
      </c>
      <c r="F206" s="265" t="s">
        <v>150</v>
      </c>
      <c r="G206" s="263"/>
      <c r="H206" s="266">
        <v>181.601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83</v>
      </c>
      <c r="AV206" s="13" t="s">
        <v>146</v>
      </c>
      <c r="AW206" s="13" t="s">
        <v>30</v>
      </c>
      <c r="AX206" s="13" t="s">
        <v>81</v>
      </c>
      <c r="AY206" s="272" t="s">
        <v>139</v>
      </c>
    </row>
    <row r="207" spans="2:65" s="1" customFormat="1" ht="24" customHeight="1">
      <c r="B207" s="38"/>
      <c r="C207" s="237" t="s">
        <v>164</v>
      </c>
      <c r="D207" s="237" t="s">
        <v>141</v>
      </c>
      <c r="E207" s="238" t="s">
        <v>408</v>
      </c>
      <c r="F207" s="239" t="s">
        <v>409</v>
      </c>
      <c r="G207" s="240" t="s">
        <v>144</v>
      </c>
      <c r="H207" s="241">
        <v>678.727</v>
      </c>
      <c r="I207" s="242"/>
      <c r="J207" s="243">
        <f>ROUND(I207*H207,2)</f>
        <v>0</v>
      </c>
      <c r="K207" s="239" t="s">
        <v>145</v>
      </c>
      <c r="L207" s="43"/>
      <c r="M207" s="244" t="s">
        <v>1</v>
      </c>
      <c r="N207" s="245" t="s">
        <v>38</v>
      </c>
      <c r="O207" s="86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48" t="s">
        <v>146</v>
      </c>
      <c r="AT207" s="248" t="s">
        <v>141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410</v>
      </c>
    </row>
    <row r="208" spans="2:51" s="14" customFormat="1" ht="12">
      <c r="B208" s="289"/>
      <c r="C208" s="290"/>
      <c r="D208" s="252" t="s">
        <v>148</v>
      </c>
      <c r="E208" s="291" t="s">
        <v>1</v>
      </c>
      <c r="F208" s="292" t="s">
        <v>395</v>
      </c>
      <c r="G208" s="290"/>
      <c r="H208" s="291" t="s">
        <v>1</v>
      </c>
      <c r="I208" s="293"/>
      <c r="J208" s="290"/>
      <c r="K208" s="290"/>
      <c r="L208" s="294"/>
      <c r="M208" s="295"/>
      <c r="N208" s="296"/>
      <c r="O208" s="296"/>
      <c r="P208" s="296"/>
      <c r="Q208" s="296"/>
      <c r="R208" s="296"/>
      <c r="S208" s="296"/>
      <c r="T208" s="297"/>
      <c r="AT208" s="298" t="s">
        <v>148</v>
      </c>
      <c r="AU208" s="298" t="s">
        <v>83</v>
      </c>
      <c r="AV208" s="14" t="s">
        <v>81</v>
      </c>
      <c r="AW208" s="14" t="s">
        <v>30</v>
      </c>
      <c r="AX208" s="14" t="s">
        <v>73</v>
      </c>
      <c r="AY208" s="298" t="s">
        <v>139</v>
      </c>
    </row>
    <row r="209" spans="2:51" s="12" customFormat="1" ht="12">
      <c r="B209" s="250"/>
      <c r="C209" s="251"/>
      <c r="D209" s="252" t="s">
        <v>148</v>
      </c>
      <c r="E209" s="253" t="s">
        <v>1</v>
      </c>
      <c r="F209" s="254" t="s">
        <v>411</v>
      </c>
      <c r="G209" s="251"/>
      <c r="H209" s="255">
        <v>24.314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AT209" s="261" t="s">
        <v>148</v>
      </c>
      <c r="AU209" s="261" t="s">
        <v>83</v>
      </c>
      <c r="AV209" s="12" t="s">
        <v>83</v>
      </c>
      <c r="AW209" s="12" t="s">
        <v>30</v>
      </c>
      <c r="AX209" s="12" t="s">
        <v>73</v>
      </c>
      <c r="AY209" s="261" t="s">
        <v>139</v>
      </c>
    </row>
    <row r="210" spans="2:51" s="14" customFormat="1" ht="12">
      <c r="B210" s="289"/>
      <c r="C210" s="290"/>
      <c r="D210" s="252" t="s">
        <v>148</v>
      </c>
      <c r="E210" s="291" t="s">
        <v>1</v>
      </c>
      <c r="F210" s="292" t="s">
        <v>406</v>
      </c>
      <c r="G210" s="290"/>
      <c r="H210" s="291" t="s">
        <v>1</v>
      </c>
      <c r="I210" s="293"/>
      <c r="J210" s="290"/>
      <c r="K210" s="290"/>
      <c r="L210" s="294"/>
      <c r="M210" s="295"/>
      <c r="N210" s="296"/>
      <c r="O210" s="296"/>
      <c r="P210" s="296"/>
      <c r="Q210" s="296"/>
      <c r="R210" s="296"/>
      <c r="S210" s="296"/>
      <c r="T210" s="297"/>
      <c r="AT210" s="298" t="s">
        <v>148</v>
      </c>
      <c r="AU210" s="298" t="s">
        <v>83</v>
      </c>
      <c r="AV210" s="14" t="s">
        <v>81</v>
      </c>
      <c r="AW210" s="14" t="s">
        <v>30</v>
      </c>
      <c r="AX210" s="14" t="s">
        <v>73</v>
      </c>
      <c r="AY210" s="298" t="s">
        <v>139</v>
      </c>
    </row>
    <row r="211" spans="2:51" s="12" customFormat="1" ht="12">
      <c r="B211" s="250"/>
      <c r="C211" s="251"/>
      <c r="D211" s="252" t="s">
        <v>148</v>
      </c>
      <c r="E211" s="253" t="s">
        <v>1</v>
      </c>
      <c r="F211" s="254" t="s">
        <v>412</v>
      </c>
      <c r="G211" s="251"/>
      <c r="H211" s="255">
        <v>2.683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AT211" s="261" t="s">
        <v>148</v>
      </c>
      <c r="AU211" s="261" t="s">
        <v>83</v>
      </c>
      <c r="AV211" s="12" t="s">
        <v>83</v>
      </c>
      <c r="AW211" s="12" t="s">
        <v>30</v>
      </c>
      <c r="AX211" s="12" t="s">
        <v>73</v>
      </c>
      <c r="AY211" s="261" t="s">
        <v>139</v>
      </c>
    </row>
    <row r="212" spans="2:51" s="12" customFormat="1" ht="12">
      <c r="B212" s="250"/>
      <c r="C212" s="251"/>
      <c r="D212" s="252" t="s">
        <v>148</v>
      </c>
      <c r="E212" s="253" t="s">
        <v>1</v>
      </c>
      <c r="F212" s="254" t="s">
        <v>413</v>
      </c>
      <c r="G212" s="251"/>
      <c r="H212" s="255">
        <v>11.542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AT212" s="261" t="s">
        <v>148</v>
      </c>
      <c r="AU212" s="261" t="s">
        <v>83</v>
      </c>
      <c r="AV212" s="12" t="s">
        <v>83</v>
      </c>
      <c r="AW212" s="12" t="s">
        <v>30</v>
      </c>
      <c r="AX212" s="12" t="s">
        <v>73</v>
      </c>
      <c r="AY212" s="261" t="s">
        <v>139</v>
      </c>
    </row>
    <row r="213" spans="2:51" s="12" customFormat="1" ht="12">
      <c r="B213" s="250"/>
      <c r="C213" s="251"/>
      <c r="D213" s="252" t="s">
        <v>148</v>
      </c>
      <c r="E213" s="253" t="s">
        <v>1</v>
      </c>
      <c r="F213" s="254" t="s">
        <v>414</v>
      </c>
      <c r="G213" s="251"/>
      <c r="H213" s="255">
        <v>31.5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AT213" s="261" t="s">
        <v>148</v>
      </c>
      <c r="AU213" s="261" t="s">
        <v>83</v>
      </c>
      <c r="AV213" s="12" t="s">
        <v>83</v>
      </c>
      <c r="AW213" s="12" t="s">
        <v>30</v>
      </c>
      <c r="AX213" s="12" t="s">
        <v>73</v>
      </c>
      <c r="AY213" s="261" t="s">
        <v>139</v>
      </c>
    </row>
    <row r="214" spans="2:51" s="12" customFormat="1" ht="12">
      <c r="B214" s="250"/>
      <c r="C214" s="251"/>
      <c r="D214" s="252" t="s">
        <v>148</v>
      </c>
      <c r="E214" s="253" t="s">
        <v>1</v>
      </c>
      <c r="F214" s="254" t="s">
        <v>415</v>
      </c>
      <c r="G214" s="251"/>
      <c r="H214" s="255">
        <v>44.1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148</v>
      </c>
      <c r="AU214" s="261" t="s">
        <v>83</v>
      </c>
      <c r="AV214" s="12" t="s">
        <v>83</v>
      </c>
      <c r="AW214" s="12" t="s">
        <v>30</v>
      </c>
      <c r="AX214" s="12" t="s">
        <v>73</v>
      </c>
      <c r="AY214" s="261" t="s">
        <v>139</v>
      </c>
    </row>
    <row r="215" spans="2:51" s="12" customFormat="1" ht="12">
      <c r="B215" s="250"/>
      <c r="C215" s="251"/>
      <c r="D215" s="252" t="s">
        <v>148</v>
      </c>
      <c r="E215" s="253" t="s">
        <v>1</v>
      </c>
      <c r="F215" s="254" t="s">
        <v>416</v>
      </c>
      <c r="G215" s="251"/>
      <c r="H215" s="255">
        <v>92.16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AT215" s="261" t="s">
        <v>148</v>
      </c>
      <c r="AU215" s="261" t="s">
        <v>83</v>
      </c>
      <c r="AV215" s="12" t="s">
        <v>83</v>
      </c>
      <c r="AW215" s="12" t="s">
        <v>30</v>
      </c>
      <c r="AX215" s="12" t="s">
        <v>73</v>
      </c>
      <c r="AY215" s="261" t="s">
        <v>139</v>
      </c>
    </row>
    <row r="216" spans="2:51" s="12" customFormat="1" ht="12">
      <c r="B216" s="250"/>
      <c r="C216" s="251"/>
      <c r="D216" s="252" t="s">
        <v>148</v>
      </c>
      <c r="E216" s="253" t="s">
        <v>1</v>
      </c>
      <c r="F216" s="254" t="s">
        <v>417</v>
      </c>
      <c r="G216" s="251"/>
      <c r="H216" s="255">
        <v>6.48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AT216" s="261" t="s">
        <v>148</v>
      </c>
      <c r="AU216" s="261" t="s">
        <v>83</v>
      </c>
      <c r="AV216" s="12" t="s">
        <v>83</v>
      </c>
      <c r="AW216" s="12" t="s">
        <v>30</v>
      </c>
      <c r="AX216" s="12" t="s">
        <v>73</v>
      </c>
      <c r="AY216" s="261" t="s">
        <v>139</v>
      </c>
    </row>
    <row r="217" spans="2:51" s="12" customFormat="1" ht="12">
      <c r="B217" s="250"/>
      <c r="C217" s="251"/>
      <c r="D217" s="252" t="s">
        <v>148</v>
      </c>
      <c r="E217" s="253" t="s">
        <v>1</v>
      </c>
      <c r="F217" s="254" t="s">
        <v>418</v>
      </c>
      <c r="G217" s="251"/>
      <c r="H217" s="255">
        <v>77.49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AT217" s="261" t="s">
        <v>148</v>
      </c>
      <c r="AU217" s="261" t="s">
        <v>83</v>
      </c>
      <c r="AV217" s="12" t="s">
        <v>83</v>
      </c>
      <c r="AW217" s="12" t="s">
        <v>30</v>
      </c>
      <c r="AX217" s="12" t="s">
        <v>73</v>
      </c>
      <c r="AY217" s="261" t="s">
        <v>139</v>
      </c>
    </row>
    <row r="218" spans="2:51" s="12" customFormat="1" ht="12">
      <c r="B218" s="250"/>
      <c r="C218" s="251"/>
      <c r="D218" s="252" t="s">
        <v>148</v>
      </c>
      <c r="E218" s="253" t="s">
        <v>1</v>
      </c>
      <c r="F218" s="254" t="s">
        <v>419</v>
      </c>
      <c r="G218" s="251"/>
      <c r="H218" s="255">
        <v>151.308</v>
      </c>
      <c r="I218" s="256"/>
      <c r="J218" s="251"/>
      <c r="K218" s="251"/>
      <c r="L218" s="257"/>
      <c r="M218" s="258"/>
      <c r="N218" s="259"/>
      <c r="O218" s="259"/>
      <c r="P218" s="259"/>
      <c r="Q218" s="259"/>
      <c r="R218" s="259"/>
      <c r="S218" s="259"/>
      <c r="T218" s="260"/>
      <c r="AT218" s="261" t="s">
        <v>148</v>
      </c>
      <c r="AU218" s="261" t="s">
        <v>83</v>
      </c>
      <c r="AV218" s="12" t="s">
        <v>83</v>
      </c>
      <c r="AW218" s="12" t="s">
        <v>30</v>
      </c>
      <c r="AX218" s="12" t="s">
        <v>73</v>
      </c>
      <c r="AY218" s="261" t="s">
        <v>139</v>
      </c>
    </row>
    <row r="219" spans="2:51" s="12" customFormat="1" ht="12">
      <c r="B219" s="250"/>
      <c r="C219" s="251"/>
      <c r="D219" s="252" t="s">
        <v>148</v>
      </c>
      <c r="E219" s="253" t="s">
        <v>1</v>
      </c>
      <c r="F219" s="254" t="s">
        <v>420</v>
      </c>
      <c r="G219" s="251"/>
      <c r="H219" s="255">
        <v>44.22</v>
      </c>
      <c r="I219" s="256"/>
      <c r="J219" s="251"/>
      <c r="K219" s="251"/>
      <c r="L219" s="257"/>
      <c r="M219" s="258"/>
      <c r="N219" s="259"/>
      <c r="O219" s="259"/>
      <c r="P219" s="259"/>
      <c r="Q219" s="259"/>
      <c r="R219" s="259"/>
      <c r="S219" s="259"/>
      <c r="T219" s="260"/>
      <c r="AT219" s="261" t="s">
        <v>148</v>
      </c>
      <c r="AU219" s="261" t="s">
        <v>83</v>
      </c>
      <c r="AV219" s="12" t="s">
        <v>83</v>
      </c>
      <c r="AW219" s="12" t="s">
        <v>30</v>
      </c>
      <c r="AX219" s="12" t="s">
        <v>73</v>
      </c>
      <c r="AY219" s="261" t="s">
        <v>139</v>
      </c>
    </row>
    <row r="220" spans="2:51" s="12" customFormat="1" ht="12">
      <c r="B220" s="250"/>
      <c r="C220" s="251"/>
      <c r="D220" s="252" t="s">
        <v>148</v>
      </c>
      <c r="E220" s="253" t="s">
        <v>1</v>
      </c>
      <c r="F220" s="254" t="s">
        <v>421</v>
      </c>
      <c r="G220" s="251"/>
      <c r="H220" s="255">
        <v>102.63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AT220" s="261" t="s">
        <v>148</v>
      </c>
      <c r="AU220" s="261" t="s">
        <v>83</v>
      </c>
      <c r="AV220" s="12" t="s">
        <v>83</v>
      </c>
      <c r="AW220" s="12" t="s">
        <v>30</v>
      </c>
      <c r="AX220" s="12" t="s">
        <v>73</v>
      </c>
      <c r="AY220" s="261" t="s">
        <v>139</v>
      </c>
    </row>
    <row r="221" spans="2:51" s="12" customFormat="1" ht="12">
      <c r="B221" s="250"/>
      <c r="C221" s="251"/>
      <c r="D221" s="252" t="s">
        <v>148</v>
      </c>
      <c r="E221" s="253" t="s">
        <v>1</v>
      </c>
      <c r="F221" s="254" t="s">
        <v>422</v>
      </c>
      <c r="G221" s="251"/>
      <c r="H221" s="255">
        <v>90.3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AT221" s="261" t="s">
        <v>148</v>
      </c>
      <c r="AU221" s="261" t="s">
        <v>83</v>
      </c>
      <c r="AV221" s="12" t="s">
        <v>83</v>
      </c>
      <c r="AW221" s="12" t="s">
        <v>30</v>
      </c>
      <c r="AX221" s="12" t="s">
        <v>73</v>
      </c>
      <c r="AY221" s="261" t="s">
        <v>139</v>
      </c>
    </row>
    <row r="222" spans="2:51" s="13" customFormat="1" ht="12">
      <c r="B222" s="262"/>
      <c r="C222" s="263"/>
      <c r="D222" s="252" t="s">
        <v>148</v>
      </c>
      <c r="E222" s="264" t="s">
        <v>1</v>
      </c>
      <c r="F222" s="265" t="s">
        <v>150</v>
      </c>
      <c r="G222" s="263"/>
      <c r="H222" s="266">
        <v>678.727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148</v>
      </c>
      <c r="AU222" s="272" t="s">
        <v>83</v>
      </c>
      <c r="AV222" s="13" t="s">
        <v>146</v>
      </c>
      <c r="AW222" s="13" t="s">
        <v>30</v>
      </c>
      <c r="AX222" s="13" t="s">
        <v>81</v>
      </c>
      <c r="AY222" s="272" t="s">
        <v>139</v>
      </c>
    </row>
    <row r="223" spans="2:65" s="1" customFormat="1" ht="16.5" customHeight="1">
      <c r="B223" s="38"/>
      <c r="C223" s="237" t="s">
        <v>168</v>
      </c>
      <c r="D223" s="237" t="s">
        <v>141</v>
      </c>
      <c r="E223" s="238" t="s">
        <v>423</v>
      </c>
      <c r="F223" s="239" t="s">
        <v>424</v>
      </c>
      <c r="G223" s="240" t="s">
        <v>144</v>
      </c>
      <c r="H223" s="241">
        <v>395.463</v>
      </c>
      <c r="I223" s="242"/>
      <c r="J223" s="243">
        <f>ROUND(I223*H223,2)</f>
        <v>0</v>
      </c>
      <c r="K223" s="239" t="s">
        <v>145</v>
      </c>
      <c r="L223" s="43"/>
      <c r="M223" s="244" t="s">
        <v>1</v>
      </c>
      <c r="N223" s="245" t="s">
        <v>38</v>
      </c>
      <c r="O223" s="86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AR223" s="248" t="s">
        <v>146</v>
      </c>
      <c r="AT223" s="248" t="s">
        <v>141</v>
      </c>
      <c r="AU223" s="248" t="s">
        <v>83</v>
      </c>
      <c r="AY223" s="17" t="s">
        <v>139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81</v>
      </c>
      <c r="BK223" s="249">
        <f>ROUND(I223*H223,2)</f>
        <v>0</v>
      </c>
      <c r="BL223" s="17" t="s">
        <v>146</v>
      </c>
      <c r="BM223" s="248" t="s">
        <v>425</v>
      </c>
    </row>
    <row r="224" spans="2:51" s="12" customFormat="1" ht="12">
      <c r="B224" s="250"/>
      <c r="C224" s="251"/>
      <c r="D224" s="252" t="s">
        <v>148</v>
      </c>
      <c r="E224" s="253" t="s">
        <v>1</v>
      </c>
      <c r="F224" s="254" t="s">
        <v>426</v>
      </c>
      <c r="G224" s="251"/>
      <c r="H224" s="255">
        <v>47.25</v>
      </c>
      <c r="I224" s="256"/>
      <c r="J224" s="251"/>
      <c r="K224" s="251"/>
      <c r="L224" s="257"/>
      <c r="M224" s="258"/>
      <c r="N224" s="259"/>
      <c r="O224" s="259"/>
      <c r="P224" s="259"/>
      <c r="Q224" s="259"/>
      <c r="R224" s="259"/>
      <c r="S224" s="259"/>
      <c r="T224" s="260"/>
      <c r="AT224" s="261" t="s">
        <v>148</v>
      </c>
      <c r="AU224" s="261" t="s">
        <v>83</v>
      </c>
      <c r="AV224" s="12" t="s">
        <v>83</v>
      </c>
      <c r="AW224" s="12" t="s">
        <v>30</v>
      </c>
      <c r="AX224" s="12" t="s">
        <v>73</v>
      </c>
      <c r="AY224" s="261" t="s">
        <v>139</v>
      </c>
    </row>
    <row r="225" spans="2:51" s="12" customFormat="1" ht="12">
      <c r="B225" s="250"/>
      <c r="C225" s="251"/>
      <c r="D225" s="252" t="s">
        <v>148</v>
      </c>
      <c r="E225" s="253" t="s">
        <v>1</v>
      </c>
      <c r="F225" s="254" t="s">
        <v>427</v>
      </c>
      <c r="G225" s="251"/>
      <c r="H225" s="255">
        <v>253.764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AT225" s="261" t="s">
        <v>148</v>
      </c>
      <c r="AU225" s="261" t="s">
        <v>83</v>
      </c>
      <c r="AV225" s="12" t="s">
        <v>83</v>
      </c>
      <c r="AW225" s="12" t="s">
        <v>30</v>
      </c>
      <c r="AX225" s="12" t="s">
        <v>73</v>
      </c>
      <c r="AY225" s="261" t="s">
        <v>139</v>
      </c>
    </row>
    <row r="226" spans="2:51" s="12" customFormat="1" ht="12">
      <c r="B226" s="250"/>
      <c r="C226" s="251"/>
      <c r="D226" s="252" t="s">
        <v>148</v>
      </c>
      <c r="E226" s="253" t="s">
        <v>1</v>
      </c>
      <c r="F226" s="254" t="s">
        <v>428</v>
      </c>
      <c r="G226" s="251"/>
      <c r="H226" s="255">
        <v>58.371</v>
      </c>
      <c r="I226" s="256"/>
      <c r="J226" s="251"/>
      <c r="K226" s="251"/>
      <c r="L226" s="257"/>
      <c r="M226" s="258"/>
      <c r="N226" s="259"/>
      <c r="O226" s="259"/>
      <c r="P226" s="259"/>
      <c r="Q226" s="259"/>
      <c r="R226" s="259"/>
      <c r="S226" s="259"/>
      <c r="T226" s="260"/>
      <c r="AT226" s="261" t="s">
        <v>148</v>
      </c>
      <c r="AU226" s="261" t="s">
        <v>83</v>
      </c>
      <c r="AV226" s="12" t="s">
        <v>83</v>
      </c>
      <c r="AW226" s="12" t="s">
        <v>30</v>
      </c>
      <c r="AX226" s="12" t="s">
        <v>73</v>
      </c>
      <c r="AY226" s="261" t="s">
        <v>139</v>
      </c>
    </row>
    <row r="227" spans="2:51" s="12" customFormat="1" ht="12">
      <c r="B227" s="250"/>
      <c r="C227" s="251"/>
      <c r="D227" s="252" t="s">
        <v>148</v>
      </c>
      <c r="E227" s="253" t="s">
        <v>1</v>
      </c>
      <c r="F227" s="254" t="s">
        <v>429</v>
      </c>
      <c r="G227" s="251"/>
      <c r="H227" s="255">
        <v>18.906</v>
      </c>
      <c r="I227" s="256"/>
      <c r="J227" s="251"/>
      <c r="K227" s="251"/>
      <c r="L227" s="257"/>
      <c r="M227" s="258"/>
      <c r="N227" s="259"/>
      <c r="O227" s="259"/>
      <c r="P227" s="259"/>
      <c r="Q227" s="259"/>
      <c r="R227" s="259"/>
      <c r="S227" s="259"/>
      <c r="T227" s="260"/>
      <c r="AT227" s="261" t="s">
        <v>148</v>
      </c>
      <c r="AU227" s="261" t="s">
        <v>83</v>
      </c>
      <c r="AV227" s="12" t="s">
        <v>83</v>
      </c>
      <c r="AW227" s="12" t="s">
        <v>30</v>
      </c>
      <c r="AX227" s="12" t="s">
        <v>73</v>
      </c>
      <c r="AY227" s="261" t="s">
        <v>139</v>
      </c>
    </row>
    <row r="228" spans="2:51" s="12" customFormat="1" ht="12">
      <c r="B228" s="250"/>
      <c r="C228" s="251"/>
      <c r="D228" s="252" t="s">
        <v>148</v>
      </c>
      <c r="E228" s="253" t="s">
        <v>1</v>
      </c>
      <c r="F228" s="254" t="s">
        <v>430</v>
      </c>
      <c r="G228" s="251"/>
      <c r="H228" s="255">
        <v>17.172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AT228" s="261" t="s">
        <v>148</v>
      </c>
      <c r="AU228" s="261" t="s">
        <v>83</v>
      </c>
      <c r="AV228" s="12" t="s">
        <v>83</v>
      </c>
      <c r="AW228" s="12" t="s">
        <v>30</v>
      </c>
      <c r="AX228" s="12" t="s">
        <v>73</v>
      </c>
      <c r="AY228" s="261" t="s">
        <v>139</v>
      </c>
    </row>
    <row r="229" spans="2:51" s="13" customFormat="1" ht="12">
      <c r="B229" s="262"/>
      <c r="C229" s="263"/>
      <c r="D229" s="252" t="s">
        <v>148</v>
      </c>
      <c r="E229" s="264" t="s">
        <v>1</v>
      </c>
      <c r="F229" s="265" t="s">
        <v>150</v>
      </c>
      <c r="G229" s="263"/>
      <c r="H229" s="266">
        <v>395.463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AT229" s="272" t="s">
        <v>148</v>
      </c>
      <c r="AU229" s="272" t="s">
        <v>83</v>
      </c>
      <c r="AV229" s="13" t="s">
        <v>146</v>
      </c>
      <c r="AW229" s="13" t="s">
        <v>30</v>
      </c>
      <c r="AX229" s="13" t="s">
        <v>81</v>
      </c>
      <c r="AY229" s="272" t="s">
        <v>139</v>
      </c>
    </row>
    <row r="230" spans="2:65" s="1" customFormat="1" ht="16.5" customHeight="1">
      <c r="B230" s="38"/>
      <c r="C230" s="237" t="s">
        <v>173</v>
      </c>
      <c r="D230" s="237" t="s">
        <v>141</v>
      </c>
      <c r="E230" s="238" t="s">
        <v>431</v>
      </c>
      <c r="F230" s="239" t="s">
        <v>432</v>
      </c>
      <c r="G230" s="240" t="s">
        <v>433</v>
      </c>
      <c r="H230" s="241">
        <v>120.396</v>
      </c>
      <c r="I230" s="242"/>
      <c r="J230" s="243">
        <f>ROUND(I230*H230,2)</f>
        <v>0</v>
      </c>
      <c r="K230" s="239" t="s">
        <v>145</v>
      </c>
      <c r="L230" s="43"/>
      <c r="M230" s="244" t="s">
        <v>1</v>
      </c>
      <c r="N230" s="245" t="s">
        <v>38</v>
      </c>
      <c r="O230" s="86"/>
      <c r="P230" s="246">
        <f>O230*H230</f>
        <v>0</v>
      </c>
      <c r="Q230" s="246">
        <v>0.00084</v>
      </c>
      <c r="R230" s="246">
        <f>Q230*H230</f>
        <v>0.10113264000000001</v>
      </c>
      <c r="S230" s="246">
        <v>0</v>
      </c>
      <c r="T230" s="247">
        <f>S230*H230</f>
        <v>0</v>
      </c>
      <c r="AR230" s="248" t="s">
        <v>146</v>
      </c>
      <c r="AT230" s="248" t="s">
        <v>141</v>
      </c>
      <c r="AU230" s="248" t="s">
        <v>83</v>
      </c>
      <c r="AY230" s="17" t="s">
        <v>139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81</v>
      </c>
      <c r="BK230" s="249">
        <f>ROUND(I230*H230,2)</f>
        <v>0</v>
      </c>
      <c r="BL230" s="17" t="s">
        <v>146</v>
      </c>
      <c r="BM230" s="248" t="s">
        <v>434</v>
      </c>
    </row>
    <row r="231" spans="2:51" s="14" customFormat="1" ht="12">
      <c r="B231" s="289"/>
      <c r="C231" s="290"/>
      <c r="D231" s="252" t="s">
        <v>148</v>
      </c>
      <c r="E231" s="291" t="s">
        <v>1</v>
      </c>
      <c r="F231" s="292" t="s">
        <v>406</v>
      </c>
      <c r="G231" s="290"/>
      <c r="H231" s="291" t="s">
        <v>1</v>
      </c>
      <c r="I231" s="293"/>
      <c r="J231" s="290"/>
      <c r="K231" s="290"/>
      <c r="L231" s="294"/>
      <c r="M231" s="295"/>
      <c r="N231" s="296"/>
      <c r="O231" s="296"/>
      <c r="P231" s="296"/>
      <c r="Q231" s="296"/>
      <c r="R231" s="296"/>
      <c r="S231" s="296"/>
      <c r="T231" s="297"/>
      <c r="AT231" s="298" t="s">
        <v>148</v>
      </c>
      <c r="AU231" s="298" t="s">
        <v>83</v>
      </c>
      <c r="AV231" s="14" t="s">
        <v>81</v>
      </c>
      <c r="AW231" s="14" t="s">
        <v>30</v>
      </c>
      <c r="AX231" s="14" t="s">
        <v>73</v>
      </c>
      <c r="AY231" s="298" t="s">
        <v>139</v>
      </c>
    </row>
    <row r="232" spans="2:51" s="14" customFormat="1" ht="12">
      <c r="B232" s="289"/>
      <c r="C232" s="290"/>
      <c r="D232" s="252" t="s">
        <v>148</v>
      </c>
      <c r="E232" s="291" t="s">
        <v>1</v>
      </c>
      <c r="F232" s="292" t="s">
        <v>435</v>
      </c>
      <c r="G232" s="290"/>
      <c r="H232" s="291" t="s">
        <v>1</v>
      </c>
      <c r="I232" s="293"/>
      <c r="J232" s="290"/>
      <c r="K232" s="290"/>
      <c r="L232" s="294"/>
      <c r="M232" s="295"/>
      <c r="N232" s="296"/>
      <c r="O232" s="296"/>
      <c r="P232" s="296"/>
      <c r="Q232" s="296"/>
      <c r="R232" s="296"/>
      <c r="S232" s="296"/>
      <c r="T232" s="297"/>
      <c r="AT232" s="298" t="s">
        <v>148</v>
      </c>
      <c r="AU232" s="298" t="s">
        <v>83</v>
      </c>
      <c r="AV232" s="14" t="s">
        <v>81</v>
      </c>
      <c r="AW232" s="14" t="s">
        <v>30</v>
      </c>
      <c r="AX232" s="14" t="s">
        <v>73</v>
      </c>
      <c r="AY232" s="298" t="s">
        <v>139</v>
      </c>
    </row>
    <row r="233" spans="2:51" s="12" customFormat="1" ht="12">
      <c r="B233" s="250"/>
      <c r="C233" s="251"/>
      <c r="D233" s="252" t="s">
        <v>148</v>
      </c>
      <c r="E233" s="253" t="s">
        <v>1</v>
      </c>
      <c r="F233" s="254" t="s">
        <v>436</v>
      </c>
      <c r="G233" s="251"/>
      <c r="H233" s="255">
        <v>19.236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AT233" s="261" t="s">
        <v>148</v>
      </c>
      <c r="AU233" s="261" t="s">
        <v>83</v>
      </c>
      <c r="AV233" s="12" t="s">
        <v>83</v>
      </c>
      <c r="AW233" s="12" t="s">
        <v>30</v>
      </c>
      <c r="AX233" s="12" t="s">
        <v>73</v>
      </c>
      <c r="AY233" s="261" t="s">
        <v>139</v>
      </c>
    </row>
    <row r="234" spans="2:51" s="14" customFormat="1" ht="12">
      <c r="B234" s="289"/>
      <c r="C234" s="290"/>
      <c r="D234" s="252" t="s">
        <v>148</v>
      </c>
      <c r="E234" s="291" t="s">
        <v>1</v>
      </c>
      <c r="F234" s="292" t="s">
        <v>437</v>
      </c>
      <c r="G234" s="290"/>
      <c r="H234" s="291" t="s">
        <v>1</v>
      </c>
      <c r="I234" s="293"/>
      <c r="J234" s="290"/>
      <c r="K234" s="290"/>
      <c r="L234" s="294"/>
      <c r="M234" s="295"/>
      <c r="N234" s="296"/>
      <c r="O234" s="296"/>
      <c r="P234" s="296"/>
      <c r="Q234" s="296"/>
      <c r="R234" s="296"/>
      <c r="S234" s="296"/>
      <c r="T234" s="297"/>
      <c r="AT234" s="298" t="s">
        <v>148</v>
      </c>
      <c r="AU234" s="298" t="s">
        <v>83</v>
      </c>
      <c r="AV234" s="14" t="s">
        <v>81</v>
      </c>
      <c r="AW234" s="14" t="s">
        <v>30</v>
      </c>
      <c r="AX234" s="14" t="s">
        <v>73</v>
      </c>
      <c r="AY234" s="298" t="s">
        <v>139</v>
      </c>
    </row>
    <row r="235" spans="2:51" s="12" customFormat="1" ht="12">
      <c r="B235" s="250"/>
      <c r="C235" s="251"/>
      <c r="D235" s="252" t="s">
        <v>148</v>
      </c>
      <c r="E235" s="253" t="s">
        <v>1</v>
      </c>
      <c r="F235" s="254" t="s">
        <v>438</v>
      </c>
      <c r="G235" s="251"/>
      <c r="H235" s="255">
        <v>88.2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AT235" s="261" t="s">
        <v>148</v>
      </c>
      <c r="AU235" s="261" t="s">
        <v>83</v>
      </c>
      <c r="AV235" s="12" t="s">
        <v>83</v>
      </c>
      <c r="AW235" s="12" t="s">
        <v>30</v>
      </c>
      <c r="AX235" s="12" t="s">
        <v>73</v>
      </c>
      <c r="AY235" s="261" t="s">
        <v>139</v>
      </c>
    </row>
    <row r="236" spans="2:51" s="12" customFormat="1" ht="12">
      <c r="B236" s="250"/>
      <c r="C236" s="251"/>
      <c r="D236" s="252" t="s">
        <v>148</v>
      </c>
      <c r="E236" s="253" t="s">
        <v>1</v>
      </c>
      <c r="F236" s="254" t="s">
        <v>439</v>
      </c>
      <c r="G236" s="251"/>
      <c r="H236" s="255">
        <v>12.96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148</v>
      </c>
      <c r="AU236" s="261" t="s">
        <v>83</v>
      </c>
      <c r="AV236" s="12" t="s">
        <v>83</v>
      </c>
      <c r="AW236" s="12" t="s">
        <v>30</v>
      </c>
      <c r="AX236" s="12" t="s">
        <v>73</v>
      </c>
      <c r="AY236" s="261" t="s">
        <v>139</v>
      </c>
    </row>
    <row r="237" spans="2:51" s="13" customFormat="1" ht="12">
      <c r="B237" s="262"/>
      <c r="C237" s="263"/>
      <c r="D237" s="252" t="s">
        <v>148</v>
      </c>
      <c r="E237" s="264" t="s">
        <v>1</v>
      </c>
      <c r="F237" s="265" t="s">
        <v>150</v>
      </c>
      <c r="G237" s="263"/>
      <c r="H237" s="266">
        <v>120.39600000000002</v>
      </c>
      <c r="I237" s="267"/>
      <c r="J237" s="263"/>
      <c r="K237" s="263"/>
      <c r="L237" s="268"/>
      <c r="M237" s="269"/>
      <c r="N237" s="270"/>
      <c r="O237" s="270"/>
      <c r="P237" s="270"/>
      <c r="Q237" s="270"/>
      <c r="R237" s="270"/>
      <c r="S237" s="270"/>
      <c r="T237" s="271"/>
      <c r="AT237" s="272" t="s">
        <v>148</v>
      </c>
      <c r="AU237" s="272" t="s">
        <v>83</v>
      </c>
      <c r="AV237" s="13" t="s">
        <v>146</v>
      </c>
      <c r="AW237" s="13" t="s">
        <v>30</v>
      </c>
      <c r="AX237" s="13" t="s">
        <v>81</v>
      </c>
      <c r="AY237" s="272" t="s">
        <v>139</v>
      </c>
    </row>
    <row r="238" spans="2:65" s="1" customFormat="1" ht="16.5" customHeight="1">
      <c r="B238" s="38"/>
      <c r="C238" s="237" t="s">
        <v>178</v>
      </c>
      <c r="D238" s="237" t="s">
        <v>141</v>
      </c>
      <c r="E238" s="238" t="s">
        <v>440</v>
      </c>
      <c r="F238" s="239" t="s">
        <v>441</v>
      </c>
      <c r="G238" s="240" t="s">
        <v>433</v>
      </c>
      <c r="H238" s="241">
        <v>1183.996</v>
      </c>
      <c r="I238" s="242"/>
      <c r="J238" s="243">
        <f>ROUND(I238*H238,2)</f>
        <v>0</v>
      </c>
      <c r="K238" s="239" t="s">
        <v>145</v>
      </c>
      <c r="L238" s="43"/>
      <c r="M238" s="244" t="s">
        <v>1</v>
      </c>
      <c r="N238" s="245" t="s">
        <v>38</v>
      </c>
      <c r="O238" s="86"/>
      <c r="P238" s="246">
        <f>O238*H238</f>
        <v>0</v>
      </c>
      <c r="Q238" s="246">
        <v>0.00085</v>
      </c>
      <c r="R238" s="246">
        <f>Q238*H238</f>
        <v>1.0063966</v>
      </c>
      <c r="S238" s="246">
        <v>0</v>
      </c>
      <c r="T238" s="247">
        <f>S238*H238</f>
        <v>0</v>
      </c>
      <c r="AR238" s="248" t="s">
        <v>146</v>
      </c>
      <c r="AT238" s="248" t="s">
        <v>141</v>
      </c>
      <c r="AU238" s="248" t="s">
        <v>83</v>
      </c>
      <c r="AY238" s="17" t="s">
        <v>139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81</v>
      </c>
      <c r="BK238" s="249">
        <f>ROUND(I238*H238,2)</f>
        <v>0</v>
      </c>
      <c r="BL238" s="17" t="s">
        <v>146</v>
      </c>
      <c r="BM238" s="248" t="s">
        <v>442</v>
      </c>
    </row>
    <row r="239" spans="2:51" s="14" customFormat="1" ht="12">
      <c r="B239" s="289"/>
      <c r="C239" s="290"/>
      <c r="D239" s="252" t="s">
        <v>148</v>
      </c>
      <c r="E239" s="291" t="s">
        <v>1</v>
      </c>
      <c r="F239" s="292" t="s">
        <v>406</v>
      </c>
      <c r="G239" s="290"/>
      <c r="H239" s="291" t="s">
        <v>1</v>
      </c>
      <c r="I239" s="293"/>
      <c r="J239" s="290"/>
      <c r="K239" s="290"/>
      <c r="L239" s="294"/>
      <c r="M239" s="295"/>
      <c r="N239" s="296"/>
      <c r="O239" s="296"/>
      <c r="P239" s="296"/>
      <c r="Q239" s="296"/>
      <c r="R239" s="296"/>
      <c r="S239" s="296"/>
      <c r="T239" s="297"/>
      <c r="AT239" s="298" t="s">
        <v>148</v>
      </c>
      <c r="AU239" s="298" t="s">
        <v>83</v>
      </c>
      <c r="AV239" s="14" t="s">
        <v>81</v>
      </c>
      <c r="AW239" s="14" t="s">
        <v>30</v>
      </c>
      <c r="AX239" s="14" t="s">
        <v>73</v>
      </c>
      <c r="AY239" s="298" t="s">
        <v>139</v>
      </c>
    </row>
    <row r="240" spans="2:51" s="14" customFormat="1" ht="12">
      <c r="B240" s="289"/>
      <c r="C240" s="290"/>
      <c r="D240" s="252" t="s">
        <v>148</v>
      </c>
      <c r="E240" s="291" t="s">
        <v>1</v>
      </c>
      <c r="F240" s="292" t="s">
        <v>443</v>
      </c>
      <c r="G240" s="290"/>
      <c r="H240" s="291" t="s">
        <v>1</v>
      </c>
      <c r="I240" s="293"/>
      <c r="J240" s="290"/>
      <c r="K240" s="290"/>
      <c r="L240" s="294"/>
      <c r="M240" s="295"/>
      <c r="N240" s="296"/>
      <c r="O240" s="296"/>
      <c r="P240" s="296"/>
      <c r="Q240" s="296"/>
      <c r="R240" s="296"/>
      <c r="S240" s="296"/>
      <c r="T240" s="297"/>
      <c r="AT240" s="298" t="s">
        <v>148</v>
      </c>
      <c r="AU240" s="298" t="s">
        <v>83</v>
      </c>
      <c r="AV240" s="14" t="s">
        <v>81</v>
      </c>
      <c r="AW240" s="14" t="s">
        <v>30</v>
      </c>
      <c r="AX240" s="14" t="s">
        <v>73</v>
      </c>
      <c r="AY240" s="298" t="s">
        <v>139</v>
      </c>
    </row>
    <row r="241" spans="2:51" s="12" customFormat="1" ht="12">
      <c r="B241" s="250"/>
      <c r="C241" s="251"/>
      <c r="D241" s="252" t="s">
        <v>148</v>
      </c>
      <c r="E241" s="253" t="s">
        <v>1</v>
      </c>
      <c r="F241" s="254" t="s">
        <v>436</v>
      </c>
      <c r="G241" s="251"/>
      <c r="H241" s="255">
        <v>19.236</v>
      </c>
      <c r="I241" s="256"/>
      <c r="J241" s="251"/>
      <c r="K241" s="251"/>
      <c r="L241" s="257"/>
      <c r="M241" s="258"/>
      <c r="N241" s="259"/>
      <c r="O241" s="259"/>
      <c r="P241" s="259"/>
      <c r="Q241" s="259"/>
      <c r="R241" s="259"/>
      <c r="S241" s="259"/>
      <c r="T241" s="260"/>
      <c r="AT241" s="261" t="s">
        <v>148</v>
      </c>
      <c r="AU241" s="261" t="s">
        <v>83</v>
      </c>
      <c r="AV241" s="12" t="s">
        <v>83</v>
      </c>
      <c r="AW241" s="12" t="s">
        <v>30</v>
      </c>
      <c r="AX241" s="12" t="s">
        <v>73</v>
      </c>
      <c r="AY241" s="261" t="s">
        <v>139</v>
      </c>
    </row>
    <row r="242" spans="2:51" s="12" customFormat="1" ht="12">
      <c r="B242" s="250"/>
      <c r="C242" s="251"/>
      <c r="D242" s="252" t="s">
        <v>148</v>
      </c>
      <c r="E242" s="253" t="s">
        <v>1</v>
      </c>
      <c r="F242" s="254" t="s">
        <v>444</v>
      </c>
      <c r="G242" s="251"/>
      <c r="H242" s="255">
        <v>52.5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AT242" s="261" t="s">
        <v>148</v>
      </c>
      <c r="AU242" s="261" t="s">
        <v>83</v>
      </c>
      <c r="AV242" s="12" t="s">
        <v>83</v>
      </c>
      <c r="AW242" s="12" t="s">
        <v>30</v>
      </c>
      <c r="AX242" s="12" t="s">
        <v>73</v>
      </c>
      <c r="AY242" s="261" t="s">
        <v>139</v>
      </c>
    </row>
    <row r="243" spans="2:51" s="12" customFormat="1" ht="12">
      <c r="B243" s="250"/>
      <c r="C243" s="251"/>
      <c r="D243" s="252" t="s">
        <v>148</v>
      </c>
      <c r="E243" s="253" t="s">
        <v>1</v>
      </c>
      <c r="F243" s="254" t="s">
        <v>445</v>
      </c>
      <c r="G243" s="251"/>
      <c r="H243" s="255">
        <v>153.6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AT243" s="261" t="s">
        <v>148</v>
      </c>
      <c r="AU243" s="261" t="s">
        <v>83</v>
      </c>
      <c r="AV243" s="12" t="s">
        <v>83</v>
      </c>
      <c r="AW243" s="12" t="s">
        <v>30</v>
      </c>
      <c r="AX243" s="12" t="s">
        <v>73</v>
      </c>
      <c r="AY243" s="261" t="s">
        <v>139</v>
      </c>
    </row>
    <row r="244" spans="2:51" s="12" customFormat="1" ht="12">
      <c r="B244" s="250"/>
      <c r="C244" s="251"/>
      <c r="D244" s="252" t="s">
        <v>148</v>
      </c>
      <c r="E244" s="253" t="s">
        <v>1</v>
      </c>
      <c r="F244" s="254" t="s">
        <v>446</v>
      </c>
      <c r="G244" s="251"/>
      <c r="H244" s="255">
        <v>154.98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AT244" s="261" t="s">
        <v>148</v>
      </c>
      <c r="AU244" s="261" t="s">
        <v>83</v>
      </c>
      <c r="AV244" s="12" t="s">
        <v>83</v>
      </c>
      <c r="AW244" s="12" t="s">
        <v>30</v>
      </c>
      <c r="AX244" s="12" t="s">
        <v>73</v>
      </c>
      <c r="AY244" s="261" t="s">
        <v>139</v>
      </c>
    </row>
    <row r="245" spans="2:51" s="12" customFormat="1" ht="12">
      <c r="B245" s="250"/>
      <c r="C245" s="251"/>
      <c r="D245" s="252" t="s">
        <v>148</v>
      </c>
      <c r="E245" s="253" t="s">
        <v>1</v>
      </c>
      <c r="F245" s="254" t="s">
        <v>447</v>
      </c>
      <c r="G245" s="251"/>
      <c r="H245" s="255">
        <v>252.18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AT245" s="261" t="s">
        <v>148</v>
      </c>
      <c r="AU245" s="261" t="s">
        <v>83</v>
      </c>
      <c r="AV245" s="12" t="s">
        <v>83</v>
      </c>
      <c r="AW245" s="12" t="s">
        <v>30</v>
      </c>
      <c r="AX245" s="12" t="s">
        <v>73</v>
      </c>
      <c r="AY245" s="261" t="s">
        <v>139</v>
      </c>
    </row>
    <row r="246" spans="2:51" s="12" customFormat="1" ht="12">
      <c r="B246" s="250"/>
      <c r="C246" s="251"/>
      <c r="D246" s="252" t="s">
        <v>148</v>
      </c>
      <c r="E246" s="253" t="s">
        <v>1</v>
      </c>
      <c r="F246" s="254" t="s">
        <v>448</v>
      </c>
      <c r="G246" s="251"/>
      <c r="H246" s="255">
        <v>73.7</v>
      </c>
      <c r="I246" s="256"/>
      <c r="J246" s="251"/>
      <c r="K246" s="251"/>
      <c r="L246" s="257"/>
      <c r="M246" s="258"/>
      <c r="N246" s="259"/>
      <c r="O246" s="259"/>
      <c r="P246" s="259"/>
      <c r="Q246" s="259"/>
      <c r="R246" s="259"/>
      <c r="S246" s="259"/>
      <c r="T246" s="260"/>
      <c r="AT246" s="261" t="s">
        <v>148</v>
      </c>
      <c r="AU246" s="261" t="s">
        <v>83</v>
      </c>
      <c r="AV246" s="12" t="s">
        <v>83</v>
      </c>
      <c r="AW246" s="12" t="s">
        <v>30</v>
      </c>
      <c r="AX246" s="12" t="s">
        <v>73</v>
      </c>
      <c r="AY246" s="261" t="s">
        <v>139</v>
      </c>
    </row>
    <row r="247" spans="2:51" s="12" customFormat="1" ht="12">
      <c r="B247" s="250"/>
      <c r="C247" s="251"/>
      <c r="D247" s="252" t="s">
        <v>148</v>
      </c>
      <c r="E247" s="253" t="s">
        <v>1</v>
      </c>
      <c r="F247" s="254" t="s">
        <v>449</v>
      </c>
      <c r="G247" s="251"/>
      <c r="H247" s="255">
        <v>171.05</v>
      </c>
      <c r="I247" s="256"/>
      <c r="J247" s="251"/>
      <c r="K247" s="251"/>
      <c r="L247" s="257"/>
      <c r="M247" s="258"/>
      <c r="N247" s="259"/>
      <c r="O247" s="259"/>
      <c r="P247" s="259"/>
      <c r="Q247" s="259"/>
      <c r="R247" s="259"/>
      <c r="S247" s="259"/>
      <c r="T247" s="260"/>
      <c r="AT247" s="261" t="s">
        <v>148</v>
      </c>
      <c r="AU247" s="261" t="s">
        <v>83</v>
      </c>
      <c r="AV247" s="12" t="s">
        <v>83</v>
      </c>
      <c r="AW247" s="12" t="s">
        <v>30</v>
      </c>
      <c r="AX247" s="12" t="s">
        <v>73</v>
      </c>
      <c r="AY247" s="261" t="s">
        <v>139</v>
      </c>
    </row>
    <row r="248" spans="2:51" s="12" customFormat="1" ht="12">
      <c r="B248" s="250"/>
      <c r="C248" s="251"/>
      <c r="D248" s="252" t="s">
        <v>148</v>
      </c>
      <c r="E248" s="253" t="s">
        <v>1</v>
      </c>
      <c r="F248" s="254" t="s">
        <v>450</v>
      </c>
      <c r="G248" s="251"/>
      <c r="H248" s="255">
        <v>150.5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148</v>
      </c>
      <c r="AU248" s="261" t="s">
        <v>83</v>
      </c>
      <c r="AV248" s="12" t="s">
        <v>83</v>
      </c>
      <c r="AW248" s="12" t="s">
        <v>30</v>
      </c>
      <c r="AX248" s="12" t="s">
        <v>73</v>
      </c>
      <c r="AY248" s="261" t="s">
        <v>139</v>
      </c>
    </row>
    <row r="249" spans="2:51" s="12" customFormat="1" ht="12">
      <c r="B249" s="250"/>
      <c r="C249" s="251"/>
      <c r="D249" s="252" t="s">
        <v>148</v>
      </c>
      <c r="E249" s="253" t="s">
        <v>1</v>
      </c>
      <c r="F249" s="254" t="s">
        <v>451</v>
      </c>
      <c r="G249" s="251"/>
      <c r="H249" s="255">
        <v>126</v>
      </c>
      <c r="I249" s="256"/>
      <c r="J249" s="251"/>
      <c r="K249" s="251"/>
      <c r="L249" s="257"/>
      <c r="M249" s="258"/>
      <c r="N249" s="259"/>
      <c r="O249" s="259"/>
      <c r="P249" s="259"/>
      <c r="Q249" s="259"/>
      <c r="R249" s="259"/>
      <c r="S249" s="259"/>
      <c r="T249" s="260"/>
      <c r="AT249" s="261" t="s">
        <v>148</v>
      </c>
      <c r="AU249" s="261" t="s">
        <v>83</v>
      </c>
      <c r="AV249" s="12" t="s">
        <v>83</v>
      </c>
      <c r="AW249" s="12" t="s">
        <v>30</v>
      </c>
      <c r="AX249" s="12" t="s">
        <v>73</v>
      </c>
      <c r="AY249" s="261" t="s">
        <v>139</v>
      </c>
    </row>
    <row r="250" spans="2:51" s="12" customFormat="1" ht="12">
      <c r="B250" s="250"/>
      <c r="C250" s="251"/>
      <c r="D250" s="252" t="s">
        <v>148</v>
      </c>
      <c r="E250" s="253" t="s">
        <v>1</v>
      </c>
      <c r="F250" s="254" t="s">
        <v>452</v>
      </c>
      <c r="G250" s="251"/>
      <c r="H250" s="255">
        <v>30.25</v>
      </c>
      <c r="I250" s="256"/>
      <c r="J250" s="251"/>
      <c r="K250" s="251"/>
      <c r="L250" s="257"/>
      <c r="M250" s="258"/>
      <c r="N250" s="259"/>
      <c r="O250" s="259"/>
      <c r="P250" s="259"/>
      <c r="Q250" s="259"/>
      <c r="R250" s="259"/>
      <c r="S250" s="259"/>
      <c r="T250" s="260"/>
      <c r="AT250" s="261" t="s">
        <v>148</v>
      </c>
      <c r="AU250" s="261" t="s">
        <v>83</v>
      </c>
      <c r="AV250" s="12" t="s">
        <v>83</v>
      </c>
      <c r="AW250" s="12" t="s">
        <v>30</v>
      </c>
      <c r="AX250" s="12" t="s">
        <v>73</v>
      </c>
      <c r="AY250" s="261" t="s">
        <v>139</v>
      </c>
    </row>
    <row r="251" spans="2:51" s="13" customFormat="1" ht="12">
      <c r="B251" s="262"/>
      <c r="C251" s="263"/>
      <c r="D251" s="252" t="s">
        <v>148</v>
      </c>
      <c r="E251" s="264" t="s">
        <v>1</v>
      </c>
      <c r="F251" s="265" t="s">
        <v>150</v>
      </c>
      <c r="G251" s="263"/>
      <c r="H251" s="266">
        <v>1183.996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AT251" s="272" t="s">
        <v>148</v>
      </c>
      <c r="AU251" s="272" t="s">
        <v>83</v>
      </c>
      <c r="AV251" s="13" t="s">
        <v>146</v>
      </c>
      <c r="AW251" s="13" t="s">
        <v>30</v>
      </c>
      <c r="AX251" s="13" t="s">
        <v>81</v>
      </c>
      <c r="AY251" s="272" t="s">
        <v>139</v>
      </c>
    </row>
    <row r="252" spans="2:65" s="1" customFormat="1" ht="24" customHeight="1">
      <c r="B252" s="38"/>
      <c r="C252" s="237" t="s">
        <v>186</v>
      </c>
      <c r="D252" s="237" t="s">
        <v>141</v>
      </c>
      <c r="E252" s="238" t="s">
        <v>453</v>
      </c>
      <c r="F252" s="239" t="s">
        <v>454</v>
      </c>
      <c r="G252" s="240" t="s">
        <v>433</v>
      </c>
      <c r="H252" s="241">
        <v>120.396</v>
      </c>
      <c r="I252" s="242"/>
      <c r="J252" s="243">
        <f>ROUND(I252*H252,2)</f>
        <v>0</v>
      </c>
      <c r="K252" s="239" t="s">
        <v>145</v>
      </c>
      <c r="L252" s="43"/>
      <c r="M252" s="244" t="s">
        <v>1</v>
      </c>
      <c r="N252" s="245" t="s">
        <v>38</v>
      </c>
      <c r="O252" s="86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AR252" s="248" t="s">
        <v>146</v>
      </c>
      <c r="AT252" s="248" t="s">
        <v>141</v>
      </c>
      <c r="AU252" s="248" t="s">
        <v>83</v>
      </c>
      <c r="AY252" s="17" t="s">
        <v>139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81</v>
      </c>
      <c r="BK252" s="249">
        <f>ROUND(I252*H252,2)</f>
        <v>0</v>
      </c>
      <c r="BL252" s="17" t="s">
        <v>146</v>
      </c>
      <c r="BM252" s="248" t="s">
        <v>455</v>
      </c>
    </row>
    <row r="253" spans="2:65" s="1" customFormat="1" ht="24" customHeight="1">
      <c r="B253" s="38"/>
      <c r="C253" s="237" t="s">
        <v>190</v>
      </c>
      <c r="D253" s="237" t="s">
        <v>141</v>
      </c>
      <c r="E253" s="238" t="s">
        <v>456</v>
      </c>
      <c r="F253" s="239" t="s">
        <v>457</v>
      </c>
      <c r="G253" s="240" t="s">
        <v>433</v>
      </c>
      <c r="H253" s="241">
        <v>1183.996</v>
      </c>
      <c r="I253" s="242"/>
      <c r="J253" s="243">
        <f>ROUND(I253*H253,2)</f>
        <v>0</v>
      </c>
      <c r="K253" s="239" t="s">
        <v>145</v>
      </c>
      <c r="L253" s="43"/>
      <c r="M253" s="244" t="s">
        <v>1</v>
      </c>
      <c r="N253" s="245" t="s">
        <v>38</v>
      </c>
      <c r="O253" s="86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AR253" s="248" t="s">
        <v>146</v>
      </c>
      <c r="AT253" s="248" t="s">
        <v>141</v>
      </c>
      <c r="AU253" s="248" t="s">
        <v>83</v>
      </c>
      <c r="AY253" s="17" t="s">
        <v>139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81</v>
      </c>
      <c r="BK253" s="249">
        <f>ROUND(I253*H253,2)</f>
        <v>0</v>
      </c>
      <c r="BL253" s="17" t="s">
        <v>146</v>
      </c>
      <c r="BM253" s="248" t="s">
        <v>458</v>
      </c>
    </row>
    <row r="254" spans="2:65" s="1" customFormat="1" ht="36" customHeight="1">
      <c r="B254" s="38"/>
      <c r="C254" s="237" t="s">
        <v>196</v>
      </c>
      <c r="D254" s="237" t="s">
        <v>141</v>
      </c>
      <c r="E254" s="238" t="s">
        <v>180</v>
      </c>
      <c r="F254" s="239" t="s">
        <v>459</v>
      </c>
      <c r="G254" s="240" t="s">
        <v>144</v>
      </c>
      <c r="H254" s="241">
        <v>459.307</v>
      </c>
      <c r="I254" s="242"/>
      <c r="J254" s="243">
        <f>ROUND(I254*H254,2)</f>
        <v>0</v>
      </c>
      <c r="K254" s="239" t="s">
        <v>145</v>
      </c>
      <c r="L254" s="43"/>
      <c r="M254" s="244" t="s">
        <v>1</v>
      </c>
      <c r="N254" s="245" t="s">
        <v>38</v>
      </c>
      <c r="O254" s="86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AR254" s="248" t="s">
        <v>146</v>
      </c>
      <c r="AT254" s="248" t="s">
        <v>141</v>
      </c>
      <c r="AU254" s="248" t="s">
        <v>83</v>
      </c>
      <c r="AY254" s="17" t="s">
        <v>139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81</v>
      </c>
      <c r="BK254" s="249">
        <f>ROUND(I254*H254,2)</f>
        <v>0</v>
      </c>
      <c r="BL254" s="17" t="s">
        <v>146</v>
      </c>
      <c r="BM254" s="248" t="s">
        <v>460</v>
      </c>
    </row>
    <row r="255" spans="2:51" s="12" customFormat="1" ht="12">
      <c r="B255" s="250"/>
      <c r="C255" s="251"/>
      <c r="D255" s="252" t="s">
        <v>148</v>
      </c>
      <c r="E255" s="253" t="s">
        <v>1</v>
      </c>
      <c r="F255" s="254" t="s">
        <v>461</v>
      </c>
      <c r="G255" s="251"/>
      <c r="H255" s="255">
        <v>181.601</v>
      </c>
      <c r="I255" s="256"/>
      <c r="J255" s="251"/>
      <c r="K255" s="251"/>
      <c r="L255" s="257"/>
      <c r="M255" s="258"/>
      <c r="N255" s="259"/>
      <c r="O255" s="259"/>
      <c r="P255" s="259"/>
      <c r="Q255" s="259"/>
      <c r="R255" s="259"/>
      <c r="S255" s="259"/>
      <c r="T255" s="260"/>
      <c r="AT255" s="261" t="s">
        <v>148</v>
      </c>
      <c r="AU255" s="261" t="s">
        <v>83</v>
      </c>
      <c r="AV255" s="12" t="s">
        <v>83</v>
      </c>
      <c r="AW255" s="12" t="s">
        <v>30</v>
      </c>
      <c r="AX255" s="12" t="s">
        <v>73</v>
      </c>
      <c r="AY255" s="261" t="s">
        <v>139</v>
      </c>
    </row>
    <row r="256" spans="2:51" s="12" customFormat="1" ht="12">
      <c r="B256" s="250"/>
      <c r="C256" s="251"/>
      <c r="D256" s="252" t="s">
        <v>148</v>
      </c>
      <c r="E256" s="253" t="s">
        <v>1</v>
      </c>
      <c r="F256" s="254" t="s">
        <v>462</v>
      </c>
      <c r="G256" s="251"/>
      <c r="H256" s="255">
        <v>678.727</v>
      </c>
      <c r="I256" s="256"/>
      <c r="J256" s="251"/>
      <c r="K256" s="251"/>
      <c r="L256" s="257"/>
      <c r="M256" s="258"/>
      <c r="N256" s="259"/>
      <c r="O256" s="259"/>
      <c r="P256" s="259"/>
      <c r="Q256" s="259"/>
      <c r="R256" s="259"/>
      <c r="S256" s="259"/>
      <c r="T256" s="260"/>
      <c r="AT256" s="261" t="s">
        <v>148</v>
      </c>
      <c r="AU256" s="261" t="s">
        <v>83</v>
      </c>
      <c r="AV256" s="12" t="s">
        <v>83</v>
      </c>
      <c r="AW256" s="12" t="s">
        <v>30</v>
      </c>
      <c r="AX256" s="12" t="s">
        <v>73</v>
      </c>
      <c r="AY256" s="261" t="s">
        <v>139</v>
      </c>
    </row>
    <row r="257" spans="2:51" s="12" customFormat="1" ht="12">
      <c r="B257" s="250"/>
      <c r="C257" s="251"/>
      <c r="D257" s="252" t="s">
        <v>148</v>
      </c>
      <c r="E257" s="253" t="s">
        <v>1</v>
      </c>
      <c r="F257" s="254" t="s">
        <v>463</v>
      </c>
      <c r="G257" s="251"/>
      <c r="H257" s="255">
        <v>395.463</v>
      </c>
      <c r="I257" s="256"/>
      <c r="J257" s="251"/>
      <c r="K257" s="251"/>
      <c r="L257" s="257"/>
      <c r="M257" s="258"/>
      <c r="N257" s="259"/>
      <c r="O257" s="259"/>
      <c r="P257" s="259"/>
      <c r="Q257" s="259"/>
      <c r="R257" s="259"/>
      <c r="S257" s="259"/>
      <c r="T257" s="260"/>
      <c r="AT257" s="261" t="s">
        <v>148</v>
      </c>
      <c r="AU257" s="261" t="s">
        <v>83</v>
      </c>
      <c r="AV257" s="12" t="s">
        <v>83</v>
      </c>
      <c r="AW257" s="12" t="s">
        <v>30</v>
      </c>
      <c r="AX257" s="12" t="s">
        <v>73</v>
      </c>
      <c r="AY257" s="261" t="s">
        <v>139</v>
      </c>
    </row>
    <row r="258" spans="2:51" s="12" customFormat="1" ht="12">
      <c r="B258" s="250"/>
      <c r="C258" s="251"/>
      <c r="D258" s="252" t="s">
        <v>148</v>
      </c>
      <c r="E258" s="253" t="s">
        <v>1</v>
      </c>
      <c r="F258" s="254" t="s">
        <v>464</v>
      </c>
      <c r="G258" s="251"/>
      <c r="H258" s="255">
        <v>-796.484</v>
      </c>
      <c r="I258" s="256"/>
      <c r="J258" s="251"/>
      <c r="K258" s="251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148</v>
      </c>
      <c r="AU258" s="261" t="s">
        <v>83</v>
      </c>
      <c r="AV258" s="12" t="s">
        <v>83</v>
      </c>
      <c r="AW258" s="12" t="s">
        <v>30</v>
      </c>
      <c r="AX258" s="12" t="s">
        <v>73</v>
      </c>
      <c r="AY258" s="261" t="s">
        <v>139</v>
      </c>
    </row>
    <row r="259" spans="2:51" s="13" customFormat="1" ht="12">
      <c r="B259" s="262"/>
      <c r="C259" s="263"/>
      <c r="D259" s="252" t="s">
        <v>148</v>
      </c>
      <c r="E259" s="264" t="s">
        <v>1</v>
      </c>
      <c r="F259" s="265" t="s">
        <v>150</v>
      </c>
      <c r="G259" s="263"/>
      <c r="H259" s="266">
        <v>459.3069999999999</v>
      </c>
      <c r="I259" s="267"/>
      <c r="J259" s="263"/>
      <c r="K259" s="263"/>
      <c r="L259" s="268"/>
      <c r="M259" s="269"/>
      <c r="N259" s="270"/>
      <c r="O259" s="270"/>
      <c r="P259" s="270"/>
      <c r="Q259" s="270"/>
      <c r="R259" s="270"/>
      <c r="S259" s="270"/>
      <c r="T259" s="271"/>
      <c r="AT259" s="272" t="s">
        <v>148</v>
      </c>
      <c r="AU259" s="272" t="s">
        <v>83</v>
      </c>
      <c r="AV259" s="13" t="s">
        <v>146</v>
      </c>
      <c r="AW259" s="13" t="s">
        <v>30</v>
      </c>
      <c r="AX259" s="13" t="s">
        <v>81</v>
      </c>
      <c r="AY259" s="272" t="s">
        <v>139</v>
      </c>
    </row>
    <row r="260" spans="2:65" s="1" customFormat="1" ht="16.5" customHeight="1">
      <c r="B260" s="38"/>
      <c r="C260" s="237" t="s">
        <v>203</v>
      </c>
      <c r="D260" s="237" t="s">
        <v>141</v>
      </c>
      <c r="E260" s="238" t="s">
        <v>187</v>
      </c>
      <c r="F260" s="239" t="s">
        <v>188</v>
      </c>
      <c r="G260" s="240" t="s">
        <v>144</v>
      </c>
      <c r="H260" s="241">
        <v>459.307</v>
      </c>
      <c r="I260" s="242"/>
      <c r="J260" s="243">
        <f>ROUND(I260*H260,2)</f>
        <v>0</v>
      </c>
      <c r="K260" s="239" t="s">
        <v>145</v>
      </c>
      <c r="L260" s="43"/>
      <c r="M260" s="244" t="s">
        <v>1</v>
      </c>
      <c r="N260" s="245" t="s">
        <v>38</v>
      </c>
      <c r="O260" s="86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AR260" s="248" t="s">
        <v>146</v>
      </c>
      <c r="AT260" s="248" t="s">
        <v>141</v>
      </c>
      <c r="AU260" s="248" t="s">
        <v>83</v>
      </c>
      <c r="AY260" s="17" t="s">
        <v>139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81</v>
      </c>
      <c r="BK260" s="249">
        <f>ROUND(I260*H260,2)</f>
        <v>0</v>
      </c>
      <c r="BL260" s="17" t="s">
        <v>146</v>
      </c>
      <c r="BM260" s="248" t="s">
        <v>465</v>
      </c>
    </row>
    <row r="261" spans="2:65" s="1" customFormat="1" ht="24" customHeight="1">
      <c r="B261" s="38"/>
      <c r="C261" s="237" t="s">
        <v>210</v>
      </c>
      <c r="D261" s="237" t="s">
        <v>141</v>
      </c>
      <c r="E261" s="238" t="s">
        <v>191</v>
      </c>
      <c r="F261" s="239" t="s">
        <v>192</v>
      </c>
      <c r="G261" s="240" t="s">
        <v>193</v>
      </c>
      <c r="H261" s="241">
        <v>826.753</v>
      </c>
      <c r="I261" s="242"/>
      <c r="J261" s="243">
        <f>ROUND(I261*H261,2)</f>
        <v>0</v>
      </c>
      <c r="K261" s="239" t="s">
        <v>145</v>
      </c>
      <c r="L261" s="43"/>
      <c r="M261" s="244" t="s">
        <v>1</v>
      </c>
      <c r="N261" s="245" t="s">
        <v>38</v>
      </c>
      <c r="O261" s="86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AR261" s="248" t="s">
        <v>146</v>
      </c>
      <c r="AT261" s="248" t="s">
        <v>141</v>
      </c>
      <c r="AU261" s="248" t="s">
        <v>83</v>
      </c>
      <c r="AY261" s="17" t="s">
        <v>139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81</v>
      </c>
      <c r="BK261" s="249">
        <f>ROUND(I261*H261,2)</f>
        <v>0</v>
      </c>
      <c r="BL261" s="17" t="s">
        <v>146</v>
      </c>
      <c r="BM261" s="248" t="s">
        <v>466</v>
      </c>
    </row>
    <row r="262" spans="2:51" s="12" customFormat="1" ht="12">
      <c r="B262" s="250"/>
      <c r="C262" s="251"/>
      <c r="D262" s="252" t="s">
        <v>148</v>
      </c>
      <c r="E262" s="253" t="s">
        <v>1</v>
      </c>
      <c r="F262" s="254" t="s">
        <v>467</v>
      </c>
      <c r="G262" s="251"/>
      <c r="H262" s="255">
        <v>826.753</v>
      </c>
      <c r="I262" s="256"/>
      <c r="J262" s="251"/>
      <c r="K262" s="251"/>
      <c r="L262" s="257"/>
      <c r="M262" s="258"/>
      <c r="N262" s="259"/>
      <c r="O262" s="259"/>
      <c r="P262" s="259"/>
      <c r="Q262" s="259"/>
      <c r="R262" s="259"/>
      <c r="S262" s="259"/>
      <c r="T262" s="260"/>
      <c r="AT262" s="261" t="s">
        <v>148</v>
      </c>
      <c r="AU262" s="261" t="s">
        <v>83</v>
      </c>
      <c r="AV262" s="12" t="s">
        <v>83</v>
      </c>
      <c r="AW262" s="12" t="s">
        <v>30</v>
      </c>
      <c r="AX262" s="12" t="s">
        <v>73</v>
      </c>
      <c r="AY262" s="261" t="s">
        <v>139</v>
      </c>
    </row>
    <row r="263" spans="2:51" s="13" customFormat="1" ht="12">
      <c r="B263" s="262"/>
      <c r="C263" s="263"/>
      <c r="D263" s="252" t="s">
        <v>148</v>
      </c>
      <c r="E263" s="264" t="s">
        <v>1</v>
      </c>
      <c r="F263" s="265" t="s">
        <v>150</v>
      </c>
      <c r="G263" s="263"/>
      <c r="H263" s="266">
        <v>826.753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AT263" s="272" t="s">
        <v>148</v>
      </c>
      <c r="AU263" s="272" t="s">
        <v>83</v>
      </c>
      <c r="AV263" s="13" t="s">
        <v>146</v>
      </c>
      <c r="AW263" s="13" t="s">
        <v>30</v>
      </c>
      <c r="AX263" s="13" t="s">
        <v>81</v>
      </c>
      <c r="AY263" s="272" t="s">
        <v>139</v>
      </c>
    </row>
    <row r="264" spans="2:65" s="1" customFormat="1" ht="24" customHeight="1">
      <c r="B264" s="38"/>
      <c r="C264" s="237" t="s">
        <v>216</v>
      </c>
      <c r="D264" s="237" t="s">
        <v>141</v>
      </c>
      <c r="E264" s="238" t="s">
        <v>197</v>
      </c>
      <c r="F264" s="239" t="s">
        <v>198</v>
      </c>
      <c r="G264" s="240" t="s">
        <v>144</v>
      </c>
      <c r="H264" s="241">
        <v>796.484</v>
      </c>
      <c r="I264" s="242"/>
      <c r="J264" s="243">
        <f>ROUND(I264*H264,2)</f>
        <v>0</v>
      </c>
      <c r="K264" s="239" t="s">
        <v>145</v>
      </c>
      <c r="L264" s="43"/>
      <c r="M264" s="244" t="s">
        <v>1</v>
      </c>
      <c r="N264" s="245" t="s">
        <v>38</v>
      </c>
      <c r="O264" s="86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AR264" s="248" t="s">
        <v>146</v>
      </c>
      <c r="AT264" s="248" t="s">
        <v>141</v>
      </c>
      <c r="AU264" s="248" t="s">
        <v>83</v>
      </c>
      <c r="AY264" s="17" t="s">
        <v>139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81</v>
      </c>
      <c r="BK264" s="249">
        <f>ROUND(I264*H264,2)</f>
        <v>0</v>
      </c>
      <c r="BL264" s="17" t="s">
        <v>146</v>
      </c>
      <c r="BM264" s="248" t="s">
        <v>468</v>
      </c>
    </row>
    <row r="265" spans="2:51" s="14" customFormat="1" ht="12">
      <c r="B265" s="289"/>
      <c r="C265" s="290"/>
      <c r="D265" s="252" t="s">
        <v>148</v>
      </c>
      <c r="E265" s="291" t="s">
        <v>1</v>
      </c>
      <c r="F265" s="292" t="s">
        <v>397</v>
      </c>
      <c r="G265" s="290"/>
      <c r="H265" s="291" t="s">
        <v>1</v>
      </c>
      <c r="I265" s="293"/>
      <c r="J265" s="290"/>
      <c r="K265" s="290"/>
      <c r="L265" s="294"/>
      <c r="M265" s="295"/>
      <c r="N265" s="296"/>
      <c r="O265" s="296"/>
      <c r="P265" s="296"/>
      <c r="Q265" s="296"/>
      <c r="R265" s="296"/>
      <c r="S265" s="296"/>
      <c r="T265" s="297"/>
      <c r="AT265" s="298" t="s">
        <v>148</v>
      </c>
      <c r="AU265" s="298" t="s">
        <v>83</v>
      </c>
      <c r="AV265" s="14" t="s">
        <v>81</v>
      </c>
      <c r="AW265" s="14" t="s">
        <v>30</v>
      </c>
      <c r="AX265" s="14" t="s">
        <v>73</v>
      </c>
      <c r="AY265" s="298" t="s">
        <v>139</v>
      </c>
    </row>
    <row r="266" spans="2:51" s="12" customFormat="1" ht="12">
      <c r="B266" s="250"/>
      <c r="C266" s="251"/>
      <c r="D266" s="252" t="s">
        <v>148</v>
      </c>
      <c r="E266" s="253" t="s">
        <v>1</v>
      </c>
      <c r="F266" s="254" t="s">
        <v>469</v>
      </c>
      <c r="G266" s="251"/>
      <c r="H266" s="255">
        <v>2.826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AT266" s="261" t="s">
        <v>148</v>
      </c>
      <c r="AU266" s="261" t="s">
        <v>83</v>
      </c>
      <c r="AV266" s="12" t="s">
        <v>83</v>
      </c>
      <c r="AW266" s="12" t="s">
        <v>30</v>
      </c>
      <c r="AX266" s="12" t="s">
        <v>73</v>
      </c>
      <c r="AY266" s="261" t="s">
        <v>139</v>
      </c>
    </row>
    <row r="267" spans="2:51" s="12" customFormat="1" ht="12">
      <c r="B267" s="250"/>
      <c r="C267" s="251"/>
      <c r="D267" s="252" t="s">
        <v>148</v>
      </c>
      <c r="E267" s="253" t="s">
        <v>1</v>
      </c>
      <c r="F267" s="254" t="s">
        <v>470</v>
      </c>
      <c r="G267" s="251"/>
      <c r="H267" s="255">
        <v>1.4</v>
      </c>
      <c r="I267" s="256"/>
      <c r="J267" s="251"/>
      <c r="K267" s="251"/>
      <c r="L267" s="257"/>
      <c r="M267" s="258"/>
      <c r="N267" s="259"/>
      <c r="O267" s="259"/>
      <c r="P267" s="259"/>
      <c r="Q267" s="259"/>
      <c r="R267" s="259"/>
      <c r="S267" s="259"/>
      <c r="T267" s="260"/>
      <c r="AT267" s="261" t="s">
        <v>148</v>
      </c>
      <c r="AU267" s="261" t="s">
        <v>83</v>
      </c>
      <c r="AV267" s="12" t="s">
        <v>83</v>
      </c>
      <c r="AW267" s="12" t="s">
        <v>30</v>
      </c>
      <c r="AX267" s="12" t="s">
        <v>73</v>
      </c>
      <c r="AY267" s="261" t="s">
        <v>139</v>
      </c>
    </row>
    <row r="268" spans="2:51" s="12" customFormat="1" ht="12">
      <c r="B268" s="250"/>
      <c r="C268" s="251"/>
      <c r="D268" s="252" t="s">
        <v>148</v>
      </c>
      <c r="E268" s="253" t="s">
        <v>1</v>
      </c>
      <c r="F268" s="254" t="s">
        <v>471</v>
      </c>
      <c r="G268" s="251"/>
      <c r="H268" s="255">
        <v>3.06</v>
      </c>
      <c r="I268" s="256"/>
      <c r="J268" s="251"/>
      <c r="K268" s="251"/>
      <c r="L268" s="257"/>
      <c r="M268" s="258"/>
      <c r="N268" s="259"/>
      <c r="O268" s="259"/>
      <c r="P268" s="259"/>
      <c r="Q268" s="259"/>
      <c r="R268" s="259"/>
      <c r="S268" s="259"/>
      <c r="T268" s="260"/>
      <c r="AT268" s="261" t="s">
        <v>148</v>
      </c>
      <c r="AU268" s="261" t="s">
        <v>83</v>
      </c>
      <c r="AV268" s="12" t="s">
        <v>83</v>
      </c>
      <c r="AW268" s="12" t="s">
        <v>30</v>
      </c>
      <c r="AX268" s="12" t="s">
        <v>73</v>
      </c>
      <c r="AY268" s="261" t="s">
        <v>139</v>
      </c>
    </row>
    <row r="269" spans="2:51" s="14" customFormat="1" ht="12">
      <c r="B269" s="289"/>
      <c r="C269" s="290"/>
      <c r="D269" s="252" t="s">
        <v>148</v>
      </c>
      <c r="E269" s="291" t="s">
        <v>1</v>
      </c>
      <c r="F269" s="292" t="s">
        <v>401</v>
      </c>
      <c r="G269" s="290"/>
      <c r="H269" s="291" t="s">
        <v>1</v>
      </c>
      <c r="I269" s="293"/>
      <c r="J269" s="290"/>
      <c r="K269" s="290"/>
      <c r="L269" s="294"/>
      <c r="M269" s="295"/>
      <c r="N269" s="296"/>
      <c r="O269" s="296"/>
      <c r="P269" s="296"/>
      <c r="Q269" s="296"/>
      <c r="R269" s="296"/>
      <c r="S269" s="296"/>
      <c r="T269" s="297"/>
      <c r="AT269" s="298" t="s">
        <v>148</v>
      </c>
      <c r="AU269" s="298" t="s">
        <v>83</v>
      </c>
      <c r="AV269" s="14" t="s">
        <v>81</v>
      </c>
      <c r="AW269" s="14" t="s">
        <v>30</v>
      </c>
      <c r="AX269" s="14" t="s">
        <v>73</v>
      </c>
      <c r="AY269" s="298" t="s">
        <v>139</v>
      </c>
    </row>
    <row r="270" spans="2:51" s="12" customFormat="1" ht="12">
      <c r="B270" s="250"/>
      <c r="C270" s="251"/>
      <c r="D270" s="252" t="s">
        <v>148</v>
      </c>
      <c r="E270" s="253" t="s">
        <v>1</v>
      </c>
      <c r="F270" s="254" t="s">
        <v>472</v>
      </c>
      <c r="G270" s="251"/>
      <c r="H270" s="255">
        <v>0.048</v>
      </c>
      <c r="I270" s="256"/>
      <c r="J270" s="251"/>
      <c r="K270" s="251"/>
      <c r="L270" s="257"/>
      <c r="M270" s="258"/>
      <c r="N270" s="259"/>
      <c r="O270" s="259"/>
      <c r="P270" s="259"/>
      <c r="Q270" s="259"/>
      <c r="R270" s="259"/>
      <c r="S270" s="259"/>
      <c r="T270" s="260"/>
      <c r="AT270" s="261" t="s">
        <v>148</v>
      </c>
      <c r="AU270" s="261" t="s">
        <v>83</v>
      </c>
      <c r="AV270" s="12" t="s">
        <v>83</v>
      </c>
      <c r="AW270" s="12" t="s">
        <v>30</v>
      </c>
      <c r="AX270" s="12" t="s">
        <v>73</v>
      </c>
      <c r="AY270" s="261" t="s">
        <v>139</v>
      </c>
    </row>
    <row r="271" spans="2:51" s="12" customFormat="1" ht="12">
      <c r="B271" s="250"/>
      <c r="C271" s="251"/>
      <c r="D271" s="252" t="s">
        <v>148</v>
      </c>
      <c r="E271" s="253" t="s">
        <v>1</v>
      </c>
      <c r="F271" s="254" t="s">
        <v>473</v>
      </c>
      <c r="G271" s="251"/>
      <c r="H271" s="255">
        <v>0</v>
      </c>
      <c r="I271" s="256"/>
      <c r="J271" s="251"/>
      <c r="K271" s="251"/>
      <c r="L271" s="257"/>
      <c r="M271" s="258"/>
      <c r="N271" s="259"/>
      <c r="O271" s="259"/>
      <c r="P271" s="259"/>
      <c r="Q271" s="259"/>
      <c r="R271" s="259"/>
      <c r="S271" s="259"/>
      <c r="T271" s="260"/>
      <c r="AT271" s="261" t="s">
        <v>148</v>
      </c>
      <c r="AU271" s="261" t="s">
        <v>83</v>
      </c>
      <c r="AV271" s="12" t="s">
        <v>83</v>
      </c>
      <c r="AW271" s="12" t="s">
        <v>30</v>
      </c>
      <c r="AX271" s="12" t="s">
        <v>73</v>
      </c>
      <c r="AY271" s="261" t="s">
        <v>139</v>
      </c>
    </row>
    <row r="272" spans="2:51" s="12" customFormat="1" ht="12">
      <c r="B272" s="250"/>
      <c r="C272" s="251"/>
      <c r="D272" s="252" t="s">
        <v>148</v>
      </c>
      <c r="E272" s="253" t="s">
        <v>1</v>
      </c>
      <c r="F272" s="254" t="s">
        <v>474</v>
      </c>
      <c r="G272" s="251"/>
      <c r="H272" s="255">
        <v>1.234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AT272" s="261" t="s">
        <v>148</v>
      </c>
      <c r="AU272" s="261" t="s">
        <v>83</v>
      </c>
      <c r="AV272" s="12" t="s">
        <v>83</v>
      </c>
      <c r="AW272" s="12" t="s">
        <v>30</v>
      </c>
      <c r="AX272" s="12" t="s">
        <v>73</v>
      </c>
      <c r="AY272" s="261" t="s">
        <v>139</v>
      </c>
    </row>
    <row r="273" spans="2:51" s="12" customFormat="1" ht="12">
      <c r="B273" s="250"/>
      <c r="C273" s="251"/>
      <c r="D273" s="252" t="s">
        <v>148</v>
      </c>
      <c r="E273" s="253" t="s">
        <v>1</v>
      </c>
      <c r="F273" s="254" t="s">
        <v>475</v>
      </c>
      <c r="G273" s="251"/>
      <c r="H273" s="255">
        <v>11.213</v>
      </c>
      <c r="I273" s="256"/>
      <c r="J273" s="251"/>
      <c r="K273" s="251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148</v>
      </c>
      <c r="AU273" s="261" t="s">
        <v>83</v>
      </c>
      <c r="AV273" s="12" t="s">
        <v>83</v>
      </c>
      <c r="AW273" s="12" t="s">
        <v>30</v>
      </c>
      <c r="AX273" s="12" t="s">
        <v>73</v>
      </c>
      <c r="AY273" s="261" t="s">
        <v>139</v>
      </c>
    </row>
    <row r="274" spans="2:51" s="14" customFormat="1" ht="12">
      <c r="B274" s="289"/>
      <c r="C274" s="290"/>
      <c r="D274" s="252" t="s">
        <v>148</v>
      </c>
      <c r="E274" s="291" t="s">
        <v>1</v>
      </c>
      <c r="F274" s="292" t="s">
        <v>406</v>
      </c>
      <c r="G274" s="290"/>
      <c r="H274" s="291" t="s">
        <v>1</v>
      </c>
      <c r="I274" s="293"/>
      <c r="J274" s="290"/>
      <c r="K274" s="290"/>
      <c r="L274" s="294"/>
      <c r="M274" s="295"/>
      <c r="N274" s="296"/>
      <c r="O274" s="296"/>
      <c r="P274" s="296"/>
      <c r="Q274" s="296"/>
      <c r="R274" s="296"/>
      <c r="S274" s="296"/>
      <c r="T274" s="297"/>
      <c r="AT274" s="298" t="s">
        <v>148</v>
      </c>
      <c r="AU274" s="298" t="s">
        <v>83</v>
      </c>
      <c r="AV274" s="14" t="s">
        <v>81</v>
      </c>
      <c r="AW274" s="14" t="s">
        <v>30</v>
      </c>
      <c r="AX274" s="14" t="s">
        <v>73</v>
      </c>
      <c r="AY274" s="298" t="s">
        <v>139</v>
      </c>
    </row>
    <row r="275" spans="2:51" s="14" customFormat="1" ht="12">
      <c r="B275" s="289"/>
      <c r="C275" s="290"/>
      <c r="D275" s="252" t="s">
        <v>148</v>
      </c>
      <c r="E275" s="291" t="s">
        <v>1</v>
      </c>
      <c r="F275" s="292" t="s">
        <v>406</v>
      </c>
      <c r="G275" s="290"/>
      <c r="H275" s="291" t="s">
        <v>1</v>
      </c>
      <c r="I275" s="293"/>
      <c r="J275" s="290"/>
      <c r="K275" s="290"/>
      <c r="L275" s="294"/>
      <c r="M275" s="295"/>
      <c r="N275" s="296"/>
      <c r="O275" s="296"/>
      <c r="P275" s="296"/>
      <c r="Q275" s="296"/>
      <c r="R275" s="296"/>
      <c r="S275" s="296"/>
      <c r="T275" s="297"/>
      <c r="AT275" s="298" t="s">
        <v>148</v>
      </c>
      <c r="AU275" s="298" t="s">
        <v>83</v>
      </c>
      <c r="AV275" s="14" t="s">
        <v>81</v>
      </c>
      <c r="AW275" s="14" t="s">
        <v>30</v>
      </c>
      <c r="AX275" s="14" t="s">
        <v>73</v>
      </c>
      <c r="AY275" s="298" t="s">
        <v>139</v>
      </c>
    </row>
    <row r="276" spans="2:51" s="12" customFormat="1" ht="12">
      <c r="B276" s="250"/>
      <c r="C276" s="251"/>
      <c r="D276" s="252" t="s">
        <v>148</v>
      </c>
      <c r="E276" s="253" t="s">
        <v>1</v>
      </c>
      <c r="F276" s="254" t="s">
        <v>476</v>
      </c>
      <c r="G276" s="251"/>
      <c r="H276" s="255">
        <v>35.078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148</v>
      </c>
      <c r="AU276" s="261" t="s">
        <v>83</v>
      </c>
      <c r="AV276" s="12" t="s">
        <v>83</v>
      </c>
      <c r="AW276" s="12" t="s">
        <v>30</v>
      </c>
      <c r="AX276" s="12" t="s">
        <v>73</v>
      </c>
      <c r="AY276" s="261" t="s">
        <v>139</v>
      </c>
    </row>
    <row r="277" spans="2:51" s="12" customFormat="1" ht="12">
      <c r="B277" s="250"/>
      <c r="C277" s="251"/>
      <c r="D277" s="252" t="s">
        <v>148</v>
      </c>
      <c r="E277" s="253" t="s">
        <v>1</v>
      </c>
      <c r="F277" s="254" t="s">
        <v>477</v>
      </c>
      <c r="G277" s="251"/>
      <c r="H277" s="255">
        <v>1.711</v>
      </c>
      <c r="I277" s="256"/>
      <c r="J277" s="251"/>
      <c r="K277" s="251"/>
      <c r="L277" s="257"/>
      <c r="M277" s="258"/>
      <c r="N277" s="259"/>
      <c r="O277" s="259"/>
      <c r="P277" s="259"/>
      <c r="Q277" s="259"/>
      <c r="R277" s="259"/>
      <c r="S277" s="259"/>
      <c r="T277" s="260"/>
      <c r="AT277" s="261" t="s">
        <v>148</v>
      </c>
      <c r="AU277" s="261" t="s">
        <v>83</v>
      </c>
      <c r="AV277" s="12" t="s">
        <v>83</v>
      </c>
      <c r="AW277" s="12" t="s">
        <v>30</v>
      </c>
      <c r="AX277" s="12" t="s">
        <v>73</v>
      </c>
      <c r="AY277" s="261" t="s">
        <v>139</v>
      </c>
    </row>
    <row r="278" spans="2:51" s="12" customFormat="1" ht="12">
      <c r="B278" s="250"/>
      <c r="C278" s="251"/>
      <c r="D278" s="252" t="s">
        <v>148</v>
      </c>
      <c r="E278" s="253" t="s">
        <v>1</v>
      </c>
      <c r="F278" s="254" t="s">
        <v>478</v>
      </c>
      <c r="G278" s="251"/>
      <c r="H278" s="255">
        <v>7.214</v>
      </c>
      <c r="I278" s="256"/>
      <c r="J278" s="251"/>
      <c r="K278" s="251"/>
      <c r="L278" s="257"/>
      <c r="M278" s="258"/>
      <c r="N278" s="259"/>
      <c r="O278" s="259"/>
      <c r="P278" s="259"/>
      <c r="Q278" s="259"/>
      <c r="R278" s="259"/>
      <c r="S278" s="259"/>
      <c r="T278" s="260"/>
      <c r="AT278" s="261" t="s">
        <v>148</v>
      </c>
      <c r="AU278" s="261" t="s">
        <v>83</v>
      </c>
      <c r="AV278" s="12" t="s">
        <v>83</v>
      </c>
      <c r="AW278" s="12" t="s">
        <v>30</v>
      </c>
      <c r="AX278" s="12" t="s">
        <v>73</v>
      </c>
      <c r="AY278" s="261" t="s">
        <v>139</v>
      </c>
    </row>
    <row r="279" spans="2:51" s="12" customFormat="1" ht="12">
      <c r="B279" s="250"/>
      <c r="C279" s="251"/>
      <c r="D279" s="252" t="s">
        <v>148</v>
      </c>
      <c r="E279" s="253" t="s">
        <v>1</v>
      </c>
      <c r="F279" s="254" t="s">
        <v>479</v>
      </c>
      <c r="G279" s="251"/>
      <c r="H279" s="255">
        <v>26.55</v>
      </c>
      <c r="I279" s="256"/>
      <c r="J279" s="251"/>
      <c r="K279" s="251"/>
      <c r="L279" s="257"/>
      <c r="M279" s="258"/>
      <c r="N279" s="259"/>
      <c r="O279" s="259"/>
      <c r="P279" s="259"/>
      <c r="Q279" s="259"/>
      <c r="R279" s="259"/>
      <c r="S279" s="259"/>
      <c r="T279" s="260"/>
      <c r="AT279" s="261" t="s">
        <v>148</v>
      </c>
      <c r="AU279" s="261" t="s">
        <v>83</v>
      </c>
      <c r="AV279" s="12" t="s">
        <v>83</v>
      </c>
      <c r="AW279" s="12" t="s">
        <v>30</v>
      </c>
      <c r="AX279" s="12" t="s">
        <v>73</v>
      </c>
      <c r="AY279" s="261" t="s">
        <v>139</v>
      </c>
    </row>
    <row r="280" spans="2:51" s="12" customFormat="1" ht="12">
      <c r="B280" s="250"/>
      <c r="C280" s="251"/>
      <c r="D280" s="252" t="s">
        <v>148</v>
      </c>
      <c r="E280" s="253" t="s">
        <v>1</v>
      </c>
      <c r="F280" s="254" t="s">
        <v>480</v>
      </c>
      <c r="G280" s="251"/>
      <c r="H280" s="255">
        <v>30.625</v>
      </c>
      <c r="I280" s="256"/>
      <c r="J280" s="251"/>
      <c r="K280" s="251"/>
      <c r="L280" s="257"/>
      <c r="M280" s="258"/>
      <c r="N280" s="259"/>
      <c r="O280" s="259"/>
      <c r="P280" s="259"/>
      <c r="Q280" s="259"/>
      <c r="R280" s="259"/>
      <c r="S280" s="259"/>
      <c r="T280" s="260"/>
      <c r="AT280" s="261" t="s">
        <v>148</v>
      </c>
      <c r="AU280" s="261" t="s">
        <v>83</v>
      </c>
      <c r="AV280" s="12" t="s">
        <v>83</v>
      </c>
      <c r="AW280" s="12" t="s">
        <v>30</v>
      </c>
      <c r="AX280" s="12" t="s">
        <v>73</v>
      </c>
      <c r="AY280" s="261" t="s">
        <v>139</v>
      </c>
    </row>
    <row r="281" spans="2:51" s="12" customFormat="1" ht="12">
      <c r="B281" s="250"/>
      <c r="C281" s="251"/>
      <c r="D281" s="252" t="s">
        <v>148</v>
      </c>
      <c r="E281" s="253" t="s">
        <v>1</v>
      </c>
      <c r="F281" s="254" t="s">
        <v>481</v>
      </c>
      <c r="G281" s="251"/>
      <c r="H281" s="255">
        <v>76.32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AT281" s="261" t="s">
        <v>148</v>
      </c>
      <c r="AU281" s="261" t="s">
        <v>83</v>
      </c>
      <c r="AV281" s="12" t="s">
        <v>83</v>
      </c>
      <c r="AW281" s="12" t="s">
        <v>30</v>
      </c>
      <c r="AX281" s="12" t="s">
        <v>73</v>
      </c>
      <c r="AY281" s="261" t="s">
        <v>139</v>
      </c>
    </row>
    <row r="282" spans="2:51" s="12" customFormat="1" ht="12">
      <c r="B282" s="250"/>
      <c r="C282" s="251"/>
      <c r="D282" s="252" t="s">
        <v>148</v>
      </c>
      <c r="E282" s="253" t="s">
        <v>1</v>
      </c>
      <c r="F282" s="254" t="s">
        <v>482</v>
      </c>
      <c r="G282" s="251"/>
      <c r="H282" s="255">
        <v>4.5</v>
      </c>
      <c r="I282" s="256"/>
      <c r="J282" s="251"/>
      <c r="K282" s="251"/>
      <c r="L282" s="257"/>
      <c r="M282" s="258"/>
      <c r="N282" s="259"/>
      <c r="O282" s="259"/>
      <c r="P282" s="259"/>
      <c r="Q282" s="259"/>
      <c r="R282" s="259"/>
      <c r="S282" s="259"/>
      <c r="T282" s="260"/>
      <c r="AT282" s="261" t="s">
        <v>148</v>
      </c>
      <c r="AU282" s="261" t="s">
        <v>83</v>
      </c>
      <c r="AV282" s="12" t="s">
        <v>83</v>
      </c>
      <c r="AW282" s="12" t="s">
        <v>30</v>
      </c>
      <c r="AX282" s="12" t="s">
        <v>73</v>
      </c>
      <c r="AY282" s="261" t="s">
        <v>139</v>
      </c>
    </row>
    <row r="283" spans="2:51" s="12" customFormat="1" ht="12">
      <c r="B283" s="250"/>
      <c r="C283" s="251"/>
      <c r="D283" s="252" t="s">
        <v>148</v>
      </c>
      <c r="E283" s="253" t="s">
        <v>1</v>
      </c>
      <c r="F283" s="254" t="s">
        <v>483</v>
      </c>
      <c r="G283" s="251"/>
      <c r="H283" s="255">
        <v>35.875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AT283" s="261" t="s">
        <v>148</v>
      </c>
      <c r="AU283" s="261" t="s">
        <v>83</v>
      </c>
      <c r="AV283" s="12" t="s">
        <v>83</v>
      </c>
      <c r="AW283" s="12" t="s">
        <v>30</v>
      </c>
      <c r="AX283" s="12" t="s">
        <v>73</v>
      </c>
      <c r="AY283" s="261" t="s">
        <v>139</v>
      </c>
    </row>
    <row r="284" spans="2:51" s="12" customFormat="1" ht="12">
      <c r="B284" s="250"/>
      <c r="C284" s="251"/>
      <c r="D284" s="252" t="s">
        <v>148</v>
      </c>
      <c r="E284" s="253" t="s">
        <v>1</v>
      </c>
      <c r="F284" s="254" t="s">
        <v>484</v>
      </c>
      <c r="G284" s="251"/>
      <c r="H284" s="255">
        <v>120.486</v>
      </c>
      <c r="I284" s="256"/>
      <c r="J284" s="251"/>
      <c r="K284" s="251"/>
      <c r="L284" s="257"/>
      <c r="M284" s="258"/>
      <c r="N284" s="259"/>
      <c r="O284" s="259"/>
      <c r="P284" s="259"/>
      <c r="Q284" s="259"/>
      <c r="R284" s="259"/>
      <c r="S284" s="259"/>
      <c r="T284" s="260"/>
      <c r="AT284" s="261" t="s">
        <v>148</v>
      </c>
      <c r="AU284" s="261" t="s">
        <v>83</v>
      </c>
      <c r="AV284" s="12" t="s">
        <v>83</v>
      </c>
      <c r="AW284" s="12" t="s">
        <v>30</v>
      </c>
      <c r="AX284" s="12" t="s">
        <v>73</v>
      </c>
      <c r="AY284" s="261" t="s">
        <v>139</v>
      </c>
    </row>
    <row r="285" spans="2:51" s="12" customFormat="1" ht="12">
      <c r="B285" s="250"/>
      <c r="C285" s="251"/>
      <c r="D285" s="252" t="s">
        <v>148</v>
      </c>
      <c r="E285" s="253" t="s">
        <v>1</v>
      </c>
      <c r="F285" s="254" t="s">
        <v>485</v>
      </c>
      <c r="G285" s="251"/>
      <c r="H285" s="255">
        <v>34.572</v>
      </c>
      <c r="I285" s="256"/>
      <c r="J285" s="251"/>
      <c r="K285" s="251"/>
      <c r="L285" s="257"/>
      <c r="M285" s="258"/>
      <c r="N285" s="259"/>
      <c r="O285" s="259"/>
      <c r="P285" s="259"/>
      <c r="Q285" s="259"/>
      <c r="R285" s="259"/>
      <c r="S285" s="259"/>
      <c r="T285" s="260"/>
      <c r="AT285" s="261" t="s">
        <v>148</v>
      </c>
      <c r="AU285" s="261" t="s">
        <v>83</v>
      </c>
      <c r="AV285" s="12" t="s">
        <v>83</v>
      </c>
      <c r="AW285" s="12" t="s">
        <v>30</v>
      </c>
      <c r="AX285" s="12" t="s">
        <v>73</v>
      </c>
      <c r="AY285" s="261" t="s">
        <v>139</v>
      </c>
    </row>
    <row r="286" spans="2:51" s="12" customFormat="1" ht="12">
      <c r="B286" s="250"/>
      <c r="C286" s="251"/>
      <c r="D286" s="252" t="s">
        <v>148</v>
      </c>
      <c r="E286" s="253" t="s">
        <v>1</v>
      </c>
      <c r="F286" s="254" t="s">
        <v>486</v>
      </c>
      <c r="G286" s="251"/>
      <c r="H286" s="255">
        <v>78.372</v>
      </c>
      <c r="I286" s="256"/>
      <c r="J286" s="251"/>
      <c r="K286" s="251"/>
      <c r="L286" s="257"/>
      <c r="M286" s="258"/>
      <c r="N286" s="259"/>
      <c r="O286" s="259"/>
      <c r="P286" s="259"/>
      <c r="Q286" s="259"/>
      <c r="R286" s="259"/>
      <c r="S286" s="259"/>
      <c r="T286" s="260"/>
      <c r="AT286" s="261" t="s">
        <v>148</v>
      </c>
      <c r="AU286" s="261" t="s">
        <v>83</v>
      </c>
      <c r="AV286" s="12" t="s">
        <v>83</v>
      </c>
      <c r="AW286" s="12" t="s">
        <v>30</v>
      </c>
      <c r="AX286" s="12" t="s">
        <v>73</v>
      </c>
      <c r="AY286" s="261" t="s">
        <v>139</v>
      </c>
    </row>
    <row r="287" spans="2:51" s="12" customFormat="1" ht="12">
      <c r="B287" s="250"/>
      <c r="C287" s="251"/>
      <c r="D287" s="252" t="s">
        <v>148</v>
      </c>
      <c r="E287" s="253" t="s">
        <v>1</v>
      </c>
      <c r="F287" s="254" t="s">
        <v>487</v>
      </c>
      <c r="G287" s="251"/>
      <c r="H287" s="255">
        <v>72.24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AT287" s="261" t="s">
        <v>148</v>
      </c>
      <c r="AU287" s="261" t="s">
        <v>83</v>
      </c>
      <c r="AV287" s="12" t="s">
        <v>83</v>
      </c>
      <c r="AW287" s="12" t="s">
        <v>30</v>
      </c>
      <c r="AX287" s="12" t="s">
        <v>73</v>
      </c>
      <c r="AY287" s="261" t="s">
        <v>139</v>
      </c>
    </row>
    <row r="288" spans="2:51" s="12" customFormat="1" ht="12">
      <c r="B288" s="250"/>
      <c r="C288" s="251"/>
      <c r="D288" s="252" t="s">
        <v>148</v>
      </c>
      <c r="E288" s="253" t="s">
        <v>1</v>
      </c>
      <c r="F288" s="254" t="s">
        <v>488</v>
      </c>
      <c r="G288" s="251"/>
      <c r="H288" s="255">
        <v>25.389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148</v>
      </c>
      <c r="AU288" s="261" t="s">
        <v>83</v>
      </c>
      <c r="AV288" s="12" t="s">
        <v>83</v>
      </c>
      <c r="AW288" s="12" t="s">
        <v>30</v>
      </c>
      <c r="AX288" s="12" t="s">
        <v>73</v>
      </c>
      <c r="AY288" s="261" t="s">
        <v>139</v>
      </c>
    </row>
    <row r="289" spans="2:51" s="12" customFormat="1" ht="12">
      <c r="B289" s="250"/>
      <c r="C289" s="251"/>
      <c r="D289" s="252" t="s">
        <v>148</v>
      </c>
      <c r="E289" s="253" t="s">
        <v>1</v>
      </c>
      <c r="F289" s="254" t="s">
        <v>489</v>
      </c>
      <c r="G289" s="251"/>
      <c r="H289" s="255">
        <v>159.3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AT289" s="261" t="s">
        <v>148</v>
      </c>
      <c r="AU289" s="261" t="s">
        <v>83</v>
      </c>
      <c r="AV289" s="12" t="s">
        <v>83</v>
      </c>
      <c r="AW289" s="12" t="s">
        <v>30</v>
      </c>
      <c r="AX289" s="12" t="s">
        <v>73</v>
      </c>
      <c r="AY289" s="261" t="s">
        <v>139</v>
      </c>
    </row>
    <row r="290" spans="2:51" s="12" customFormat="1" ht="12">
      <c r="B290" s="250"/>
      <c r="C290" s="251"/>
      <c r="D290" s="252" t="s">
        <v>148</v>
      </c>
      <c r="E290" s="253" t="s">
        <v>1</v>
      </c>
      <c r="F290" s="254" t="s">
        <v>490</v>
      </c>
      <c r="G290" s="251"/>
      <c r="H290" s="255">
        <v>40.054</v>
      </c>
      <c r="I290" s="256"/>
      <c r="J290" s="251"/>
      <c r="K290" s="251"/>
      <c r="L290" s="257"/>
      <c r="M290" s="258"/>
      <c r="N290" s="259"/>
      <c r="O290" s="259"/>
      <c r="P290" s="259"/>
      <c r="Q290" s="259"/>
      <c r="R290" s="259"/>
      <c r="S290" s="259"/>
      <c r="T290" s="260"/>
      <c r="AT290" s="261" t="s">
        <v>148</v>
      </c>
      <c r="AU290" s="261" t="s">
        <v>83</v>
      </c>
      <c r="AV290" s="12" t="s">
        <v>83</v>
      </c>
      <c r="AW290" s="12" t="s">
        <v>30</v>
      </c>
      <c r="AX290" s="12" t="s">
        <v>73</v>
      </c>
      <c r="AY290" s="261" t="s">
        <v>139</v>
      </c>
    </row>
    <row r="291" spans="2:51" s="12" customFormat="1" ht="12">
      <c r="B291" s="250"/>
      <c r="C291" s="251"/>
      <c r="D291" s="252" t="s">
        <v>148</v>
      </c>
      <c r="E291" s="253" t="s">
        <v>1</v>
      </c>
      <c r="F291" s="254" t="s">
        <v>491</v>
      </c>
      <c r="G291" s="251"/>
      <c r="H291" s="255">
        <v>11.245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AT291" s="261" t="s">
        <v>148</v>
      </c>
      <c r="AU291" s="261" t="s">
        <v>83</v>
      </c>
      <c r="AV291" s="12" t="s">
        <v>83</v>
      </c>
      <c r="AW291" s="12" t="s">
        <v>30</v>
      </c>
      <c r="AX291" s="12" t="s">
        <v>73</v>
      </c>
      <c r="AY291" s="261" t="s">
        <v>139</v>
      </c>
    </row>
    <row r="292" spans="2:51" s="12" customFormat="1" ht="12">
      <c r="B292" s="250"/>
      <c r="C292" s="251"/>
      <c r="D292" s="252" t="s">
        <v>148</v>
      </c>
      <c r="E292" s="253" t="s">
        <v>1</v>
      </c>
      <c r="F292" s="254" t="s">
        <v>492</v>
      </c>
      <c r="G292" s="251"/>
      <c r="H292" s="255">
        <v>17.172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AT292" s="261" t="s">
        <v>148</v>
      </c>
      <c r="AU292" s="261" t="s">
        <v>83</v>
      </c>
      <c r="AV292" s="12" t="s">
        <v>83</v>
      </c>
      <c r="AW292" s="12" t="s">
        <v>30</v>
      </c>
      <c r="AX292" s="12" t="s">
        <v>73</v>
      </c>
      <c r="AY292" s="261" t="s">
        <v>139</v>
      </c>
    </row>
    <row r="293" spans="2:51" s="13" customFormat="1" ht="12">
      <c r="B293" s="262"/>
      <c r="C293" s="263"/>
      <c r="D293" s="252" t="s">
        <v>148</v>
      </c>
      <c r="E293" s="264" t="s">
        <v>1</v>
      </c>
      <c r="F293" s="265" t="s">
        <v>150</v>
      </c>
      <c r="G293" s="263"/>
      <c r="H293" s="266">
        <v>796.4839999999999</v>
      </c>
      <c r="I293" s="267"/>
      <c r="J293" s="263"/>
      <c r="K293" s="263"/>
      <c r="L293" s="268"/>
      <c r="M293" s="269"/>
      <c r="N293" s="270"/>
      <c r="O293" s="270"/>
      <c r="P293" s="270"/>
      <c r="Q293" s="270"/>
      <c r="R293" s="270"/>
      <c r="S293" s="270"/>
      <c r="T293" s="271"/>
      <c r="AT293" s="272" t="s">
        <v>148</v>
      </c>
      <c r="AU293" s="272" t="s">
        <v>83</v>
      </c>
      <c r="AV293" s="13" t="s">
        <v>146</v>
      </c>
      <c r="AW293" s="13" t="s">
        <v>30</v>
      </c>
      <c r="AX293" s="13" t="s">
        <v>81</v>
      </c>
      <c r="AY293" s="272" t="s">
        <v>139</v>
      </c>
    </row>
    <row r="294" spans="2:65" s="1" customFormat="1" ht="24" customHeight="1">
      <c r="B294" s="38"/>
      <c r="C294" s="237" t="s">
        <v>8</v>
      </c>
      <c r="D294" s="237" t="s">
        <v>141</v>
      </c>
      <c r="E294" s="238" t="s">
        <v>493</v>
      </c>
      <c r="F294" s="239" t="s">
        <v>494</v>
      </c>
      <c r="G294" s="240" t="s">
        <v>144</v>
      </c>
      <c r="H294" s="241">
        <v>138.728</v>
      </c>
      <c r="I294" s="242"/>
      <c r="J294" s="243">
        <f>ROUND(I294*H294,2)</f>
        <v>0</v>
      </c>
      <c r="K294" s="239" t="s">
        <v>145</v>
      </c>
      <c r="L294" s="43"/>
      <c r="M294" s="244" t="s">
        <v>1</v>
      </c>
      <c r="N294" s="245" t="s">
        <v>38</v>
      </c>
      <c r="O294" s="86"/>
      <c r="P294" s="246">
        <f>O294*H294</f>
        <v>0</v>
      </c>
      <c r="Q294" s="246">
        <v>0</v>
      </c>
      <c r="R294" s="246">
        <f>Q294*H294</f>
        <v>0</v>
      </c>
      <c r="S294" s="246">
        <v>0</v>
      </c>
      <c r="T294" s="247">
        <f>S294*H294</f>
        <v>0</v>
      </c>
      <c r="AR294" s="248" t="s">
        <v>146</v>
      </c>
      <c r="AT294" s="248" t="s">
        <v>141</v>
      </c>
      <c r="AU294" s="248" t="s">
        <v>83</v>
      </c>
      <c r="AY294" s="17" t="s">
        <v>139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81</v>
      </c>
      <c r="BK294" s="249">
        <f>ROUND(I294*H294,2)</f>
        <v>0</v>
      </c>
      <c r="BL294" s="17" t="s">
        <v>146</v>
      </c>
      <c r="BM294" s="248" t="s">
        <v>495</v>
      </c>
    </row>
    <row r="295" spans="2:51" s="14" customFormat="1" ht="12">
      <c r="B295" s="289"/>
      <c r="C295" s="290"/>
      <c r="D295" s="252" t="s">
        <v>148</v>
      </c>
      <c r="E295" s="291" t="s">
        <v>1</v>
      </c>
      <c r="F295" s="292" t="s">
        <v>397</v>
      </c>
      <c r="G295" s="290"/>
      <c r="H295" s="291" t="s">
        <v>1</v>
      </c>
      <c r="I295" s="293"/>
      <c r="J295" s="290"/>
      <c r="K295" s="290"/>
      <c r="L295" s="294"/>
      <c r="M295" s="295"/>
      <c r="N295" s="296"/>
      <c r="O295" s="296"/>
      <c r="P295" s="296"/>
      <c r="Q295" s="296"/>
      <c r="R295" s="296"/>
      <c r="S295" s="296"/>
      <c r="T295" s="297"/>
      <c r="AT295" s="298" t="s">
        <v>148</v>
      </c>
      <c r="AU295" s="298" t="s">
        <v>83</v>
      </c>
      <c r="AV295" s="14" t="s">
        <v>81</v>
      </c>
      <c r="AW295" s="14" t="s">
        <v>30</v>
      </c>
      <c r="AX295" s="14" t="s">
        <v>73</v>
      </c>
      <c r="AY295" s="298" t="s">
        <v>139</v>
      </c>
    </row>
    <row r="296" spans="2:51" s="12" customFormat="1" ht="12">
      <c r="B296" s="250"/>
      <c r="C296" s="251"/>
      <c r="D296" s="252" t="s">
        <v>148</v>
      </c>
      <c r="E296" s="253" t="s">
        <v>1</v>
      </c>
      <c r="F296" s="254" t="s">
        <v>496</v>
      </c>
      <c r="G296" s="251"/>
      <c r="H296" s="255">
        <v>3.14</v>
      </c>
      <c r="I296" s="256"/>
      <c r="J296" s="251"/>
      <c r="K296" s="251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148</v>
      </c>
      <c r="AU296" s="261" t="s">
        <v>83</v>
      </c>
      <c r="AV296" s="12" t="s">
        <v>83</v>
      </c>
      <c r="AW296" s="12" t="s">
        <v>30</v>
      </c>
      <c r="AX296" s="12" t="s">
        <v>73</v>
      </c>
      <c r="AY296" s="261" t="s">
        <v>139</v>
      </c>
    </row>
    <row r="297" spans="2:51" s="12" customFormat="1" ht="12">
      <c r="B297" s="250"/>
      <c r="C297" s="251"/>
      <c r="D297" s="252" t="s">
        <v>148</v>
      </c>
      <c r="E297" s="253" t="s">
        <v>1</v>
      </c>
      <c r="F297" s="254" t="s">
        <v>497</v>
      </c>
      <c r="G297" s="251"/>
      <c r="H297" s="255">
        <v>0.8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AT297" s="261" t="s">
        <v>148</v>
      </c>
      <c r="AU297" s="261" t="s">
        <v>83</v>
      </c>
      <c r="AV297" s="12" t="s">
        <v>83</v>
      </c>
      <c r="AW297" s="12" t="s">
        <v>30</v>
      </c>
      <c r="AX297" s="12" t="s">
        <v>73</v>
      </c>
      <c r="AY297" s="261" t="s">
        <v>139</v>
      </c>
    </row>
    <row r="298" spans="2:51" s="12" customFormat="1" ht="12">
      <c r="B298" s="250"/>
      <c r="C298" s="251"/>
      <c r="D298" s="252" t="s">
        <v>148</v>
      </c>
      <c r="E298" s="253" t="s">
        <v>1</v>
      </c>
      <c r="F298" s="254" t="s">
        <v>498</v>
      </c>
      <c r="G298" s="251"/>
      <c r="H298" s="255">
        <v>1.275</v>
      </c>
      <c r="I298" s="256"/>
      <c r="J298" s="251"/>
      <c r="K298" s="251"/>
      <c r="L298" s="257"/>
      <c r="M298" s="258"/>
      <c r="N298" s="259"/>
      <c r="O298" s="259"/>
      <c r="P298" s="259"/>
      <c r="Q298" s="259"/>
      <c r="R298" s="259"/>
      <c r="S298" s="259"/>
      <c r="T298" s="260"/>
      <c r="AT298" s="261" t="s">
        <v>148</v>
      </c>
      <c r="AU298" s="261" t="s">
        <v>83</v>
      </c>
      <c r="AV298" s="12" t="s">
        <v>83</v>
      </c>
      <c r="AW298" s="12" t="s">
        <v>30</v>
      </c>
      <c r="AX298" s="12" t="s">
        <v>73</v>
      </c>
      <c r="AY298" s="261" t="s">
        <v>139</v>
      </c>
    </row>
    <row r="299" spans="2:51" s="14" customFormat="1" ht="12">
      <c r="B299" s="289"/>
      <c r="C299" s="290"/>
      <c r="D299" s="252" t="s">
        <v>148</v>
      </c>
      <c r="E299" s="291" t="s">
        <v>1</v>
      </c>
      <c r="F299" s="292" t="s">
        <v>401</v>
      </c>
      <c r="G299" s="290"/>
      <c r="H299" s="291" t="s">
        <v>1</v>
      </c>
      <c r="I299" s="293"/>
      <c r="J299" s="290"/>
      <c r="K299" s="290"/>
      <c r="L299" s="294"/>
      <c r="M299" s="295"/>
      <c r="N299" s="296"/>
      <c r="O299" s="296"/>
      <c r="P299" s="296"/>
      <c r="Q299" s="296"/>
      <c r="R299" s="296"/>
      <c r="S299" s="296"/>
      <c r="T299" s="297"/>
      <c r="AT299" s="298" t="s">
        <v>148</v>
      </c>
      <c r="AU299" s="298" t="s">
        <v>83</v>
      </c>
      <c r="AV299" s="14" t="s">
        <v>81</v>
      </c>
      <c r="AW299" s="14" t="s">
        <v>30</v>
      </c>
      <c r="AX299" s="14" t="s">
        <v>73</v>
      </c>
      <c r="AY299" s="298" t="s">
        <v>139</v>
      </c>
    </row>
    <row r="300" spans="2:51" s="12" customFormat="1" ht="12">
      <c r="B300" s="250"/>
      <c r="C300" s="251"/>
      <c r="D300" s="252" t="s">
        <v>148</v>
      </c>
      <c r="E300" s="253" t="s">
        <v>1</v>
      </c>
      <c r="F300" s="254" t="s">
        <v>499</v>
      </c>
      <c r="G300" s="251"/>
      <c r="H300" s="255">
        <v>0.16</v>
      </c>
      <c r="I300" s="256"/>
      <c r="J300" s="251"/>
      <c r="K300" s="251"/>
      <c r="L300" s="257"/>
      <c r="M300" s="258"/>
      <c r="N300" s="259"/>
      <c r="O300" s="259"/>
      <c r="P300" s="259"/>
      <c r="Q300" s="259"/>
      <c r="R300" s="259"/>
      <c r="S300" s="259"/>
      <c r="T300" s="260"/>
      <c r="AT300" s="261" t="s">
        <v>148</v>
      </c>
      <c r="AU300" s="261" t="s">
        <v>83</v>
      </c>
      <c r="AV300" s="12" t="s">
        <v>83</v>
      </c>
      <c r="AW300" s="12" t="s">
        <v>30</v>
      </c>
      <c r="AX300" s="12" t="s">
        <v>73</v>
      </c>
      <c r="AY300" s="261" t="s">
        <v>139</v>
      </c>
    </row>
    <row r="301" spans="2:51" s="12" customFormat="1" ht="12">
      <c r="B301" s="250"/>
      <c r="C301" s="251"/>
      <c r="D301" s="252" t="s">
        <v>148</v>
      </c>
      <c r="E301" s="253" t="s">
        <v>1</v>
      </c>
      <c r="F301" s="254" t="s">
        <v>500</v>
      </c>
      <c r="G301" s="251"/>
      <c r="H301" s="255">
        <v>1.52</v>
      </c>
      <c r="I301" s="256"/>
      <c r="J301" s="251"/>
      <c r="K301" s="251"/>
      <c r="L301" s="257"/>
      <c r="M301" s="258"/>
      <c r="N301" s="259"/>
      <c r="O301" s="259"/>
      <c r="P301" s="259"/>
      <c r="Q301" s="259"/>
      <c r="R301" s="259"/>
      <c r="S301" s="259"/>
      <c r="T301" s="260"/>
      <c r="AT301" s="261" t="s">
        <v>148</v>
      </c>
      <c r="AU301" s="261" t="s">
        <v>83</v>
      </c>
      <c r="AV301" s="12" t="s">
        <v>83</v>
      </c>
      <c r="AW301" s="12" t="s">
        <v>30</v>
      </c>
      <c r="AX301" s="12" t="s">
        <v>73</v>
      </c>
      <c r="AY301" s="261" t="s">
        <v>139</v>
      </c>
    </row>
    <row r="302" spans="2:51" s="12" customFormat="1" ht="12">
      <c r="B302" s="250"/>
      <c r="C302" s="251"/>
      <c r="D302" s="252" t="s">
        <v>148</v>
      </c>
      <c r="E302" s="253" t="s">
        <v>1</v>
      </c>
      <c r="F302" s="254" t="s">
        <v>501</v>
      </c>
      <c r="G302" s="251"/>
      <c r="H302" s="255">
        <v>1.645</v>
      </c>
      <c r="I302" s="256"/>
      <c r="J302" s="251"/>
      <c r="K302" s="251"/>
      <c r="L302" s="257"/>
      <c r="M302" s="258"/>
      <c r="N302" s="259"/>
      <c r="O302" s="259"/>
      <c r="P302" s="259"/>
      <c r="Q302" s="259"/>
      <c r="R302" s="259"/>
      <c r="S302" s="259"/>
      <c r="T302" s="260"/>
      <c r="AT302" s="261" t="s">
        <v>148</v>
      </c>
      <c r="AU302" s="261" t="s">
        <v>83</v>
      </c>
      <c r="AV302" s="12" t="s">
        <v>83</v>
      </c>
      <c r="AW302" s="12" t="s">
        <v>30</v>
      </c>
      <c r="AX302" s="12" t="s">
        <v>73</v>
      </c>
      <c r="AY302" s="261" t="s">
        <v>139</v>
      </c>
    </row>
    <row r="303" spans="2:51" s="12" customFormat="1" ht="12">
      <c r="B303" s="250"/>
      <c r="C303" s="251"/>
      <c r="D303" s="252" t="s">
        <v>148</v>
      </c>
      <c r="E303" s="253" t="s">
        <v>1</v>
      </c>
      <c r="F303" s="254" t="s">
        <v>502</v>
      </c>
      <c r="G303" s="251"/>
      <c r="H303" s="255">
        <v>4.485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AT303" s="261" t="s">
        <v>148</v>
      </c>
      <c r="AU303" s="261" t="s">
        <v>83</v>
      </c>
      <c r="AV303" s="12" t="s">
        <v>83</v>
      </c>
      <c r="AW303" s="12" t="s">
        <v>30</v>
      </c>
      <c r="AX303" s="12" t="s">
        <v>73</v>
      </c>
      <c r="AY303" s="261" t="s">
        <v>139</v>
      </c>
    </row>
    <row r="304" spans="2:51" s="14" customFormat="1" ht="12">
      <c r="B304" s="289"/>
      <c r="C304" s="290"/>
      <c r="D304" s="252" t="s">
        <v>148</v>
      </c>
      <c r="E304" s="291" t="s">
        <v>1</v>
      </c>
      <c r="F304" s="292" t="s">
        <v>406</v>
      </c>
      <c r="G304" s="290"/>
      <c r="H304" s="291" t="s">
        <v>1</v>
      </c>
      <c r="I304" s="293"/>
      <c r="J304" s="290"/>
      <c r="K304" s="290"/>
      <c r="L304" s="294"/>
      <c r="M304" s="295"/>
      <c r="N304" s="296"/>
      <c r="O304" s="296"/>
      <c r="P304" s="296"/>
      <c r="Q304" s="296"/>
      <c r="R304" s="296"/>
      <c r="S304" s="296"/>
      <c r="T304" s="297"/>
      <c r="AT304" s="298" t="s">
        <v>148</v>
      </c>
      <c r="AU304" s="298" t="s">
        <v>83</v>
      </c>
      <c r="AV304" s="14" t="s">
        <v>81</v>
      </c>
      <c r="AW304" s="14" t="s">
        <v>30</v>
      </c>
      <c r="AX304" s="14" t="s">
        <v>73</v>
      </c>
      <c r="AY304" s="298" t="s">
        <v>139</v>
      </c>
    </row>
    <row r="305" spans="2:51" s="12" customFormat="1" ht="12">
      <c r="B305" s="250"/>
      <c r="C305" s="251"/>
      <c r="D305" s="252" t="s">
        <v>148</v>
      </c>
      <c r="E305" s="253" t="s">
        <v>1</v>
      </c>
      <c r="F305" s="254" t="s">
        <v>503</v>
      </c>
      <c r="G305" s="251"/>
      <c r="H305" s="255">
        <v>11.136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AT305" s="261" t="s">
        <v>148</v>
      </c>
      <c r="AU305" s="261" t="s">
        <v>83</v>
      </c>
      <c r="AV305" s="12" t="s">
        <v>83</v>
      </c>
      <c r="AW305" s="12" t="s">
        <v>30</v>
      </c>
      <c r="AX305" s="12" t="s">
        <v>73</v>
      </c>
      <c r="AY305" s="261" t="s">
        <v>139</v>
      </c>
    </row>
    <row r="306" spans="2:51" s="12" customFormat="1" ht="12">
      <c r="B306" s="250"/>
      <c r="C306" s="251"/>
      <c r="D306" s="252" t="s">
        <v>148</v>
      </c>
      <c r="E306" s="253" t="s">
        <v>1</v>
      </c>
      <c r="F306" s="254" t="s">
        <v>504</v>
      </c>
      <c r="G306" s="251"/>
      <c r="H306" s="255">
        <v>0.786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AT306" s="261" t="s">
        <v>148</v>
      </c>
      <c r="AU306" s="261" t="s">
        <v>83</v>
      </c>
      <c r="AV306" s="12" t="s">
        <v>83</v>
      </c>
      <c r="AW306" s="12" t="s">
        <v>30</v>
      </c>
      <c r="AX306" s="12" t="s">
        <v>73</v>
      </c>
      <c r="AY306" s="261" t="s">
        <v>139</v>
      </c>
    </row>
    <row r="307" spans="2:51" s="12" customFormat="1" ht="12">
      <c r="B307" s="250"/>
      <c r="C307" s="251"/>
      <c r="D307" s="252" t="s">
        <v>148</v>
      </c>
      <c r="E307" s="253" t="s">
        <v>1</v>
      </c>
      <c r="F307" s="254" t="s">
        <v>505</v>
      </c>
      <c r="G307" s="251"/>
      <c r="H307" s="255">
        <v>1.947</v>
      </c>
      <c r="I307" s="256"/>
      <c r="J307" s="251"/>
      <c r="K307" s="251"/>
      <c r="L307" s="257"/>
      <c r="M307" s="258"/>
      <c r="N307" s="259"/>
      <c r="O307" s="259"/>
      <c r="P307" s="259"/>
      <c r="Q307" s="259"/>
      <c r="R307" s="259"/>
      <c r="S307" s="259"/>
      <c r="T307" s="260"/>
      <c r="AT307" s="261" t="s">
        <v>148</v>
      </c>
      <c r="AU307" s="261" t="s">
        <v>83</v>
      </c>
      <c r="AV307" s="12" t="s">
        <v>83</v>
      </c>
      <c r="AW307" s="12" t="s">
        <v>30</v>
      </c>
      <c r="AX307" s="12" t="s">
        <v>73</v>
      </c>
      <c r="AY307" s="261" t="s">
        <v>139</v>
      </c>
    </row>
    <row r="308" spans="2:51" s="12" customFormat="1" ht="12">
      <c r="B308" s="250"/>
      <c r="C308" s="251"/>
      <c r="D308" s="252" t="s">
        <v>148</v>
      </c>
      <c r="E308" s="253" t="s">
        <v>1</v>
      </c>
      <c r="F308" s="254" t="s">
        <v>506</v>
      </c>
      <c r="G308" s="251"/>
      <c r="H308" s="255">
        <v>4.05</v>
      </c>
      <c r="I308" s="256"/>
      <c r="J308" s="251"/>
      <c r="K308" s="251"/>
      <c r="L308" s="257"/>
      <c r="M308" s="258"/>
      <c r="N308" s="259"/>
      <c r="O308" s="259"/>
      <c r="P308" s="259"/>
      <c r="Q308" s="259"/>
      <c r="R308" s="259"/>
      <c r="S308" s="259"/>
      <c r="T308" s="260"/>
      <c r="AT308" s="261" t="s">
        <v>148</v>
      </c>
      <c r="AU308" s="261" t="s">
        <v>83</v>
      </c>
      <c r="AV308" s="12" t="s">
        <v>83</v>
      </c>
      <c r="AW308" s="12" t="s">
        <v>30</v>
      </c>
      <c r="AX308" s="12" t="s">
        <v>73</v>
      </c>
      <c r="AY308" s="261" t="s">
        <v>139</v>
      </c>
    </row>
    <row r="309" spans="2:51" s="12" customFormat="1" ht="12">
      <c r="B309" s="250"/>
      <c r="C309" s="251"/>
      <c r="D309" s="252" t="s">
        <v>148</v>
      </c>
      <c r="E309" s="253" t="s">
        <v>1</v>
      </c>
      <c r="F309" s="254" t="s">
        <v>507</v>
      </c>
      <c r="G309" s="251"/>
      <c r="H309" s="255">
        <v>11.025</v>
      </c>
      <c r="I309" s="256"/>
      <c r="J309" s="251"/>
      <c r="K309" s="251"/>
      <c r="L309" s="257"/>
      <c r="M309" s="258"/>
      <c r="N309" s="259"/>
      <c r="O309" s="259"/>
      <c r="P309" s="259"/>
      <c r="Q309" s="259"/>
      <c r="R309" s="259"/>
      <c r="S309" s="259"/>
      <c r="T309" s="260"/>
      <c r="AT309" s="261" t="s">
        <v>148</v>
      </c>
      <c r="AU309" s="261" t="s">
        <v>83</v>
      </c>
      <c r="AV309" s="12" t="s">
        <v>83</v>
      </c>
      <c r="AW309" s="12" t="s">
        <v>30</v>
      </c>
      <c r="AX309" s="12" t="s">
        <v>73</v>
      </c>
      <c r="AY309" s="261" t="s">
        <v>139</v>
      </c>
    </row>
    <row r="310" spans="2:51" s="12" customFormat="1" ht="12">
      <c r="B310" s="250"/>
      <c r="C310" s="251"/>
      <c r="D310" s="252" t="s">
        <v>148</v>
      </c>
      <c r="E310" s="253" t="s">
        <v>1</v>
      </c>
      <c r="F310" s="254" t="s">
        <v>508</v>
      </c>
      <c r="G310" s="251"/>
      <c r="H310" s="255">
        <v>12.96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AT310" s="261" t="s">
        <v>148</v>
      </c>
      <c r="AU310" s="261" t="s">
        <v>83</v>
      </c>
      <c r="AV310" s="12" t="s">
        <v>83</v>
      </c>
      <c r="AW310" s="12" t="s">
        <v>30</v>
      </c>
      <c r="AX310" s="12" t="s">
        <v>73</v>
      </c>
      <c r="AY310" s="261" t="s">
        <v>139</v>
      </c>
    </row>
    <row r="311" spans="2:51" s="12" customFormat="1" ht="12">
      <c r="B311" s="250"/>
      <c r="C311" s="251"/>
      <c r="D311" s="252" t="s">
        <v>148</v>
      </c>
      <c r="E311" s="253" t="s">
        <v>1</v>
      </c>
      <c r="F311" s="254" t="s">
        <v>509</v>
      </c>
      <c r="G311" s="251"/>
      <c r="H311" s="255">
        <v>1.62</v>
      </c>
      <c r="I311" s="256"/>
      <c r="J311" s="251"/>
      <c r="K311" s="251"/>
      <c r="L311" s="257"/>
      <c r="M311" s="258"/>
      <c r="N311" s="259"/>
      <c r="O311" s="259"/>
      <c r="P311" s="259"/>
      <c r="Q311" s="259"/>
      <c r="R311" s="259"/>
      <c r="S311" s="259"/>
      <c r="T311" s="260"/>
      <c r="AT311" s="261" t="s">
        <v>148</v>
      </c>
      <c r="AU311" s="261" t="s">
        <v>83</v>
      </c>
      <c r="AV311" s="12" t="s">
        <v>83</v>
      </c>
      <c r="AW311" s="12" t="s">
        <v>30</v>
      </c>
      <c r="AX311" s="12" t="s">
        <v>73</v>
      </c>
      <c r="AY311" s="261" t="s">
        <v>139</v>
      </c>
    </row>
    <row r="312" spans="2:51" s="12" customFormat="1" ht="12">
      <c r="B312" s="250"/>
      <c r="C312" s="251"/>
      <c r="D312" s="252" t="s">
        <v>148</v>
      </c>
      <c r="E312" s="253" t="s">
        <v>1</v>
      </c>
      <c r="F312" s="254" t="s">
        <v>510</v>
      </c>
      <c r="G312" s="251"/>
      <c r="H312" s="255">
        <v>12.915</v>
      </c>
      <c r="I312" s="256"/>
      <c r="J312" s="251"/>
      <c r="K312" s="251"/>
      <c r="L312" s="257"/>
      <c r="M312" s="258"/>
      <c r="N312" s="259"/>
      <c r="O312" s="259"/>
      <c r="P312" s="259"/>
      <c r="Q312" s="259"/>
      <c r="R312" s="259"/>
      <c r="S312" s="259"/>
      <c r="T312" s="260"/>
      <c r="AT312" s="261" t="s">
        <v>148</v>
      </c>
      <c r="AU312" s="261" t="s">
        <v>83</v>
      </c>
      <c r="AV312" s="12" t="s">
        <v>83</v>
      </c>
      <c r="AW312" s="12" t="s">
        <v>30</v>
      </c>
      <c r="AX312" s="12" t="s">
        <v>73</v>
      </c>
      <c r="AY312" s="261" t="s">
        <v>139</v>
      </c>
    </row>
    <row r="313" spans="2:51" s="12" customFormat="1" ht="12">
      <c r="B313" s="250"/>
      <c r="C313" s="251"/>
      <c r="D313" s="252" t="s">
        <v>148</v>
      </c>
      <c r="E313" s="253" t="s">
        <v>1</v>
      </c>
      <c r="F313" s="254" t="s">
        <v>511</v>
      </c>
      <c r="G313" s="251"/>
      <c r="H313" s="255">
        <v>25.218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AT313" s="261" t="s">
        <v>148</v>
      </c>
      <c r="AU313" s="261" t="s">
        <v>83</v>
      </c>
      <c r="AV313" s="12" t="s">
        <v>83</v>
      </c>
      <c r="AW313" s="12" t="s">
        <v>30</v>
      </c>
      <c r="AX313" s="12" t="s">
        <v>73</v>
      </c>
      <c r="AY313" s="261" t="s">
        <v>139</v>
      </c>
    </row>
    <row r="314" spans="2:51" s="12" customFormat="1" ht="12">
      <c r="B314" s="250"/>
      <c r="C314" s="251"/>
      <c r="D314" s="252" t="s">
        <v>148</v>
      </c>
      <c r="E314" s="253" t="s">
        <v>1</v>
      </c>
      <c r="F314" s="254" t="s">
        <v>512</v>
      </c>
      <c r="G314" s="251"/>
      <c r="H314" s="255">
        <v>8.04</v>
      </c>
      <c r="I314" s="256"/>
      <c r="J314" s="251"/>
      <c r="K314" s="251"/>
      <c r="L314" s="257"/>
      <c r="M314" s="258"/>
      <c r="N314" s="259"/>
      <c r="O314" s="259"/>
      <c r="P314" s="259"/>
      <c r="Q314" s="259"/>
      <c r="R314" s="259"/>
      <c r="S314" s="259"/>
      <c r="T314" s="260"/>
      <c r="AT314" s="261" t="s">
        <v>148</v>
      </c>
      <c r="AU314" s="261" t="s">
        <v>83</v>
      </c>
      <c r="AV314" s="12" t="s">
        <v>83</v>
      </c>
      <c r="AW314" s="12" t="s">
        <v>30</v>
      </c>
      <c r="AX314" s="12" t="s">
        <v>73</v>
      </c>
      <c r="AY314" s="261" t="s">
        <v>139</v>
      </c>
    </row>
    <row r="315" spans="2:51" s="12" customFormat="1" ht="12">
      <c r="B315" s="250"/>
      <c r="C315" s="251"/>
      <c r="D315" s="252" t="s">
        <v>148</v>
      </c>
      <c r="E315" s="253" t="s">
        <v>1</v>
      </c>
      <c r="F315" s="254" t="s">
        <v>513</v>
      </c>
      <c r="G315" s="251"/>
      <c r="H315" s="255">
        <v>20.526</v>
      </c>
      <c r="I315" s="256"/>
      <c r="J315" s="251"/>
      <c r="K315" s="251"/>
      <c r="L315" s="257"/>
      <c r="M315" s="258"/>
      <c r="N315" s="259"/>
      <c r="O315" s="259"/>
      <c r="P315" s="259"/>
      <c r="Q315" s="259"/>
      <c r="R315" s="259"/>
      <c r="S315" s="259"/>
      <c r="T315" s="260"/>
      <c r="AT315" s="261" t="s">
        <v>148</v>
      </c>
      <c r="AU315" s="261" t="s">
        <v>83</v>
      </c>
      <c r="AV315" s="12" t="s">
        <v>83</v>
      </c>
      <c r="AW315" s="12" t="s">
        <v>30</v>
      </c>
      <c r="AX315" s="12" t="s">
        <v>73</v>
      </c>
      <c r="AY315" s="261" t="s">
        <v>139</v>
      </c>
    </row>
    <row r="316" spans="2:51" s="12" customFormat="1" ht="12">
      <c r="B316" s="250"/>
      <c r="C316" s="251"/>
      <c r="D316" s="252" t="s">
        <v>148</v>
      </c>
      <c r="E316" s="253" t="s">
        <v>1</v>
      </c>
      <c r="F316" s="254" t="s">
        <v>514</v>
      </c>
      <c r="G316" s="251"/>
      <c r="H316" s="255">
        <v>15.48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AT316" s="261" t="s">
        <v>148</v>
      </c>
      <c r="AU316" s="261" t="s">
        <v>83</v>
      </c>
      <c r="AV316" s="12" t="s">
        <v>83</v>
      </c>
      <c r="AW316" s="12" t="s">
        <v>30</v>
      </c>
      <c r="AX316" s="12" t="s">
        <v>73</v>
      </c>
      <c r="AY316" s="261" t="s">
        <v>139</v>
      </c>
    </row>
    <row r="317" spans="2:51" s="13" customFormat="1" ht="12">
      <c r="B317" s="262"/>
      <c r="C317" s="263"/>
      <c r="D317" s="252" t="s">
        <v>148</v>
      </c>
      <c r="E317" s="264" t="s">
        <v>1</v>
      </c>
      <c r="F317" s="265" t="s">
        <v>150</v>
      </c>
      <c r="G317" s="263"/>
      <c r="H317" s="266">
        <v>138.728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AT317" s="272" t="s">
        <v>148</v>
      </c>
      <c r="AU317" s="272" t="s">
        <v>83</v>
      </c>
      <c r="AV317" s="13" t="s">
        <v>146</v>
      </c>
      <c r="AW317" s="13" t="s">
        <v>30</v>
      </c>
      <c r="AX317" s="13" t="s">
        <v>81</v>
      </c>
      <c r="AY317" s="272" t="s">
        <v>139</v>
      </c>
    </row>
    <row r="318" spans="2:65" s="1" customFormat="1" ht="16.5" customHeight="1">
      <c r="B318" s="38"/>
      <c r="C318" s="273" t="s">
        <v>230</v>
      </c>
      <c r="D318" s="273" t="s">
        <v>174</v>
      </c>
      <c r="E318" s="274" t="s">
        <v>211</v>
      </c>
      <c r="F318" s="275" t="s">
        <v>212</v>
      </c>
      <c r="G318" s="276" t="s">
        <v>193</v>
      </c>
      <c r="H318" s="277">
        <v>277.456</v>
      </c>
      <c r="I318" s="278"/>
      <c r="J318" s="279">
        <f>ROUND(I318*H318,2)</f>
        <v>0</v>
      </c>
      <c r="K318" s="275" t="s">
        <v>145</v>
      </c>
      <c r="L318" s="280"/>
      <c r="M318" s="281" t="s">
        <v>1</v>
      </c>
      <c r="N318" s="282" t="s">
        <v>38</v>
      </c>
      <c r="O318" s="86"/>
      <c r="P318" s="246">
        <f>O318*H318</f>
        <v>0</v>
      </c>
      <c r="Q318" s="246">
        <v>1</v>
      </c>
      <c r="R318" s="246">
        <f>Q318*H318</f>
        <v>277.456</v>
      </c>
      <c r="S318" s="246">
        <v>0</v>
      </c>
      <c r="T318" s="247">
        <f>S318*H318</f>
        <v>0</v>
      </c>
      <c r="AR318" s="248" t="s">
        <v>178</v>
      </c>
      <c r="AT318" s="248" t="s">
        <v>174</v>
      </c>
      <c r="AU318" s="248" t="s">
        <v>83</v>
      </c>
      <c r="AY318" s="17" t="s">
        <v>139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81</v>
      </c>
      <c r="BK318" s="249">
        <f>ROUND(I318*H318,2)</f>
        <v>0</v>
      </c>
      <c r="BL318" s="17" t="s">
        <v>146</v>
      </c>
      <c r="BM318" s="248" t="s">
        <v>515</v>
      </c>
    </row>
    <row r="319" spans="2:51" s="12" customFormat="1" ht="12">
      <c r="B319" s="250"/>
      <c r="C319" s="251"/>
      <c r="D319" s="252" t="s">
        <v>148</v>
      </c>
      <c r="E319" s="253" t="s">
        <v>1</v>
      </c>
      <c r="F319" s="254" t="s">
        <v>516</v>
      </c>
      <c r="G319" s="251"/>
      <c r="H319" s="255">
        <v>277.456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AT319" s="261" t="s">
        <v>148</v>
      </c>
      <c r="AU319" s="261" t="s">
        <v>83</v>
      </c>
      <c r="AV319" s="12" t="s">
        <v>83</v>
      </c>
      <c r="AW319" s="12" t="s">
        <v>30</v>
      </c>
      <c r="AX319" s="12" t="s">
        <v>73</v>
      </c>
      <c r="AY319" s="261" t="s">
        <v>139</v>
      </c>
    </row>
    <row r="320" spans="2:51" s="13" customFormat="1" ht="12">
      <c r="B320" s="262"/>
      <c r="C320" s="263"/>
      <c r="D320" s="252" t="s">
        <v>148</v>
      </c>
      <c r="E320" s="264" t="s">
        <v>1</v>
      </c>
      <c r="F320" s="265" t="s">
        <v>150</v>
      </c>
      <c r="G320" s="263"/>
      <c r="H320" s="266">
        <v>277.456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AT320" s="272" t="s">
        <v>148</v>
      </c>
      <c r="AU320" s="272" t="s">
        <v>83</v>
      </c>
      <c r="AV320" s="13" t="s">
        <v>146</v>
      </c>
      <c r="AW320" s="13" t="s">
        <v>30</v>
      </c>
      <c r="AX320" s="13" t="s">
        <v>81</v>
      </c>
      <c r="AY320" s="272" t="s">
        <v>139</v>
      </c>
    </row>
    <row r="321" spans="2:63" s="11" customFormat="1" ht="22.8" customHeight="1">
      <c r="B321" s="221"/>
      <c r="C321" s="222"/>
      <c r="D321" s="223" t="s">
        <v>72</v>
      </c>
      <c r="E321" s="235" t="s">
        <v>83</v>
      </c>
      <c r="F321" s="235" t="s">
        <v>517</v>
      </c>
      <c r="G321" s="222"/>
      <c r="H321" s="222"/>
      <c r="I321" s="225"/>
      <c r="J321" s="236">
        <f>BK321</f>
        <v>0</v>
      </c>
      <c r="K321" s="222"/>
      <c r="L321" s="227"/>
      <c r="M321" s="228"/>
      <c r="N321" s="229"/>
      <c r="O321" s="229"/>
      <c r="P321" s="230">
        <f>SUM(P322:P590)</f>
        <v>0</v>
      </c>
      <c r="Q321" s="229"/>
      <c r="R321" s="230">
        <f>SUM(R322:R590)</f>
        <v>3365.1847795500003</v>
      </c>
      <c r="S321" s="229"/>
      <c r="T321" s="231">
        <f>SUM(T322:T590)</f>
        <v>0</v>
      </c>
      <c r="AR321" s="232" t="s">
        <v>81</v>
      </c>
      <c r="AT321" s="233" t="s">
        <v>72</v>
      </c>
      <c r="AU321" s="233" t="s">
        <v>81</v>
      </c>
      <c r="AY321" s="232" t="s">
        <v>139</v>
      </c>
      <c r="BK321" s="234">
        <f>SUM(BK322:BK590)</f>
        <v>0</v>
      </c>
    </row>
    <row r="322" spans="2:65" s="1" customFormat="1" ht="24" customHeight="1">
      <c r="B322" s="38"/>
      <c r="C322" s="237" t="s">
        <v>236</v>
      </c>
      <c r="D322" s="237" t="s">
        <v>141</v>
      </c>
      <c r="E322" s="238" t="s">
        <v>518</v>
      </c>
      <c r="F322" s="239" t="s">
        <v>519</v>
      </c>
      <c r="G322" s="240" t="s">
        <v>144</v>
      </c>
      <c r="H322" s="241">
        <v>130.314</v>
      </c>
      <c r="I322" s="242"/>
      <c r="J322" s="243">
        <f>ROUND(I322*H322,2)</f>
        <v>0</v>
      </c>
      <c r="K322" s="239" t="s">
        <v>145</v>
      </c>
      <c r="L322" s="43"/>
      <c r="M322" s="244" t="s">
        <v>1</v>
      </c>
      <c r="N322" s="245" t="s">
        <v>38</v>
      </c>
      <c r="O322" s="86"/>
      <c r="P322" s="246">
        <f>O322*H322</f>
        <v>0</v>
      </c>
      <c r="Q322" s="246">
        <v>1.63</v>
      </c>
      <c r="R322" s="246">
        <f>Q322*H322</f>
        <v>212.41181999999998</v>
      </c>
      <c r="S322" s="246">
        <v>0</v>
      </c>
      <c r="T322" s="247">
        <f>S322*H322</f>
        <v>0</v>
      </c>
      <c r="AR322" s="248" t="s">
        <v>146</v>
      </c>
      <c r="AT322" s="248" t="s">
        <v>141</v>
      </c>
      <c r="AU322" s="248" t="s">
        <v>83</v>
      </c>
      <c r="AY322" s="17" t="s">
        <v>139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81</v>
      </c>
      <c r="BK322" s="249">
        <f>ROUND(I322*H322,2)</f>
        <v>0</v>
      </c>
      <c r="BL322" s="17" t="s">
        <v>146</v>
      </c>
      <c r="BM322" s="248" t="s">
        <v>520</v>
      </c>
    </row>
    <row r="323" spans="2:51" s="14" customFormat="1" ht="12">
      <c r="B323" s="289"/>
      <c r="C323" s="290"/>
      <c r="D323" s="252" t="s">
        <v>148</v>
      </c>
      <c r="E323" s="291" t="s">
        <v>1</v>
      </c>
      <c r="F323" s="292" t="s">
        <v>437</v>
      </c>
      <c r="G323" s="290"/>
      <c r="H323" s="291" t="s">
        <v>1</v>
      </c>
      <c r="I323" s="293"/>
      <c r="J323" s="290"/>
      <c r="K323" s="290"/>
      <c r="L323" s="294"/>
      <c r="M323" s="295"/>
      <c r="N323" s="296"/>
      <c r="O323" s="296"/>
      <c r="P323" s="296"/>
      <c r="Q323" s="296"/>
      <c r="R323" s="296"/>
      <c r="S323" s="296"/>
      <c r="T323" s="297"/>
      <c r="AT323" s="298" t="s">
        <v>148</v>
      </c>
      <c r="AU323" s="298" t="s">
        <v>83</v>
      </c>
      <c r="AV323" s="14" t="s">
        <v>81</v>
      </c>
      <c r="AW323" s="14" t="s">
        <v>30</v>
      </c>
      <c r="AX323" s="14" t="s">
        <v>73</v>
      </c>
      <c r="AY323" s="298" t="s">
        <v>139</v>
      </c>
    </row>
    <row r="324" spans="2:51" s="12" customFormat="1" ht="12">
      <c r="B324" s="250"/>
      <c r="C324" s="251"/>
      <c r="D324" s="252" t="s">
        <v>148</v>
      </c>
      <c r="E324" s="253" t="s">
        <v>1</v>
      </c>
      <c r="F324" s="254" t="s">
        <v>521</v>
      </c>
      <c r="G324" s="251"/>
      <c r="H324" s="255">
        <v>76.476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AT324" s="261" t="s">
        <v>148</v>
      </c>
      <c r="AU324" s="261" t="s">
        <v>83</v>
      </c>
      <c r="AV324" s="12" t="s">
        <v>83</v>
      </c>
      <c r="AW324" s="12" t="s">
        <v>30</v>
      </c>
      <c r="AX324" s="12" t="s">
        <v>73</v>
      </c>
      <c r="AY324" s="261" t="s">
        <v>139</v>
      </c>
    </row>
    <row r="325" spans="2:51" s="12" customFormat="1" ht="12">
      <c r="B325" s="250"/>
      <c r="C325" s="251"/>
      <c r="D325" s="252" t="s">
        <v>148</v>
      </c>
      <c r="E325" s="253" t="s">
        <v>1</v>
      </c>
      <c r="F325" s="254" t="s">
        <v>522</v>
      </c>
      <c r="G325" s="251"/>
      <c r="H325" s="255">
        <v>40.065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AT325" s="261" t="s">
        <v>148</v>
      </c>
      <c r="AU325" s="261" t="s">
        <v>83</v>
      </c>
      <c r="AV325" s="12" t="s">
        <v>83</v>
      </c>
      <c r="AW325" s="12" t="s">
        <v>30</v>
      </c>
      <c r="AX325" s="12" t="s">
        <v>73</v>
      </c>
      <c r="AY325" s="261" t="s">
        <v>139</v>
      </c>
    </row>
    <row r="326" spans="2:51" s="14" customFormat="1" ht="12">
      <c r="B326" s="289"/>
      <c r="C326" s="290"/>
      <c r="D326" s="252" t="s">
        <v>148</v>
      </c>
      <c r="E326" s="291" t="s">
        <v>1</v>
      </c>
      <c r="F326" s="292" t="s">
        <v>523</v>
      </c>
      <c r="G326" s="290"/>
      <c r="H326" s="291" t="s">
        <v>1</v>
      </c>
      <c r="I326" s="293"/>
      <c r="J326" s="290"/>
      <c r="K326" s="290"/>
      <c r="L326" s="294"/>
      <c r="M326" s="295"/>
      <c r="N326" s="296"/>
      <c r="O326" s="296"/>
      <c r="P326" s="296"/>
      <c r="Q326" s="296"/>
      <c r="R326" s="296"/>
      <c r="S326" s="296"/>
      <c r="T326" s="297"/>
      <c r="AT326" s="298" t="s">
        <v>148</v>
      </c>
      <c r="AU326" s="298" t="s">
        <v>83</v>
      </c>
      <c r="AV326" s="14" t="s">
        <v>81</v>
      </c>
      <c r="AW326" s="14" t="s">
        <v>30</v>
      </c>
      <c r="AX326" s="14" t="s">
        <v>73</v>
      </c>
      <c r="AY326" s="298" t="s">
        <v>139</v>
      </c>
    </row>
    <row r="327" spans="2:51" s="12" customFormat="1" ht="12">
      <c r="B327" s="250"/>
      <c r="C327" s="251"/>
      <c r="D327" s="252" t="s">
        <v>148</v>
      </c>
      <c r="E327" s="253" t="s">
        <v>1</v>
      </c>
      <c r="F327" s="254" t="s">
        <v>524</v>
      </c>
      <c r="G327" s="251"/>
      <c r="H327" s="255">
        <v>3.372</v>
      </c>
      <c r="I327" s="256"/>
      <c r="J327" s="251"/>
      <c r="K327" s="251"/>
      <c r="L327" s="257"/>
      <c r="M327" s="258"/>
      <c r="N327" s="259"/>
      <c r="O327" s="259"/>
      <c r="P327" s="259"/>
      <c r="Q327" s="259"/>
      <c r="R327" s="259"/>
      <c r="S327" s="259"/>
      <c r="T327" s="260"/>
      <c r="AT327" s="261" t="s">
        <v>148</v>
      </c>
      <c r="AU327" s="261" t="s">
        <v>83</v>
      </c>
      <c r="AV327" s="12" t="s">
        <v>83</v>
      </c>
      <c r="AW327" s="12" t="s">
        <v>30</v>
      </c>
      <c r="AX327" s="12" t="s">
        <v>73</v>
      </c>
      <c r="AY327" s="261" t="s">
        <v>139</v>
      </c>
    </row>
    <row r="328" spans="2:51" s="14" customFormat="1" ht="12">
      <c r="B328" s="289"/>
      <c r="C328" s="290"/>
      <c r="D328" s="252" t="s">
        <v>148</v>
      </c>
      <c r="E328" s="291" t="s">
        <v>1</v>
      </c>
      <c r="F328" s="292" t="s">
        <v>525</v>
      </c>
      <c r="G328" s="290"/>
      <c r="H328" s="291" t="s">
        <v>1</v>
      </c>
      <c r="I328" s="293"/>
      <c r="J328" s="290"/>
      <c r="K328" s="290"/>
      <c r="L328" s="294"/>
      <c r="M328" s="295"/>
      <c r="N328" s="296"/>
      <c r="O328" s="296"/>
      <c r="P328" s="296"/>
      <c r="Q328" s="296"/>
      <c r="R328" s="296"/>
      <c r="S328" s="296"/>
      <c r="T328" s="297"/>
      <c r="AT328" s="298" t="s">
        <v>148</v>
      </c>
      <c r="AU328" s="298" t="s">
        <v>83</v>
      </c>
      <c r="AV328" s="14" t="s">
        <v>81</v>
      </c>
      <c r="AW328" s="14" t="s">
        <v>30</v>
      </c>
      <c r="AX328" s="14" t="s">
        <v>73</v>
      </c>
      <c r="AY328" s="298" t="s">
        <v>139</v>
      </c>
    </row>
    <row r="329" spans="2:51" s="12" customFormat="1" ht="12">
      <c r="B329" s="250"/>
      <c r="C329" s="251"/>
      <c r="D329" s="252" t="s">
        <v>148</v>
      </c>
      <c r="E329" s="253" t="s">
        <v>1</v>
      </c>
      <c r="F329" s="254" t="s">
        <v>526</v>
      </c>
      <c r="G329" s="251"/>
      <c r="H329" s="255">
        <v>10.401</v>
      </c>
      <c r="I329" s="256"/>
      <c r="J329" s="251"/>
      <c r="K329" s="251"/>
      <c r="L329" s="257"/>
      <c r="M329" s="258"/>
      <c r="N329" s="259"/>
      <c r="O329" s="259"/>
      <c r="P329" s="259"/>
      <c r="Q329" s="259"/>
      <c r="R329" s="259"/>
      <c r="S329" s="259"/>
      <c r="T329" s="260"/>
      <c r="AT329" s="261" t="s">
        <v>148</v>
      </c>
      <c r="AU329" s="261" t="s">
        <v>83</v>
      </c>
      <c r="AV329" s="12" t="s">
        <v>83</v>
      </c>
      <c r="AW329" s="12" t="s">
        <v>30</v>
      </c>
      <c r="AX329" s="12" t="s">
        <v>73</v>
      </c>
      <c r="AY329" s="261" t="s">
        <v>139</v>
      </c>
    </row>
    <row r="330" spans="2:51" s="13" customFormat="1" ht="12">
      <c r="B330" s="262"/>
      <c r="C330" s="263"/>
      <c r="D330" s="252" t="s">
        <v>148</v>
      </c>
      <c r="E330" s="264" t="s">
        <v>1</v>
      </c>
      <c r="F330" s="265" t="s">
        <v>150</v>
      </c>
      <c r="G330" s="263"/>
      <c r="H330" s="266">
        <v>130.314</v>
      </c>
      <c r="I330" s="267"/>
      <c r="J330" s="263"/>
      <c r="K330" s="263"/>
      <c r="L330" s="268"/>
      <c r="M330" s="269"/>
      <c r="N330" s="270"/>
      <c r="O330" s="270"/>
      <c r="P330" s="270"/>
      <c r="Q330" s="270"/>
      <c r="R330" s="270"/>
      <c r="S330" s="270"/>
      <c r="T330" s="271"/>
      <c r="AT330" s="272" t="s">
        <v>148</v>
      </c>
      <c r="AU330" s="272" t="s">
        <v>83</v>
      </c>
      <c r="AV330" s="13" t="s">
        <v>146</v>
      </c>
      <c r="AW330" s="13" t="s">
        <v>30</v>
      </c>
      <c r="AX330" s="13" t="s">
        <v>81</v>
      </c>
      <c r="AY330" s="272" t="s">
        <v>139</v>
      </c>
    </row>
    <row r="331" spans="2:65" s="1" customFormat="1" ht="24" customHeight="1">
      <c r="B331" s="38"/>
      <c r="C331" s="237" t="s">
        <v>240</v>
      </c>
      <c r="D331" s="237" t="s">
        <v>141</v>
      </c>
      <c r="E331" s="238" t="s">
        <v>527</v>
      </c>
      <c r="F331" s="239" t="s">
        <v>528</v>
      </c>
      <c r="G331" s="240" t="s">
        <v>433</v>
      </c>
      <c r="H331" s="241">
        <v>767.628</v>
      </c>
      <c r="I331" s="242"/>
      <c r="J331" s="243">
        <f>ROUND(I331*H331,2)</f>
        <v>0</v>
      </c>
      <c r="K331" s="239" t="s">
        <v>145</v>
      </c>
      <c r="L331" s="43"/>
      <c r="M331" s="244" t="s">
        <v>1</v>
      </c>
      <c r="N331" s="245" t="s">
        <v>38</v>
      </c>
      <c r="O331" s="86"/>
      <c r="P331" s="246">
        <f>O331*H331</f>
        <v>0</v>
      </c>
      <c r="Q331" s="246">
        <v>0.00017</v>
      </c>
      <c r="R331" s="246">
        <f>Q331*H331</f>
        <v>0.13049676000000002</v>
      </c>
      <c r="S331" s="246">
        <v>0</v>
      </c>
      <c r="T331" s="247">
        <f>S331*H331</f>
        <v>0</v>
      </c>
      <c r="AR331" s="248" t="s">
        <v>146</v>
      </c>
      <c r="AT331" s="248" t="s">
        <v>141</v>
      </c>
      <c r="AU331" s="248" t="s">
        <v>83</v>
      </c>
      <c r="AY331" s="17" t="s">
        <v>139</v>
      </c>
      <c r="BE331" s="249">
        <f>IF(N331="základní",J331,0)</f>
        <v>0</v>
      </c>
      <c r="BF331" s="249">
        <f>IF(N331="snížená",J331,0)</f>
        <v>0</v>
      </c>
      <c r="BG331" s="249">
        <f>IF(N331="zákl. přenesená",J331,0)</f>
        <v>0</v>
      </c>
      <c r="BH331" s="249">
        <f>IF(N331="sníž. přenesená",J331,0)</f>
        <v>0</v>
      </c>
      <c r="BI331" s="249">
        <f>IF(N331="nulová",J331,0)</f>
        <v>0</v>
      </c>
      <c r="BJ331" s="17" t="s">
        <v>81</v>
      </c>
      <c r="BK331" s="249">
        <f>ROUND(I331*H331,2)</f>
        <v>0</v>
      </c>
      <c r="BL331" s="17" t="s">
        <v>146</v>
      </c>
      <c r="BM331" s="248" t="s">
        <v>529</v>
      </c>
    </row>
    <row r="332" spans="2:51" s="14" customFormat="1" ht="12">
      <c r="B332" s="289"/>
      <c r="C332" s="290"/>
      <c r="D332" s="252" t="s">
        <v>148</v>
      </c>
      <c r="E332" s="291" t="s">
        <v>1</v>
      </c>
      <c r="F332" s="292" t="s">
        <v>437</v>
      </c>
      <c r="G332" s="290"/>
      <c r="H332" s="291" t="s">
        <v>1</v>
      </c>
      <c r="I332" s="293"/>
      <c r="J332" s="290"/>
      <c r="K332" s="290"/>
      <c r="L332" s="294"/>
      <c r="M332" s="295"/>
      <c r="N332" s="296"/>
      <c r="O332" s="296"/>
      <c r="P332" s="296"/>
      <c r="Q332" s="296"/>
      <c r="R332" s="296"/>
      <c r="S332" s="296"/>
      <c r="T332" s="297"/>
      <c r="AT332" s="298" t="s">
        <v>148</v>
      </c>
      <c r="AU332" s="298" t="s">
        <v>83</v>
      </c>
      <c r="AV332" s="14" t="s">
        <v>81</v>
      </c>
      <c r="AW332" s="14" t="s">
        <v>30</v>
      </c>
      <c r="AX332" s="14" t="s">
        <v>73</v>
      </c>
      <c r="AY332" s="298" t="s">
        <v>139</v>
      </c>
    </row>
    <row r="333" spans="2:51" s="12" customFormat="1" ht="12">
      <c r="B333" s="250"/>
      <c r="C333" s="251"/>
      <c r="D333" s="252" t="s">
        <v>148</v>
      </c>
      <c r="E333" s="253" t="s">
        <v>1</v>
      </c>
      <c r="F333" s="254" t="s">
        <v>530</v>
      </c>
      <c r="G333" s="251"/>
      <c r="H333" s="255">
        <v>407.872</v>
      </c>
      <c r="I333" s="256"/>
      <c r="J333" s="251"/>
      <c r="K333" s="251"/>
      <c r="L333" s="257"/>
      <c r="M333" s="258"/>
      <c r="N333" s="259"/>
      <c r="O333" s="259"/>
      <c r="P333" s="259"/>
      <c r="Q333" s="259"/>
      <c r="R333" s="259"/>
      <c r="S333" s="259"/>
      <c r="T333" s="260"/>
      <c r="AT333" s="261" t="s">
        <v>148</v>
      </c>
      <c r="AU333" s="261" t="s">
        <v>83</v>
      </c>
      <c r="AV333" s="12" t="s">
        <v>83</v>
      </c>
      <c r="AW333" s="12" t="s">
        <v>30</v>
      </c>
      <c r="AX333" s="12" t="s">
        <v>73</v>
      </c>
      <c r="AY333" s="261" t="s">
        <v>139</v>
      </c>
    </row>
    <row r="334" spans="2:51" s="12" customFormat="1" ht="12">
      <c r="B334" s="250"/>
      <c r="C334" s="251"/>
      <c r="D334" s="252" t="s">
        <v>148</v>
      </c>
      <c r="E334" s="253" t="s">
        <v>1</v>
      </c>
      <c r="F334" s="254" t="s">
        <v>531</v>
      </c>
      <c r="G334" s="251"/>
      <c r="H334" s="255">
        <v>253.745</v>
      </c>
      <c r="I334" s="256"/>
      <c r="J334" s="251"/>
      <c r="K334" s="251"/>
      <c r="L334" s="257"/>
      <c r="M334" s="258"/>
      <c r="N334" s="259"/>
      <c r="O334" s="259"/>
      <c r="P334" s="259"/>
      <c r="Q334" s="259"/>
      <c r="R334" s="259"/>
      <c r="S334" s="259"/>
      <c r="T334" s="260"/>
      <c r="AT334" s="261" t="s">
        <v>148</v>
      </c>
      <c r="AU334" s="261" t="s">
        <v>83</v>
      </c>
      <c r="AV334" s="12" t="s">
        <v>83</v>
      </c>
      <c r="AW334" s="12" t="s">
        <v>30</v>
      </c>
      <c r="AX334" s="12" t="s">
        <v>73</v>
      </c>
      <c r="AY334" s="261" t="s">
        <v>139</v>
      </c>
    </row>
    <row r="335" spans="2:51" s="14" customFormat="1" ht="12">
      <c r="B335" s="289"/>
      <c r="C335" s="290"/>
      <c r="D335" s="252" t="s">
        <v>148</v>
      </c>
      <c r="E335" s="291" t="s">
        <v>1</v>
      </c>
      <c r="F335" s="292" t="s">
        <v>523</v>
      </c>
      <c r="G335" s="290"/>
      <c r="H335" s="291" t="s">
        <v>1</v>
      </c>
      <c r="I335" s="293"/>
      <c r="J335" s="290"/>
      <c r="K335" s="290"/>
      <c r="L335" s="294"/>
      <c r="M335" s="295"/>
      <c r="N335" s="296"/>
      <c r="O335" s="296"/>
      <c r="P335" s="296"/>
      <c r="Q335" s="296"/>
      <c r="R335" s="296"/>
      <c r="S335" s="296"/>
      <c r="T335" s="297"/>
      <c r="AT335" s="298" t="s">
        <v>148</v>
      </c>
      <c r="AU335" s="298" t="s">
        <v>83</v>
      </c>
      <c r="AV335" s="14" t="s">
        <v>81</v>
      </c>
      <c r="AW335" s="14" t="s">
        <v>30</v>
      </c>
      <c r="AX335" s="14" t="s">
        <v>73</v>
      </c>
      <c r="AY335" s="298" t="s">
        <v>139</v>
      </c>
    </row>
    <row r="336" spans="2:51" s="12" customFormat="1" ht="12">
      <c r="B336" s="250"/>
      <c r="C336" s="251"/>
      <c r="D336" s="252" t="s">
        <v>148</v>
      </c>
      <c r="E336" s="253" t="s">
        <v>1</v>
      </c>
      <c r="F336" s="254" t="s">
        <v>532</v>
      </c>
      <c r="G336" s="251"/>
      <c r="H336" s="255">
        <v>23.885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AT336" s="261" t="s">
        <v>148</v>
      </c>
      <c r="AU336" s="261" t="s">
        <v>83</v>
      </c>
      <c r="AV336" s="12" t="s">
        <v>83</v>
      </c>
      <c r="AW336" s="12" t="s">
        <v>30</v>
      </c>
      <c r="AX336" s="12" t="s">
        <v>73</v>
      </c>
      <c r="AY336" s="261" t="s">
        <v>139</v>
      </c>
    </row>
    <row r="337" spans="2:51" s="14" customFormat="1" ht="12">
      <c r="B337" s="289"/>
      <c r="C337" s="290"/>
      <c r="D337" s="252" t="s">
        <v>148</v>
      </c>
      <c r="E337" s="291" t="s">
        <v>1</v>
      </c>
      <c r="F337" s="292" t="s">
        <v>525</v>
      </c>
      <c r="G337" s="290"/>
      <c r="H337" s="291" t="s">
        <v>1</v>
      </c>
      <c r="I337" s="293"/>
      <c r="J337" s="290"/>
      <c r="K337" s="290"/>
      <c r="L337" s="294"/>
      <c r="M337" s="295"/>
      <c r="N337" s="296"/>
      <c r="O337" s="296"/>
      <c r="P337" s="296"/>
      <c r="Q337" s="296"/>
      <c r="R337" s="296"/>
      <c r="S337" s="296"/>
      <c r="T337" s="297"/>
      <c r="AT337" s="298" t="s">
        <v>148</v>
      </c>
      <c r="AU337" s="298" t="s">
        <v>83</v>
      </c>
      <c r="AV337" s="14" t="s">
        <v>81</v>
      </c>
      <c r="AW337" s="14" t="s">
        <v>30</v>
      </c>
      <c r="AX337" s="14" t="s">
        <v>73</v>
      </c>
      <c r="AY337" s="298" t="s">
        <v>139</v>
      </c>
    </row>
    <row r="338" spans="2:51" s="12" customFormat="1" ht="12">
      <c r="B338" s="250"/>
      <c r="C338" s="251"/>
      <c r="D338" s="252" t="s">
        <v>148</v>
      </c>
      <c r="E338" s="253" t="s">
        <v>1</v>
      </c>
      <c r="F338" s="254" t="s">
        <v>533</v>
      </c>
      <c r="G338" s="251"/>
      <c r="H338" s="255">
        <v>82.126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148</v>
      </c>
      <c r="AU338" s="261" t="s">
        <v>83</v>
      </c>
      <c r="AV338" s="12" t="s">
        <v>83</v>
      </c>
      <c r="AW338" s="12" t="s">
        <v>30</v>
      </c>
      <c r="AX338" s="12" t="s">
        <v>73</v>
      </c>
      <c r="AY338" s="261" t="s">
        <v>139</v>
      </c>
    </row>
    <row r="339" spans="2:51" s="13" customFormat="1" ht="12">
      <c r="B339" s="262"/>
      <c r="C339" s="263"/>
      <c r="D339" s="252" t="s">
        <v>148</v>
      </c>
      <c r="E339" s="264" t="s">
        <v>1</v>
      </c>
      <c r="F339" s="265" t="s">
        <v>150</v>
      </c>
      <c r="G339" s="263"/>
      <c r="H339" s="266">
        <v>767.6279999999999</v>
      </c>
      <c r="I339" s="267"/>
      <c r="J339" s="263"/>
      <c r="K339" s="263"/>
      <c r="L339" s="268"/>
      <c r="M339" s="269"/>
      <c r="N339" s="270"/>
      <c r="O339" s="270"/>
      <c r="P339" s="270"/>
      <c r="Q339" s="270"/>
      <c r="R339" s="270"/>
      <c r="S339" s="270"/>
      <c r="T339" s="271"/>
      <c r="AT339" s="272" t="s">
        <v>148</v>
      </c>
      <c r="AU339" s="272" t="s">
        <v>83</v>
      </c>
      <c r="AV339" s="13" t="s">
        <v>146</v>
      </c>
      <c r="AW339" s="13" t="s">
        <v>30</v>
      </c>
      <c r="AX339" s="13" t="s">
        <v>81</v>
      </c>
      <c r="AY339" s="272" t="s">
        <v>139</v>
      </c>
    </row>
    <row r="340" spans="2:65" s="1" customFormat="1" ht="16.5" customHeight="1">
      <c r="B340" s="38"/>
      <c r="C340" s="273" t="s">
        <v>244</v>
      </c>
      <c r="D340" s="273" t="s">
        <v>174</v>
      </c>
      <c r="E340" s="274" t="s">
        <v>534</v>
      </c>
      <c r="F340" s="275" t="s">
        <v>535</v>
      </c>
      <c r="G340" s="276" t="s">
        <v>433</v>
      </c>
      <c r="H340" s="277">
        <v>844.391</v>
      </c>
      <c r="I340" s="278"/>
      <c r="J340" s="279">
        <f>ROUND(I340*H340,2)</f>
        <v>0</v>
      </c>
      <c r="K340" s="275" t="s">
        <v>145</v>
      </c>
      <c r="L340" s="280"/>
      <c r="M340" s="281" t="s">
        <v>1</v>
      </c>
      <c r="N340" s="282" t="s">
        <v>38</v>
      </c>
      <c r="O340" s="86"/>
      <c r="P340" s="246">
        <f>O340*H340</f>
        <v>0</v>
      </c>
      <c r="Q340" s="246">
        <v>0.0003</v>
      </c>
      <c r="R340" s="246">
        <f>Q340*H340</f>
        <v>0.25331729999999997</v>
      </c>
      <c r="S340" s="246">
        <v>0</v>
      </c>
      <c r="T340" s="247">
        <f>S340*H340</f>
        <v>0</v>
      </c>
      <c r="AR340" s="248" t="s">
        <v>178</v>
      </c>
      <c r="AT340" s="248" t="s">
        <v>174</v>
      </c>
      <c r="AU340" s="248" t="s">
        <v>83</v>
      </c>
      <c r="AY340" s="17" t="s">
        <v>139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7" t="s">
        <v>81</v>
      </c>
      <c r="BK340" s="249">
        <f>ROUND(I340*H340,2)</f>
        <v>0</v>
      </c>
      <c r="BL340" s="17" t="s">
        <v>146</v>
      </c>
      <c r="BM340" s="248" t="s">
        <v>536</v>
      </c>
    </row>
    <row r="341" spans="2:51" s="12" customFormat="1" ht="12">
      <c r="B341" s="250"/>
      <c r="C341" s="251"/>
      <c r="D341" s="252" t="s">
        <v>148</v>
      </c>
      <c r="E341" s="253" t="s">
        <v>1</v>
      </c>
      <c r="F341" s="254" t="s">
        <v>537</v>
      </c>
      <c r="G341" s="251"/>
      <c r="H341" s="255">
        <v>844.391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AT341" s="261" t="s">
        <v>148</v>
      </c>
      <c r="AU341" s="261" t="s">
        <v>83</v>
      </c>
      <c r="AV341" s="12" t="s">
        <v>83</v>
      </c>
      <c r="AW341" s="12" t="s">
        <v>30</v>
      </c>
      <c r="AX341" s="12" t="s">
        <v>73</v>
      </c>
      <c r="AY341" s="261" t="s">
        <v>139</v>
      </c>
    </row>
    <row r="342" spans="2:51" s="13" customFormat="1" ht="12">
      <c r="B342" s="262"/>
      <c r="C342" s="263"/>
      <c r="D342" s="252" t="s">
        <v>148</v>
      </c>
      <c r="E342" s="264" t="s">
        <v>1</v>
      </c>
      <c r="F342" s="265" t="s">
        <v>150</v>
      </c>
      <c r="G342" s="263"/>
      <c r="H342" s="266">
        <v>844.391</v>
      </c>
      <c r="I342" s="267"/>
      <c r="J342" s="263"/>
      <c r="K342" s="263"/>
      <c r="L342" s="268"/>
      <c r="M342" s="269"/>
      <c r="N342" s="270"/>
      <c r="O342" s="270"/>
      <c r="P342" s="270"/>
      <c r="Q342" s="270"/>
      <c r="R342" s="270"/>
      <c r="S342" s="270"/>
      <c r="T342" s="271"/>
      <c r="AT342" s="272" t="s">
        <v>148</v>
      </c>
      <c r="AU342" s="272" t="s">
        <v>83</v>
      </c>
      <c r="AV342" s="13" t="s">
        <v>146</v>
      </c>
      <c r="AW342" s="13" t="s">
        <v>30</v>
      </c>
      <c r="AX342" s="13" t="s">
        <v>81</v>
      </c>
      <c r="AY342" s="272" t="s">
        <v>139</v>
      </c>
    </row>
    <row r="343" spans="2:65" s="1" customFormat="1" ht="24" customHeight="1">
      <c r="B343" s="38"/>
      <c r="C343" s="237" t="s">
        <v>249</v>
      </c>
      <c r="D343" s="237" t="s">
        <v>141</v>
      </c>
      <c r="E343" s="238" t="s">
        <v>538</v>
      </c>
      <c r="F343" s="239" t="s">
        <v>539</v>
      </c>
      <c r="G343" s="240" t="s">
        <v>171</v>
      </c>
      <c r="H343" s="241">
        <v>33.84</v>
      </c>
      <c r="I343" s="242"/>
      <c r="J343" s="243">
        <f>ROUND(I343*H343,2)</f>
        <v>0</v>
      </c>
      <c r="K343" s="239" t="s">
        <v>145</v>
      </c>
      <c r="L343" s="43"/>
      <c r="M343" s="244" t="s">
        <v>1</v>
      </c>
      <c r="N343" s="245" t="s">
        <v>38</v>
      </c>
      <c r="O343" s="86"/>
      <c r="P343" s="246">
        <f>O343*H343</f>
        <v>0</v>
      </c>
      <c r="Q343" s="246">
        <v>0.00049</v>
      </c>
      <c r="R343" s="246">
        <f>Q343*H343</f>
        <v>0.016581600000000002</v>
      </c>
      <c r="S343" s="246">
        <v>0</v>
      </c>
      <c r="T343" s="247">
        <f>S343*H343</f>
        <v>0</v>
      </c>
      <c r="AR343" s="248" t="s">
        <v>146</v>
      </c>
      <c r="AT343" s="248" t="s">
        <v>141</v>
      </c>
      <c r="AU343" s="248" t="s">
        <v>83</v>
      </c>
      <c r="AY343" s="17" t="s">
        <v>139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81</v>
      </c>
      <c r="BK343" s="249">
        <f>ROUND(I343*H343,2)</f>
        <v>0</v>
      </c>
      <c r="BL343" s="17" t="s">
        <v>146</v>
      </c>
      <c r="BM343" s="248" t="s">
        <v>540</v>
      </c>
    </row>
    <row r="344" spans="2:51" s="12" customFormat="1" ht="12">
      <c r="B344" s="250"/>
      <c r="C344" s="251"/>
      <c r="D344" s="252" t="s">
        <v>148</v>
      </c>
      <c r="E344" s="253" t="s">
        <v>1</v>
      </c>
      <c r="F344" s="254" t="s">
        <v>541</v>
      </c>
      <c r="G344" s="251"/>
      <c r="H344" s="255">
        <v>6.825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AT344" s="261" t="s">
        <v>148</v>
      </c>
      <c r="AU344" s="261" t="s">
        <v>83</v>
      </c>
      <c r="AV344" s="12" t="s">
        <v>83</v>
      </c>
      <c r="AW344" s="12" t="s">
        <v>30</v>
      </c>
      <c r="AX344" s="12" t="s">
        <v>73</v>
      </c>
      <c r="AY344" s="261" t="s">
        <v>139</v>
      </c>
    </row>
    <row r="345" spans="2:51" s="14" customFormat="1" ht="12">
      <c r="B345" s="289"/>
      <c r="C345" s="290"/>
      <c r="D345" s="252" t="s">
        <v>148</v>
      </c>
      <c r="E345" s="291" t="s">
        <v>1</v>
      </c>
      <c r="F345" s="292" t="s">
        <v>525</v>
      </c>
      <c r="G345" s="290"/>
      <c r="H345" s="291" t="s">
        <v>1</v>
      </c>
      <c r="I345" s="293"/>
      <c r="J345" s="290"/>
      <c r="K345" s="290"/>
      <c r="L345" s="294"/>
      <c r="M345" s="295"/>
      <c r="N345" s="296"/>
      <c r="O345" s="296"/>
      <c r="P345" s="296"/>
      <c r="Q345" s="296"/>
      <c r="R345" s="296"/>
      <c r="S345" s="296"/>
      <c r="T345" s="297"/>
      <c r="AT345" s="298" t="s">
        <v>148</v>
      </c>
      <c r="AU345" s="298" t="s">
        <v>83</v>
      </c>
      <c r="AV345" s="14" t="s">
        <v>81</v>
      </c>
      <c r="AW345" s="14" t="s">
        <v>30</v>
      </c>
      <c r="AX345" s="14" t="s">
        <v>73</v>
      </c>
      <c r="AY345" s="298" t="s">
        <v>139</v>
      </c>
    </row>
    <row r="346" spans="2:51" s="12" customFormat="1" ht="12">
      <c r="B346" s="250"/>
      <c r="C346" s="251"/>
      <c r="D346" s="252" t="s">
        <v>148</v>
      </c>
      <c r="E346" s="253" t="s">
        <v>1</v>
      </c>
      <c r="F346" s="254" t="s">
        <v>542</v>
      </c>
      <c r="G346" s="251"/>
      <c r="H346" s="255">
        <v>27.015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AT346" s="261" t="s">
        <v>148</v>
      </c>
      <c r="AU346" s="261" t="s">
        <v>83</v>
      </c>
      <c r="AV346" s="12" t="s">
        <v>83</v>
      </c>
      <c r="AW346" s="12" t="s">
        <v>30</v>
      </c>
      <c r="AX346" s="12" t="s">
        <v>73</v>
      </c>
      <c r="AY346" s="261" t="s">
        <v>139</v>
      </c>
    </row>
    <row r="347" spans="2:51" s="13" customFormat="1" ht="12">
      <c r="B347" s="262"/>
      <c r="C347" s="263"/>
      <c r="D347" s="252" t="s">
        <v>148</v>
      </c>
      <c r="E347" s="264" t="s">
        <v>1</v>
      </c>
      <c r="F347" s="265" t="s">
        <v>150</v>
      </c>
      <c r="G347" s="263"/>
      <c r="H347" s="266">
        <v>33.84</v>
      </c>
      <c r="I347" s="267"/>
      <c r="J347" s="263"/>
      <c r="K347" s="263"/>
      <c r="L347" s="268"/>
      <c r="M347" s="269"/>
      <c r="N347" s="270"/>
      <c r="O347" s="270"/>
      <c r="P347" s="270"/>
      <c r="Q347" s="270"/>
      <c r="R347" s="270"/>
      <c r="S347" s="270"/>
      <c r="T347" s="271"/>
      <c r="AT347" s="272" t="s">
        <v>148</v>
      </c>
      <c r="AU347" s="272" t="s">
        <v>83</v>
      </c>
      <c r="AV347" s="13" t="s">
        <v>146</v>
      </c>
      <c r="AW347" s="13" t="s">
        <v>30</v>
      </c>
      <c r="AX347" s="13" t="s">
        <v>81</v>
      </c>
      <c r="AY347" s="272" t="s">
        <v>139</v>
      </c>
    </row>
    <row r="348" spans="2:65" s="1" customFormat="1" ht="24" customHeight="1">
      <c r="B348" s="38"/>
      <c r="C348" s="237" t="s">
        <v>7</v>
      </c>
      <c r="D348" s="237" t="s">
        <v>141</v>
      </c>
      <c r="E348" s="238" t="s">
        <v>543</v>
      </c>
      <c r="F348" s="239" t="s">
        <v>544</v>
      </c>
      <c r="G348" s="240" t="s">
        <v>171</v>
      </c>
      <c r="H348" s="241">
        <v>194.235</v>
      </c>
      <c r="I348" s="242"/>
      <c r="J348" s="243">
        <f>ROUND(I348*H348,2)</f>
        <v>0</v>
      </c>
      <c r="K348" s="239" t="s">
        <v>145</v>
      </c>
      <c r="L348" s="43"/>
      <c r="M348" s="244" t="s">
        <v>1</v>
      </c>
      <c r="N348" s="245" t="s">
        <v>38</v>
      </c>
      <c r="O348" s="86"/>
      <c r="P348" s="246">
        <f>O348*H348</f>
        <v>0</v>
      </c>
      <c r="Q348" s="246">
        <v>0.00116</v>
      </c>
      <c r="R348" s="246">
        <f>Q348*H348</f>
        <v>0.22531260000000003</v>
      </c>
      <c r="S348" s="246">
        <v>0</v>
      </c>
      <c r="T348" s="247">
        <f>S348*H348</f>
        <v>0</v>
      </c>
      <c r="AR348" s="248" t="s">
        <v>146</v>
      </c>
      <c r="AT348" s="248" t="s">
        <v>141</v>
      </c>
      <c r="AU348" s="248" t="s">
        <v>83</v>
      </c>
      <c r="AY348" s="17" t="s">
        <v>139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81</v>
      </c>
      <c r="BK348" s="249">
        <f>ROUND(I348*H348,2)</f>
        <v>0</v>
      </c>
      <c r="BL348" s="17" t="s">
        <v>146</v>
      </c>
      <c r="BM348" s="248" t="s">
        <v>545</v>
      </c>
    </row>
    <row r="349" spans="2:51" s="12" customFormat="1" ht="12">
      <c r="B349" s="250"/>
      <c r="C349" s="251"/>
      <c r="D349" s="252" t="s">
        <v>148</v>
      </c>
      <c r="E349" s="253" t="s">
        <v>1</v>
      </c>
      <c r="F349" s="254" t="s">
        <v>546</v>
      </c>
      <c r="G349" s="251"/>
      <c r="H349" s="255">
        <v>127.46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AT349" s="261" t="s">
        <v>148</v>
      </c>
      <c r="AU349" s="261" t="s">
        <v>83</v>
      </c>
      <c r="AV349" s="12" t="s">
        <v>83</v>
      </c>
      <c r="AW349" s="12" t="s">
        <v>30</v>
      </c>
      <c r="AX349" s="12" t="s">
        <v>73</v>
      </c>
      <c r="AY349" s="261" t="s">
        <v>139</v>
      </c>
    </row>
    <row r="350" spans="2:51" s="12" customFormat="1" ht="12">
      <c r="B350" s="250"/>
      <c r="C350" s="251"/>
      <c r="D350" s="252" t="s">
        <v>148</v>
      </c>
      <c r="E350" s="253" t="s">
        <v>1</v>
      </c>
      <c r="F350" s="254" t="s">
        <v>547</v>
      </c>
      <c r="G350" s="251"/>
      <c r="H350" s="255">
        <v>66.775</v>
      </c>
      <c r="I350" s="256"/>
      <c r="J350" s="251"/>
      <c r="K350" s="251"/>
      <c r="L350" s="257"/>
      <c r="M350" s="258"/>
      <c r="N350" s="259"/>
      <c r="O350" s="259"/>
      <c r="P350" s="259"/>
      <c r="Q350" s="259"/>
      <c r="R350" s="259"/>
      <c r="S350" s="259"/>
      <c r="T350" s="260"/>
      <c r="AT350" s="261" t="s">
        <v>148</v>
      </c>
      <c r="AU350" s="261" t="s">
        <v>83</v>
      </c>
      <c r="AV350" s="12" t="s">
        <v>83</v>
      </c>
      <c r="AW350" s="12" t="s">
        <v>30</v>
      </c>
      <c r="AX350" s="12" t="s">
        <v>73</v>
      </c>
      <c r="AY350" s="261" t="s">
        <v>139</v>
      </c>
    </row>
    <row r="351" spans="2:51" s="13" customFormat="1" ht="12">
      <c r="B351" s="262"/>
      <c r="C351" s="263"/>
      <c r="D351" s="252" t="s">
        <v>148</v>
      </c>
      <c r="E351" s="264" t="s">
        <v>1</v>
      </c>
      <c r="F351" s="265" t="s">
        <v>150</v>
      </c>
      <c r="G351" s="263"/>
      <c r="H351" s="266">
        <v>194.235</v>
      </c>
      <c r="I351" s="267"/>
      <c r="J351" s="263"/>
      <c r="K351" s="263"/>
      <c r="L351" s="268"/>
      <c r="M351" s="269"/>
      <c r="N351" s="270"/>
      <c r="O351" s="270"/>
      <c r="P351" s="270"/>
      <c r="Q351" s="270"/>
      <c r="R351" s="270"/>
      <c r="S351" s="270"/>
      <c r="T351" s="271"/>
      <c r="AT351" s="272" t="s">
        <v>148</v>
      </c>
      <c r="AU351" s="272" t="s">
        <v>83</v>
      </c>
      <c r="AV351" s="13" t="s">
        <v>146</v>
      </c>
      <c r="AW351" s="13" t="s">
        <v>30</v>
      </c>
      <c r="AX351" s="13" t="s">
        <v>81</v>
      </c>
      <c r="AY351" s="272" t="s">
        <v>139</v>
      </c>
    </row>
    <row r="352" spans="2:65" s="1" customFormat="1" ht="24" customHeight="1">
      <c r="B352" s="38"/>
      <c r="C352" s="237" t="s">
        <v>257</v>
      </c>
      <c r="D352" s="237" t="s">
        <v>141</v>
      </c>
      <c r="E352" s="238" t="s">
        <v>548</v>
      </c>
      <c r="F352" s="239" t="s">
        <v>549</v>
      </c>
      <c r="G352" s="240" t="s">
        <v>171</v>
      </c>
      <c r="H352" s="241">
        <v>2</v>
      </c>
      <c r="I352" s="242"/>
      <c r="J352" s="243">
        <f>ROUND(I352*H352,2)</f>
        <v>0</v>
      </c>
      <c r="K352" s="239" t="s">
        <v>145</v>
      </c>
      <c r="L352" s="43"/>
      <c r="M352" s="244" t="s">
        <v>1</v>
      </c>
      <c r="N352" s="245" t="s">
        <v>38</v>
      </c>
      <c r="O352" s="86"/>
      <c r="P352" s="246">
        <f>O352*H352</f>
        <v>0</v>
      </c>
      <c r="Q352" s="246">
        <v>0.02464</v>
      </c>
      <c r="R352" s="246">
        <f>Q352*H352</f>
        <v>0.04928</v>
      </c>
      <c r="S352" s="246">
        <v>0</v>
      </c>
      <c r="T352" s="247">
        <f>S352*H352</f>
        <v>0</v>
      </c>
      <c r="AR352" s="248" t="s">
        <v>146</v>
      </c>
      <c r="AT352" s="248" t="s">
        <v>141</v>
      </c>
      <c r="AU352" s="248" t="s">
        <v>83</v>
      </c>
      <c r="AY352" s="17" t="s">
        <v>139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81</v>
      </c>
      <c r="BK352" s="249">
        <f>ROUND(I352*H352,2)</f>
        <v>0</v>
      </c>
      <c r="BL352" s="17" t="s">
        <v>146</v>
      </c>
      <c r="BM352" s="248" t="s">
        <v>550</v>
      </c>
    </row>
    <row r="353" spans="2:51" s="12" customFormat="1" ht="12">
      <c r="B353" s="250"/>
      <c r="C353" s="251"/>
      <c r="D353" s="252" t="s">
        <v>148</v>
      </c>
      <c r="E353" s="253" t="s">
        <v>1</v>
      </c>
      <c r="F353" s="254" t="s">
        <v>551</v>
      </c>
      <c r="G353" s="251"/>
      <c r="H353" s="255">
        <v>2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AT353" s="261" t="s">
        <v>148</v>
      </c>
      <c r="AU353" s="261" t="s">
        <v>83</v>
      </c>
      <c r="AV353" s="12" t="s">
        <v>83</v>
      </c>
      <c r="AW353" s="12" t="s">
        <v>30</v>
      </c>
      <c r="AX353" s="12" t="s">
        <v>73</v>
      </c>
      <c r="AY353" s="261" t="s">
        <v>139</v>
      </c>
    </row>
    <row r="354" spans="2:51" s="13" customFormat="1" ht="12">
      <c r="B354" s="262"/>
      <c r="C354" s="263"/>
      <c r="D354" s="252" t="s">
        <v>148</v>
      </c>
      <c r="E354" s="264" t="s">
        <v>1</v>
      </c>
      <c r="F354" s="265" t="s">
        <v>150</v>
      </c>
      <c r="G354" s="263"/>
      <c r="H354" s="266">
        <v>2</v>
      </c>
      <c r="I354" s="267"/>
      <c r="J354" s="263"/>
      <c r="K354" s="263"/>
      <c r="L354" s="268"/>
      <c r="M354" s="269"/>
      <c r="N354" s="270"/>
      <c r="O354" s="270"/>
      <c r="P354" s="270"/>
      <c r="Q354" s="270"/>
      <c r="R354" s="270"/>
      <c r="S354" s="270"/>
      <c r="T354" s="271"/>
      <c r="AT354" s="272" t="s">
        <v>148</v>
      </c>
      <c r="AU354" s="272" t="s">
        <v>83</v>
      </c>
      <c r="AV354" s="13" t="s">
        <v>146</v>
      </c>
      <c r="AW354" s="13" t="s">
        <v>30</v>
      </c>
      <c r="AX354" s="13" t="s">
        <v>81</v>
      </c>
      <c r="AY354" s="272" t="s">
        <v>139</v>
      </c>
    </row>
    <row r="355" spans="2:65" s="1" customFormat="1" ht="24" customHeight="1">
      <c r="B355" s="38"/>
      <c r="C355" s="273" t="s">
        <v>261</v>
      </c>
      <c r="D355" s="273" t="s">
        <v>174</v>
      </c>
      <c r="E355" s="274" t="s">
        <v>552</v>
      </c>
      <c r="F355" s="275" t="s">
        <v>553</v>
      </c>
      <c r="G355" s="276" t="s">
        <v>177</v>
      </c>
      <c r="H355" s="277">
        <v>2</v>
      </c>
      <c r="I355" s="278"/>
      <c r="J355" s="279">
        <f>ROUND(I355*H355,2)</f>
        <v>0</v>
      </c>
      <c r="K355" s="275" t="s">
        <v>145</v>
      </c>
      <c r="L355" s="280"/>
      <c r="M355" s="281" t="s">
        <v>1</v>
      </c>
      <c r="N355" s="282" t="s">
        <v>38</v>
      </c>
      <c r="O355" s="86"/>
      <c r="P355" s="246">
        <f>O355*H355</f>
        <v>0</v>
      </c>
      <c r="Q355" s="246">
        <v>0.79</v>
      </c>
      <c r="R355" s="246">
        <f>Q355*H355</f>
        <v>1.58</v>
      </c>
      <c r="S355" s="246">
        <v>0</v>
      </c>
      <c r="T355" s="247">
        <f>S355*H355</f>
        <v>0</v>
      </c>
      <c r="AR355" s="248" t="s">
        <v>178</v>
      </c>
      <c r="AT355" s="248" t="s">
        <v>174</v>
      </c>
      <c r="AU355" s="248" t="s">
        <v>83</v>
      </c>
      <c r="AY355" s="17" t="s">
        <v>139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7" t="s">
        <v>81</v>
      </c>
      <c r="BK355" s="249">
        <f>ROUND(I355*H355,2)</f>
        <v>0</v>
      </c>
      <c r="BL355" s="17" t="s">
        <v>146</v>
      </c>
      <c r="BM355" s="248" t="s">
        <v>554</v>
      </c>
    </row>
    <row r="356" spans="2:65" s="1" customFormat="1" ht="24" customHeight="1">
      <c r="B356" s="38"/>
      <c r="C356" s="237" t="s">
        <v>265</v>
      </c>
      <c r="D356" s="237" t="s">
        <v>141</v>
      </c>
      <c r="E356" s="238" t="s">
        <v>555</v>
      </c>
      <c r="F356" s="239" t="s">
        <v>556</v>
      </c>
      <c r="G356" s="240" t="s">
        <v>144</v>
      </c>
      <c r="H356" s="241">
        <v>0.613</v>
      </c>
      <c r="I356" s="242"/>
      <c r="J356" s="243">
        <f>ROUND(I356*H356,2)</f>
        <v>0</v>
      </c>
      <c r="K356" s="239" t="s">
        <v>145</v>
      </c>
      <c r="L356" s="43"/>
      <c r="M356" s="244" t="s">
        <v>1</v>
      </c>
      <c r="N356" s="245" t="s">
        <v>38</v>
      </c>
      <c r="O356" s="86"/>
      <c r="P356" s="246">
        <f>O356*H356</f>
        <v>0</v>
      </c>
      <c r="Q356" s="246">
        <v>2.004</v>
      </c>
      <c r="R356" s="246">
        <f>Q356*H356</f>
        <v>1.2284519999999999</v>
      </c>
      <c r="S356" s="246">
        <v>0</v>
      </c>
      <c r="T356" s="247">
        <f>S356*H356</f>
        <v>0</v>
      </c>
      <c r="AR356" s="248" t="s">
        <v>146</v>
      </c>
      <c r="AT356" s="248" t="s">
        <v>141</v>
      </c>
      <c r="AU356" s="248" t="s">
        <v>83</v>
      </c>
      <c r="AY356" s="17" t="s">
        <v>139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81</v>
      </c>
      <c r="BK356" s="249">
        <f>ROUND(I356*H356,2)</f>
        <v>0</v>
      </c>
      <c r="BL356" s="17" t="s">
        <v>146</v>
      </c>
      <c r="BM356" s="248" t="s">
        <v>557</v>
      </c>
    </row>
    <row r="357" spans="2:51" s="12" customFormat="1" ht="12">
      <c r="B357" s="250"/>
      <c r="C357" s="251"/>
      <c r="D357" s="252" t="s">
        <v>148</v>
      </c>
      <c r="E357" s="253" t="s">
        <v>1</v>
      </c>
      <c r="F357" s="254" t="s">
        <v>558</v>
      </c>
      <c r="G357" s="251"/>
      <c r="H357" s="255">
        <v>0.613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AT357" s="261" t="s">
        <v>148</v>
      </c>
      <c r="AU357" s="261" t="s">
        <v>83</v>
      </c>
      <c r="AV357" s="12" t="s">
        <v>83</v>
      </c>
      <c r="AW357" s="12" t="s">
        <v>30</v>
      </c>
      <c r="AX357" s="12" t="s">
        <v>73</v>
      </c>
      <c r="AY357" s="261" t="s">
        <v>139</v>
      </c>
    </row>
    <row r="358" spans="2:51" s="13" customFormat="1" ht="12">
      <c r="B358" s="262"/>
      <c r="C358" s="263"/>
      <c r="D358" s="252" t="s">
        <v>148</v>
      </c>
      <c r="E358" s="264" t="s">
        <v>1</v>
      </c>
      <c r="F358" s="265" t="s">
        <v>150</v>
      </c>
      <c r="G358" s="263"/>
      <c r="H358" s="266">
        <v>0.613</v>
      </c>
      <c r="I358" s="267"/>
      <c r="J358" s="263"/>
      <c r="K358" s="263"/>
      <c r="L358" s="268"/>
      <c r="M358" s="269"/>
      <c r="N358" s="270"/>
      <c r="O358" s="270"/>
      <c r="P358" s="270"/>
      <c r="Q358" s="270"/>
      <c r="R358" s="270"/>
      <c r="S358" s="270"/>
      <c r="T358" s="271"/>
      <c r="AT358" s="272" t="s">
        <v>148</v>
      </c>
      <c r="AU358" s="272" t="s">
        <v>83</v>
      </c>
      <c r="AV358" s="13" t="s">
        <v>146</v>
      </c>
      <c r="AW358" s="13" t="s">
        <v>30</v>
      </c>
      <c r="AX358" s="13" t="s">
        <v>81</v>
      </c>
      <c r="AY358" s="272" t="s">
        <v>139</v>
      </c>
    </row>
    <row r="359" spans="2:65" s="1" customFormat="1" ht="24" customHeight="1">
      <c r="B359" s="38"/>
      <c r="C359" s="237" t="s">
        <v>269</v>
      </c>
      <c r="D359" s="237" t="s">
        <v>141</v>
      </c>
      <c r="E359" s="238" t="s">
        <v>559</v>
      </c>
      <c r="F359" s="239" t="s">
        <v>560</v>
      </c>
      <c r="G359" s="240" t="s">
        <v>144</v>
      </c>
      <c r="H359" s="241">
        <v>267.84</v>
      </c>
      <c r="I359" s="242"/>
      <c r="J359" s="243">
        <f>ROUND(I359*H359,2)</f>
        <v>0</v>
      </c>
      <c r="K359" s="239" t="s">
        <v>145</v>
      </c>
      <c r="L359" s="43"/>
      <c r="M359" s="244" t="s">
        <v>1</v>
      </c>
      <c r="N359" s="245" t="s">
        <v>38</v>
      </c>
      <c r="O359" s="86"/>
      <c r="P359" s="246">
        <f>O359*H359</f>
        <v>0</v>
      </c>
      <c r="Q359" s="246">
        <v>2.16</v>
      </c>
      <c r="R359" s="246">
        <f>Q359*H359</f>
        <v>578.5344</v>
      </c>
      <c r="S359" s="246">
        <v>0</v>
      </c>
      <c r="T359" s="247">
        <f>S359*H359</f>
        <v>0</v>
      </c>
      <c r="AR359" s="248" t="s">
        <v>146</v>
      </c>
      <c r="AT359" s="248" t="s">
        <v>141</v>
      </c>
      <c r="AU359" s="248" t="s">
        <v>83</v>
      </c>
      <c r="AY359" s="17" t="s">
        <v>139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81</v>
      </c>
      <c r="BK359" s="249">
        <f>ROUND(I359*H359,2)</f>
        <v>0</v>
      </c>
      <c r="BL359" s="17" t="s">
        <v>146</v>
      </c>
      <c r="BM359" s="248" t="s">
        <v>561</v>
      </c>
    </row>
    <row r="360" spans="2:51" s="12" customFormat="1" ht="12">
      <c r="B360" s="250"/>
      <c r="C360" s="251"/>
      <c r="D360" s="252" t="s">
        <v>148</v>
      </c>
      <c r="E360" s="253" t="s">
        <v>1</v>
      </c>
      <c r="F360" s="254" t="s">
        <v>562</v>
      </c>
      <c r="G360" s="251"/>
      <c r="H360" s="255">
        <v>267.84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AT360" s="261" t="s">
        <v>148</v>
      </c>
      <c r="AU360" s="261" t="s">
        <v>83</v>
      </c>
      <c r="AV360" s="12" t="s">
        <v>83</v>
      </c>
      <c r="AW360" s="12" t="s">
        <v>30</v>
      </c>
      <c r="AX360" s="12" t="s">
        <v>73</v>
      </c>
      <c r="AY360" s="261" t="s">
        <v>139</v>
      </c>
    </row>
    <row r="361" spans="2:51" s="13" customFormat="1" ht="12">
      <c r="B361" s="262"/>
      <c r="C361" s="263"/>
      <c r="D361" s="252" t="s">
        <v>148</v>
      </c>
      <c r="E361" s="264" t="s">
        <v>1</v>
      </c>
      <c r="F361" s="265" t="s">
        <v>150</v>
      </c>
      <c r="G361" s="263"/>
      <c r="H361" s="266">
        <v>267.84</v>
      </c>
      <c r="I361" s="267"/>
      <c r="J361" s="263"/>
      <c r="K361" s="263"/>
      <c r="L361" s="268"/>
      <c r="M361" s="269"/>
      <c r="N361" s="270"/>
      <c r="O361" s="270"/>
      <c r="P361" s="270"/>
      <c r="Q361" s="270"/>
      <c r="R361" s="270"/>
      <c r="S361" s="270"/>
      <c r="T361" s="271"/>
      <c r="AT361" s="272" t="s">
        <v>148</v>
      </c>
      <c r="AU361" s="272" t="s">
        <v>83</v>
      </c>
      <c r="AV361" s="13" t="s">
        <v>146</v>
      </c>
      <c r="AW361" s="13" t="s">
        <v>30</v>
      </c>
      <c r="AX361" s="13" t="s">
        <v>81</v>
      </c>
      <c r="AY361" s="272" t="s">
        <v>139</v>
      </c>
    </row>
    <row r="362" spans="2:65" s="1" customFormat="1" ht="24" customHeight="1">
      <c r="B362" s="38"/>
      <c r="C362" s="237" t="s">
        <v>273</v>
      </c>
      <c r="D362" s="237" t="s">
        <v>141</v>
      </c>
      <c r="E362" s="238" t="s">
        <v>563</v>
      </c>
      <c r="F362" s="239" t="s">
        <v>564</v>
      </c>
      <c r="G362" s="240" t="s">
        <v>144</v>
      </c>
      <c r="H362" s="241">
        <v>9.392</v>
      </c>
      <c r="I362" s="242"/>
      <c r="J362" s="243">
        <f>ROUND(I362*H362,2)</f>
        <v>0</v>
      </c>
      <c r="K362" s="239" t="s">
        <v>145</v>
      </c>
      <c r="L362" s="43"/>
      <c r="M362" s="244" t="s">
        <v>1</v>
      </c>
      <c r="N362" s="245" t="s">
        <v>38</v>
      </c>
      <c r="O362" s="86"/>
      <c r="P362" s="246">
        <f>O362*H362</f>
        <v>0</v>
      </c>
      <c r="Q362" s="246">
        <v>2.16</v>
      </c>
      <c r="R362" s="246">
        <f>Q362*H362</f>
        <v>20.28672</v>
      </c>
      <c r="S362" s="246">
        <v>0</v>
      </c>
      <c r="T362" s="247">
        <f>S362*H362</f>
        <v>0</v>
      </c>
      <c r="AR362" s="248" t="s">
        <v>146</v>
      </c>
      <c r="AT362" s="248" t="s">
        <v>141</v>
      </c>
      <c r="AU362" s="248" t="s">
        <v>83</v>
      </c>
      <c r="AY362" s="17" t="s">
        <v>139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81</v>
      </c>
      <c r="BK362" s="249">
        <f>ROUND(I362*H362,2)</f>
        <v>0</v>
      </c>
      <c r="BL362" s="17" t="s">
        <v>146</v>
      </c>
      <c r="BM362" s="248" t="s">
        <v>565</v>
      </c>
    </row>
    <row r="363" spans="2:51" s="12" customFormat="1" ht="12">
      <c r="B363" s="250"/>
      <c r="C363" s="251"/>
      <c r="D363" s="252" t="s">
        <v>148</v>
      </c>
      <c r="E363" s="253" t="s">
        <v>1</v>
      </c>
      <c r="F363" s="254" t="s">
        <v>566</v>
      </c>
      <c r="G363" s="251"/>
      <c r="H363" s="255">
        <v>7.42</v>
      </c>
      <c r="I363" s="256"/>
      <c r="J363" s="251"/>
      <c r="K363" s="251"/>
      <c r="L363" s="257"/>
      <c r="M363" s="258"/>
      <c r="N363" s="259"/>
      <c r="O363" s="259"/>
      <c r="P363" s="259"/>
      <c r="Q363" s="259"/>
      <c r="R363" s="259"/>
      <c r="S363" s="259"/>
      <c r="T363" s="260"/>
      <c r="AT363" s="261" t="s">
        <v>148</v>
      </c>
      <c r="AU363" s="261" t="s">
        <v>83</v>
      </c>
      <c r="AV363" s="12" t="s">
        <v>83</v>
      </c>
      <c r="AW363" s="12" t="s">
        <v>30</v>
      </c>
      <c r="AX363" s="12" t="s">
        <v>73</v>
      </c>
      <c r="AY363" s="261" t="s">
        <v>139</v>
      </c>
    </row>
    <row r="364" spans="2:51" s="12" customFormat="1" ht="12">
      <c r="B364" s="250"/>
      <c r="C364" s="251"/>
      <c r="D364" s="252" t="s">
        <v>148</v>
      </c>
      <c r="E364" s="253" t="s">
        <v>1</v>
      </c>
      <c r="F364" s="254" t="s">
        <v>567</v>
      </c>
      <c r="G364" s="251"/>
      <c r="H364" s="255">
        <v>1.972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AT364" s="261" t="s">
        <v>148</v>
      </c>
      <c r="AU364" s="261" t="s">
        <v>83</v>
      </c>
      <c r="AV364" s="12" t="s">
        <v>83</v>
      </c>
      <c r="AW364" s="12" t="s">
        <v>30</v>
      </c>
      <c r="AX364" s="12" t="s">
        <v>73</v>
      </c>
      <c r="AY364" s="261" t="s">
        <v>139</v>
      </c>
    </row>
    <row r="365" spans="2:51" s="13" customFormat="1" ht="12">
      <c r="B365" s="262"/>
      <c r="C365" s="263"/>
      <c r="D365" s="252" t="s">
        <v>148</v>
      </c>
      <c r="E365" s="264" t="s">
        <v>1</v>
      </c>
      <c r="F365" s="265" t="s">
        <v>150</v>
      </c>
      <c r="G365" s="263"/>
      <c r="H365" s="266">
        <v>9.392</v>
      </c>
      <c r="I365" s="267"/>
      <c r="J365" s="263"/>
      <c r="K365" s="263"/>
      <c r="L365" s="268"/>
      <c r="M365" s="269"/>
      <c r="N365" s="270"/>
      <c r="O365" s="270"/>
      <c r="P365" s="270"/>
      <c r="Q365" s="270"/>
      <c r="R365" s="270"/>
      <c r="S365" s="270"/>
      <c r="T365" s="271"/>
      <c r="AT365" s="272" t="s">
        <v>148</v>
      </c>
      <c r="AU365" s="272" t="s">
        <v>83</v>
      </c>
      <c r="AV365" s="13" t="s">
        <v>146</v>
      </c>
      <c r="AW365" s="13" t="s">
        <v>30</v>
      </c>
      <c r="AX365" s="13" t="s">
        <v>81</v>
      </c>
      <c r="AY365" s="272" t="s">
        <v>139</v>
      </c>
    </row>
    <row r="366" spans="2:65" s="1" customFormat="1" ht="24" customHeight="1">
      <c r="B366" s="38"/>
      <c r="C366" s="237" t="s">
        <v>277</v>
      </c>
      <c r="D366" s="237" t="s">
        <v>141</v>
      </c>
      <c r="E366" s="238" t="s">
        <v>568</v>
      </c>
      <c r="F366" s="239" t="s">
        <v>569</v>
      </c>
      <c r="G366" s="240" t="s">
        <v>144</v>
      </c>
      <c r="H366" s="241">
        <v>175.336</v>
      </c>
      <c r="I366" s="242"/>
      <c r="J366" s="243">
        <f>ROUND(I366*H366,2)</f>
        <v>0</v>
      </c>
      <c r="K366" s="239" t="s">
        <v>145</v>
      </c>
      <c r="L366" s="43"/>
      <c r="M366" s="244" t="s">
        <v>1</v>
      </c>
      <c r="N366" s="245" t="s">
        <v>38</v>
      </c>
      <c r="O366" s="86"/>
      <c r="P366" s="246">
        <f>O366*H366</f>
        <v>0</v>
      </c>
      <c r="Q366" s="246">
        <v>1.98</v>
      </c>
      <c r="R366" s="246">
        <f>Q366*H366</f>
        <v>347.16528</v>
      </c>
      <c r="S366" s="246">
        <v>0</v>
      </c>
      <c r="T366" s="247">
        <f>S366*H366</f>
        <v>0</v>
      </c>
      <c r="AR366" s="248" t="s">
        <v>146</v>
      </c>
      <c r="AT366" s="248" t="s">
        <v>141</v>
      </c>
      <c r="AU366" s="248" t="s">
        <v>83</v>
      </c>
      <c r="AY366" s="17" t="s">
        <v>139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81</v>
      </c>
      <c r="BK366" s="249">
        <f>ROUND(I366*H366,2)</f>
        <v>0</v>
      </c>
      <c r="BL366" s="17" t="s">
        <v>146</v>
      </c>
      <c r="BM366" s="248" t="s">
        <v>570</v>
      </c>
    </row>
    <row r="367" spans="2:51" s="14" customFormat="1" ht="12">
      <c r="B367" s="289"/>
      <c r="C367" s="290"/>
      <c r="D367" s="252" t="s">
        <v>148</v>
      </c>
      <c r="E367" s="291" t="s">
        <v>1</v>
      </c>
      <c r="F367" s="292" t="s">
        <v>571</v>
      </c>
      <c r="G367" s="290"/>
      <c r="H367" s="291" t="s">
        <v>1</v>
      </c>
      <c r="I367" s="293"/>
      <c r="J367" s="290"/>
      <c r="K367" s="290"/>
      <c r="L367" s="294"/>
      <c r="M367" s="295"/>
      <c r="N367" s="296"/>
      <c r="O367" s="296"/>
      <c r="P367" s="296"/>
      <c r="Q367" s="296"/>
      <c r="R367" s="296"/>
      <c r="S367" s="296"/>
      <c r="T367" s="297"/>
      <c r="AT367" s="298" t="s">
        <v>148</v>
      </c>
      <c r="AU367" s="298" t="s">
        <v>83</v>
      </c>
      <c r="AV367" s="14" t="s">
        <v>81</v>
      </c>
      <c r="AW367" s="14" t="s">
        <v>30</v>
      </c>
      <c r="AX367" s="14" t="s">
        <v>73</v>
      </c>
      <c r="AY367" s="298" t="s">
        <v>139</v>
      </c>
    </row>
    <row r="368" spans="2:51" s="12" customFormat="1" ht="12">
      <c r="B368" s="250"/>
      <c r="C368" s="251"/>
      <c r="D368" s="252" t="s">
        <v>148</v>
      </c>
      <c r="E368" s="253" t="s">
        <v>1</v>
      </c>
      <c r="F368" s="254" t="s">
        <v>572</v>
      </c>
      <c r="G368" s="251"/>
      <c r="H368" s="255">
        <v>112.835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AT368" s="261" t="s">
        <v>148</v>
      </c>
      <c r="AU368" s="261" t="s">
        <v>83</v>
      </c>
      <c r="AV368" s="12" t="s">
        <v>83</v>
      </c>
      <c r="AW368" s="12" t="s">
        <v>30</v>
      </c>
      <c r="AX368" s="12" t="s">
        <v>73</v>
      </c>
      <c r="AY368" s="261" t="s">
        <v>139</v>
      </c>
    </row>
    <row r="369" spans="2:51" s="12" customFormat="1" ht="12">
      <c r="B369" s="250"/>
      <c r="C369" s="251"/>
      <c r="D369" s="252" t="s">
        <v>148</v>
      </c>
      <c r="E369" s="253" t="s">
        <v>1</v>
      </c>
      <c r="F369" s="254" t="s">
        <v>573</v>
      </c>
      <c r="G369" s="251"/>
      <c r="H369" s="255">
        <v>24.201</v>
      </c>
      <c r="I369" s="256"/>
      <c r="J369" s="251"/>
      <c r="K369" s="251"/>
      <c r="L369" s="257"/>
      <c r="M369" s="258"/>
      <c r="N369" s="259"/>
      <c r="O369" s="259"/>
      <c r="P369" s="259"/>
      <c r="Q369" s="259"/>
      <c r="R369" s="259"/>
      <c r="S369" s="259"/>
      <c r="T369" s="260"/>
      <c r="AT369" s="261" t="s">
        <v>148</v>
      </c>
      <c r="AU369" s="261" t="s">
        <v>83</v>
      </c>
      <c r="AV369" s="12" t="s">
        <v>83</v>
      </c>
      <c r="AW369" s="12" t="s">
        <v>30</v>
      </c>
      <c r="AX369" s="12" t="s">
        <v>73</v>
      </c>
      <c r="AY369" s="261" t="s">
        <v>139</v>
      </c>
    </row>
    <row r="370" spans="2:51" s="14" customFormat="1" ht="12">
      <c r="B370" s="289"/>
      <c r="C370" s="290"/>
      <c r="D370" s="252" t="s">
        <v>148</v>
      </c>
      <c r="E370" s="291" t="s">
        <v>1</v>
      </c>
      <c r="F370" s="292" t="s">
        <v>574</v>
      </c>
      <c r="G370" s="290"/>
      <c r="H370" s="291" t="s">
        <v>1</v>
      </c>
      <c r="I370" s="293"/>
      <c r="J370" s="290"/>
      <c r="K370" s="290"/>
      <c r="L370" s="294"/>
      <c r="M370" s="295"/>
      <c r="N370" s="296"/>
      <c r="O370" s="296"/>
      <c r="P370" s="296"/>
      <c r="Q370" s="296"/>
      <c r="R370" s="296"/>
      <c r="S370" s="296"/>
      <c r="T370" s="297"/>
      <c r="AT370" s="298" t="s">
        <v>148</v>
      </c>
      <c r="AU370" s="298" t="s">
        <v>83</v>
      </c>
      <c r="AV370" s="14" t="s">
        <v>81</v>
      </c>
      <c r="AW370" s="14" t="s">
        <v>30</v>
      </c>
      <c r="AX370" s="14" t="s">
        <v>73</v>
      </c>
      <c r="AY370" s="298" t="s">
        <v>139</v>
      </c>
    </row>
    <row r="371" spans="2:51" s="12" customFormat="1" ht="12">
      <c r="B371" s="250"/>
      <c r="C371" s="251"/>
      <c r="D371" s="252" t="s">
        <v>148</v>
      </c>
      <c r="E371" s="253" t="s">
        <v>1</v>
      </c>
      <c r="F371" s="254" t="s">
        <v>575</v>
      </c>
      <c r="G371" s="251"/>
      <c r="H371" s="255">
        <v>3.388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AT371" s="261" t="s">
        <v>148</v>
      </c>
      <c r="AU371" s="261" t="s">
        <v>83</v>
      </c>
      <c r="AV371" s="12" t="s">
        <v>83</v>
      </c>
      <c r="AW371" s="12" t="s">
        <v>30</v>
      </c>
      <c r="AX371" s="12" t="s">
        <v>73</v>
      </c>
      <c r="AY371" s="261" t="s">
        <v>139</v>
      </c>
    </row>
    <row r="372" spans="2:51" s="14" customFormat="1" ht="12">
      <c r="B372" s="289"/>
      <c r="C372" s="290"/>
      <c r="D372" s="252" t="s">
        <v>148</v>
      </c>
      <c r="E372" s="291" t="s">
        <v>1</v>
      </c>
      <c r="F372" s="292" t="s">
        <v>576</v>
      </c>
      <c r="G372" s="290"/>
      <c r="H372" s="291" t="s">
        <v>1</v>
      </c>
      <c r="I372" s="293"/>
      <c r="J372" s="290"/>
      <c r="K372" s="290"/>
      <c r="L372" s="294"/>
      <c r="M372" s="295"/>
      <c r="N372" s="296"/>
      <c r="O372" s="296"/>
      <c r="P372" s="296"/>
      <c r="Q372" s="296"/>
      <c r="R372" s="296"/>
      <c r="S372" s="296"/>
      <c r="T372" s="297"/>
      <c r="AT372" s="298" t="s">
        <v>148</v>
      </c>
      <c r="AU372" s="298" t="s">
        <v>83</v>
      </c>
      <c r="AV372" s="14" t="s">
        <v>81</v>
      </c>
      <c r="AW372" s="14" t="s">
        <v>30</v>
      </c>
      <c r="AX372" s="14" t="s">
        <v>73</v>
      </c>
      <c r="AY372" s="298" t="s">
        <v>139</v>
      </c>
    </row>
    <row r="373" spans="2:51" s="12" customFormat="1" ht="12">
      <c r="B373" s="250"/>
      <c r="C373" s="251"/>
      <c r="D373" s="252" t="s">
        <v>148</v>
      </c>
      <c r="E373" s="253" t="s">
        <v>1</v>
      </c>
      <c r="F373" s="254" t="s">
        <v>577</v>
      </c>
      <c r="G373" s="251"/>
      <c r="H373" s="255">
        <v>18.037</v>
      </c>
      <c r="I373" s="256"/>
      <c r="J373" s="251"/>
      <c r="K373" s="251"/>
      <c r="L373" s="257"/>
      <c r="M373" s="258"/>
      <c r="N373" s="259"/>
      <c r="O373" s="259"/>
      <c r="P373" s="259"/>
      <c r="Q373" s="259"/>
      <c r="R373" s="259"/>
      <c r="S373" s="259"/>
      <c r="T373" s="260"/>
      <c r="AT373" s="261" t="s">
        <v>148</v>
      </c>
      <c r="AU373" s="261" t="s">
        <v>83</v>
      </c>
      <c r="AV373" s="12" t="s">
        <v>83</v>
      </c>
      <c r="AW373" s="12" t="s">
        <v>30</v>
      </c>
      <c r="AX373" s="12" t="s">
        <v>73</v>
      </c>
      <c r="AY373" s="261" t="s">
        <v>139</v>
      </c>
    </row>
    <row r="374" spans="2:51" s="12" customFormat="1" ht="12">
      <c r="B374" s="250"/>
      <c r="C374" s="251"/>
      <c r="D374" s="252" t="s">
        <v>148</v>
      </c>
      <c r="E374" s="253" t="s">
        <v>1</v>
      </c>
      <c r="F374" s="254" t="s">
        <v>578</v>
      </c>
      <c r="G374" s="251"/>
      <c r="H374" s="255">
        <v>1.472</v>
      </c>
      <c r="I374" s="256"/>
      <c r="J374" s="251"/>
      <c r="K374" s="251"/>
      <c r="L374" s="257"/>
      <c r="M374" s="258"/>
      <c r="N374" s="259"/>
      <c r="O374" s="259"/>
      <c r="P374" s="259"/>
      <c r="Q374" s="259"/>
      <c r="R374" s="259"/>
      <c r="S374" s="259"/>
      <c r="T374" s="260"/>
      <c r="AT374" s="261" t="s">
        <v>148</v>
      </c>
      <c r="AU374" s="261" t="s">
        <v>83</v>
      </c>
      <c r="AV374" s="12" t="s">
        <v>83</v>
      </c>
      <c r="AW374" s="12" t="s">
        <v>30</v>
      </c>
      <c r="AX374" s="12" t="s">
        <v>73</v>
      </c>
      <c r="AY374" s="261" t="s">
        <v>139</v>
      </c>
    </row>
    <row r="375" spans="2:51" s="12" customFormat="1" ht="12">
      <c r="B375" s="250"/>
      <c r="C375" s="251"/>
      <c r="D375" s="252" t="s">
        <v>148</v>
      </c>
      <c r="E375" s="253" t="s">
        <v>1</v>
      </c>
      <c r="F375" s="254" t="s">
        <v>579</v>
      </c>
      <c r="G375" s="251"/>
      <c r="H375" s="255">
        <v>2.798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AT375" s="261" t="s">
        <v>148</v>
      </c>
      <c r="AU375" s="261" t="s">
        <v>83</v>
      </c>
      <c r="AV375" s="12" t="s">
        <v>83</v>
      </c>
      <c r="AW375" s="12" t="s">
        <v>30</v>
      </c>
      <c r="AX375" s="12" t="s">
        <v>73</v>
      </c>
      <c r="AY375" s="261" t="s">
        <v>139</v>
      </c>
    </row>
    <row r="376" spans="2:51" s="12" customFormat="1" ht="12">
      <c r="B376" s="250"/>
      <c r="C376" s="251"/>
      <c r="D376" s="252" t="s">
        <v>148</v>
      </c>
      <c r="E376" s="253" t="s">
        <v>1</v>
      </c>
      <c r="F376" s="254" t="s">
        <v>580</v>
      </c>
      <c r="G376" s="251"/>
      <c r="H376" s="255">
        <v>5.078</v>
      </c>
      <c r="I376" s="256"/>
      <c r="J376" s="251"/>
      <c r="K376" s="251"/>
      <c r="L376" s="257"/>
      <c r="M376" s="258"/>
      <c r="N376" s="259"/>
      <c r="O376" s="259"/>
      <c r="P376" s="259"/>
      <c r="Q376" s="259"/>
      <c r="R376" s="259"/>
      <c r="S376" s="259"/>
      <c r="T376" s="260"/>
      <c r="AT376" s="261" t="s">
        <v>148</v>
      </c>
      <c r="AU376" s="261" t="s">
        <v>83</v>
      </c>
      <c r="AV376" s="12" t="s">
        <v>83</v>
      </c>
      <c r="AW376" s="12" t="s">
        <v>30</v>
      </c>
      <c r="AX376" s="12" t="s">
        <v>73</v>
      </c>
      <c r="AY376" s="261" t="s">
        <v>139</v>
      </c>
    </row>
    <row r="377" spans="2:51" s="14" customFormat="1" ht="12">
      <c r="B377" s="289"/>
      <c r="C377" s="290"/>
      <c r="D377" s="252" t="s">
        <v>148</v>
      </c>
      <c r="E377" s="291" t="s">
        <v>1</v>
      </c>
      <c r="F377" s="292" t="s">
        <v>574</v>
      </c>
      <c r="G377" s="290"/>
      <c r="H377" s="291" t="s">
        <v>1</v>
      </c>
      <c r="I377" s="293"/>
      <c r="J377" s="290"/>
      <c r="K377" s="290"/>
      <c r="L377" s="294"/>
      <c r="M377" s="295"/>
      <c r="N377" s="296"/>
      <c r="O377" s="296"/>
      <c r="P377" s="296"/>
      <c r="Q377" s="296"/>
      <c r="R377" s="296"/>
      <c r="S377" s="296"/>
      <c r="T377" s="297"/>
      <c r="AT377" s="298" t="s">
        <v>148</v>
      </c>
      <c r="AU377" s="298" t="s">
        <v>83</v>
      </c>
      <c r="AV377" s="14" t="s">
        <v>81</v>
      </c>
      <c r="AW377" s="14" t="s">
        <v>30</v>
      </c>
      <c r="AX377" s="14" t="s">
        <v>73</v>
      </c>
      <c r="AY377" s="298" t="s">
        <v>139</v>
      </c>
    </row>
    <row r="378" spans="2:51" s="12" customFormat="1" ht="12">
      <c r="B378" s="250"/>
      <c r="C378" s="251"/>
      <c r="D378" s="252" t="s">
        <v>148</v>
      </c>
      <c r="E378" s="253" t="s">
        <v>1</v>
      </c>
      <c r="F378" s="254" t="s">
        <v>581</v>
      </c>
      <c r="G378" s="251"/>
      <c r="H378" s="255">
        <v>1.142</v>
      </c>
      <c r="I378" s="256"/>
      <c r="J378" s="251"/>
      <c r="K378" s="251"/>
      <c r="L378" s="257"/>
      <c r="M378" s="258"/>
      <c r="N378" s="259"/>
      <c r="O378" s="259"/>
      <c r="P378" s="259"/>
      <c r="Q378" s="259"/>
      <c r="R378" s="259"/>
      <c r="S378" s="259"/>
      <c r="T378" s="260"/>
      <c r="AT378" s="261" t="s">
        <v>148</v>
      </c>
      <c r="AU378" s="261" t="s">
        <v>83</v>
      </c>
      <c r="AV378" s="12" t="s">
        <v>83</v>
      </c>
      <c r="AW378" s="12" t="s">
        <v>30</v>
      </c>
      <c r="AX378" s="12" t="s">
        <v>73</v>
      </c>
      <c r="AY378" s="261" t="s">
        <v>139</v>
      </c>
    </row>
    <row r="379" spans="2:51" s="12" customFormat="1" ht="12">
      <c r="B379" s="250"/>
      <c r="C379" s="251"/>
      <c r="D379" s="252" t="s">
        <v>148</v>
      </c>
      <c r="E379" s="253" t="s">
        <v>1</v>
      </c>
      <c r="F379" s="254" t="s">
        <v>582</v>
      </c>
      <c r="G379" s="251"/>
      <c r="H379" s="255">
        <v>0.194</v>
      </c>
      <c r="I379" s="256"/>
      <c r="J379" s="251"/>
      <c r="K379" s="251"/>
      <c r="L379" s="257"/>
      <c r="M379" s="258"/>
      <c r="N379" s="259"/>
      <c r="O379" s="259"/>
      <c r="P379" s="259"/>
      <c r="Q379" s="259"/>
      <c r="R379" s="259"/>
      <c r="S379" s="259"/>
      <c r="T379" s="260"/>
      <c r="AT379" s="261" t="s">
        <v>148</v>
      </c>
      <c r="AU379" s="261" t="s">
        <v>83</v>
      </c>
      <c r="AV379" s="12" t="s">
        <v>83</v>
      </c>
      <c r="AW379" s="12" t="s">
        <v>30</v>
      </c>
      <c r="AX379" s="12" t="s">
        <v>73</v>
      </c>
      <c r="AY379" s="261" t="s">
        <v>139</v>
      </c>
    </row>
    <row r="380" spans="2:51" s="14" customFormat="1" ht="12">
      <c r="B380" s="289"/>
      <c r="C380" s="290"/>
      <c r="D380" s="252" t="s">
        <v>148</v>
      </c>
      <c r="E380" s="291" t="s">
        <v>1</v>
      </c>
      <c r="F380" s="292" t="s">
        <v>395</v>
      </c>
      <c r="G380" s="290"/>
      <c r="H380" s="291" t="s">
        <v>1</v>
      </c>
      <c r="I380" s="293"/>
      <c r="J380" s="290"/>
      <c r="K380" s="290"/>
      <c r="L380" s="294"/>
      <c r="M380" s="295"/>
      <c r="N380" s="296"/>
      <c r="O380" s="296"/>
      <c r="P380" s="296"/>
      <c r="Q380" s="296"/>
      <c r="R380" s="296"/>
      <c r="S380" s="296"/>
      <c r="T380" s="297"/>
      <c r="AT380" s="298" t="s">
        <v>148</v>
      </c>
      <c r="AU380" s="298" t="s">
        <v>83</v>
      </c>
      <c r="AV380" s="14" t="s">
        <v>81</v>
      </c>
      <c r="AW380" s="14" t="s">
        <v>30</v>
      </c>
      <c r="AX380" s="14" t="s">
        <v>73</v>
      </c>
      <c r="AY380" s="298" t="s">
        <v>139</v>
      </c>
    </row>
    <row r="381" spans="2:51" s="12" customFormat="1" ht="12">
      <c r="B381" s="250"/>
      <c r="C381" s="251"/>
      <c r="D381" s="252" t="s">
        <v>148</v>
      </c>
      <c r="E381" s="253" t="s">
        <v>1</v>
      </c>
      <c r="F381" s="254" t="s">
        <v>583</v>
      </c>
      <c r="G381" s="251"/>
      <c r="H381" s="255">
        <v>3.305</v>
      </c>
      <c r="I381" s="256"/>
      <c r="J381" s="251"/>
      <c r="K381" s="251"/>
      <c r="L381" s="257"/>
      <c r="M381" s="258"/>
      <c r="N381" s="259"/>
      <c r="O381" s="259"/>
      <c r="P381" s="259"/>
      <c r="Q381" s="259"/>
      <c r="R381" s="259"/>
      <c r="S381" s="259"/>
      <c r="T381" s="260"/>
      <c r="AT381" s="261" t="s">
        <v>148</v>
      </c>
      <c r="AU381" s="261" t="s">
        <v>83</v>
      </c>
      <c r="AV381" s="12" t="s">
        <v>83</v>
      </c>
      <c r="AW381" s="12" t="s">
        <v>30</v>
      </c>
      <c r="AX381" s="12" t="s">
        <v>73</v>
      </c>
      <c r="AY381" s="261" t="s">
        <v>139</v>
      </c>
    </row>
    <row r="382" spans="2:51" s="12" customFormat="1" ht="12">
      <c r="B382" s="250"/>
      <c r="C382" s="251"/>
      <c r="D382" s="252" t="s">
        <v>148</v>
      </c>
      <c r="E382" s="253" t="s">
        <v>1</v>
      </c>
      <c r="F382" s="254" t="s">
        <v>584</v>
      </c>
      <c r="G382" s="251"/>
      <c r="H382" s="255">
        <v>1.621</v>
      </c>
      <c r="I382" s="256"/>
      <c r="J382" s="251"/>
      <c r="K382" s="251"/>
      <c r="L382" s="257"/>
      <c r="M382" s="258"/>
      <c r="N382" s="259"/>
      <c r="O382" s="259"/>
      <c r="P382" s="259"/>
      <c r="Q382" s="259"/>
      <c r="R382" s="259"/>
      <c r="S382" s="259"/>
      <c r="T382" s="260"/>
      <c r="AT382" s="261" t="s">
        <v>148</v>
      </c>
      <c r="AU382" s="261" t="s">
        <v>83</v>
      </c>
      <c r="AV382" s="12" t="s">
        <v>83</v>
      </c>
      <c r="AW382" s="12" t="s">
        <v>30</v>
      </c>
      <c r="AX382" s="12" t="s">
        <v>73</v>
      </c>
      <c r="AY382" s="261" t="s">
        <v>139</v>
      </c>
    </row>
    <row r="383" spans="2:51" s="14" customFormat="1" ht="12">
      <c r="B383" s="289"/>
      <c r="C383" s="290"/>
      <c r="D383" s="252" t="s">
        <v>148</v>
      </c>
      <c r="E383" s="291" t="s">
        <v>1</v>
      </c>
      <c r="F383" s="292" t="s">
        <v>585</v>
      </c>
      <c r="G383" s="290"/>
      <c r="H383" s="291" t="s">
        <v>1</v>
      </c>
      <c r="I383" s="293"/>
      <c r="J383" s="290"/>
      <c r="K383" s="290"/>
      <c r="L383" s="294"/>
      <c r="M383" s="295"/>
      <c r="N383" s="296"/>
      <c r="O383" s="296"/>
      <c r="P383" s="296"/>
      <c r="Q383" s="296"/>
      <c r="R383" s="296"/>
      <c r="S383" s="296"/>
      <c r="T383" s="297"/>
      <c r="AT383" s="298" t="s">
        <v>148</v>
      </c>
      <c r="AU383" s="298" t="s">
        <v>83</v>
      </c>
      <c r="AV383" s="14" t="s">
        <v>81</v>
      </c>
      <c r="AW383" s="14" t="s">
        <v>30</v>
      </c>
      <c r="AX383" s="14" t="s">
        <v>73</v>
      </c>
      <c r="AY383" s="298" t="s">
        <v>139</v>
      </c>
    </row>
    <row r="384" spans="2:51" s="12" customFormat="1" ht="12">
      <c r="B384" s="250"/>
      <c r="C384" s="251"/>
      <c r="D384" s="252" t="s">
        <v>148</v>
      </c>
      <c r="E384" s="253" t="s">
        <v>1</v>
      </c>
      <c r="F384" s="254" t="s">
        <v>586</v>
      </c>
      <c r="G384" s="251"/>
      <c r="H384" s="255">
        <v>0.863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AT384" s="261" t="s">
        <v>148</v>
      </c>
      <c r="AU384" s="261" t="s">
        <v>83</v>
      </c>
      <c r="AV384" s="12" t="s">
        <v>83</v>
      </c>
      <c r="AW384" s="12" t="s">
        <v>30</v>
      </c>
      <c r="AX384" s="12" t="s">
        <v>73</v>
      </c>
      <c r="AY384" s="261" t="s">
        <v>139</v>
      </c>
    </row>
    <row r="385" spans="2:51" s="12" customFormat="1" ht="12">
      <c r="B385" s="250"/>
      <c r="C385" s="251"/>
      <c r="D385" s="252" t="s">
        <v>148</v>
      </c>
      <c r="E385" s="253" t="s">
        <v>1</v>
      </c>
      <c r="F385" s="254" t="s">
        <v>587</v>
      </c>
      <c r="G385" s="251"/>
      <c r="H385" s="255">
        <v>0.402</v>
      </c>
      <c r="I385" s="256"/>
      <c r="J385" s="251"/>
      <c r="K385" s="251"/>
      <c r="L385" s="257"/>
      <c r="M385" s="258"/>
      <c r="N385" s="259"/>
      <c r="O385" s="259"/>
      <c r="P385" s="259"/>
      <c r="Q385" s="259"/>
      <c r="R385" s="259"/>
      <c r="S385" s="259"/>
      <c r="T385" s="260"/>
      <c r="AT385" s="261" t="s">
        <v>148</v>
      </c>
      <c r="AU385" s="261" t="s">
        <v>83</v>
      </c>
      <c r="AV385" s="12" t="s">
        <v>83</v>
      </c>
      <c r="AW385" s="12" t="s">
        <v>30</v>
      </c>
      <c r="AX385" s="12" t="s">
        <v>73</v>
      </c>
      <c r="AY385" s="261" t="s">
        <v>139</v>
      </c>
    </row>
    <row r="386" spans="2:51" s="13" customFormat="1" ht="12">
      <c r="B386" s="262"/>
      <c r="C386" s="263"/>
      <c r="D386" s="252" t="s">
        <v>148</v>
      </c>
      <c r="E386" s="264" t="s">
        <v>1</v>
      </c>
      <c r="F386" s="265" t="s">
        <v>150</v>
      </c>
      <c r="G386" s="263"/>
      <c r="H386" s="266">
        <v>175.336</v>
      </c>
      <c r="I386" s="267"/>
      <c r="J386" s="263"/>
      <c r="K386" s="263"/>
      <c r="L386" s="268"/>
      <c r="M386" s="269"/>
      <c r="N386" s="270"/>
      <c r="O386" s="270"/>
      <c r="P386" s="270"/>
      <c r="Q386" s="270"/>
      <c r="R386" s="270"/>
      <c r="S386" s="270"/>
      <c r="T386" s="271"/>
      <c r="AT386" s="272" t="s">
        <v>148</v>
      </c>
      <c r="AU386" s="272" t="s">
        <v>83</v>
      </c>
      <c r="AV386" s="13" t="s">
        <v>146</v>
      </c>
      <c r="AW386" s="13" t="s">
        <v>30</v>
      </c>
      <c r="AX386" s="13" t="s">
        <v>81</v>
      </c>
      <c r="AY386" s="272" t="s">
        <v>139</v>
      </c>
    </row>
    <row r="387" spans="2:65" s="1" customFormat="1" ht="24" customHeight="1">
      <c r="B387" s="38"/>
      <c r="C387" s="237" t="s">
        <v>281</v>
      </c>
      <c r="D387" s="237" t="s">
        <v>141</v>
      </c>
      <c r="E387" s="238" t="s">
        <v>588</v>
      </c>
      <c r="F387" s="239" t="s">
        <v>589</v>
      </c>
      <c r="G387" s="240" t="s">
        <v>144</v>
      </c>
      <c r="H387" s="241">
        <v>86.694</v>
      </c>
      <c r="I387" s="242"/>
      <c r="J387" s="243">
        <f>ROUND(I387*H387,2)</f>
        <v>0</v>
      </c>
      <c r="K387" s="239" t="s">
        <v>145</v>
      </c>
      <c r="L387" s="43"/>
      <c r="M387" s="244" t="s">
        <v>1</v>
      </c>
      <c r="N387" s="245" t="s">
        <v>38</v>
      </c>
      <c r="O387" s="86"/>
      <c r="P387" s="246">
        <f>O387*H387</f>
        <v>0</v>
      </c>
      <c r="Q387" s="246">
        <v>2.45329</v>
      </c>
      <c r="R387" s="246">
        <f>Q387*H387</f>
        <v>212.68552326</v>
      </c>
      <c r="S387" s="246">
        <v>0</v>
      </c>
      <c r="T387" s="247">
        <f>S387*H387</f>
        <v>0</v>
      </c>
      <c r="AR387" s="248" t="s">
        <v>146</v>
      </c>
      <c r="AT387" s="248" t="s">
        <v>141</v>
      </c>
      <c r="AU387" s="248" t="s">
        <v>83</v>
      </c>
      <c r="AY387" s="17" t="s">
        <v>139</v>
      </c>
      <c r="BE387" s="249">
        <f>IF(N387="základní",J387,0)</f>
        <v>0</v>
      </c>
      <c r="BF387" s="249">
        <f>IF(N387="snížená",J387,0)</f>
        <v>0</v>
      </c>
      <c r="BG387" s="249">
        <f>IF(N387="zákl. přenesená",J387,0)</f>
        <v>0</v>
      </c>
      <c r="BH387" s="249">
        <f>IF(N387="sníž. přenesená",J387,0)</f>
        <v>0</v>
      </c>
      <c r="BI387" s="249">
        <f>IF(N387="nulová",J387,0)</f>
        <v>0</v>
      </c>
      <c r="BJ387" s="17" t="s">
        <v>81</v>
      </c>
      <c r="BK387" s="249">
        <f>ROUND(I387*H387,2)</f>
        <v>0</v>
      </c>
      <c r="BL387" s="17" t="s">
        <v>146</v>
      </c>
      <c r="BM387" s="248" t="s">
        <v>590</v>
      </c>
    </row>
    <row r="388" spans="2:51" s="12" customFormat="1" ht="12">
      <c r="B388" s="250"/>
      <c r="C388" s="251"/>
      <c r="D388" s="252" t="s">
        <v>148</v>
      </c>
      <c r="E388" s="253" t="s">
        <v>1</v>
      </c>
      <c r="F388" s="254" t="s">
        <v>591</v>
      </c>
      <c r="G388" s="251"/>
      <c r="H388" s="255">
        <v>50.071</v>
      </c>
      <c r="I388" s="256"/>
      <c r="J388" s="251"/>
      <c r="K388" s="251"/>
      <c r="L388" s="257"/>
      <c r="M388" s="258"/>
      <c r="N388" s="259"/>
      <c r="O388" s="259"/>
      <c r="P388" s="259"/>
      <c r="Q388" s="259"/>
      <c r="R388" s="259"/>
      <c r="S388" s="259"/>
      <c r="T388" s="260"/>
      <c r="AT388" s="261" t="s">
        <v>148</v>
      </c>
      <c r="AU388" s="261" t="s">
        <v>83</v>
      </c>
      <c r="AV388" s="12" t="s">
        <v>83</v>
      </c>
      <c r="AW388" s="12" t="s">
        <v>30</v>
      </c>
      <c r="AX388" s="12" t="s">
        <v>73</v>
      </c>
      <c r="AY388" s="261" t="s">
        <v>139</v>
      </c>
    </row>
    <row r="389" spans="2:51" s="12" customFormat="1" ht="12">
      <c r="B389" s="250"/>
      <c r="C389" s="251"/>
      <c r="D389" s="252" t="s">
        <v>148</v>
      </c>
      <c r="E389" s="253" t="s">
        <v>1</v>
      </c>
      <c r="F389" s="254" t="s">
        <v>592</v>
      </c>
      <c r="G389" s="251"/>
      <c r="H389" s="255">
        <v>36.623</v>
      </c>
      <c r="I389" s="256"/>
      <c r="J389" s="251"/>
      <c r="K389" s="251"/>
      <c r="L389" s="257"/>
      <c r="M389" s="258"/>
      <c r="N389" s="259"/>
      <c r="O389" s="259"/>
      <c r="P389" s="259"/>
      <c r="Q389" s="259"/>
      <c r="R389" s="259"/>
      <c r="S389" s="259"/>
      <c r="T389" s="260"/>
      <c r="AT389" s="261" t="s">
        <v>148</v>
      </c>
      <c r="AU389" s="261" t="s">
        <v>83</v>
      </c>
      <c r="AV389" s="12" t="s">
        <v>83</v>
      </c>
      <c r="AW389" s="12" t="s">
        <v>30</v>
      </c>
      <c r="AX389" s="12" t="s">
        <v>73</v>
      </c>
      <c r="AY389" s="261" t="s">
        <v>139</v>
      </c>
    </row>
    <row r="390" spans="2:51" s="13" customFormat="1" ht="12">
      <c r="B390" s="262"/>
      <c r="C390" s="263"/>
      <c r="D390" s="252" t="s">
        <v>148</v>
      </c>
      <c r="E390" s="264" t="s">
        <v>1</v>
      </c>
      <c r="F390" s="265" t="s">
        <v>150</v>
      </c>
      <c r="G390" s="263"/>
      <c r="H390" s="266">
        <v>86.69399999999999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AT390" s="272" t="s">
        <v>148</v>
      </c>
      <c r="AU390" s="272" t="s">
        <v>83</v>
      </c>
      <c r="AV390" s="13" t="s">
        <v>146</v>
      </c>
      <c r="AW390" s="13" t="s">
        <v>30</v>
      </c>
      <c r="AX390" s="13" t="s">
        <v>81</v>
      </c>
      <c r="AY390" s="272" t="s">
        <v>139</v>
      </c>
    </row>
    <row r="391" spans="2:65" s="1" customFormat="1" ht="24" customHeight="1">
      <c r="B391" s="38"/>
      <c r="C391" s="237" t="s">
        <v>285</v>
      </c>
      <c r="D391" s="237" t="s">
        <v>141</v>
      </c>
      <c r="E391" s="238" t="s">
        <v>593</v>
      </c>
      <c r="F391" s="239" t="s">
        <v>594</v>
      </c>
      <c r="G391" s="240" t="s">
        <v>144</v>
      </c>
      <c r="H391" s="241">
        <v>320.004</v>
      </c>
      <c r="I391" s="242"/>
      <c r="J391" s="243">
        <f>ROUND(I391*H391,2)</f>
        <v>0</v>
      </c>
      <c r="K391" s="239" t="s">
        <v>145</v>
      </c>
      <c r="L391" s="43"/>
      <c r="M391" s="244" t="s">
        <v>1</v>
      </c>
      <c r="N391" s="245" t="s">
        <v>38</v>
      </c>
      <c r="O391" s="86"/>
      <c r="P391" s="246">
        <f>O391*H391</f>
        <v>0</v>
      </c>
      <c r="Q391" s="246">
        <v>2.45329</v>
      </c>
      <c r="R391" s="246">
        <f>Q391*H391</f>
        <v>785.0626131600001</v>
      </c>
      <c r="S391" s="246">
        <v>0</v>
      </c>
      <c r="T391" s="247">
        <f>S391*H391</f>
        <v>0</v>
      </c>
      <c r="AR391" s="248" t="s">
        <v>146</v>
      </c>
      <c r="AT391" s="248" t="s">
        <v>141</v>
      </c>
      <c r="AU391" s="248" t="s">
        <v>83</v>
      </c>
      <c r="AY391" s="17" t="s">
        <v>139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81</v>
      </c>
      <c r="BK391" s="249">
        <f>ROUND(I391*H391,2)</f>
        <v>0</v>
      </c>
      <c r="BL391" s="17" t="s">
        <v>146</v>
      </c>
      <c r="BM391" s="248" t="s">
        <v>595</v>
      </c>
    </row>
    <row r="392" spans="2:51" s="12" customFormat="1" ht="12">
      <c r="B392" s="250"/>
      <c r="C392" s="251"/>
      <c r="D392" s="252" t="s">
        <v>148</v>
      </c>
      <c r="E392" s="253" t="s">
        <v>1</v>
      </c>
      <c r="F392" s="254" t="s">
        <v>596</v>
      </c>
      <c r="G392" s="251"/>
      <c r="H392" s="255">
        <v>311.928</v>
      </c>
      <c r="I392" s="256"/>
      <c r="J392" s="251"/>
      <c r="K392" s="251"/>
      <c r="L392" s="257"/>
      <c r="M392" s="258"/>
      <c r="N392" s="259"/>
      <c r="O392" s="259"/>
      <c r="P392" s="259"/>
      <c r="Q392" s="259"/>
      <c r="R392" s="259"/>
      <c r="S392" s="259"/>
      <c r="T392" s="260"/>
      <c r="AT392" s="261" t="s">
        <v>148</v>
      </c>
      <c r="AU392" s="261" t="s">
        <v>83</v>
      </c>
      <c r="AV392" s="12" t="s">
        <v>83</v>
      </c>
      <c r="AW392" s="12" t="s">
        <v>30</v>
      </c>
      <c r="AX392" s="12" t="s">
        <v>73</v>
      </c>
      <c r="AY392" s="261" t="s">
        <v>139</v>
      </c>
    </row>
    <row r="393" spans="2:51" s="12" customFormat="1" ht="12">
      <c r="B393" s="250"/>
      <c r="C393" s="251"/>
      <c r="D393" s="252" t="s">
        <v>148</v>
      </c>
      <c r="E393" s="253" t="s">
        <v>1</v>
      </c>
      <c r="F393" s="254" t="s">
        <v>597</v>
      </c>
      <c r="G393" s="251"/>
      <c r="H393" s="255">
        <v>7.116</v>
      </c>
      <c r="I393" s="256"/>
      <c r="J393" s="251"/>
      <c r="K393" s="251"/>
      <c r="L393" s="257"/>
      <c r="M393" s="258"/>
      <c r="N393" s="259"/>
      <c r="O393" s="259"/>
      <c r="P393" s="259"/>
      <c r="Q393" s="259"/>
      <c r="R393" s="259"/>
      <c r="S393" s="259"/>
      <c r="T393" s="260"/>
      <c r="AT393" s="261" t="s">
        <v>148</v>
      </c>
      <c r="AU393" s="261" t="s">
        <v>83</v>
      </c>
      <c r="AV393" s="12" t="s">
        <v>83</v>
      </c>
      <c r="AW393" s="12" t="s">
        <v>30</v>
      </c>
      <c r="AX393" s="12" t="s">
        <v>73</v>
      </c>
      <c r="AY393" s="261" t="s">
        <v>139</v>
      </c>
    </row>
    <row r="394" spans="2:51" s="12" customFormat="1" ht="12">
      <c r="B394" s="250"/>
      <c r="C394" s="251"/>
      <c r="D394" s="252" t="s">
        <v>148</v>
      </c>
      <c r="E394" s="253" t="s">
        <v>1</v>
      </c>
      <c r="F394" s="254" t="s">
        <v>598</v>
      </c>
      <c r="G394" s="251"/>
      <c r="H394" s="255">
        <v>0.96</v>
      </c>
      <c r="I394" s="256"/>
      <c r="J394" s="251"/>
      <c r="K394" s="251"/>
      <c r="L394" s="257"/>
      <c r="M394" s="258"/>
      <c r="N394" s="259"/>
      <c r="O394" s="259"/>
      <c r="P394" s="259"/>
      <c r="Q394" s="259"/>
      <c r="R394" s="259"/>
      <c r="S394" s="259"/>
      <c r="T394" s="260"/>
      <c r="AT394" s="261" t="s">
        <v>148</v>
      </c>
      <c r="AU394" s="261" t="s">
        <v>83</v>
      </c>
      <c r="AV394" s="12" t="s">
        <v>83</v>
      </c>
      <c r="AW394" s="12" t="s">
        <v>30</v>
      </c>
      <c r="AX394" s="12" t="s">
        <v>73</v>
      </c>
      <c r="AY394" s="261" t="s">
        <v>139</v>
      </c>
    </row>
    <row r="395" spans="2:51" s="13" customFormat="1" ht="12">
      <c r="B395" s="262"/>
      <c r="C395" s="263"/>
      <c r="D395" s="252" t="s">
        <v>148</v>
      </c>
      <c r="E395" s="264" t="s">
        <v>1</v>
      </c>
      <c r="F395" s="265" t="s">
        <v>150</v>
      </c>
      <c r="G395" s="263"/>
      <c r="H395" s="266">
        <v>320.00399999999996</v>
      </c>
      <c r="I395" s="267"/>
      <c r="J395" s="263"/>
      <c r="K395" s="263"/>
      <c r="L395" s="268"/>
      <c r="M395" s="269"/>
      <c r="N395" s="270"/>
      <c r="O395" s="270"/>
      <c r="P395" s="270"/>
      <c r="Q395" s="270"/>
      <c r="R395" s="270"/>
      <c r="S395" s="270"/>
      <c r="T395" s="271"/>
      <c r="AT395" s="272" t="s">
        <v>148</v>
      </c>
      <c r="AU395" s="272" t="s">
        <v>83</v>
      </c>
      <c r="AV395" s="13" t="s">
        <v>146</v>
      </c>
      <c r="AW395" s="13" t="s">
        <v>30</v>
      </c>
      <c r="AX395" s="13" t="s">
        <v>81</v>
      </c>
      <c r="AY395" s="272" t="s">
        <v>139</v>
      </c>
    </row>
    <row r="396" spans="2:65" s="1" customFormat="1" ht="16.5" customHeight="1">
      <c r="B396" s="38"/>
      <c r="C396" s="237" t="s">
        <v>289</v>
      </c>
      <c r="D396" s="237" t="s">
        <v>141</v>
      </c>
      <c r="E396" s="238" t="s">
        <v>599</v>
      </c>
      <c r="F396" s="239" t="s">
        <v>600</v>
      </c>
      <c r="G396" s="240" t="s">
        <v>433</v>
      </c>
      <c r="H396" s="241">
        <v>113.545</v>
      </c>
      <c r="I396" s="242"/>
      <c r="J396" s="243">
        <f>ROUND(I396*H396,2)</f>
        <v>0</v>
      </c>
      <c r="K396" s="239" t="s">
        <v>145</v>
      </c>
      <c r="L396" s="43"/>
      <c r="M396" s="244" t="s">
        <v>1</v>
      </c>
      <c r="N396" s="245" t="s">
        <v>38</v>
      </c>
      <c r="O396" s="86"/>
      <c r="P396" s="246">
        <f>O396*H396</f>
        <v>0</v>
      </c>
      <c r="Q396" s="246">
        <v>0.00103</v>
      </c>
      <c r="R396" s="246">
        <f>Q396*H396</f>
        <v>0.11695135000000001</v>
      </c>
      <c r="S396" s="246">
        <v>0</v>
      </c>
      <c r="T396" s="247">
        <f>S396*H396</f>
        <v>0</v>
      </c>
      <c r="AR396" s="248" t="s">
        <v>146</v>
      </c>
      <c r="AT396" s="248" t="s">
        <v>141</v>
      </c>
      <c r="AU396" s="248" t="s">
        <v>83</v>
      </c>
      <c r="AY396" s="17" t="s">
        <v>139</v>
      </c>
      <c r="BE396" s="249">
        <f>IF(N396="základní",J396,0)</f>
        <v>0</v>
      </c>
      <c r="BF396" s="249">
        <f>IF(N396="snížená",J396,0)</f>
        <v>0</v>
      </c>
      <c r="BG396" s="249">
        <f>IF(N396="zákl. přenesená",J396,0)</f>
        <v>0</v>
      </c>
      <c r="BH396" s="249">
        <f>IF(N396="sníž. přenesená",J396,0)</f>
        <v>0</v>
      </c>
      <c r="BI396" s="249">
        <f>IF(N396="nulová",J396,0)</f>
        <v>0</v>
      </c>
      <c r="BJ396" s="17" t="s">
        <v>81</v>
      </c>
      <c r="BK396" s="249">
        <f>ROUND(I396*H396,2)</f>
        <v>0</v>
      </c>
      <c r="BL396" s="17" t="s">
        <v>146</v>
      </c>
      <c r="BM396" s="248" t="s">
        <v>601</v>
      </c>
    </row>
    <row r="397" spans="2:51" s="12" customFormat="1" ht="12">
      <c r="B397" s="250"/>
      <c r="C397" s="251"/>
      <c r="D397" s="252" t="s">
        <v>148</v>
      </c>
      <c r="E397" s="253" t="s">
        <v>1</v>
      </c>
      <c r="F397" s="254" t="s">
        <v>602</v>
      </c>
      <c r="G397" s="251"/>
      <c r="H397" s="255">
        <v>11.87</v>
      </c>
      <c r="I397" s="256"/>
      <c r="J397" s="251"/>
      <c r="K397" s="251"/>
      <c r="L397" s="257"/>
      <c r="M397" s="258"/>
      <c r="N397" s="259"/>
      <c r="O397" s="259"/>
      <c r="P397" s="259"/>
      <c r="Q397" s="259"/>
      <c r="R397" s="259"/>
      <c r="S397" s="259"/>
      <c r="T397" s="260"/>
      <c r="AT397" s="261" t="s">
        <v>148</v>
      </c>
      <c r="AU397" s="261" t="s">
        <v>83</v>
      </c>
      <c r="AV397" s="12" t="s">
        <v>83</v>
      </c>
      <c r="AW397" s="12" t="s">
        <v>30</v>
      </c>
      <c r="AX397" s="12" t="s">
        <v>73</v>
      </c>
      <c r="AY397" s="261" t="s">
        <v>139</v>
      </c>
    </row>
    <row r="398" spans="2:51" s="12" customFormat="1" ht="12">
      <c r="B398" s="250"/>
      <c r="C398" s="251"/>
      <c r="D398" s="252" t="s">
        <v>148</v>
      </c>
      <c r="E398" s="253" t="s">
        <v>1</v>
      </c>
      <c r="F398" s="254" t="s">
        <v>603</v>
      </c>
      <c r="G398" s="251"/>
      <c r="H398" s="255">
        <v>10.875</v>
      </c>
      <c r="I398" s="256"/>
      <c r="J398" s="251"/>
      <c r="K398" s="251"/>
      <c r="L398" s="257"/>
      <c r="M398" s="258"/>
      <c r="N398" s="259"/>
      <c r="O398" s="259"/>
      <c r="P398" s="259"/>
      <c r="Q398" s="259"/>
      <c r="R398" s="259"/>
      <c r="S398" s="259"/>
      <c r="T398" s="260"/>
      <c r="AT398" s="261" t="s">
        <v>148</v>
      </c>
      <c r="AU398" s="261" t="s">
        <v>83</v>
      </c>
      <c r="AV398" s="12" t="s">
        <v>83</v>
      </c>
      <c r="AW398" s="12" t="s">
        <v>30</v>
      </c>
      <c r="AX398" s="12" t="s">
        <v>73</v>
      </c>
      <c r="AY398" s="261" t="s">
        <v>139</v>
      </c>
    </row>
    <row r="399" spans="2:51" s="12" customFormat="1" ht="12">
      <c r="B399" s="250"/>
      <c r="C399" s="251"/>
      <c r="D399" s="252" t="s">
        <v>148</v>
      </c>
      <c r="E399" s="253" t="s">
        <v>1</v>
      </c>
      <c r="F399" s="254" t="s">
        <v>604</v>
      </c>
      <c r="G399" s="251"/>
      <c r="H399" s="255">
        <v>55.22</v>
      </c>
      <c r="I399" s="256"/>
      <c r="J399" s="251"/>
      <c r="K399" s="251"/>
      <c r="L399" s="257"/>
      <c r="M399" s="258"/>
      <c r="N399" s="259"/>
      <c r="O399" s="259"/>
      <c r="P399" s="259"/>
      <c r="Q399" s="259"/>
      <c r="R399" s="259"/>
      <c r="S399" s="259"/>
      <c r="T399" s="260"/>
      <c r="AT399" s="261" t="s">
        <v>148</v>
      </c>
      <c r="AU399" s="261" t="s">
        <v>83</v>
      </c>
      <c r="AV399" s="12" t="s">
        <v>83</v>
      </c>
      <c r="AW399" s="12" t="s">
        <v>30</v>
      </c>
      <c r="AX399" s="12" t="s">
        <v>73</v>
      </c>
      <c r="AY399" s="261" t="s">
        <v>139</v>
      </c>
    </row>
    <row r="400" spans="2:51" s="12" customFormat="1" ht="12">
      <c r="B400" s="250"/>
      <c r="C400" s="251"/>
      <c r="D400" s="252" t="s">
        <v>148</v>
      </c>
      <c r="E400" s="253" t="s">
        <v>1</v>
      </c>
      <c r="F400" s="254" t="s">
        <v>605</v>
      </c>
      <c r="G400" s="251"/>
      <c r="H400" s="255">
        <v>35.58</v>
      </c>
      <c r="I400" s="256"/>
      <c r="J400" s="251"/>
      <c r="K400" s="251"/>
      <c r="L400" s="257"/>
      <c r="M400" s="258"/>
      <c r="N400" s="259"/>
      <c r="O400" s="259"/>
      <c r="P400" s="259"/>
      <c r="Q400" s="259"/>
      <c r="R400" s="259"/>
      <c r="S400" s="259"/>
      <c r="T400" s="260"/>
      <c r="AT400" s="261" t="s">
        <v>148</v>
      </c>
      <c r="AU400" s="261" t="s">
        <v>83</v>
      </c>
      <c r="AV400" s="12" t="s">
        <v>83</v>
      </c>
      <c r="AW400" s="12" t="s">
        <v>30</v>
      </c>
      <c r="AX400" s="12" t="s">
        <v>73</v>
      </c>
      <c r="AY400" s="261" t="s">
        <v>139</v>
      </c>
    </row>
    <row r="401" spans="2:51" s="13" customFormat="1" ht="12">
      <c r="B401" s="262"/>
      <c r="C401" s="263"/>
      <c r="D401" s="252" t="s">
        <v>148</v>
      </c>
      <c r="E401" s="264" t="s">
        <v>1</v>
      </c>
      <c r="F401" s="265" t="s">
        <v>150</v>
      </c>
      <c r="G401" s="263"/>
      <c r="H401" s="266">
        <v>113.545</v>
      </c>
      <c r="I401" s="267"/>
      <c r="J401" s="263"/>
      <c r="K401" s="263"/>
      <c r="L401" s="268"/>
      <c r="M401" s="269"/>
      <c r="N401" s="270"/>
      <c r="O401" s="270"/>
      <c r="P401" s="270"/>
      <c r="Q401" s="270"/>
      <c r="R401" s="270"/>
      <c r="S401" s="270"/>
      <c r="T401" s="271"/>
      <c r="AT401" s="272" t="s">
        <v>148</v>
      </c>
      <c r="AU401" s="272" t="s">
        <v>83</v>
      </c>
      <c r="AV401" s="13" t="s">
        <v>146</v>
      </c>
      <c r="AW401" s="13" t="s">
        <v>30</v>
      </c>
      <c r="AX401" s="13" t="s">
        <v>81</v>
      </c>
      <c r="AY401" s="272" t="s">
        <v>139</v>
      </c>
    </row>
    <row r="402" spans="2:65" s="1" customFormat="1" ht="16.5" customHeight="1">
      <c r="B402" s="38"/>
      <c r="C402" s="237" t="s">
        <v>296</v>
      </c>
      <c r="D402" s="237" t="s">
        <v>141</v>
      </c>
      <c r="E402" s="238" t="s">
        <v>606</v>
      </c>
      <c r="F402" s="239" t="s">
        <v>607</v>
      </c>
      <c r="G402" s="240" t="s">
        <v>433</v>
      </c>
      <c r="H402" s="241">
        <v>113.545</v>
      </c>
      <c r="I402" s="242"/>
      <c r="J402" s="243">
        <f>ROUND(I402*H402,2)</f>
        <v>0</v>
      </c>
      <c r="K402" s="239" t="s">
        <v>145</v>
      </c>
      <c r="L402" s="43"/>
      <c r="M402" s="244" t="s">
        <v>1</v>
      </c>
      <c r="N402" s="245" t="s">
        <v>38</v>
      </c>
      <c r="O402" s="86"/>
      <c r="P402" s="246">
        <f>O402*H402</f>
        <v>0</v>
      </c>
      <c r="Q402" s="246">
        <v>0</v>
      </c>
      <c r="R402" s="246">
        <f>Q402*H402</f>
        <v>0</v>
      </c>
      <c r="S402" s="246">
        <v>0</v>
      </c>
      <c r="T402" s="247">
        <f>S402*H402</f>
        <v>0</v>
      </c>
      <c r="AR402" s="248" t="s">
        <v>146</v>
      </c>
      <c r="AT402" s="248" t="s">
        <v>141</v>
      </c>
      <c r="AU402" s="248" t="s">
        <v>83</v>
      </c>
      <c r="AY402" s="17" t="s">
        <v>139</v>
      </c>
      <c r="BE402" s="249">
        <f>IF(N402="základní",J402,0)</f>
        <v>0</v>
      </c>
      <c r="BF402" s="249">
        <f>IF(N402="snížená",J402,0)</f>
        <v>0</v>
      </c>
      <c r="BG402" s="249">
        <f>IF(N402="zákl. přenesená",J402,0)</f>
        <v>0</v>
      </c>
      <c r="BH402" s="249">
        <f>IF(N402="sníž. přenesená",J402,0)</f>
        <v>0</v>
      </c>
      <c r="BI402" s="249">
        <f>IF(N402="nulová",J402,0)</f>
        <v>0</v>
      </c>
      <c r="BJ402" s="17" t="s">
        <v>81</v>
      </c>
      <c r="BK402" s="249">
        <f>ROUND(I402*H402,2)</f>
        <v>0</v>
      </c>
      <c r="BL402" s="17" t="s">
        <v>146</v>
      </c>
      <c r="BM402" s="248" t="s">
        <v>608</v>
      </c>
    </row>
    <row r="403" spans="2:65" s="1" customFormat="1" ht="16.5" customHeight="1">
      <c r="B403" s="38"/>
      <c r="C403" s="237" t="s">
        <v>609</v>
      </c>
      <c r="D403" s="237" t="s">
        <v>141</v>
      </c>
      <c r="E403" s="238" t="s">
        <v>610</v>
      </c>
      <c r="F403" s="239" t="s">
        <v>611</v>
      </c>
      <c r="G403" s="240" t="s">
        <v>193</v>
      </c>
      <c r="H403" s="241">
        <v>31.904</v>
      </c>
      <c r="I403" s="242"/>
      <c r="J403" s="243">
        <f>ROUND(I403*H403,2)</f>
        <v>0</v>
      </c>
      <c r="K403" s="239" t="s">
        <v>145</v>
      </c>
      <c r="L403" s="43"/>
      <c r="M403" s="244" t="s">
        <v>1</v>
      </c>
      <c r="N403" s="245" t="s">
        <v>38</v>
      </c>
      <c r="O403" s="86"/>
      <c r="P403" s="246">
        <f>O403*H403</f>
        <v>0</v>
      </c>
      <c r="Q403" s="246">
        <v>1.06017</v>
      </c>
      <c r="R403" s="246">
        <f>Q403*H403</f>
        <v>33.82366368</v>
      </c>
      <c r="S403" s="246">
        <v>0</v>
      </c>
      <c r="T403" s="247">
        <f>S403*H403</f>
        <v>0</v>
      </c>
      <c r="AR403" s="248" t="s">
        <v>146</v>
      </c>
      <c r="AT403" s="248" t="s">
        <v>141</v>
      </c>
      <c r="AU403" s="248" t="s">
        <v>83</v>
      </c>
      <c r="AY403" s="17" t="s">
        <v>139</v>
      </c>
      <c r="BE403" s="249">
        <f>IF(N403="základní",J403,0)</f>
        <v>0</v>
      </c>
      <c r="BF403" s="249">
        <f>IF(N403="snížená",J403,0)</f>
        <v>0</v>
      </c>
      <c r="BG403" s="249">
        <f>IF(N403="zákl. přenesená",J403,0)</f>
        <v>0</v>
      </c>
      <c r="BH403" s="249">
        <f>IF(N403="sníž. přenesená",J403,0)</f>
        <v>0</v>
      </c>
      <c r="BI403" s="249">
        <f>IF(N403="nulová",J403,0)</f>
        <v>0</v>
      </c>
      <c r="BJ403" s="17" t="s">
        <v>81</v>
      </c>
      <c r="BK403" s="249">
        <f>ROUND(I403*H403,2)</f>
        <v>0</v>
      </c>
      <c r="BL403" s="17" t="s">
        <v>146</v>
      </c>
      <c r="BM403" s="248" t="s">
        <v>612</v>
      </c>
    </row>
    <row r="404" spans="2:51" s="12" customFormat="1" ht="12">
      <c r="B404" s="250"/>
      <c r="C404" s="251"/>
      <c r="D404" s="252" t="s">
        <v>148</v>
      </c>
      <c r="E404" s="253" t="s">
        <v>1</v>
      </c>
      <c r="F404" s="254" t="s">
        <v>613</v>
      </c>
      <c r="G404" s="251"/>
      <c r="H404" s="255">
        <v>31.904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AT404" s="261" t="s">
        <v>148</v>
      </c>
      <c r="AU404" s="261" t="s">
        <v>83</v>
      </c>
      <c r="AV404" s="12" t="s">
        <v>83</v>
      </c>
      <c r="AW404" s="12" t="s">
        <v>30</v>
      </c>
      <c r="AX404" s="12" t="s">
        <v>73</v>
      </c>
      <c r="AY404" s="261" t="s">
        <v>139</v>
      </c>
    </row>
    <row r="405" spans="2:51" s="13" customFormat="1" ht="12">
      <c r="B405" s="262"/>
      <c r="C405" s="263"/>
      <c r="D405" s="252" t="s">
        <v>148</v>
      </c>
      <c r="E405" s="264" t="s">
        <v>1</v>
      </c>
      <c r="F405" s="265" t="s">
        <v>150</v>
      </c>
      <c r="G405" s="263"/>
      <c r="H405" s="266">
        <v>31.904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148</v>
      </c>
      <c r="AU405" s="272" t="s">
        <v>83</v>
      </c>
      <c r="AV405" s="13" t="s">
        <v>146</v>
      </c>
      <c r="AW405" s="13" t="s">
        <v>30</v>
      </c>
      <c r="AX405" s="13" t="s">
        <v>81</v>
      </c>
      <c r="AY405" s="272" t="s">
        <v>139</v>
      </c>
    </row>
    <row r="406" spans="2:65" s="1" customFormat="1" ht="16.5" customHeight="1">
      <c r="B406" s="38"/>
      <c r="C406" s="237" t="s">
        <v>614</v>
      </c>
      <c r="D406" s="237" t="s">
        <v>141</v>
      </c>
      <c r="E406" s="238" t="s">
        <v>615</v>
      </c>
      <c r="F406" s="239" t="s">
        <v>616</v>
      </c>
      <c r="G406" s="240" t="s">
        <v>193</v>
      </c>
      <c r="H406" s="241">
        <v>3.059</v>
      </c>
      <c r="I406" s="242"/>
      <c r="J406" s="243">
        <f>ROUND(I406*H406,2)</f>
        <v>0</v>
      </c>
      <c r="K406" s="239" t="s">
        <v>145</v>
      </c>
      <c r="L406" s="43"/>
      <c r="M406" s="244" t="s">
        <v>1</v>
      </c>
      <c r="N406" s="245" t="s">
        <v>38</v>
      </c>
      <c r="O406" s="86"/>
      <c r="P406" s="246">
        <f>O406*H406</f>
        <v>0</v>
      </c>
      <c r="Q406" s="246">
        <v>1.05306</v>
      </c>
      <c r="R406" s="246">
        <f>Q406*H406</f>
        <v>3.2213105400000006</v>
      </c>
      <c r="S406" s="246">
        <v>0</v>
      </c>
      <c r="T406" s="247">
        <f>S406*H406</f>
        <v>0</v>
      </c>
      <c r="AR406" s="248" t="s">
        <v>146</v>
      </c>
      <c r="AT406" s="248" t="s">
        <v>141</v>
      </c>
      <c r="AU406" s="248" t="s">
        <v>83</v>
      </c>
      <c r="AY406" s="17" t="s">
        <v>139</v>
      </c>
      <c r="BE406" s="249">
        <f>IF(N406="základní",J406,0)</f>
        <v>0</v>
      </c>
      <c r="BF406" s="249">
        <f>IF(N406="snížená",J406,0)</f>
        <v>0</v>
      </c>
      <c r="BG406" s="249">
        <f>IF(N406="zákl. přenesená",J406,0)</f>
        <v>0</v>
      </c>
      <c r="BH406" s="249">
        <f>IF(N406="sníž. přenesená",J406,0)</f>
        <v>0</v>
      </c>
      <c r="BI406" s="249">
        <f>IF(N406="nulová",J406,0)</f>
        <v>0</v>
      </c>
      <c r="BJ406" s="17" t="s">
        <v>81</v>
      </c>
      <c r="BK406" s="249">
        <f>ROUND(I406*H406,2)</f>
        <v>0</v>
      </c>
      <c r="BL406" s="17" t="s">
        <v>146</v>
      </c>
      <c r="BM406" s="248" t="s">
        <v>617</v>
      </c>
    </row>
    <row r="407" spans="2:51" s="12" customFormat="1" ht="12">
      <c r="B407" s="250"/>
      <c r="C407" s="251"/>
      <c r="D407" s="252" t="s">
        <v>148</v>
      </c>
      <c r="E407" s="253" t="s">
        <v>1</v>
      </c>
      <c r="F407" s="254" t="s">
        <v>618</v>
      </c>
      <c r="G407" s="251"/>
      <c r="H407" s="255">
        <v>1.669</v>
      </c>
      <c r="I407" s="256"/>
      <c r="J407" s="251"/>
      <c r="K407" s="251"/>
      <c r="L407" s="257"/>
      <c r="M407" s="258"/>
      <c r="N407" s="259"/>
      <c r="O407" s="259"/>
      <c r="P407" s="259"/>
      <c r="Q407" s="259"/>
      <c r="R407" s="259"/>
      <c r="S407" s="259"/>
      <c r="T407" s="260"/>
      <c r="AT407" s="261" t="s">
        <v>148</v>
      </c>
      <c r="AU407" s="261" t="s">
        <v>83</v>
      </c>
      <c r="AV407" s="12" t="s">
        <v>83</v>
      </c>
      <c r="AW407" s="12" t="s">
        <v>30</v>
      </c>
      <c r="AX407" s="12" t="s">
        <v>73</v>
      </c>
      <c r="AY407" s="261" t="s">
        <v>139</v>
      </c>
    </row>
    <row r="408" spans="2:51" s="12" customFormat="1" ht="12">
      <c r="B408" s="250"/>
      <c r="C408" s="251"/>
      <c r="D408" s="252" t="s">
        <v>148</v>
      </c>
      <c r="E408" s="253" t="s">
        <v>1</v>
      </c>
      <c r="F408" s="254" t="s">
        <v>619</v>
      </c>
      <c r="G408" s="251"/>
      <c r="H408" s="255">
        <v>1.221</v>
      </c>
      <c r="I408" s="256"/>
      <c r="J408" s="251"/>
      <c r="K408" s="251"/>
      <c r="L408" s="257"/>
      <c r="M408" s="258"/>
      <c r="N408" s="259"/>
      <c r="O408" s="259"/>
      <c r="P408" s="259"/>
      <c r="Q408" s="259"/>
      <c r="R408" s="259"/>
      <c r="S408" s="259"/>
      <c r="T408" s="260"/>
      <c r="AT408" s="261" t="s">
        <v>148</v>
      </c>
      <c r="AU408" s="261" t="s">
        <v>83</v>
      </c>
      <c r="AV408" s="12" t="s">
        <v>83</v>
      </c>
      <c r="AW408" s="12" t="s">
        <v>30</v>
      </c>
      <c r="AX408" s="12" t="s">
        <v>73</v>
      </c>
      <c r="AY408" s="261" t="s">
        <v>139</v>
      </c>
    </row>
    <row r="409" spans="2:51" s="14" customFormat="1" ht="12">
      <c r="B409" s="289"/>
      <c r="C409" s="290"/>
      <c r="D409" s="252" t="s">
        <v>148</v>
      </c>
      <c r="E409" s="291" t="s">
        <v>1</v>
      </c>
      <c r="F409" s="292" t="s">
        <v>574</v>
      </c>
      <c r="G409" s="290"/>
      <c r="H409" s="291" t="s">
        <v>1</v>
      </c>
      <c r="I409" s="293"/>
      <c r="J409" s="290"/>
      <c r="K409" s="290"/>
      <c r="L409" s="294"/>
      <c r="M409" s="295"/>
      <c r="N409" s="296"/>
      <c r="O409" s="296"/>
      <c r="P409" s="296"/>
      <c r="Q409" s="296"/>
      <c r="R409" s="296"/>
      <c r="S409" s="296"/>
      <c r="T409" s="297"/>
      <c r="AT409" s="298" t="s">
        <v>148</v>
      </c>
      <c r="AU409" s="298" t="s">
        <v>83</v>
      </c>
      <c r="AV409" s="14" t="s">
        <v>81</v>
      </c>
      <c r="AW409" s="14" t="s">
        <v>30</v>
      </c>
      <c r="AX409" s="14" t="s">
        <v>73</v>
      </c>
      <c r="AY409" s="298" t="s">
        <v>139</v>
      </c>
    </row>
    <row r="410" spans="2:51" s="12" customFormat="1" ht="12">
      <c r="B410" s="250"/>
      <c r="C410" s="251"/>
      <c r="D410" s="252" t="s">
        <v>148</v>
      </c>
      <c r="E410" s="253" t="s">
        <v>1</v>
      </c>
      <c r="F410" s="254" t="s">
        <v>620</v>
      </c>
      <c r="G410" s="251"/>
      <c r="H410" s="255">
        <v>0.169</v>
      </c>
      <c r="I410" s="256"/>
      <c r="J410" s="251"/>
      <c r="K410" s="251"/>
      <c r="L410" s="257"/>
      <c r="M410" s="258"/>
      <c r="N410" s="259"/>
      <c r="O410" s="259"/>
      <c r="P410" s="259"/>
      <c r="Q410" s="259"/>
      <c r="R410" s="259"/>
      <c r="S410" s="259"/>
      <c r="T410" s="260"/>
      <c r="AT410" s="261" t="s">
        <v>148</v>
      </c>
      <c r="AU410" s="261" t="s">
        <v>83</v>
      </c>
      <c r="AV410" s="12" t="s">
        <v>83</v>
      </c>
      <c r="AW410" s="12" t="s">
        <v>30</v>
      </c>
      <c r="AX410" s="12" t="s">
        <v>73</v>
      </c>
      <c r="AY410" s="261" t="s">
        <v>139</v>
      </c>
    </row>
    <row r="411" spans="2:51" s="13" customFormat="1" ht="12">
      <c r="B411" s="262"/>
      <c r="C411" s="263"/>
      <c r="D411" s="252" t="s">
        <v>148</v>
      </c>
      <c r="E411" s="264" t="s">
        <v>1</v>
      </c>
      <c r="F411" s="265" t="s">
        <v>150</v>
      </c>
      <c r="G411" s="263"/>
      <c r="H411" s="266">
        <v>3.059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AT411" s="272" t="s">
        <v>148</v>
      </c>
      <c r="AU411" s="272" t="s">
        <v>83</v>
      </c>
      <c r="AV411" s="13" t="s">
        <v>146</v>
      </c>
      <c r="AW411" s="13" t="s">
        <v>30</v>
      </c>
      <c r="AX411" s="13" t="s">
        <v>81</v>
      </c>
      <c r="AY411" s="272" t="s">
        <v>139</v>
      </c>
    </row>
    <row r="412" spans="2:65" s="1" customFormat="1" ht="16.5" customHeight="1">
      <c r="B412" s="38"/>
      <c r="C412" s="237" t="s">
        <v>621</v>
      </c>
      <c r="D412" s="237" t="s">
        <v>141</v>
      </c>
      <c r="E412" s="238" t="s">
        <v>622</v>
      </c>
      <c r="F412" s="239" t="s">
        <v>623</v>
      </c>
      <c r="G412" s="240" t="s">
        <v>144</v>
      </c>
      <c r="H412" s="241">
        <v>73.609</v>
      </c>
      <c r="I412" s="242"/>
      <c r="J412" s="243">
        <f>ROUND(I412*H412,2)</f>
        <v>0</v>
      </c>
      <c r="K412" s="239" t="s">
        <v>145</v>
      </c>
      <c r="L412" s="43"/>
      <c r="M412" s="244" t="s">
        <v>1</v>
      </c>
      <c r="N412" s="245" t="s">
        <v>38</v>
      </c>
      <c r="O412" s="86"/>
      <c r="P412" s="246">
        <f>O412*H412</f>
        <v>0</v>
      </c>
      <c r="Q412" s="246">
        <v>2.45329</v>
      </c>
      <c r="R412" s="246">
        <f>Q412*H412</f>
        <v>180.58422360999998</v>
      </c>
      <c r="S412" s="246">
        <v>0</v>
      </c>
      <c r="T412" s="247">
        <f>S412*H412</f>
        <v>0</v>
      </c>
      <c r="AR412" s="248" t="s">
        <v>146</v>
      </c>
      <c r="AT412" s="248" t="s">
        <v>141</v>
      </c>
      <c r="AU412" s="248" t="s">
        <v>83</v>
      </c>
      <c r="AY412" s="17" t="s">
        <v>139</v>
      </c>
      <c r="BE412" s="249">
        <f>IF(N412="základní",J412,0)</f>
        <v>0</v>
      </c>
      <c r="BF412" s="249">
        <f>IF(N412="snížená",J412,0)</f>
        <v>0</v>
      </c>
      <c r="BG412" s="249">
        <f>IF(N412="zákl. přenesená",J412,0)</f>
        <v>0</v>
      </c>
      <c r="BH412" s="249">
        <f>IF(N412="sníž. přenesená",J412,0)</f>
        <v>0</v>
      </c>
      <c r="BI412" s="249">
        <f>IF(N412="nulová",J412,0)</f>
        <v>0</v>
      </c>
      <c r="BJ412" s="17" t="s">
        <v>81</v>
      </c>
      <c r="BK412" s="249">
        <f>ROUND(I412*H412,2)</f>
        <v>0</v>
      </c>
      <c r="BL412" s="17" t="s">
        <v>146</v>
      </c>
      <c r="BM412" s="248" t="s">
        <v>624</v>
      </c>
    </row>
    <row r="413" spans="2:51" s="14" customFormat="1" ht="12">
      <c r="B413" s="289"/>
      <c r="C413" s="290"/>
      <c r="D413" s="252" t="s">
        <v>148</v>
      </c>
      <c r="E413" s="291" t="s">
        <v>1</v>
      </c>
      <c r="F413" s="292" t="s">
        <v>395</v>
      </c>
      <c r="G413" s="290"/>
      <c r="H413" s="291" t="s">
        <v>1</v>
      </c>
      <c r="I413" s="293"/>
      <c r="J413" s="290"/>
      <c r="K413" s="290"/>
      <c r="L413" s="294"/>
      <c r="M413" s="295"/>
      <c r="N413" s="296"/>
      <c r="O413" s="296"/>
      <c r="P413" s="296"/>
      <c r="Q413" s="296"/>
      <c r="R413" s="296"/>
      <c r="S413" s="296"/>
      <c r="T413" s="297"/>
      <c r="AT413" s="298" t="s">
        <v>148</v>
      </c>
      <c r="AU413" s="298" t="s">
        <v>83</v>
      </c>
      <c r="AV413" s="14" t="s">
        <v>81</v>
      </c>
      <c r="AW413" s="14" t="s">
        <v>30</v>
      </c>
      <c r="AX413" s="14" t="s">
        <v>73</v>
      </c>
      <c r="AY413" s="298" t="s">
        <v>139</v>
      </c>
    </row>
    <row r="414" spans="2:51" s="12" customFormat="1" ht="12">
      <c r="B414" s="250"/>
      <c r="C414" s="251"/>
      <c r="D414" s="252" t="s">
        <v>148</v>
      </c>
      <c r="E414" s="253" t="s">
        <v>1</v>
      </c>
      <c r="F414" s="254" t="s">
        <v>625</v>
      </c>
      <c r="G414" s="251"/>
      <c r="H414" s="255">
        <v>37.63</v>
      </c>
      <c r="I414" s="256"/>
      <c r="J414" s="251"/>
      <c r="K414" s="251"/>
      <c r="L414" s="257"/>
      <c r="M414" s="258"/>
      <c r="N414" s="259"/>
      <c r="O414" s="259"/>
      <c r="P414" s="259"/>
      <c r="Q414" s="259"/>
      <c r="R414" s="259"/>
      <c r="S414" s="259"/>
      <c r="T414" s="260"/>
      <c r="AT414" s="261" t="s">
        <v>148</v>
      </c>
      <c r="AU414" s="261" t="s">
        <v>83</v>
      </c>
      <c r="AV414" s="12" t="s">
        <v>83</v>
      </c>
      <c r="AW414" s="12" t="s">
        <v>30</v>
      </c>
      <c r="AX414" s="12" t="s">
        <v>73</v>
      </c>
      <c r="AY414" s="261" t="s">
        <v>139</v>
      </c>
    </row>
    <row r="415" spans="2:51" s="12" customFormat="1" ht="12">
      <c r="B415" s="250"/>
      <c r="C415" s="251"/>
      <c r="D415" s="252" t="s">
        <v>148</v>
      </c>
      <c r="E415" s="253" t="s">
        <v>1</v>
      </c>
      <c r="F415" s="254" t="s">
        <v>626</v>
      </c>
      <c r="G415" s="251"/>
      <c r="H415" s="255">
        <v>25.164</v>
      </c>
      <c r="I415" s="256"/>
      <c r="J415" s="251"/>
      <c r="K415" s="251"/>
      <c r="L415" s="257"/>
      <c r="M415" s="258"/>
      <c r="N415" s="259"/>
      <c r="O415" s="259"/>
      <c r="P415" s="259"/>
      <c r="Q415" s="259"/>
      <c r="R415" s="259"/>
      <c r="S415" s="259"/>
      <c r="T415" s="260"/>
      <c r="AT415" s="261" t="s">
        <v>148</v>
      </c>
      <c r="AU415" s="261" t="s">
        <v>83</v>
      </c>
      <c r="AV415" s="12" t="s">
        <v>83</v>
      </c>
      <c r="AW415" s="12" t="s">
        <v>30</v>
      </c>
      <c r="AX415" s="12" t="s">
        <v>73</v>
      </c>
      <c r="AY415" s="261" t="s">
        <v>139</v>
      </c>
    </row>
    <row r="416" spans="2:51" s="14" customFormat="1" ht="12">
      <c r="B416" s="289"/>
      <c r="C416" s="290"/>
      <c r="D416" s="252" t="s">
        <v>148</v>
      </c>
      <c r="E416" s="291" t="s">
        <v>1</v>
      </c>
      <c r="F416" s="292" t="s">
        <v>627</v>
      </c>
      <c r="G416" s="290"/>
      <c r="H416" s="291" t="s">
        <v>1</v>
      </c>
      <c r="I416" s="293"/>
      <c r="J416" s="290"/>
      <c r="K416" s="290"/>
      <c r="L416" s="294"/>
      <c r="M416" s="295"/>
      <c r="N416" s="296"/>
      <c r="O416" s="296"/>
      <c r="P416" s="296"/>
      <c r="Q416" s="296"/>
      <c r="R416" s="296"/>
      <c r="S416" s="296"/>
      <c r="T416" s="297"/>
      <c r="AT416" s="298" t="s">
        <v>148</v>
      </c>
      <c r="AU416" s="298" t="s">
        <v>83</v>
      </c>
      <c r="AV416" s="14" t="s">
        <v>81</v>
      </c>
      <c r="AW416" s="14" t="s">
        <v>30</v>
      </c>
      <c r="AX416" s="14" t="s">
        <v>73</v>
      </c>
      <c r="AY416" s="298" t="s">
        <v>139</v>
      </c>
    </row>
    <row r="417" spans="2:51" s="12" customFormat="1" ht="12">
      <c r="B417" s="250"/>
      <c r="C417" s="251"/>
      <c r="D417" s="252" t="s">
        <v>148</v>
      </c>
      <c r="E417" s="253" t="s">
        <v>1</v>
      </c>
      <c r="F417" s="254" t="s">
        <v>628</v>
      </c>
      <c r="G417" s="251"/>
      <c r="H417" s="255">
        <v>4.274</v>
      </c>
      <c r="I417" s="256"/>
      <c r="J417" s="251"/>
      <c r="K417" s="251"/>
      <c r="L417" s="257"/>
      <c r="M417" s="258"/>
      <c r="N417" s="259"/>
      <c r="O417" s="259"/>
      <c r="P417" s="259"/>
      <c r="Q417" s="259"/>
      <c r="R417" s="259"/>
      <c r="S417" s="259"/>
      <c r="T417" s="260"/>
      <c r="AT417" s="261" t="s">
        <v>148</v>
      </c>
      <c r="AU417" s="261" t="s">
        <v>83</v>
      </c>
      <c r="AV417" s="12" t="s">
        <v>83</v>
      </c>
      <c r="AW417" s="12" t="s">
        <v>30</v>
      </c>
      <c r="AX417" s="12" t="s">
        <v>73</v>
      </c>
      <c r="AY417" s="261" t="s">
        <v>139</v>
      </c>
    </row>
    <row r="418" spans="2:51" s="12" customFormat="1" ht="12">
      <c r="B418" s="250"/>
      <c r="C418" s="251"/>
      <c r="D418" s="252" t="s">
        <v>148</v>
      </c>
      <c r="E418" s="253" t="s">
        <v>1</v>
      </c>
      <c r="F418" s="254" t="s">
        <v>629</v>
      </c>
      <c r="G418" s="251"/>
      <c r="H418" s="255">
        <v>3.436</v>
      </c>
      <c r="I418" s="256"/>
      <c r="J418" s="251"/>
      <c r="K418" s="251"/>
      <c r="L418" s="257"/>
      <c r="M418" s="258"/>
      <c r="N418" s="259"/>
      <c r="O418" s="259"/>
      <c r="P418" s="259"/>
      <c r="Q418" s="259"/>
      <c r="R418" s="259"/>
      <c r="S418" s="259"/>
      <c r="T418" s="260"/>
      <c r="AT418" s="261" t="s">
        <v>148</v>
      </c>
      <c r="AU418" s="261" t="s">
        <v>83</v>
      </c>
      <c r="AV418" s="12" t="s">
        <v>83</v>
      </c>
      <c r="AW418" s="12" t="s">
        <v>30</v>
      </c>
      <c r="AX418" s="12" t="s">
        <v>73</v>
      </c>
      <c r="AY418" s="261" t="s">
        <v>139</v>
      </c>
    </row>
    <row r="419" spans="2:51" s="14" customFormat="1" ht="12">
      <c r="B419" s="289"/>
      <c r="C419" s="290"/>
      <c r="D419" s="252" t="s">
        <v>148</v>
      </c>
      <c r="E419" s="291" t="s">
        <v>1</v>
      </c>
      <c r="F419" s="292" t="s">
        <v>630</v>
      </c>
      <c r="G419" s="290"/>
      <c r="H419" s="291" t="s">
        <v>1</v>
      </c>
      <c r="I419" s="293"/>
      <c r="J419" s="290"/>
      <c r="K419" s="290"/>
      <c r="L419" s="294"/>
      <c r="M419" s="295"/>
      <c r="N419" s="296"/>
      <c r="O419" s="296"/>
      <c r="P419" s="296"/>
      <c r="Q419" s="296"/>
      <c r="R419" s="296"/>
      <c r="S419" s="296"/>
      <c r="T419" s="297"/>
      <c r="AT419" s="298" t="s">
        <v>148</v>
      </c>
      <c r="AU419" s="298" t="s">
        <v>83</v>
      </c>
      <c r="AV419" s="14" t="s">
        <v>81</v>
      </c>
      <c r="AW419" s="14" t="s">
        <v>30</v>
      </c>
      <c r="AX419" s="14" t="s">
        <v>73</v>
      </c>
      <c r="AY419" s="298" t="s">
        <v>139</v>
      </c>
    </row>
    <row r="420" spans="2:51" s="12" customFormat="1" ht="12">
      <c r="B420" s="250"/>
      <c r="C420" s="251"/>
      <c r="D420" s="252" t="s">
        <v>148</v>
      </c>
      <c r="E420" s="253" t="s">
        <v>1</v>
      </c>
      <c r="F420" s="254" t="s">
        <v>631</v>
      </c>
      <c r="G420" s="251"/>
      <c r="H420" s="255">
        <v>3.105</v>
      </c>
      <c r="I420" s="256"/>
      <c r="J420" s="251"/>
      <c r="K420" s="251"/>
      <c r="L420" s="257"/>
      <c r="M420" s="258"/>
      <c r="N420" s="259"/>
      <c r="O420" s="259"/>
      <c r="P420" s="259"/>
      <c r="Q420" s="259"/>
      <c r="R420" s="259"/>
      <c r="S420" s="259"/>
      <c r="T420" s="260"/>
      <c r="AT420" s="261" t="s">
        <v>148</v>
      </c>
      <c r="AU420" s="261" t="s">
        <v>83</v>
      </c>
      <c r="AV420" s="12" t="s">
        <v>83</v>
      </c>
      <c r="AW420" s="12" t="s">
        <v>30</v>
      </c>
      <c r="AX420" s="12" t="s">
        <v>73</v>
      </c>
      <c r="AY420" s="261" t="s">
        <v>139</v>
      </c>
    </row>
    <row r="421" spans="2:51" s="13" customFormat="1" ht="12">
      <c r="B421" s="262"/>
      <c r="C421" s="263"/>
      <c r="D421" s="252" t="s">
        <v>148</v>
      </c>
      <c r="E421" s="264" t="s">
        <v>1</v>
      </c>
      <c r="F421" s="265" t="s">
        <v>150</v>
      </c>
      <c r="G421" s="263"/>
      <c r="H421" s="266">
        <v>73.609</v>
      </c>
      <c r="I421" s="267"/>
      <c r="J421" s="263"/>
      <c r="K421" s="263"/>
      <c r="L421" s="268"/>
      <c r="M421" s="269"/>
      <c r="N421" s="270"/>
      <c r="O421" s="270"/>
      <c r="P421" s="270"/>
      <c r="Q421" s="270"/>
      <c r="R421" s="270"/>
      <c r="S421" s="270"/>
      <c r="T421" s="271"/>
      <c r="AT421" s="272" t="s">
        <v>148</v>
      </c>
      <c r="AU421" s="272" t="s">
        <v>83</v>
      </c>
      <c r="AV421" s="13" t="s">
        <v>146</v>
      </c>
      <c r="AW421" s="13" t="s">
        <v>30</v>
      </c>
      <c r="AX421" s="13" t="s">
        <v>81</v>
      </c>
      <c r="AY421" s="272" t="s">
        <v>139</v>
      </c>
    </row>
    <row r="422" spans="2:65" s="1" customFormat="1" ht="16.5" customHeight="1">
      <c r="B422" s="38"/>
      <c r="C422" s="237" t="s">
        <v>632</v>
      </c>
      <c r="D422" s="237" t="s">
        <v>141</v>
      </c>
      <c r="E422" s="238" t="s">
        <v>633</v>
      </c>
      <c r="F422" s="239" t="s">
        <v>634</v>
      </c>
      <c r="G422" s="240" t="s">
        <v>144</v>
      </c>
      <c r="H422" s="241">
        <v>119.256</v>
      </c>
      <c r="I422" s="242"/>
      <c r="J422" s="243">
        <f>ROUND(I422*H422,2)</f>
        <v>0</v>
      </c>
      <c r="K422" s="239" t="s">
        <v>145</v>
      </c>
      <c r="L422" s="43"/>
      <c r="M422" s="244" t="s">
        <v>1</v>
      </c>
      <c r="N422" s="245" t="s">
        <v>38</v>
      </c>
      <c r="O422" s="86"/>
      <c r="P422" s="246">
        <f>O422*H422</f>
        <v>0</v>
      </c>
      <c r="Q422" s="246">
        <v>2.45329</v>
      </c>
      <c r="R422" s="246">
        <f>Q422*H422</f>
        <v>292.56955224</v>
      </c>
      <c r="S422" s="246">
        <v>0</v>
      </c>
      <c r="T422" s="247">
        <f>S422*H422</f>
        <v>0</v>
      </c>
      <c r="AR422" s="248" t="s">
        <v>146</v>
      </c>
      <c r="AT422" s="248" t="s">
        <v>141</v>
      </c>
      <c r="AU422" s="248" t="s">
        <v>83</v>
      </c>
      <c r="AY422" s="17" t="s">
        <v>139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17" t="s">
        <v>81</v>
      </c>
      <c r="BK422" s="249">
        <f>ROUND(I422*H422,2)</f>
        <v>0</v>
      </c>
      <c r="BL422" s="17" t="s">
        <v>146</v>
      </c>
      <c r="BM422" s="248" t="s">
        <v>635</v>
      </c>
    </row>
    <row r="423" spans="2:51" s="14" customFormat="1" ht="12">
      <c r="B423" s="289"/>
      <c r="C423" s="290"/>
      <c r="D423" s="252" t="s">
        <v>148</v>
      </c>
      <c r="E423" s="291" t="s">
        <v>1</v>
      </c>
      <c r="F423" s="292" t="s">
        <v>636</v>
      </c>
      <c r="G423" s="290"/>
      <c r="H423" s="291" t="s">
        <v>1</v>
      </c>
      <c r="I423" s="293"/>
      <c r="J423" s="290"/>
      <c r="K423" s="290"/>
      <c r="L423" s="294"/>
      <c r="M423" s="295"/>
      <c r="N423" s="296"/>
      <c r="O423" s="296"/>
      <c r="P423" s="296"/>
      <c r="Q423" s="296"/>
      <c r="R423" s="296"/>
      <c r="S423" s="296"/>
      <c r="T423" s="297"/>
      <c r="AT423" s="298" t="s">
        <v>148</v>
      </c>
      <c r="AU423" s="298" t="s">
        <v>83</v>
      </c>
      <c r="AV423" s="14" t="s">
        <v>81</v>
      </c>
      <c r="AW423" s="14" t="s">
        <v>30</v>
      </c>
      <c r="AX423" s="14" t="s">
        <v>73</v>
      </c>
      <c r="AY423" s="298" t="s">
        <v>139</v>
      </c>
    </row>
    <row r="424" spans="2:51" s="12" customFormat="1" ht="12">
      <c r="B424" s="250"/>
      <c r="C424" s="251"/>
      <c r="D424" s="252" t="s">
        <v>148</v>
      </c>
      <c r="E424" s="253" t="s">
        <v>1</v>
      </c>
      <c r="F424" s="254" t="s">
        <v>637</v>
      </c>
      <c r="G424" s="251"/>
      <c r="H424" s="255">
        <v>35.94</v>
      </c>
      <c r="I424" s="256"/>
      <c r="J424" s="251"/>
      <c r="K424" s="251"/>
      <c r="L424" s="257"/>
      <c r="M424" s="258"/>
      <c r="N424" s="259"/>
      <c r="O424" s="259"/>
      <c r="P424" s="259"/>
      <c r="Q424" s="259"/>
      <c r="R424" s="259"/>
      <c r="S424" s="259"/>
      <c r="T424" s="260"/>
      <c r="AT424" s="261" t="s">
        <v>148</v>
      </c>
      <c r="AU424" s="261" t="s">
        <v>83</v>
      </c>
      <c r="AV424" s="12" t="s">
        <v>83</v>
      </c>
      <c r="AW424" s="12" t="s">
        <v>30</v>
      </c>
      <c r="AX424" s="12" t="s">
        <v>73</v>
      </c>
      <c r="AY424" s="261" t="s">
        <v>139</v>
      </c>
    </row>
    <row r="425" spans="2:51" s="12" customFormat="1" ht="12">
      <c r="B425" s="250"/>
      <c r="C425" s="251"/>
      <c r="D425" s="252" t="s">
        <v>148</v>
      </c>
      <c r="E425" s="253" t="s">
        <v>1</v>
      </c>
      <c r="F425" s="254" t="s">
        <v>638</v>
      </c>
      <c r="G425" s="251"/>
      <c r="H425" s="255">
        <v>9.275</v>
      </c>
      <c r="I425" s="256"/>
      <c r="J425" s="251"/>
      <c r="K425" s="251"/>
      <c r="L425" s="257"/>
      <c r="M425" s="258"/>
      <c r="N425" s="259"/>
      <c r="O425" s="259"/>
      <c r="P425" s="259"/>
      <c r="Q425" s="259"/>
      <c r="R425" s="259"/>
      <c r="S425" s="259"/>
      <c r="T425" s="260"/>
      <c r="AT425" s="261" t="s">
        <v>148</v>
      </c>
      <c r="AU425" s="261" t="s">
        <v>83</v>
      </c>
      <c r="AV425" s="12" t="s">
        <v>83</v>
      </c>
      <c r="AW425" s="12" t="s">
        <v>30</v>
      </c>
      <c r="AX425" s="12" t="s">
        <v>73</v>
      </c>
      <c r="AY425" s="261" t="s">
        <v>139</v>
      </c>
    </row>
    <row r="426" spans="2:51" s="12" customFormat="1" ht="12">
      <c r="B426" s="250"/>
      <c r="C426" s="251"/>
      <c r="D426" s="252" t="s">
        <v>148</v>
      </c>
      <c r="E426" s="253" t="s">
        <v>1</v>
      </c>
      <c r="F426" s="254" t="s">
        <v>639</v>
      </c>
      <c r="G426" s="251"/>
      <c r="H426" s="255">
        <v>14.352</v>
      </c>
      <c r="I426" s="256"/>
      <c r="J426" s="251"/>
      <c r="K426" s="251"/>
      <c r="L426" s="257"/>
      <c r="M426" s="258"/>
      <c r="N426" s="259"/>
      <c r="O426" s="259"/>
      <c r="P426" s="259"/>
      <c r="Q426" s="259"/>
      <c r="R426" s="259"/>
      <c r="S426" s="259"/>
      <c r="T426" s="260"/>
      <c r="AT426" s="261" t="s">
        <v>148</v>
      </c>
      <c r="AU426" s="261" t="s">
        <v>83</v>
      </c>
      <c r="AV426" s="12" t="s">
        <v>83</v>
      </c>
      <c r="AW426" s="12" t="s">
        <v>30</v>
      </c>
      <c r="AX426" s="12" t="s">
        <v>73</v>
      </c>
      <c r="AY426" s="261" t="s">
        <v>139</v>
      </c>
    </row>
    <row r="427" spans="2:51" s="12" customFormat="1" ht="12">
      <c r="B427" s="250"/>
      <c r="C427" s="251"/>
      <c r="D427" s="252" t="s">
        <v>148</v>
      </c>
      <c r="E427" s="253" t="s">
        <v>1</v>
      </c>
      <c r="F427" s="254" t="s">
        <v>640</v>
      </c>
      <c r="G427" s="251"/>
      <c r="H427" s="255">
        <v>8.377</v>
      </c>
      <c r="I427" s="256"/>
      <c r="J427" s="251"/>
      <c r="K427" s="251"/>
      <c r="L427" s="257"/>
      <c r="M427" s="258"/>
      <c r="N427" s="259"/>
      <c r="O427" s="259"/>
      <c r="P427" s="259"/>
      <c r="Q427" s="259"/>
      <c r="R427" s="259"/>
      <c r="S427" s="259"/>
      <c r="T427" s="260"/>
      <c r="AT427" s="261" t="s">
        <v>148</v>
      </c>
      <c r="AU427" s="261" t="s">
        <v>83</v>
      </c>
      <c r="AV427" s="12" t="s">
        <v>83</v>
      </c>
      <c r="AW427" s="12" t="s">
        <v>30</v>
      </c>
      <c r="AX427" s="12" t="s">
        <v>73</v>
      </c>
      <c r="AY427" s="261" t="s">
        <v>139</v>
      </c>
    </row>
    <row r="428" spans="2:51" s="12" customFormat="1" ht="12">
      <c r="B428" s="250"/>
      <c r="C428" s="251"/>
      <c r="D428" s="252" t="s">
        <v>148</v>
      </c>
      <c r="E428" s="253" t="s">
        <v>1</v>
      </c>
      <c r="F428" s="254" t="s">
        <v>641</v>
      </c>
      <c r="G428" s="251"/>
      <c r="H428" s="255">
        <v>1.027</v>
      </c>
      <c r="I428" s="256"/>
      <c r="J428" s="251"/>
      <c r="K428" s="251"/>
      <c r="L428" s="257"/>
      <c r="M428" s="258"/>
      <c r="N428" s="259"/>
      <c r="O428" s="259"/>
      <c r="P428" s="259"/>
      <c r="Q428" s="259"/>
      <c r="R428" s="259"/>
      <c r="S428" s="259"/>
      <c r="T428" s="260"/>
      <c r="AT428" s="261" t="s">
        <v>148</v>
      </c>
      <c r="AU428" s="261" t="s">
        <v>83</v>
      </c>
      <c r="AV428" s="12" t="s">
        <v>83</v>
      </c>
      <c r="AW428" s="12" t="s">
        <v>30</v>
      </c>
      <c r="AX428" s="12" t="s">
        <v>73</v>
      </c>
      <c r="AY428" s="261" t="s">
        <v>139</v>
      </c>
    </row>
    <row r="429" spans="2:51" s="12" customFormat="1" ht="12">
      <c r="B429" s="250"/>
      <c r="C429" s="251"/>
      <c r="D429" s="252" t="s">
        <v>148</v>
      </c>
      <c r="E429" s="253" t="s">
        <v>1</v>
      </c>
      <c r="F429" s="254" t="s">
        <v>642</v>
      </c>
      <c r="G429" s="251"/>
      <c r="H429" s="255">
        <v>1.211</v>
      </c>
      <c r="I429" s="256"/>
      <c r="J429" s="251"/>
      <c r="K429" s="251"/>
      <c r="L429" s="257"/>
      <c r="M429" s="258"/>
      <c r="N429" s="259"/>
      <c r="O429" s="259"/>
      <c r="P429" s="259"/>
      <c r="Q429" s="259"/>
      <c r="R429" s="259"/>
      <c r="S429" s="259"/>
      <c r="T429" s="260"/>
      <c r="AT429" s="261" t="s">
        <v>148</v>
      </c>
      <c r="AU429" s="261" t="s">
        <v>83</v>
      </c>
      <c r="AV429" s="12" t="s">
        <v>83</v>
      </c>
      <c r="AW429" s="12" t="s">
        <v>30</v>
      </c>
      <c r="AX429" s="12" t="s">
        <v>73</v>
      </c>
      <c r="AY429" s="261" t="s">
        <v>139</v>
      </c>
    </row>
    <row r="430" spans="2:51" s="12" customFormat="1" ht="12">
      <c r="B430" s="250"/>
      <c r="C430" s="251"/>
      <c r="D430" s="252" t="s">
        <v>148</v>
      </c>
      <c r="E430" s="253" t="s">
        <v>1</v>
      </c>
      <c r="F430" s="254" t="s">
        <v>643</v>
      </c>
      <c r="G430" s="251"/>
      <c r="H430" s="255">
        <v>27.563</v>
      </c>
      <c r="I430" s="256"/>
      <c r="J430" s="251"/>
      <c r="K430" s="251"/>
      <c r="L430" s="257"/>
      <c r="M430" s="258"/>
      <c r="N430" s="259"/>
      <c r="O430" s="259"/>
      <c r="P430" s="259"/>
      <c r="Q430" s="259"/>
      <c r="R430" s="259"/>
      <c r="S430" s="259"/>
      <c r="T430" s="260"/>
      <c r="AT430" s="261" t="s">
        <v>148</v>
      </c>
      <c r="AU430" s="261" t="s">
        <v>83</v>
      </c>
      <c r="AV430" s="12" t="s">
        <v>83</v>
      </c>
      <c r="AW430" s="12" t="s">
        <v>30</v>
      </c>
      <c r="AX430" s="12" t="s">
        <v>73</v>
      </c>
      <c r="AY430" s="261" t="s">
        <v>139</v>
      </c>
    </row>
    <row r="431" spans="2:51" s="12" customFormat="1" ht="12">
      <c r="B431" s="250"/>
      <c r="C431" s="251"/>
      <c r="D431" s="252" t="s">
        <v>148</v>
      </c>
      <c r="E431" s="253" t="s">
        <v>1</v>
      </c>
      <c r="F431" s="254" t="s">
        <v>644</v>
      </c>
      <c r="G431" s="251"/>
      <c r="H431" s="255">
        <v>1.575</v>
      </c>
      <c r="I431" s="256"/>
      <c r="J431" s="251"/>
      <c r="K431" s="251"/>
      <c r="L431" s="257"/>
      <c r="M431" s="258"/>
      <c r="N431" s="259"/>
      <c r="O431" s="259"/>
      <c r="P431" s="259"/>
      <c r="Q431" s="259"/>
      <c r="R431" s="259"/>
      <c r="S431" s="259"/>
      <c r="T431" s="260"/>
      <c r="AT431" s="261" t="s">
        <v>148</v>
      </c>
      <c r="AU431" s="261" t="s">
        <v>83</v>
      </c>
      <c r="AV431" s="12" t="s">
        <v>83</v>
      </c>
      <c r="AW431" s="12" t="s">
        <v>30</v>
      </c>
      <c r="AX431" s="12" t="s">
        <v>73</v>
      </c>
      <c r="AY431" s="261" t="s">
        <v>139</v>
      </c>
    </row>
    <row r="432" spans="2:51" s="12" customFormat="1" ht="12">
      <c r="B432" s="250"/>
      <c r="C432" s="251"/>
      <c r="D432" s="252" t="s">
        <v>148</v>
      </c>
      <c r="E432" s="253" t="s">
        <v>1</v>
      </c>
      <c r="F432" s="254" t="s">
        <v>645</v>
      </c>
      <c r="G432" s="251"/>
      <c r="H432" s="255">
        <v>8.55</v>
      </c>
      <c r="I432" s="256"/>
      <c r="J432" s="251"/>
      <c r="K432" s="251"/>
      <c r="L432" s="257"/>
      <c r="M432" s="258"/>
      <c r="N432" s="259"/>
      <c r="O432" s="259"/>
      <c r="P432" s="259"/>
      <c r="Q432" s="259"/>
      <c r="R432" s="259"/>
      <c r="S432" s="259"/>
      <c r="T432" s="260"/>
      <c r="AT432" s="261" t="s">
        <v>148</v>
      </c>
      <c r="AU432" s="261" t="s">
        <v>83</v>
      </c>
      <c r="AV432" s="12" t="s">
        <v>83</v>
      </c>
      <c r="AW432" s="12" t="s">
        <v>30</v>
      </c>
      <c r="AX432" s="12" t="s">
        <v>73</v>
      </c>
      <c r="AY432" s="261" t="s">
        <v>139</v>
      </c>
    </row>
    <row r="433" spans="2:51" s="12" customFormat="1" ht="12">
      <c r="B433" s="250"/>
      <c r="C433" s="251"/>
      <c r="D433" s="252" t="s">
        <v>148</v>
      </c>
      <c r="E433" s="253" t="s">
        <v>1</v>
      </c>
      <c r="F433" s="254" t="s">
        <v>646</v>
      </c>
      <c r="G433" s="251"/>
      <c r="H433" s="255">
        <v>8.82</v>
      </c>
      <c r="I433" s="256"/>
      <c r="J433" s="251"/>
      <c r="K433" s="251"/>
      <c r="L433" s="257"/>
      <c r="M433" s="258"/>
      <c r="N433" s="259"/>
      <c r="O433" s="259"/>
      <c r="P433" s="259"/>
      <c r="Q433" s="259"/>
      <c r="R433" s="259"/>
      <c r="S433" s="259"/>
      <c r="T433" s="260"/>
      <c r="AT433" s="261" t="s">
        <v>148</v>
      </c>
      <c r="AU433" s="261" t="s">
        <v>83</v>
      </c>
      <c r="AV433" s="12" t="s">
        <v>83</v>
      </c>
      <c r="AW433" s="12" t="s">
        <v>30</v>
      </c>
      <c r="AX433" s="12" t="s">
        <v>73</v>
      </c>
      <c r="AY433" s="261" t="s">
        <v>139</v>
      </c>
    </row>
    <row r="434" spans="2:51" s="14" customFormat="1" ht="12">
      <c r="B434" s="289"/>
      <c r="C434" s="290"/>
      <c r="D434" s="252" t="s">
        <v>148</v>
      </c>
      <c r="E434" s="291" t="s">
        <v>1</v>
      </c>
      <c r="F434" s="292" t="s">
        <v>647</v>
      </c>
      <c r="G434" s="290"/>
      <c r="H434" s="291" t="s">
        <v>1</v>
      </c>
      <c r="I434" s="293"/>
      <c r="J434" s="290"/>
      <c r="K434" s="290"/>
      <c r="L434" s="294"/>
      <c r="M434" s="295"/>
      <c r="N434" s="296"/>
      <c r="O434" s="296"/>
      <c r="P434" s="296"/>
      <c r="Q434" s="296"/>
      <c r="R434" s="296"/>
      <c r="S434" s="296"/>
      <c r="T434" s="297"/>
      <c r="AT434" s="298" t="s">
        <v>148</v>
      </c>
      <c r="AU434" s="298" t="s">
        <v>83</v>
      </c>
      <c r="AV434" s="14" t="s">
        <v>81</v>
      </c>
      <c r="AW434" s="14" t="s">
        <v>30</v>
      </c>
      <c r="AX434" s="14" t="s">
        <v>73</v>
      </c>
      <c r="AY434" s="298" t="s">
        <v>139</v>
      </c>
    </row>
    <row r="435" spans="2:51" s="12" customFormat="1" ht="12">
      <c r="B435" s="250"/>
      <c r="C435" s="251"/>
      <c r="D435" s="252" t="s">
        <v>148</v>
      </c>
      <c r="E435" s="253" t="s">
        <v>1</v>
      </c>
      <c r="F435" s="254" t="s">
        <v>648</v>
      </c>
      <c r="G435" s="251"/>
      <c r="H435" s="255">
        <v>0.96</v>
      </c>
      <c r="I435" s="256"/>
      <c r="J435" s="251"/>
      <c r="K435" s="251"/>
      <c r="L435" s="257"/>
      <c r="M435" s="258"/>
      <c r="N435" s="259"/>
      <c r="O435" s="259"/>
      <c r="P435" s="259"/>
      <c r="Q435" s="259"/>
      <c r="R435" s="259"/>
      <c r="S435" s="259"/>
      <c r="T435" s="260"/>
      <c r="AT435" s="261" t="s">
        <v>148</v>
      </c>
      <c r="AU435" s="261" t="s">
        <v>83</v>
      </c>
      <c r="AV435" s="12" t="s">
        <v>83</v>
      </c>
      <c r="AW435" s="12" t="s">
        <v>30</v>
      </c>
      <c r="AX435" s="12" t="s">
        <v>73</v>
      </c>
      <c r="AY435" s="261" t="s">
        <v>139</v>
      </c>
    </row>
    <row r="436" spans="2:51" s="12" customFormat="1" ht="12">
      <c r="B436" s="250"/>
      <c r="C436" s="251"/>
      <c r="D436" s="252" t="s">
        <v>148</v>
      </c>
      <c r="E436" s="253" t="s">
        <v>1</v>
      </c>
      <c r="F436" s="254" t="s">
        <v>649</v>
      </c>
      <c r="G436" s="251"/>
      <c r="H436" s="255">
        <v>0.188</v>
      </c>
      <c r="I436" s="256"/>
      <c r="J436" s="251"/>
      <c r="K436" s="251"/>
      <c r="L436" s="257"/>
      <c r="M436" s="258"/>
      <c r="N436" s="259"/>
      <c r="O436" s="259"/>
      <c r="P436" s="259"/>
      <c r="Q436" s="259"/>
      <c r="R436" s="259"/>
      <c r="S436" s="259"/>
      <c r="T436" s="260"/>
      <c r="AT436" s="261" t="s">
        <v>148</v>
      </c>
      <c r="AU436" s="261" t="s">
        <v>83</v>
      </c>
      <c r="AV436" s="12" t="s">
        <v>83</v>
      </c>
      <c r="AW436" s="12" t="s">
        <v>30</v>
      </c>
      <c r="AX436" s="12" t="s">
        <v>73</v>
      </c>
      <c r="AY436" s="261" t="s">
        <v>139</v>
      </c>
    </row>
    <row r="437" spans="2:51" s="12" customFormat="1" ht="12">
      <c r="B437" s="250"/>
      <c r="C437" s="251"/>
      <c r="D437" s="252" t="s">
        <v>148</v>
      </c>
      <c r="E437" s="253" t="s">
        <v>1</v>
      </c>
      <c r="F437" s="254" t="s">
        <v>650</v>
      </c>
      <c r="G437" s="251"/>
      <c r="H437" s="255">
        <v>1.418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AT437" s="261" t="s">
        <v>148</v>
      </c>
      <c r="AU437" s="261" t="s">
        <v>83</v>
      </c>
      <c r="AV437" s="12" t="s">
        <v>83</v>
      </c>
      <c r="AW437" s="12" t="s">
        <v>30</v>
      </c>
      <c r="AX437" s="12" t="s">
        <v>73</v>
      </c>
      <c r="AY437" s="261" t="s">
        <v>139</v>
      </c>
    </row>
    <row r="438" spans="2:51" s="13" customFormat="1" ht="12">
      <c r="B438" s="262"/>
      <c r="C438" s="263"/>
      <c r="D438" s="252" t="s">
        <v>148</v>
      </c>
      <c r="E438" s="264" t="s">
        <v>1</v>
      </c>
      <c r="F438" s="265" t="s">
        <v>150</v>
      </c>
      <c r="G438" s="263"/>
      <c r="H438" s="266">
        <v>119.256</v>
      </c>
      <c r="I438" s="267"/>
      <c r="J438" s="263"/>
      <c r="K438" s="263"/>
      <c r="L438" s="268"/>
      <c r="M438" s="269"/>
      <c r="N438" s="270"/>
      <c r="O438" s="270"/>
      <c r="P438" s="270"/>
      <c r="Q438" s="270"/>
      <c r="R438" s="270"/>
      <c r="S438" s="270"/>
      <c r="T438" s="271"/>
      <c r="AT438" s="272" t="s">
        <v>148</v>
      </c>
      <c r="AU438" s="272" t="s">
        <v>83</v>
      </c>
      <c r="AV438" s="13" t="s">
        <v>146</v>
      </c>
      <c r="AW438" s="13" t="s">
        <v>30</v>
      </c>
      <c r="AX438" s="13" t="s">
        <v>81</v>
      </c>
      <c r="AY438" s="272" t="s">
        <v>139</v>
      </c>
    </row>
    <row r="439" spans="2:65" s="1" customFormat="1" ht="24" customHeight="1">
      <c r="B439" s="38"/>
      <c r="C439" s="237" t="s">
        <v>651</v>
      </c>
      <c r="D439" s="237" t="s">
        <v>141</v>
      </c>
      <c r="E439" s="238" t="s">
        <v>652</v>
      </c>
      <c r="F439" s="239" t="s">
        <v>653</v>
      </c>
      <c r="G439" s="240" t="s">
        <v>144</v>
      </c>
      <c r="H439" s="241">
        <v>22.404</v>
      </c>
      <c r="I439" s="242"/>
      <c r="J439" s="243">
        <f>ROUND(I439*H439,2)</f>
        <v>0</v>
      </c>
      <c r="K439" s="239" t="s">
        <v>145</v>
      </c>
      <c r="L439" s="43"/>
      <c r="M439" s="244" t="s">
        <v>1</v>
      </c>
      <c r="N439" s="245" t="s">
        <v>38</v>
      </c>
      <c r="O439" s="86"/>
      <c r="P439" s="246">
        <f>O439*H439</f>
        <v>0</v>
      </c>
      <c r="Q439" s="246">
        <v>2.45329</v>
      </c>
      <c r="R439" s="246">
        <f>Q439*H439</f>
        <v>54.96350916</v>
      </c>
      <c r="S439" s="246">
        <v>0</v>
      </c>
      <c r="T439" s="247">
        <f>S439*H439</f>
        <v>0</v>
      </c>
      <c r="AR439" s="248" t="s">
        <v>146</v>
      </c>
      <c r="AT439" s="248" t="s">
        <v>141</v>
      </c>
      <c r="AU439" s="248" t="s">
        <v>83</v>
      </c>
      <c r="AY439" s="17" t="s">
        <v>139</v>
      </c>
      <c r="BE439" s="249">
        <f>IF(N439="základní",J439,0)</f>
        <v>0</v>
      </c>
      <c r="BF439" s="249">
        <f>IF(N439="snížená",J439,0)</f>
        <v>0</v>
      </c>
      <c r="BG439" s="249">
        <f>IF(N439="zákl. přenesená",J439,0)</f>
        <v>0</v>
      </c>
      <c r="BH439" s="249">
        <f>IF(N439="sníž. přenesená",J439,0)</f>
        <v>0</v>
      </c>
      <c r="BI439" s="249">
        <f>IF(N439="nulová",J439,0)</f>
        <v>0</v>
      </c>
      <c r="BJ439" s="17" t="s">
        <v>81</v>
      </c>
      <c r="BK439" s="249">
        <f>ROUND(I439*H439,2)</f>
        <v>0</v>
      </c>
      <c r="BL439" s="17" t="s">
        <v>146</v>
      </c>
      <c r="BM439" s="248" t="s">
        <v>654</v>
      </c>
    </row>
    <row r="440" spans="2:51" s="14" customFormat="1" ht="12">
      <c r="B440" s="289"/>
      <c r="C440" s="290"/>
      <c r="D440" s="252" t="s">
        <v>148</v>
      </c>
      <c r="E440" s="291" t="s">
        <v>1</v>
      </c>
      <c r="F440" s="292" t="s">
        <v>655</v>
      </c>
      <c r="G440" s="290"/>
      <c r="H440" s="291" t="s">
        <v>1</v>
      </c>
      <c r="I440" s="293"/>
      <c r="J440" s="290"/>
      <c r="K440" s="290"/>
      <c r="L440" s="294"/>
      <c r="M440" s="295"/>
      <c r="N440" s="296"/>
      <c r="O440" s="296"/>
      <c r="P440" s="296"/>
      <c r="Q440" s="296"/>
      <c r="R440" s="296"/>
      <c r="S440" s="296"/>
      <c r="T440" s="297"/>
      <c r="AT440" s="298" t="s">
        <v>148</v>
      </c>
      <c r="AU440" s="298" t="s">
        <v>83</v>
      </c>
      <c r="AV440" s="14" t="s">
        <v>81</v>
      </c>
      <c r="AW440" s="14" t="s">
        <v>30</v>
      </c>
      <c r="AX440" s="14" t="s">
        <v>73</v>
      </c>
      <c r="AY440" s="298" t="s">
        <v>139</v>
      </c>
    </row>
    <row r="441" spans="2:51" s="12" customFormat="1" ht="12">
      <c r="B441" s="250"/>
      <c r="C441" s="251"/>
      <c r="D441" s="252" t="s">
        <v>148</v>
      </c>
      <c r="E441" s="253" t="s">
        <v>1</v>
      </c>
      <c r="F441" s="254" t="s">
        <v>656</v>
      </c>
      <c r="G441" s="251"/>
      <c r="H441" s="255">
        <v>0.463</v>
      </c>
      <c r="I441" s="256"/>
      <c r="J441" s="251"/>
      <c r="K441" s="251"/>
      <c r="L441" s="257"/>
      <c r="M441" s="258"/>
      <c r="N441" s="259"/>
      <c r="O441" s="259"/>
      <c r="P441" s="259"/>
      <c r="Q441" s="259"/>
      <c r="R441" s="259"/>
      <c r="S441" s="259"/>
      <c r="T441" s="260"/>
      <c r="AT441" s="261" t="s">
        <v>148</v>
      </c>
      <c r="AU441" s="261" t="s">
        <v>83</v>
      </c>
      <c r="AV441" s="12" t="s">
        <v>83</v>
      </c>
      <c r="AW441" s="12" t="s">
        <v>30</v>
      </c>
      <c r="AX441" s="12" t="s">
        <v>73</v>
      </c>
      <c r="AY441" s="261" t="s">
        <v>139</v>
      </c>
    </row>
    <row r="442" spans="2:51" s="14" customFormat="1" ht="12">
      <c r="B442" s="289"/>
      <c r="C442" s="290"/>
      <c r="D442" s="252" t="s">
        <v>148</v>
      </c>
      <c r="E442" s="291" t="s">
        <v>1</v>
      </c>
      <c r="F442" s="292" t="s">
        <v>574</v>
      </c>
      <c r="G442" s="290"/>
      <c r="H442" s="291" t="s">
        <v>1</v>
      </c>
      <c r="I442" s="293"/>
      <c r="J442" s="290"/>
      <c r="K442" s="290"/>
      <c r="L442" s="294"/>
      <c r="M442" s="295"/>
      <c r="N442" s="296"/>
      <c r="O442" s="296"/>
      <c r="P442" s="296"/>
      <c r="Q442" s="296"/>
      <c r="R442" s="296"/>
      <c r="S442" s="296"/>
      <c r="T442" s="297"/>
      <c r="AT442" s="298" t="s">
        <v>148</v>
      </c>
      <c r="AU442" s="298" t="s">
        <v>83</v>
      </c>
      <c r="AV442" s="14" t="s">
        <v>81</v>
      </c>
      <c r="AW442" s="14" t="s">
        <v>30</v>
      </c>
      <c r="AX442" s="14" t="s">
        <v>73</v>
      </c>
      <c r="AY442" s="298" t="s">
        <v>139</v>
      </c>
    </row>
    <row r="443" spans="2:51" s="12" customFormat="1" ht="12">
      <c r="B443" s="250"/>
      <c r="C443" s="251"/>
      <c r="D443" s="252" t="s">
        <v>148</v>
      </c>
      <c r="E443" s="253" t="s">
        <v>1</v>
      </c>
      <c r="F443" s="254" t="s">
        <v>657</v>
      </c>
      <c r="G443" s="251"/>
      <c r="H443" s="255">
        <v>17.49</v>
      </c>
      <c r="I443" s="256"/>
      <c r="J443" s="251"/>
      <c r="K443" s="251"/>
      <c r="L443" s="257"/>
      <c r="M443" s="258"/>
      <c r="N443" s="259"/>
      <c r="O443" s="259"/>
      <c r="P443" s="259"/>
      <c r="Q443" s="259"/>
      <c r="R443" s="259"/>
      <c r="S443" s="259"/>
      <c r="T443" s="260"/>
      <c r="AT443" s="261" t="s">
        <v>148</v>
      </c>
      <c r="AU443" s="261" t="s">
        <v>83</v>
      </c>
      <c r="AV443" s="12" t="s">
        <v>83</v>
      </c>
      <c r="AW443" s="12" t="s">
        <v>30</v>
      </c>
      <c r="AX443" s="12" t="s">
        <v>73</v>
      </c>
      <c r="AY443" s="261" t="s">
        <v>139</v>
      </c>
    </row>
    <row r="444" spans="2:51" s="12" customFormat="1" ht="12">
      <c r="B444" s="250"/>
      <c r="C444" s="251"/>
      <c r="D444" s="252" t="s">
        <v>148</v>
      </c>
      <c r="E444" s="253" t="s">
        <v>1</v>
      </c>
      <c r="F444" s="254" t="s">
        <v>658</v>
      </c>
      <c r="G444" s="251"/>
      <c r="H444" s="255">
        <v>4.451</v>
      </c>
      <c r="I444" s="256"/>
      <c r="J444" s="251"/>
      <c r="K444" s="251"/>
      <c r="L444" s="257"/>
      <c r="M444" s="258"/>
      <c r="N444" s="259"/>
      <c r="O444" s="259"/>
      <c r="P444" s="259"/>
      <c r="Q444" s="259"/>
      <c r="R444" s="259"/>
      <c r="S444" s="259"/>
      <c r="T444" s="260"/>
      <c r="AT444" s="261" t="s">
        <v>148</v>
      </c>
      <c r="AU444" s="261" t="s">
        <v>83</v>
      </c>
      <c r="AV444" s="12" t="s">
        <v>83</v>
      </c>
      <c r="AW444" s="12" t="s">
        <v>30</v>
      </c>
      <c r="AX444" s="12" t="s">
        <v>73</v>
      </c>
      <c r="AY444" s="261" t="s">
        <v>139</v>
      </c>
    </row>
    <row r="445" spans="2:51" s="13" customFormat="1" ht="12">
      <c r="B445" s="262"/>
      <c r="C445" s="263"/>
      <c r="D445" s="252" t="s">
        <v>148</v>
      </c>
      <c r="E445" s="264" t="s">
        <v>1</v>
      </c>
      <c r="F445" s="265" t="s">
        <v>150</v>
      </c>
      <c r="G445" s="263"/>
      <c r="H445" s="266">
        <v>22.404</v>
      </c>
      <c r="I445" s="267"/>
      <c r="J445" s="263"/>
      <c r="K445" s="263"/>
      <c r="L445" s="268"/>
      <c r="M445" s="269"/>
      <c r="N445" s="270"/>
      <c r="O445" s="270"/>
      <c r="P445" s="270"/>
      <c r="Q445" s="270"/>
      <c r="R445" s="270"/>
      <c r="S445" s="270"/>
      <c r="T445" s="271"/>
      <c r="AT445" s="272" t="s">
        <v>148</v>
      </c>
      <c r="AU445" s="272" t="s">
        <v>83</v>
      </c>
      <c r="AV445" s="13" t="s">
        <v>146</v>
      </c>
      <c r="AW445" s="13" t="s">
        <v>30</v>
      </c>
      <c r="AX445" s="13" t="s">
        <v>81</v>
      </c>
      <c r="AY445" s="272" t="s">
        <v>139</v>
      </c>
    </row>
    <row r="446" spans="2:65" s="1" customFormat="1" ht="24" customHeight="1">
      <c r="B446" s="38"/>
      <c r="C446" s="237" t="s">
        <v>659</v>
      </c>
      <c r="D446" s="237" t="s">
        <v>141</v>
      </c>
      <c r="E446" s="238" t="s">
        <v>660</v>
      </c>
      <c r="F446" s="239" t="s">
        <v>661</v>
      </c>
      <c r="G446" s="240" t="s">
        <v>144</v>
      </c>
      <c r="H446" s="241">
        <v>87.67</v>
      </c>
      <c r="I446" s="242"/>
      <c r="J446" s="243">
        <f>ROUND(I446*H446,2)</f>
        <v>0</v>
      </c>
      <c r="K446" s="239" t="s">
        <v>145</v>
      </c>
      <c r="L446" s="43"/>
      <c r="M446" s="244" t="s">
        <v>1</v>
      </c>
      <c r="N446" s="245" t="s">
        <v>38</v>
      </c>
      <c r="O446" s="86"/>
      <c r="P446" s="246">
        <f>O446*H446</f>
        <v>0</v>
      </c>
      <c r="Q446" s="246">
        <v>2.45329</v>
      </c>
      <c r="R446" s="246">
        <f>Q446*H446</f>
        <v>215.0799343</v>
      </c>
      <c r="S446" s="246">
        <v>0</v>
      </c>
      <c r="T446" s="247">
        <f>S446*H446</f>
        <v>0</v>
      </c>
      <c r="AR446" s="248" t="s">
        <v>146</v>
      </c>
      <c r="AT446" s="248" t="s">
        <v>141</v>
      </c>
      <c r="AU446" s="248" t="s">
        <v>83</v>
      </c>
      <c r="AY446" s="17" t="s">
        <v>139</v>
      </c>
      <c r="BE446" s="249">
        <f>IF(N446="základní",J446,0)</f>
        <v>0</v>
      </c>
      <c r="BF446" s="249">
        <f>IF(N446="snížená",J446,0)</f>
        <v>0</v>
      </c>
      <c r="BG446" s="249">
        <f>IF(N446="zákl. přenesená",J446,0)</f>
        <v>0</v>
      </c>
      <c r="BH446" s="249">
        <f>IF(N446="sníž. přenesená",J446,0)</f>
        <v>0</v>
      </c>
      <c r="BI446" s="249">
        <f>IF(N446="nulová",J446,0)</f>
        <v>0</v>
      </c>
      <c r="BJ446" s="17" t="s">
        <v>81</v>
      </c>
      <c r="BK446" s="249">
        <f>ROUND(I446*H446,2)</f>
        <v>0</v>
      </c>
      <c r="BL446" s="17" t="s">
        <v>146</v>
      </c>
      <c r="BM446" s="248" t="s">
        <v>662</v>
      </c>
    </row>
    <row r="447" spans="2:51" s="12" customFormat="1" ht="12">
      <c r="B447" s="250"/>
      <c r="C447" s="251"/>
      <c r="D447" s="252" t="s">
        <v>148</v>
      </c>
      <c r="E447" s="253" t="s">
        <v>1</v>
      </c>
      <c r="F447" s="254" t="s">
        <v>663</v>
      </c>
      <c r="G447" s="251"/>
      <c r="H447" s="255">
        <v>6.678</v>
      </c>
      <c r="I447" s="256"/>
      <c r="J447" s="251"/>
      <c r="K447" s="251"/>
      <c r="L447" s="257"/>
      <c r="M447" s="258"/>
      <c r="N447" s="259"/>
      <c r="O447" s="259"/>
      <c r="P447" s="259"/>
      <c r="Q447" s="259"/>
      <c r="R447" s="259"/>
      <c r="S447" s="259"/>
      <c r="T447" s="260"/>
      <c r="AT447" s="261" t="s">
        <v>148</v>
      </c>
      <c r="AU447" s="261" t="s">
        <v>83</v>
      </c>
      <c r="AV447" s="12" t="s">
        <v>83</v>
      </c>
      <c r="AW447" s="12" t="s">
        <v>30</v>
      </c>
      <c r="AX447" s="12" t="s">
        <v>73</v>
      </c>
      <c r="AY447" s="261" t="s">
        <v>139</v>
      </c>
    </row>
    <row r="448" spans="2:51" s="14" customFormat="1" ht="12">
      <c r="B448" s="289"/>
      <c r="C448" s="290"/>
      <c r="D448" s="252" t="s">
        <v>148</v>
      </c>
      <c r="E448" s="291" t="s">
        <v>1</v>
      </c>
      <c r="F448" s="292" t="s">
        <v>664</v>
      </c>
      <c r="G448" s="290"/>
      <c r="H448" s="291" t="s">
        <v>1</v>
      </c>
      <c r="I448" s="293"/>
      <c r="J448" s="290"/>
      <c r="K448" s="290"/>
      <c r="L448" s="294"/>
      <c r="M448" s="295"/>
      <c r="N448" s="296"/>
      <c r="O448" s="296"/>
      <c r="P448" s="296"/>
      <c r="Q448" s="296"/>
      <c r="R448" s="296"/>
      <c r="S448" s="296"/>
      <c r="T448" s="297"/>
      <c r="AT448" s="298" t="s">
        <v>148</v>
      </c>
      <c r="AU448" s="298" t="s">
        <v>83</v>
      </c>
      <c r="AV448" s="14" t="s">
        <v>81</v>
      </c>
      <c r="AW448" s="14" t="s">
        <v>30</v>
      </c>
      <c r="AX448" s="14" t="s">
        <v>73</v>
      </c>
      <c r="AY448" s="298" t="s">
        <v>139</v>
      </c>
    </row>
    <row r="449" spans="2:51" s="12" customFormat="1" ht="12">
      <c r="B449" s="250"/>
      <c r="C449" s="251"/>
      <c r="D449" s="252" t="s">
        <v>148</v>
      </c>
      <c r="E449" s="253" t="s">
        <v>1</v>
      </c>
      <c r="F449" s="254" t="s">
        <v>665</v>
      </c>
      <c r="G449" s="251"/>
      <c r="H449" s="255">
        <v>20.906</v>
      </c>
      <c r="I449" s="256"/>
      <c r="J449" s="251"/>
      <c r="K449" s="251"/>
      <c r="L449" s="257"/>
      <c r="M449" s="258"/>
      <c r="N449" s="259"/>
      <c r="O449" s="259"/>
      <c r="P449" s="259"/>
      <c r="Q449" s="259"/>
      <c r="R449" s="259"/>
      <c r="S449" s="259"/>
      <c r="T449" s="260"/>
      <c r="AT449" s="261" t="s">
        <v>148</v>
      </c>
      <c r="AU449" s="261" t="s">
        <v>83</v>
      </c>
      <c r="AV449" s="12" t="s">
        <v>83</v>
      </c>
      <c r="AW449" s="12" t="s">
        <v>30</v>
      </c>
      <c r="AX449" s="12" t="s">
        <v>73</v>
      </c>
      <c r="AY449" s="261" t="s">
        <v>139</v>
      </c>
    </row>
    <row r="450" spans="2:51" s="14" customFormat="1" ht="12">
      <c r="B450" s="289"/>
      <c r="C450" s="290"/>
      <c r="D450" s="252" t="s">
        <v>148</v>
      </c>
      <c r="E450" s="291" t="s">
        <v>1</v>
      </c>
      <c r="F450" s="292" t="s">
        <v>666</v>
      </c>
      <c r="G450" s="290"/>
      <c r="H450" s="291" t="s">
        <v>1</v>
      </c>
      <c r="I450" s="293"/>
      <c r="J450" s="290"/>
      <c r="K450" s="290"/>
      <c r="L450" s="294"/>
      <c r="M450" s="295"/>
      <c r="N450" s="296"/>
      <c r="O450" s="296"/>
      <c r="P450" s="296"/>
      <c r="Q450" s="296"/>
      <c r="R450" s="296"/>
      <c r="S450" s="296"/>
      <c r="T450" s="297"/>
      <c r="AT450" s="298" t="s">
        <v>148</v>
      </c>
      <c r="AU450" s="298" t="s">
        <v>83</v>
      </c>
      <c r="AV450" s="14" t="s">
        <v>81</v>
      </c>
      <c r="AW450" s="14" t="s">
        <v>30</v>
      </c>
      <c r="AX450" s="14" t="s">
        <v>73</v>
      </c>
      <c r="AY450" s="298" t="s">
        <v>139</v>
      </c>
    </row>
    <row r="451" spans="2:51" s="12" customFormat="1" ht="12">
      <c r="B451" s="250"/>
      <c r="C451" s="251"/>
      <c r="D451" s="252" t="s">
        <v>148</v>
      </c>
      <c r="E451" s="253" t="s">
        <v>1</v>
      </c>
      <c r="F451" s="254" t="s">
        <v>667</v>
      </c>
      <c r="G451" s="251"/>
      <c r="H451" s="255">
        <v>15.375</v>
      </c>
      <c r="I451" s="256"/>
      <c r="J451" s="251"/>
      <c r="K451" s="251"/>
      <c r="L451" s="257"/>
      <c r="M451" s="258"/>
      <c r="N451" s="259"/>
      <c r="O451" s="259"/>
      <c r="P451" s="259"/>
      <c r="Q451" s="259"/>
      <c r="R451" s="259"/>
      <c r="S451" s="259"/>
      <c r="T451" s="260"/>
      <c r="AT451" s="261" t="s">
        <v>148</v>
      </c>
      <c r="AU451" s="261" t="s">
        <v>83</v>
      </c>
      <c r="AV451" s="12" t="s">
        <v>83</v>
      </c>
      <c r="AW451" s="12" t="s">
        <v>30</v>
      </c>
      <c r="AX451" s="12" t="s">
        <v>73</v>
      </c>
      <c r="AY451" s="261" t="s">
        <v>139</v>
      </c>
    </row>
    <row r="452" spans="2:51" s="12" customFormat="1" ht="12">
      <c r="B452" s="250"/>
      <c r="C452" s="251"/>
      <c r="D452" s="252" t="s">
        <v>148</v>
      </c>
      <c r="E452" s="253" t="s">
        <v>1</v>
      </c>
      <c r="F452" s="254" t="s">
        <v>668</v>
      </c>
      <c r="G452" s="251"/>
      <c r="H452" s="255">
        <v>0.4</v>
      </c>
      <c r="I452" s="256"/>
      <c r="J452" s="251"/>
      <c r="K452" s="251"/>
      <c r="L452" s="257"/>
      <c r="M452" s="258"/>
      <c r="N452" s="259"/>
      <c r="O452" s="259"/>
      <c r="P452" s="259"/>
      <c r="Q452" s="259"/>
      <c r="R452" s="259"/>
      <c r="S452" s="259"/>
      <c r="T452" s="260"/>
      <c r="AT452" s="261" t="s">
        <v>148</v>
      </c>
      <c r="AU452" s="261" t="s">
        <v>83</v>
      </c>
      <c r="AV452" s="12" t="s">
        <v>83</v>
      </c>
      <c r="AW452" s="12" t="s">
        <v>30</v>
      </c>
      <c r="AX452" s="12" t="s">
        <v>73</v>
      </c>
      <c r="AY452" s="261" t="s">
        <v>139</v>
      </c>
    </row>
    <row r="453" spans="2:51" s="12" customFormat="1" ht="12">
      <c r="B453" s="250"/>
      <c r="C453" s="251"/>
      <c r="D453" s="252" t="s">
        <v>148</v>
      </c>
      <c r="E453" s="253" t="s">
        <v>1</v>
      </c>
      <c r="F453" s="254" t="s">
        <v>669</v>
      </c>
      <c r="G453" s="251"/>
      <c r="H453" s="255">
        <v>4.95</v>
      </c>
      <c r="I453" s="256"/>
      <c r="J453" s="251"/>
      <c r="K453" s="251"/>
      <c r="L453" s="257"/>
      <c r="M453" s="258"/>
      <c r="N453" s="259"/>
      <c r="O453" s="259"/>
      <c r="P453" s="259"/>
      <c r="Q453" s="259"/>
      <c r="R453" s="259"/>
      <c r="S453" s="259"/>
      <c r="T453" s="260"/>
      <c r="AT453" s="261" t="s">
        <v>148</v>
      </c>
      <c r="AU453" s="261" t="s">
        <v>83</v>
      </c>
      <c r="AV453" s="12" t="s">
        <v>83</v>
      </c>
      <c r="AW453" s="12" t="s">
        <v>30</v>
      </c>
      <c r="AX453" s="12" t="s">
        <v>73</v>
      </c>
      <c r="AY453" s="261" t="s">
        <v>139</v>
      </c>
    </row>
    <row r="454" spans="2:51" s="12" customFormat="1" ht="12">
      <c r="B454" s="250"/>
      <c r="C454" s="251"/>
      <c r="D454" s="252" t="s">
        <v>148</v>
      </c>
      <c r="E454" s="253" t="s">
        <v>1</v>
      </c>
      <c r="F454" s="254" t="s">
        <v>670</v>
      </c>
      <c r="G454" s="251"/>
      <c r="H454" s="255">
        <v>0.54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AT454" s="261" t="s">
        <v>148</v>
      </c>
      <c r="AU454" s="261" t="s">
        <v>83</v>
      </c>
      <c r="AV454" s="12" t="s">
        <v>83</v>
      </c>
      <c r="AW454" s="12" t="s">
        <v>30</v>
      </c>
      <c r="AX454" s="12" t="s">
        <v>73</v>
      </c>
      <c r="AY454" s="261" t="s">
        <v>139</v>
      </c>
    </row>
    <row r="455" spans="2:51" s="12" customFormat="1" ht="12">
      <c r="B455" s="250"/>
      <c r="C455" s="251"/>
      <c r="D455" s="252" t="s">
        <v>148</v>
      </c>
      <c r="E455" s="253" t="s">
        <v>1</v>
      </c>
      <c r="F455" s="254" t="s">
        <v>671</v>
      </c>
      <c r="G455" s="251"/>
      <c r="H455" s="255">
        <v>1.418</v>
      </c>
      <c r="I455" s="256"/>
      <c r="J455" s="251"/>
      <c r="K455" s="251"/>
      <c r="L455" s="257"/>
      <c r="M455" s="258"/>
      <c r="N455" s="259"/>
      <c r="O455" s="259"/>
      <c r="P455" s="259"/>
      <c r="Q455" s="259"/>
      <c r="R455" s="259"/>
      <c r="S455" s="259"/>
      <c r="T455" s="260"/>
      <c r="AT455" s="261" t="s">
        <v>148</v>
      </c>
      <c r="AU455" s="261" t="s">
        <v>83</v>
      </c>
      <c r="AV455" s="12" t="s">
        <v>83</v>
      </c>
      <c r="AW455" s="12" t="s">
        <v>30</v>
      </c>
      <c r="AX455" s="12" t="s">
        <v>73</v>
      </c>
      <c r="AY455" s="261" t="s">
        <v>139</v>
      </c>
    </row>
    <row r="456" spans="2:51" s="12" customFormat="1" ht="12">
      <c r="B456" s="250"/>
      <c r="C456" s="251"/>
      <c r="D456" s="252" t="s">
        <v>148</v>
      </c>
      <c r="E456" s="253" t="s">
        <v>1</v>
      </c>
      <c r="F456" s="254" t="s">
        <v>672</v>
      </c>
      <c r="G456" s="251"/>
      <c r="H456" s="255">
        <v>3.938</v>
      </c>
      <c r="I456" s="256"/>
      <c r="J456" s="251"/>
      <c r="K456" s="251"/>
      <c r="L456" s="257"/>
      <c r="M456" s="258"/>
      <c r="N456" s="259"/>
      <c r="O456" s="259"/>
      <c r="P456" s="259"/>
      <c r="Q456" s="259"/>
      <c r="R456" s="259"/>
      <c r="S456" s="259"/>
      <c r="T456" s="260"/>
      <c r="AT456" s="261" t="s">
        <v>148</v>
      </c>
      <c r="AU456" s="261" t="s">
        <v>83</v>
      </c>
      <c r="AV456" s="12" t="s">
        <v>83</v>
      </c>
      <c r="AW456" s="12" t="s">
        <v>30</v>
      </c>
      <c r="AX456" s="12" t="s">
        <v>73</v>
      </c>
      <c r="AY456" s="261" t="s">
        <v>139</v>
      </c>
    </row>
    <row r="457" spans="2:51" s="12" customFormat="1" ht="12">
      <c r="B457" s="250"/>
      <c r="C457" s="251"/>
      <c r="D457" s="252" t="s">
        <v>148</v>
      </c>
      <c r="E457" s="253" t="s">
        <v>1</v>
      </c>
      <c r="F457" s="254" t="s">
        <v>673</v>
      </c>
      <c r="G457" s="251"/>
      <c r="H457" s="255">
        <v>1.845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AT457" s="261" t="s">
        <v>148</v>
      </c>
      <c r="AU457" s="261" t="s">
        <v>83</v>
      </c>
      <c r="AV457" s="12" t="s">
        <v>83</v>
      </c>
      <c r="AW457" s="12" t="s">
        <v>30</v>
      </c>
      <c r="AX457" s="12" t="s">
        <v>73</v>
      </c>
      <c r="AY457" s="261" t="s">
        <v>139</v>
      </c>
    </row>
    <row r="458" spans="2:51" s="12" customFormat="1" ht="12">
      <c r="B458" s="250"/>
      <c r="C458" s="251"/>
      <c r="D458" s="252" t="s">
        <v>148</v>
      </c>
      <c r="E458" s="253" t="s">
        <v>1</v>
      </c>
      <c r="F458" s="254" t="s">
        <v>674</v>
      </c>
      <c r="G458" s="251"/>
      <c r="H458" s="255">
        <v>2.018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AT458" s="261" t="s">
        <v>148</v>
      </c>
      <c r="AU458" s="261" t="s">
        <v>83</v>
      </c>
      <c r="AV458" s="12" t="s">
        <v>83</v>
      </c>
      <c r="AW458" s="12" t="s">
        <v>30</v>
      </c>
      <c r="AX458" s="12" t="s">
        <v>73</v>
      </c>
      <c r="AY458" s="261" t="s">
        <v>139</v>
      </c>
    </row>
    <row r="459" spans="2:51" s="12" customFormat="1" ht="12">
      <c r="B459" s="250"/>
      <c r="C459" s="251"/>
      <c r="D459" s="252" t="s">
        <v>148</v>
      </c>
      <c r="E459" s="253" t="s">
        <v>1</v>
      </c>
      <c r="F459" s="254" t="s">
        <v>675</v>
      </c>
      <c r="G459" s="251"/>
      <c r="H459" s="255">
        <v>7.069</v>
      </c>
      <c r="I459" s="256"/>
      <c r="J459" s="251"/>
      <c r="K459" s="251"/>
      <c r="L459" s="257"/>
      <c r="M459" s="258"/>
      <c r="N459" s="259"/>
      <c r="O459" s="259"/>
      <c r="P459" s="259"/>
      <c r="Q459" s="259"/>
      <c r="R459" s="259"/>
      <c r="S459" s="259"/>
      <c r="T459" s="260"/>
      <c r="AT459" s="261" t="s">
        <v>148</v>
      </c>
      <c r="AU459" s="261" t="s">
        <v>83</v>
      </c>
      <c r="AV459" s="12" t="s">
        <v>83</v>
      </c>
      <c r="AW459" s="12" t="s">
        <v>30</v>
      </c>
      <c r="AX459" s="12" t="s">
        <v>73</v>
      </c>
      <c r="AY459" s="261" t="s">
        <v>139</v>
      </c>
    </row>
    <row r="460" spans="2:51" s="12" customFormat="1" ht="12">
      <c r="B460" s="250"/>
      <c r="C460" s="251"/>
      <c r="D460" s="252" t="s">
        <v>148</v>
      </c>
      <c r="E460" s="253" t="s">
        <v>1</v>
      </c>
      <c r="F460" s="254" t="s">
        <v>676</v>
      </c>
      <c r="G460" s="251"/>
      <c r="H460" s="255">
        <v>0.675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AT460" s="261" t="s">
        <v>148</v>
      </c>
      <c r="AU460" s="261" t="s">
        <v>83</v>
      </c>
      <c r="AV460" s="12" t="s">
        <v>83</v>
      </c>
      <c r="AW460" s="12" t="s">
        <v>30</v>
      </c>
      <c r="AX460" s="12" t="s">
        <v>73</v>
      </c>
      <c r="AY460" s="261" t="s">
        <v>139</v>
      </c>
    </row>
    <row r="461" spans="2:51" s="12" customFormat="1" ht="12">
      <c r="B461" s="250"/>
      <c r="C461" s="251"/>
      <c r="D461" s="252" t="s">
        <v>148</v>
      </c>
      <c r="E461" s="253" t="s">
        <v>1</v>
      </c>
      <c r="F461" s="254" t="s">
        <v>677</v>
      </c>
      <c r="G461" s="251"/>
      <c r="H461" s="255">
        <v>8.606</v>
      </c>
      <c r="I461" s="256"/>
      <c r="J461" s="251"/>
      <c r="K461" s="251"/>
      <c r="L461" s="257"/>
      <c r="M461" s="258"/>
      <c r="N461" s="259"/>
      <c r="O461" s="259"/>
      <c r="P461" s="259"/>
      <c r="Q461" s="259"/>
      <c r="R461" s="259"/>
      <c r="S461" s="259"/>
      <c r="T461" s="260"/>
      <c r="AT461" s="261" t="s">
        <v>148</v>
      </c>
      <c r="AU461" s="261" t="s">
        <v>83</v>
      </c>
      <c r="AV461" s="12" t="s">
        <v>83</v>
      </c>
      <c r="AW461" s="12" t="s">
        <v>30</v>
      </c>
      <c r="AX461" s="12" t="s">
        <v>73</v>
      </c>
      <c r="AY461" s="261" t="s">
        <v>139</v>
      </c>
    </row>
    <row r="462" spans="2:51" s="12" customFormat="1" ht="12">
      <c r="B462" s="250"/>
      <c r="C462" s="251"/>
      <c r="D462" s="252" t="s">
        <v>148</v>
      </c>
      <c r="E462" s="253" t="s">
        <v>1</v>
      </c>
      <c r="F462" s="254" t="s">
        <v>678</v>
      </c>
      <c r="G462" s="251"/>
      <c r="H462" s="255">
        <v>0.408</v>
      </c>
      <c r="I462" s="256"/>
      <c r="J462" s="251"/>
      <c r="K462" s="251"/>
      <c r="L462" s="257"/>
      <c r="M462" s="258"/>
      <c r="N462" s="259"/>
      <c r="O462" s="259"/>
      <c r="P462" s="259"/>
      <c r="Q462" s="259"/>
      <c r="R462" s="259"/>
      <c r="S462" s="259"/>
      <c r="T462" s="260"/>
      <c r="AT462" s="261" t="s">
        <v>148</v>
      </c>
      <c r="AU462" s="261" t="s">
        <v>83</v>
      </c>
      <c r="AV462" s="12" t="s">
        <v>83</v>
      </c>
      <c r="AW462" s="12" t="s">
        <v>30</v>
      </c>
      <c r="AX462" s="12" t="s">
        <v>73</v>
      </c>
      <c r="AY462" s="261" t="s">
        <v>139</v>
      </c>
    </row>
    <row r="463" spans="2:51" s="12" customFormat="1" ht="12">
      <c r="B463" s="250"/>
      <c r="C463" s="251"/>
      <c r="D463" s="252" t="s">
        <v>148</v>
      </c>
      <c r="E463" s="253" t="s">
        <v>1</v>
      </c>
      <c r="F463" s="254" t="s">
        <v>679</v>
      </c>
      <c r="G463" s="251"/>
      <c r="H463" s="255">
        <v>2.97</v>
      </c>
      <c r="I463" s="256"/>
      <c r="J463" s="251"/>
      <c r="K463" s="251"/>
      <c r="L463" s="257"/>
      <c r="M463" s="258"/>
      <c r="N463" s="259"/>
      <c r="O463" s="259"/>
      <c r="P463" s="259"/>
      <c r="Q463" s="259"/>
      <c r="R463" s="259"/>
      <c r="S463" s="259"/>
      <c r="T463" s="260"/>
      <c r="AT463" s="261" t="s">
        <v>148</v>
      </c>
      <c r="AU463" s="261" t="s">
        <v>83</v>
      </c>
      <c r="AV463" s="12" t="s">
        <v>83</v>
      </c>
      <c r="AW463" s="12" t="s">
        <v>30</v>
      </c>
      <c r="AX463" s="12" t="s">
        <v>73</v>
      </c>
      <c r="AY463" s="261" t="s">
        <v>139</v>
      </c>
    </row>
    <row r="464" spans="2:51" s="12" customFormat="1" ht="12">
      <c r="B464" s="250"/>
      <c r="C464" s="251"/>
      <c r="D464" s="252" t="s">
        <v>148</v>
      </c>
      <c r="E464" s="253" t="s">
        <v>1</v>
      </c>
      <c r="F464" s="254" t="s">
        <v>680</v>
      </c>
      <c r="G464" s="251"/>
      <c r="H464" s="255">
        <v>3.724</v>
      </c>
      <c r="I464" s="256"/>
      <c r="J464" s="251"/>
      <c r="K464" s="251"/>
      <c r="L464" s="257"/>
      <c r="M464" s="258"/>
      <c r="N464" s="259"/>
      <c r="O464" s="259"/>
      <c r="P464" s="259"/>
      <c r="Q464" s="259"/>
      <c r="R464" s="259"/>
      <c r="S464" s="259"/>
      <c r="T464" s="260"/>
      <c r="AT464" s="261" t="s">
        <v>148</v>
      </c>
      <c r="AU464" s="261" t="s">
        <v>83</v>
      </c>
      <c r="AV464" s="12" t="s">
        <v>83</v>
      </c>
      <c r="AW464" s="12" t="s">
        <v>30</v>
      </c>
      <c r="AX464" s="12" t="s">
        <v>73</v>
      </c>
      <c r="AY464" s="261" t="s">
        <v>139</v>
      </c>
    </row>
    <row r="465" spans="2:51" s="12" customFormat="1" ht="12">
      <c r="B465" s="250"/>
      <c r="C465" s="251"/>
      <c r="D465" s="252" t="s">
        <v>148</v>
      </c>
      <c r="E465" s="253" t="s">
        <v>1</v>
      </c>
      <c r="F465" s="254" t="s">
        <v>681</v>
      </c>
      <c r="G465" s="251"/>
      <c r="H465" s="255">
        <v>6.15</v>
      </c>
      <c r="I465" s="256"/>
      <c r="J465" s="251"/>
      <c r="K465" s="251"/>
      <c r="L465" s="257"/>
      <c r="M465" s="258"/>
      <c r="N465" s="259"/>
      <c r="O465" s="259"/>
      <c r="P465" s="259"/>
      <c r="Q465" s="259"/>
      <c r="R465" s="259"/>
      <c r="S465" s="259"/>
      <c r="T465" s="260"/>
      <c r="AT465" s="261" t="s">
        <v>148</v>
      </c>
      <c r="AU465" s="261" t="s">
        <v>83</v>
      </c>
      <c r="AV465" s="12" t="s">
        <v>83</v>
      </c>
      <c r="AW465" s="12" t="s">
        <v>30</v>
      </c>
      <c r="AX465" s="12" t="s">
        <v>73</v>
      </c>
      <c r="AY465" s="261" t="s">
        <v>139</v>
      </c>
    </row>
    <row r="466" spans="2:51" s="13" customFormat="1" ht="12">
      <c r="B466" s="262"/>
      <c r="C466" s="263"/>
      <c r="D466" s="252" t="s">
        <v>148</v>
      </c>
      <c r="E466" s="264" t="s">
        <v>1</v>
      </c>
      <c r="F466" s="265" t="s">
        <v>150</v>
      </c>
      <c r="G466" s="263"/>
      <c r="H466" s="266">
        <v>87.67</v>
      </c>
      <c r="I466" s="267"/>
      <c r="J466" s="263"/>
      <c r="K466" s="263"/>
      <c r="L466" s="268"/>
      <c r="M466" s="269"/>
      <c r="N466" s="270"/>
      <c r="O466" s="270"/>
      <c r="P466" s="270"/>
      <c r="Q466" s="270"/>
      <c r="R466" s="270"/>
      <c r="S466" s="270"/>
      <c r="T466" s="271"/>
      <c r="AT466" s="272" t="s">
        <v>148</v>
      </c>
      <c r="AU466" s="272" t="s">
        <v>83</v>
      </c>
      <c r="AV466" s="13" t="s">
        <v>146</v>
      </c>
      <c r="AW466" s="13" t="s">
        <v>30</v>
      </c>
      <c r="AX466" s="13" t="s">
        <v>81</v>
      </c>
      <c r="AY466" s="272" t="s">
        <v>139</v>
      </c>
    </row>
    <row r="467" spans="2:65" s="1" customFormat="1" ht="16.5" customHeight="1">
      <c r="B467" s="38"/>
      <c r="C467" s="237" t="s">
        <v>682</v>
      </c>
      <c r="D467" s="237" t="s">
        <v>141</v>
      </c>
      <c r="E467" s="238" t="s">
        <v>683</v>
      </c>
      <c r="F467" s="239" t="s">
        <v>684</v>
      </c>
      <c r="G467" s="240" t="s">
        <v>433</v>
      </c>
      <c r="H467" s="241">
        <v>207.477</v>
      </c>
      <c r="I467" s="242"/>
      <c r="J467" s="243">
        <f>ROUND(I467*H467,2)</f>
        <v>0</v>
      </c>
      <c r="K467" s="239" t="s">
        <v>145</v>
      </c>
      <c r="L467" s="43"/>
      <c r="M467" s="244" t="s">
        <v>1</v>
      </c>
      <c r="N467" s="245" t="s">
        <v>38</v>
      </c>
      <c r="O467" s="86"/>
      <c r="P467" s="246">
        <f>O467*H467</f>
        <v>0</v>
      </c>
      <c r="Q467" s="246">
        <v>0.00103</v>
      </c>
      <c r="R467" s="246">
        <f>Q467*H467</f>
        <v>0.21370131000000003</v>
      </c>
      <c r="S467" s="246">
        <v>0</v>
      </c>
      <c r="T467" s="247">
        <f>S467*H467</f>
        <v>0</v>
      </c>
      <c r="AR467" s="248" t="s">
        <v>146</v>
      </c>
      <c r="AT467" s="248" t="s">
        <v>141</v>
      </c>
      <c r="AU467" s="248" t="s">
        <v>83</v>
      </c>
      <c r="AY467" s="17" t="s">
        <v>139</v>
      </c>
      <c r="BE467" s="249">
        <f>IF(N467="základní",J467,0)</f>
        <v>0</v>
      </c>
      <c r="BF467" s="249">
        <f>IF(N467="snížená",J467,0)</f>
        <v>0</v>
      </c>
      <c r="BG467" s="249">
        <f>IF(N467="zákl. přenesená",J467,0)</f>
        <v>0</v>
      </c>
      <c r="BH467" s="249">
        <f>IF(N467="sníž. přenesená",J467,0)</f>
        <v>0</v>
      </c>
      <c r="BI467" s="249">
        <f>IF(N467="nulová",J467,0)</f>
        <v>0</v>
      </c>
      <c r="BJ467" s="17" t="s">
        <v>81</v>
      </c>
      <c r="BK467" s="249">
        <f>ROUND(I467*H467,2)</f>
        <v>0</v>
      </c>
      <c r="BL467" s="17" t="s">
        <v>146</v>
      </c>
      <c r="BM467" s="248" t="s">
        <v>685</v>
      </c>
    </row>
    <row r="468" spans="2:51" s="14" customFormat="1" ht="12">
      <c r="B468" s="289"/>
      <c r="C468" s="290"/>
      <c r="D468" s="252" t="s">
        <v>148</v>
      </c>
      <c r="E468" s="291" t="s">
        <v>1</v>
      </c>
      <c r="F468" s="292" t="s">
        <v>395</v>
      </c>
      <c r="G468" s="290"/>
      <c r="H468" s="291" t="s">
        <v>1</v>
      </c>
      <c r="I468" s="293"/>
      <c r="J468" s="290"/>
      <c r="K468" s="290"/>
      <c r="L468" s="294"/>
      <c r="M468" s="295"/>
      <c r="N468" s="296"/>
      <c r="O468" s="296"/>
      <c r="P468" s="296"/>
      <c r="Q468" s="296"/>
      <c r="R468" s="296"/>
      <c r="S468" s="296"/>
      <c r="T468" s="297"/>
      <c r="AT468" s="298" t="s">
        <v>148</v>
      </c>
      <c r="AU468" s="298" t="s">
        <v>83</v>
      </c>
      <c r="AV468" s="14" t="s">
        <v>81</v>
      </c>
      <c r="AW468" s="14" t="s">
        <v>30</v>
      </c>
      <c r="AX468" s="14" t="s">
        <v>73</v>
      </c>
      <c r="AY468" s="298" t="s">
        <v>139</v>
      </c>
    </row>
    <row r="469" spans="2:51" s="12" customFormat="1" ht="12">
      <c r="B469" s="250"/>
      <c r="C469" s="251"/>
      <c r="D469" s="252" t="s">
        <v>148</v>
      </c>
      <c r="E469" s="253" t="s">
        <v>1</v>
      </c>
      <c r="F469" s="254" t="s">
        <v>686</v>
      </c>
      <c r="G469" s="251"/>
      <c r="H469" s="255">
        <v>33.053</v>
      </c>
      <c r="I469" s="256"/>
      <c r="J469" s="251"/>
      <c r="K469" s="251"/>
      <c r="L469" s="257"/>
      <c r="M469" s="258"/>
      <c r="N469" s="259"/>
      <c r="O469" s="259"/>
      <c r="P469" s="259"/>
      <c r="Q469" s="259"/>
      <c r="R469" s="259"/>
      <c r="S469" s="259"/>
      <c r="T469" s="260"/>
      <c r="AT469" s="261" t="s">
        <v>148</v>
      </c>
      <c r="AU469" s="261" t="s">
        <v>83</v>
      </c>
      <c r="AV469" s="12" t="s">
        <v>83</v>
      </c>
      <c r="AW469" s="12" t="s">
        <v>30</v>
      </c>
      <c r="AX469" s="12" t="s">
        <v>73</v>
      </c>
      <c r="AY469" s="261" t="s">
        <v>139</v>
      </c>
    </row>
    <row r="470" spans="2:51" s="12" customFormat="1" ht="12">
      <c r="B470" s="250"/>
      <c r="C470" s="251"/>
      <c r="D470" s="252" t="s">
        <v>148</v>
      </c>
      <c r="E470" s="253" t="s">
        <v>1</v>
      </c>
      <c r="F470" s="254" t="s">
        <v>687</v>
      </c>
      <c r="G470" s="251"/>
      <c r="H470" s="255">
        <v>13.508</v>
      </c>
      <c r="I470" s="256"/>
      <c r="J470" s="251"/>
      <c r="K470" s="251"/>
      <c r="L470" s="257"/>
      <c r="M470" s="258"/>
      <c r="N470" s="259"/>
      <c r="O470" s="259"/>
      <c r="P470" s="259"/>
      <c r="Q470" s="259"/>
      <c r="R470" s="259"/>
      <c r="S470" s="259"/>
      <c r="T470" s="260"/>
      <c r="AT470" s="261" t="s">
        <v>148</v>
      </c>
      <c r="AU470" s="261" t="s">
        <v>83</v>
      </c>
      <c r="AV470" s="12" t="s">
        <v>83</v>
      </c>
      <c r="AW470" s="12" t="s">
        <v>30</v>
      </c>
      <c r="AX470" s="12" t="s">
        <v>73</v>
      </c>
      <c r="AY470" s="261" t="s">
        <v>139</v>
      </c>
    </row>
    <row r="471" spans="2:51" s="14" customFormat="1" ht="12">
      <c r="B471" s="289"/>
      <c r="C471" s="290"/>
      <c r="D471" s="252" t="s">
        <v>148</v>
      </c>
      <c r="E471" s="291" t="s">
        <v>1</v>
      </c>
      <c r="F471" s="292" t="s">
        <v>627</v>
      </c>
      <c r="G471" s="290"/>
      <c r="H471" s="291" t="s">
        <v>1</v>
      </c>
      <c r="I471" s="293"/>
      <c r="J471" s="290"/>
      <c r="K471" s="290"/>
      <c r="L471" s="294"/>
      <c r="M471" s="295"/>
      <c r="N471" s="296"/>
      <c r="O471" s="296"/>
      <c r="P471" s="296"/>
      <c r="Q471" s="296"/>
      <c r="R471" s="296"/>
      <c r="S471" s="296"/>
      <c r="T471" s="297"/>
      <c r="AT471" s="298" t="s">
        <v>148</v>
      </c>
      <c r="AU471" s="298" t="s">
        <v>83</v>
      </c>
      <c r="AV471" s="14" t="s">
        <v>81</v>
      </c>
      <c r="AW471" s="14" t="s">
        <v>30</v>
      </c>
      <c r="AX471" s="14" t="s">
        <v>73</v>
      </c>
      <c r="AY471" s="298" t="s">
        <v>139</v>
      </c>
    </row>
    <row r="472" spans="2:51" s="12" customFormat="1" ht="12">
      <c r="B472" s="250"/>
      <c r="C472" s="251"/>
      <c r="D472" s="252" t="s">
        <v>148</v>
      </c>
      <c r="E472" s="253" t="s">
        <v>1</v>
      </c>
      <c r="F472" s="254" t="s">
        <v>688</v>
      </c>
      <c r="G472" s="251"/>
      <c r="H472" s="255">
        <v>10.596</v>
      </c>
      <c r="I472" s="256"/>
      <c r="J472" s="251"/>
      <c r="K472" s="251"/>
      <c r="L472" s="257"/>
      <c r="M472" s="258"/>
      <c r="N472" s="259"/>
      <c r="O472" s="259"/>
      <c r="P472" s="259"/>
      <c r="Q472" s="259"/>
      <c r="R472" s="259"/>
      <c r="S472" s="259"/>
      <c r="T472" s="260"/>
      <c r="AT472" s="261" t="s">
        <v>148</v>
      </c>
      <c r="AU472" s="261" t="s">
        <v>83</v>
      </c>
      <c r="AV472" s="12" t="s">
        <v>83</v>
      </c>
      <c r="AW472" s="12" t="s">
        <v>30</v>
      </c>
      <c r="AX472" s="12" t="s">
        <v>73</v>
      </c>
      <c r="AY472" s="261" t="s">
        <v>139</v>
      </c>
    </row>
    <row r="473" spans="2:51" s="12" customFormat="1" ht="12">
      <c r="B473" s="250"/>
      <c r="C473" s="251"/>
      <c r="D473" s="252" t="s">
        <v>148</v>
      </c>
      <c r="E473" s="253" t="s">
        <v>1</v>
      </c>
      <c r="F473" s="254" t="s">
        <v>689</v>
      </c>
      <c r="G473" s="251"/>
      <c r="H473" s="255">
        <v>5.828</v>
      </c>
      <c r="I473" s="256"/>
      <c r="J473" s="251"/>
      <c r="K473" s="251"/>
      <c r="L473" s="257"/>
      <c r="M473" s="258"/>
      <c r="N473" s="259"/>
      <c r="O473" s="259"/>
      <c r="P473" s="259"/>
      <c r="Q473" s="259"/>
      <c r="R473" s="259"/>
      <c r="S473" s="259"/>
      <c r="T473" s="260"/>
      <c r="AT473" s="261" t="s">
        <v>148</v>
      </c>
      <c r="AU473" s="261" t="s">
        <v>83</v>
      </c>
      <c r="AV473" s="12" t="s">
        <v>83</v>
      </c>
      <c r="AW473" s="12" t="s">
        <v>30</v>
      </c>
      <c r="AX473" s="12" t="s">
        <v>73</v>
      </c>
      <c r="AY473" s="261" t="s">
        <v>139</v>
      </c>
    </row>
    <row r="474" spans="2:51" s="14" customFormat="1" ht="12">
      <c r="B474" s="289"/>
      <c r="C474" s="290"/>
      <c r="D474" s="252" t="s">
        <v>148</v>
      </c>
      <c r="E474" s="291" t="s">
        <v>1</v>
      </c>
      <c r="F474" s="292" t="s">
        <v>636</v>
      </c>
      <c r="G474" s="290"/>
      <c r="H474" s="291" t="s">
        <v>1</v>
      </c>
      <c r="I474" s="293"/>
      <c r="J474" s="290"/>
      <c r="K474" s="290"/>
      <c r="L474" s="294"/>
      <c r="M474" s="295"/>
      <c r="N474" s="296"/>
      <c r="O474" s="296"/>
      <c r="P474" s="296"/>
      <c r="Q474" s="296"/>
      <c r="R474" s="296"/>
      <c r="S474" s="296"/>
      <c r="T474" s="297"/>
      <c r="AT474" s="298" t="s">
        <v>148</v>
      </c>
      <c r="AU474" s="298" t="s">
        <v>83</v>
      </c>
      <c r="AV474" s="14" t="s">
        <v>81</v>
      </c>
      <c r="AW474" s="14" t="s">
        <v>30</v>
      </c>
      <c r="AX474" s="14" t="s">
        <v>73</v>
      </c>
      <c r="AY474" s="298" t="s">
        <v>139</v>
      </c>
    </row>
    <row r="475" spans="2:51" s="12" customFormat="1" ht="12">
      <c r="B475" s="250"/>
      <c r="C475" s="251"/>
      <c r="D475" s="252" t="s">
        <v>148</v>
      </c>
      <c r="E475" s="253" t="s">
        <v>1</v>
      </c>
      <c r="F475" s="254" t="s">
        <v>690</v>
      </c>
      <c r="G475" s="251"/>
      <c r="H475" s="255">
        <v>14.376</v>
      </c>
      <c r="I475" s="256"/>
      <c r="J475" s="251"/>
      <c r="K475" s="251"/>
      <c r="L475" s="257"/>
      <c r="M475" s="258"/>
      <c r="N475" s="259"/>
      <c r="O475" s="259"/>
      <c r="P475" s="259"/>
      <c r="Q475" s="259"/>
      <c r="R475" s="259"/>
      <c r="S475" s="259"/>
      <c r="T475" s="260"/>
      <c r="AT475" s="261" t="s">
        <v>148</v>
      </c>
      <c r="AU475" s="261" t="s">
        <v>83</v>
      </c>
      <c r="AV475" s="12" t="s">
        <v>83</v>
      </c>
      <c r="AW475" s="12" t="s">
        <v>30</v>
      </c>
      <c r="AX475" s="12" t="s">
        <v>73</v>
      </c>
      <c r="AY475" s="261" t="s">
        <v>139</v>
      </c>
    </row>
    <row r="476" spans="2:51" s="12" customFormat="1" ht="12">
      <c r="B476" s="250"/>
      <c r="C476" s="251"/>
      <c r="D476" s="252" t="s">
        <v>148</v>
      </c>
      <c r="E476" s="253" t="s">
        <v>1</v>
      </c>
      <c r="F476" s="254" t="s">
        <v>691</v>
      </c>
      <c r="G476" s="251"/>
      <c r="H476" s="255">
        <v>4.24</v>
      </c>
      <c r="I476" s="256"/>
      <c r="J476" s="251"/>
      <c r="K476" s="251"/>
      <c r="L476" s="257"/>
      <c r="M476" s="258"/>
      <c r="N476" s="259"/>
      <c r="O476" s="259"/>
      <c r="P476" s="259"/>
      <c r="Q476" s="259"/>
      <c r="R476" s="259"/>
      <c r="S476" s="259"/>
      <c r="T476" s="260"/>
      <c r="AT476" s="261" t="s">
        <v>148</v>
      </c>
      <c r="AU476" s="261" t="s">
        <v>83</v>
      </c>
      <c r="AV476" s="12" t="s">
        <v>83</v>
      </c>
      <c r="AW476" s="12" t="s">
        <v>30</v>
      </c>
      <c r="AX476" s="12" t="s">
        <v>73</v>
      </c>
      <c r="AY476" s="261" t="s">
        <v>139</v>
      </c>
    </row>
    <row r="477" spans="2:51" s="12" customFormat="1" ht="12">
      <c r="B477" s="250"/>
      <c r="C477" s="251"/>
      <c r="D477" s="252" t="s">
        <v>148</v>
      </c>
      <c r="E477" s="253" t="s">
        <v>1</v>
      </c>
      <c r="F477" s="254" t="s">
        <v>692</v>
      </c>
      <c r="G477" s="251"/>
      <c r="H477" s="255">
        <v>10.206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AT477" s="261" t="s">
        <v>148</v>
      </c>
      <c r="AU477" s="261" t="s">
        <v>83</v>
      </c>
      <c r="AV477" s="12" t="s">
        <v>83</v>
      </c>
      <c r="AW477" s="12" t="s">
        <v>30</v>
      </c>
      <c r="AX477" s="12" t="s">
        <v>73</v>
      </c>
      <c r="AY477" s="261" t="s">
        <v>139</v>
      </c>
    </row>
    <row r="478" spans="2:51" s="12" customFormat="1" ht="12">
      <c r="B478" s="250"/>
      <c r="C478" s="251"/>
      <c r="D478" s="252" t="s">
        <v>148</v>
      </c>
      <c r="E478" s="253" t="s">
        <v>1</v>
      </c>
      <c r="F478" s="254" t="s">
        <v>693</v>
      </c>
      <c r="G478" s="251"/>
      <c r="H478" s="255">
        <v>3.574</v>
      </c>
      <c r="I478" s="256"/>
      <c r="J478" s="251"/>
      <c r="K478" s="251"/>
      <c r="L478" s="257"/>
      <c r="M478" s="258"/>
      <c r="N478" s="259"/>
      <c r="O478" s="259"/>
      <c r="P478" s="259"/>
      <c r="Q478" s="259"/>
      <c r="R478" s="259"/>
      <c r="S478" s="259"/>
      <c r="T478" s="260"/>
      <c r="AT478" s="261" t="s">
        <v>148</v>
      </c>
      <c r="AU478" s="261" t="s">
        <v>83</v>
      </c>
      <c r="AV478" s="12" t="s">
        <v>83</v>
      </c>
      <c r="AW478" s="12" t="s">
        <v>30</v>
      </c>
      <c r="AX478" s="12" t="s">
        <v>73</v>
      </c>
      <c r="AY478" s="261" t="s">
        <v>139</v>
      </c>
    </row>
    <row r="479" spans="2:51" s="12" customFormat="1" ht="12">
      <c r="B479" s="250"/>
      <c r="C479" s="251"/>
      <c r="D479" s="252" t="s">
        <v>148</v>
      </c>
      <c r="E479" s="253" t="s">
        <v>1</v>
      </c>
      <c r="F479" s="254" t="s">
        <v>694</v>
      </c>
      <c r="G479" s="251"/>
      <c r="H479" s="255">
        <v>0.73</v>
      </c>
      <c r="I479" s="256"/>
      <c r="J479" s="251"/>
      <c r="K479" s="251"/>
      <c r="L479" s="257"/>
      <c r="M479" s="258"/>
      <c r="N479" s="259"/>
      <c r="O479" s="259"/>
      <c r="P479" s="259"/>
      <c r="Q479" s="259"/>
      <c r="R479" s="259"/>
      <c r="S479" s="259"/>
      <c r="T479" s="260"/>
      <c r="AT479" s="261" t="s">
        <v>148</v>
      </c>
      <c r="AU479" s="261" t="s">
        <v>83</v>
      </c>
      <c r="AV479" s="12" t="s">
        <v>83</v>
      </c>
      <c r="AW479" s="12" t="s">
        <v>30</v>
      </c>
      <c r="AX479" s="12" t="s">
        <v>73</v>
      </c>
      <c r="AY479" s="261" t="s">
        <v>139</v>
      </c>
    </row>
    <row r="480" spans="2:51" s="12" customFormat="1" ht="12">
      <c r="B480" s="250"/>
      <c r="C480" s="251"/>
      <c r="D480" s="252" t="s">
        <v>148</v>
      </c>
      <c r="E480" s="253" t="s">
        <v>1</v>
      </c>
      <c r="F480" s="254" t="s">
        <v>695</v>
      </c>
      <c r="G480" s="251"/>
      <c r="H480" s="255">
        <v>0.63</v>
      </c>
      <c r="I480" s="256"/>
      <c r="J480" s="251"/>
      <c r="K480" s="251"/>
      <c r="L480" s="257"/>
      <c r="M480" s="258"/>
      <c r="N480" s="259"/>
      <c r="O480" s="259"/>
      <c r="P480" s="259"/>
      <c r="Q480" s="259"/>
      <c r="R480" s="259"/>
      <c r="S480" s="259"/>
      <c r="T480" s="260"/>
      <c r="AT480" s="261" t="s">
        <v>148</v>
      </c>
      <c r="AU480" s="261" t="s">
        <v>83</v>
      </c>
      <c r="AV480" s="12" t="s">
        <v>83</v>
      </c>
      <c r="AW480" s="12" t="s">
        <v>30</v>
      </c>
      <c r="AX480" s="12" t="s">
        <v>73</v>
      </c>
      <c r="AY480" s="261" t="s">
        <v>139</v>
      </c>
    </row>
    <row r="481" spans="2:51" s="12" customFormat="1" ht="12">
      <c r="B481" s="250"/>
      <c r="C481" s="251"/>
      <c r="D481" s="252" t="s">
        <v>148</v>
      </c>
      <c r="E481" s="253" t="s">
        <v>1</v>
      </c>
      <c r="F481" s="254" t="s">
        <v>696</v>
      </c>
      <c r="G481" s="251"/>
      <c r="H481" s="255">
        <v>11.76</v>
      </c>
      <c r="I481" s="256"/>
      <c r="J481" s="251"/>
      <c r="K481" s="251"/>
      <c r="L481" s="257"/>
      <c r="M481" s="258"/>
      <c r="N481" s="259"/>
      <c r="O481" s="259"/>
      <c r="P481" s="259"/>
      <c r="Q481" s="259"/>
      <c r="R481" s="259"/>
      <c r="S481" s="259"/>
      <c r="T481" s="260"/>
      <c r="AT481" s="261" t="s">
        <v>148</v>
      </c>
      <c r="AU481" s="261" t="s">
        <v>83</v>
      </c>
      <c r="AV481" s="12" t="s">
        <v>83</v>
      </c>
      <c r="AW481" s="12" t="s">
        <v>30</v>
      </c>
      <c r="AX481" s="12" t="s">
        <v>73</v>
      </c>
      <c r="AY481" s="261" t="s">
        <v>139</v>
      </c>
    </row>
    <row r="482" spans="2:51" s="12" customFormat="1" ht="12">
      <c r="B482" s="250"/>
      <c r="C482" s="251"/>
      <c r="D482" s="252" t="s">
        <v>148</v>
      </c>
      <c r="E482" s="253" t="s">
        <v>1</v>
      </c>
      <c r="F482" s="254" t="s">
        <v>697</v>
      </c>
      <c r="G482" s="251"/>
      <c r="H482" s="255">
        <v>1.12</v>
      </c>
      <c r="I482" s="256"/>
      <c r="J482" s="251"/>
      <c r="K482" s="251"/>
      <c r="L482" s="257"/>
      <c r="M482" s="258"/>
      <c r="N482" s="259"/>
      <c r="O482" s="259"/>
      <c r="P482" s="259"/>
      <c r="Q482" s="259"/>
      <c r="R482" s="259"/>
      <c r="S482" s="259"/>
      <c r="T482" s="260"/>
      <c r="AT482" s="261" t="s">
        <v>148</v>
      </c>
      <c r="AU482" s="261" t="s">
        <v>83</v>
      </c>
      <c r="AV482" s="12" t="s">
        <v>83</v>
      </c>
      <c r="AW482" s="12" t="s">
        <v>30</v>
      </c>
      <c r="AX482" s="12" t="s">
        <v>73</v>
      </c>
      <c r="AY482" s="261" t="s">
        <v>139</v>
      </c>
    </row>
    <row r="483" spans="2:51" s="12" customFormat="1" ht="12">
      <c r="B483" s="250"/>
      <c r="C483" s="251"/>
      <c r="D483" s="252" t="s">
        <v>148</v>
      </c>
      <c r="E483" s="253" t="s">
        <v>1</v>
      </c>
      <c r="F483" s="254" t="s">
        <v>698</v>
      </c>
      <c r="G483" s="251"/>
      <c r="H483" s="255">
        <v>3.6</v>
      </c>
      <c r="I483" s="256"/>
      <c r="J483" s="251"/>
      <c r="K483" s="251"/>
      <c r="L483" s="257"/>
      <c r="M483" s="258"/>
      <c r="N483" s="259"/>
      <c r="O483" s="259"/>
      <c r="P483" s="259"/>
      <c r="Q483" s="259"/>
      <c r="R483" s="259"/>
      <c r="S483" s="259"/>
      <c r="T483" s="260"/>
      <c r="AT483" s="261" t="s">
        <v>148</v>
      </c>
      <c r="AU483" s="261" t="s">
        <v>83</v>
      </c>
      <c r="AV483" s="12" t="s">
        <v>83</v>
      </c>
      <c r="AW483" s="12" t="s">
        <v>30</v>
      </c>
      <c r="AX483" s="12" t="s">
        <v>73</v>
      </c>
      <c r="AY483" s="261" t="s">
        <v>139</v>
      </c>
    </row>
    <row r="484" spans="2:51" s="12" customFormat="1" ht="12">
      <c r="B484" s="250"/>
      <c r="C484" s="251"/>
      <c r="D484" s="252" t="s">
        <v>148</v>
      </c>
      <c r="E484" s="253" t="s">
        <v>1</v>
      </c>
      <c r="F484" s="254" t="s">
        <v>699</v>
      </c>
      <c r="G484" s="251"/>
      <c r="H484" s="255">
        <v>3.36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AT484" s="261" t="s">
        <v>148</v>
      </c>
      <c r="AU484" s="261" t="s">
        <v>83</v>
      </c>
      <c r="AV484" s="12" t="s">
        <v>83</v>
      </c>
      <c r="AW484" s="12" t="s">
        <v>30</v>
      </c>
      <c r="AX484" s="12" t="s">
        <v>73</v>
      </c>
      <c r="AY484" s="261" t="s">
        <v>139</v>
      </c>
    </row>
    <row r="485" spans="2:51" s="14" customFormat="1" ht="12">
      <c r="B485" s="289"/>
      <c r="C485" s="290"/>
      <c r="D485" s="252" t="s">
        <v>148</v>
      </c>
      <c r="E485" s="291" t="s">
        <v>1</v>
      </c>
      <c r="F485" s="292" t="s">
        <v>647</v>
      </c>
      <c r="G485" s="290"/>
      <c r="H485" s="291" t="s">
        <v>1</v>
      </c>
      <c r="I485" s="293"/>
      <c r="J485" s="290"/>
      <c r="K485" s="290"/>
      <c r="L485" s="294"/>
      <c r="M485" s="295"/>
      <c r="N485" s="296"/>
      <c r="O485" s="296"/>
      <c r="P485" s="296"/>
      <c r="Q485" s="296"/>
      <c r="R485" s="296"/>
      <c r="S485" s="296"/>
      <c r="T485" s="297"/>
      <c r="AT485" s="298" t="s">
        <v>148</v>
      </c>
      <c r="AU485" s="298" t="s">
        <v>83</v>
      </c>
      <c r="AV485" s="14" t="s">
        <v>81</v>
      </c>
      <c r="AW485" s="14" t="s">
        <v>30</v>
      </c>
      <c r="AX485" s="14" t="s">
        <v>73</v>
      </c>
      <c r="AY485" s="298" t="s">
        <v>139</v>
      </c>
    </row>
    <row r="486" spans="2:51" s="12" customFormat="1" ht="12">
      <c r="B486" s="250"/>
      <c r="C486" s="251"/>
      <c r="D486" s="252" t="s">
        <v>148</v>
      </c>
      <c r="E486" s="253" t="s">
        <v>1</v>
      </c>
      <c r="F486" s="254" t="s">
        <v>700</v>
      </c>
      <c r="G486" s="251"/>
      <c r="H486" s="255">
        <v>2.15</v>
      </c>
      <c r="I486" s="256"/>
      <c r="J486" s="251"/>
      <c r="K486" s="251"/>
      <c r="L486" s="257"/>
      <c r="M486" s="258"/>
      <c r="N486" s="259"/>
      <c r="O486" s="259"/>
      <c r="P486" s="259"/>
      <c r="Q486" s="259"/>
      <c r="R486" s="259"/>
      <c r="S486" s="259"/>
      <c r="T486" s="260"/>
      <c r="AT486" s="261" t="s">
        <v>148</v>
      </c>
      <c r="AU486" s="261" t="s">
        <v>83</v>
      </c>
      <c r="AV486" s="12" t="s">
        <v>83</v>
      </c>
      <c r="AW486" s="12" t="s">
        <v>30</v>
      </c>
      <c r="AX486" s="12" t="s">
        <v>73</v>
      </c>
      <c r="AY486" s="261" t="s">
        <v>139</v>
      </c>
    </row>
    <row r="487" spans="2:51" s="12" customFormat="1" ht="12">
      <c r="B487" s="250"/>
      <c r="C487" s="251"/>
      <c r="D487" s="252" t="s">
        <v>148</v>
      </c>
      <c r="E487" s="253" t="s">
        <v>1</v>
      </c>
      <c r="F487" s="254" t="s">
        <v>701</v>
      </c>
      <c r="G487" s="251"/>
      <c r="H487" s="255">
        <v>0.5</v>
      </c>
      <c r="I487" s="256"/>
      <c r="J487" s="251"/>
      <c r="K487" s="251"/>
      <c r="L487" s="257"/>
      <c r="M487" s="258"/>
      <c r="N487" s="259"/>
      <c r="O487" s="259"/>
      <c r="P487" s="259"/>
      <c r="Q487" s="259"/>
      <c r="R487" s="259"/>
      <c r="S487" s="259"/>
      <c r="T487" s="260"/>
      <c r="AT487" s="261" t="s">
        <v>148</v>
      </c>
      <c r="AU487" s="261" t="s">
        <v>83</v>
      </c>
      <c r="AV487" s="12" t="s">
        <v>83</v>
      </c>
      <c r="AW487" s="12" t="s">
        <v>30</v>
      </c>
      <c r="AX487" s="12" t="s">
        <v>73</v>
      </c>
      <c r="AY487" s="261" t="s">
        <v>139</v>
      </c>
    </row>
    <row r="488" spans="2:51" s="12" customFormat="1" ht="12">
      <c r="B488" s="250"/>
      <c r="C488" s="251"/>
      <c r="D488" s="252" t="s">
        <v>148</v>
      </c>
      <c r="E488" s="253" t="s">
        <v>1</v>
      </c>
      <c r="F488" s="254" t="s">
        <v>702</v>
      </c>
      <c r="G488" s="251"/>
      <c r="H488" s="255">
        <v>5.55</v>
      </c>
      <c r="I488" s="256"/>
      <c r="J488" s="251"/>
      <c r="K488" s="251"/>
      <c r="L488" s="257"/>
      <c r="M488" s="258"/>
      <c r="N488" s="259"/>
      <c r="O488" s="259"/>
      <c r="P488" s="259"/>
      <c r="Q488" s="259"/>
      <c r="R488" s="259"/>
      <c r="S488" s="259"/>
      <c r="T488" s="260"/>
      <c r="AT488" s="261" t="s">
        <v>148</v>
      </c>
      <c r="AU488" s="261" t="s">
        <v>83</v>
      </c>
      <c r="AV488" s="12" t="s">
        <v>83</v>
      </c>
      <c r="AW488" s="12" t="s">
        <v>30</v>
      </c>
      <c r="AX488" s="12" t="s">
        <v>73</v>
      </c>
      <c r="AY488" s="261" t="s">
        <v>139</v>
      </c>
    </row>
    <row r="489" spans="2:51" s="14" customFormat="1" ht="12">
      <c r="B489" s="289"/>
      <c r="C489" s="290"/>
      <c r="D489" s="252" t="s">
        <v>148</v>
      </c>
      <c r="E489" s="291" t="s">
        <v>1</v>
      </c>
      <c r="F489" s="292" t="s">
        <v>655</v>
      </c>
      <c r="G489" s="290"/>
      <c r="H489" s="291" t="s">
        <v>1</v>
      </c>
      <c r="I489" s="293"/>
      <c r="J489" s="290"/>
      <c r="K489" s="290"/>
      <c r="L489" s="294"/>
      <c r="M489" s="295"/>
      <c r="N489" s="296"/>
      <c r="O489" s="296"/>
      <c r="P489" s="296"/>
      <c r="Q489" s="296"/>
      <c r="R489" s="296"/>
      <c r="S489" s="296"/>
      <c r="T489" s="297"/>
      <c r="AT489" s="298" t="s">
        <v>148</v>
      </c>
      <c r="AU489" s="298" t="s">
        <v>83</v>
      </c>
      <c r="AV489" s="14" t="s">
        <v>81</v>
      </c>
      <c r="AW489" s="14" t="s">
        <v>30</v>
      </c>
      <c r="AX489" s="14" t="s">
        <v>73</v>
      </c>
      <c r="AY489" s="298" t="s">
        <v>139</v>
      </c>
    </row>
    <row r="490" spans="2:51" s="12" customFormat="1" ht="12">
      <c r="B490" s="250"/>
      <c r="C490" s="251"/>
      <c r="D490" s="252" t="s">
        <v>148</v>
      </c>
      <c r="E490" s="253" t="s">
        <v>1</v>
      </c>
      <c r="F490" s="254" t="s">
        <v>703</v>
      </c>
      <c r="G490" s="251"/>
      <c r="H490" s="255">
        <v>2.31</v>
      </c>
      <c r="I490" s="256"/>
      <c r="J490" s="251"/>
      <c r="K490" s="251"/>
      <c r="L490" s="257"/>
      <c r="M490" s="258"/>
      <c r="N490" s="259"/>
      <c r="O490" s="259"/>
      <c r="P490" s="259"/>
      <c r="Q490" s="259"/>
      <c r="R490" s="259"/>
      <c r="S490" s="259"/>
      <c r="T490" s="260"/>
      <c r="AT490" s="261" t="s">
        <v>148</v>
      </c>
      <c r="AU490" s="261" t="s">
        <v>83</v>
      </c>
      <c r="AV490" s="12" t="s">
        <v>83</v>
      </c>
      <c r="AW490" s="12" t="s">
        <v>30</v>
      </c>
      <c r="AX490" s="12" t="s">
        <v>73</v>
      </c>
      <c r="AY490" s="261" t="s">
        <v>139</v>
      </c>
    </row>
    <row r="491" spans="2:51" s="14" customFormat="1" ht="12">
      <c r="B491" s="289"/>
      <c r="C491" s="290"/>
      <c r="D491" s="252" t="s">
        <v>148</v>
      </c>
      <c r="E491" s="291" t="s">
        <v>1</v>
      </c>
      <c r="F491" s="292" t="s">
        <v>574</v>
      </c>
      <c r="G491" s="290"/>
      <c r="H491" s="291" t="s">
        <v>1</v>
      </c>
      <c r="I491" s="293"/>
      <c r="J491" s="290"/>
      <c r="K491" s="290"/>
      <c r="L491" s="294"/>
      <c r="M491" s="295"/>
      <c r="N491" s="296"/>
      <c r="O491" s="296"/>
      <c r="P491" s="296"/>
      <c r="Q491" s="296"/>
      <c r="R491" s="296"/>
      <c r="S491" s="296"/>
      <c r="T491" s="297"/>
      <c r="AT491" s="298" t="s">
        <v>148</v>
      </c>
      <c r="AU491" s="298" t="s">
        <v>83</v>
      </c>
      <c r="AV491" s="14" t="s">
        <v>81</v>
      </c>
      <c r="AW491" s="14" t="s">
        <v>30</v>
      </c>
      <c r="AX491" s="14" t="s">
        <v>73</v>
      </c>
      <c r="AY491" s="298" t="s">
        <v>139</v>
      </c>
    </row>
    <row r="492" spans="2:51" s="12" customFormat="1" ht="12">
      <c r="B492" s="250"/>
      <c r="C492" s="251"/>
      <c r="D492" s="252" t="s">
        <v>148</v>
      </c>
      <c r="E492" s="253" t="s">
        <v>1</v>
      </c>
      <c r="F492" s="254" t="s">
        <v>704</v>
      </c>
      <c r="G492" s="251"/>
      <c r="H492" s="255">
        <v>37.4</v>
      </c>
      <c r="I492" s="256"/>
      <c r="J492" s="251"/>
      <c r="K492" s="251"/>
      <c r="L492" s="257"/>
      <c r="M492" s="258"/>
      <c r="N492" s="259"/>
      <c r="O492" s="259"/>
      <c r="P492" s="259"/>
      <c r="Q492" s="259"/>
      <c r="R492" s="259"/>
      <c r="S492" s="259"/>
      <c r="T492" s="260"/>
      <c r="AT492" s="261" t="s">
        <v>148</v>
      </c>
      <c r="AU492" s="261" t="s">
        <v>83</v>
      </c>
      <c r="AV492" s="12" t="s">
        <v>83</v>
      </c>
      <c r="AW492" s="12" t="s">
        <v>30</v>
      </c>
      <c r="AX492" s="12" t="s">
        <v>73</v>
      </c>
      <c r="AY492" s="261" t="s">
        <v>139</v>
      </c>
    </row>
    <row r="493" spans="2:51" s="12" customFormat="1" ht="12">
      <c r="B493" s="250"/>
      <c r="C493" s="251"/>
      <c r="D493" s="252" t="s">
        <v>148</v>
      </c>
      <c r="E493" s="253" t="s">
        <v>1</v>
      </c>
      <c r="F493" s="254" t="s">
        <v>705</v>
      </c>
      <c r="G493" s="251"/>
      <c r="H493" s="255">
        <v>6.413</v>
      </c>
      <c r="I493" s="256"/>
      <c r="J493" s="251"/>
      <c r="K493" s="251"/>
      <c r="L493" s="257"/>
      <c r="M493" s="258"/>
      <c r="N493" s="259"/>
      <c r="O493" s="259"/>
      <c r="P493" s="259"/>
      <c r="Q493" s="259"/>
      <c r="R493" s="259"/>
      <c r="S493" s="259"/>
      <c r="T493" s="260"/>
      <c r="AT493" s="261" t="s">
        <v>148</v>
      </c>
      <c r="AU493" s="261" t="s">
        <v>83</v>
      </c>
      <c r="AV493" s="12" t="s">
        <v>83</v>
      </c>
      <c r="AW493" s="12" t="s">
        <v>30</v>
      </c>
      <c r="AX493" s="12" t="s">
        <v>73</v>
      </c>
      <c r="AY493" s="261" t="s">
        <v>139</v>
      </c>
    </row>
    <row r="494" spans="2:51" s="14" customFormat="1" ht="12">
      <c r="B494" s="289"/>
      <c r="C494" s="290"/>
      <c r="D494" s="252" t="s">
        <v>148</v>
      </c>
      <c r="E494" s="291" t="s">
        <v>1</v>
      </c>
      <c r="F494" s="292" t="s">
        <v>666</v>
      </c>
      <c r="G494" s="290"/>
      <c r="H494" s="291" t="s">
        <v>1</v>
      </c>
      <c r="I494" s="293"/>
      <c r="J494" s="290"/>
      <c r="K494" s="290"/>
      <c r="L494" s="294"/>
      <c r="M494" s="295"/>
      <c r="N494" s="296"/>
      <c r="O494" s="296"/>
      <c r="P494" s="296"/>
      <c r="Q494" s="296"/>
      <c r="R494" s="296"/>
      <c r="S494" s="296"/>
      <c r="T494" s="297"/>
      <c r="AT494" s="298" t="s">
        <v>148</v>
      </c>
      <c r="AU494" s="298" t="s">
        <v>83</v>
      </c>
      <c r="AV494" s="14" t="s">
        <v>81</v>
      </c>
      <c r="AW494" s="14" t="s">
        <v>30</v>
      </c>
      <c r="AX494" s="14" t="s">
        <v>73</v>
      </c>
      <c r="AY494" s="298" t="s">
        <v>139</v>
      </c>
    </row>
    <row r="495" spans="2:51" s="12" customFormat="1" ht="12">
      <c r="B495" s="250"/>
      <c r="C495" s="251"/>
      <c r="D495" s="252" t="s">
        <v>148</v>
      </c>
      <c r="E495" s="253" t="s">
        <v>1</v>
      </c>
      <c r="F495" s="254" t="s">
        <v>706</v>
      </c>
      <c r="G495" s="251"/>
      <c r="H495" s="255">
        <v>7.688</v>
      </c>
      <c r="I495" s="256"/>
      <c r="J495" s="251"/>
      <c r="K495" s="251"/>
      <c r="L495" s="257"/>
      <c r="M495" s="258"/>
      <c r="N495" s="259"/>
      <c r="O495" s="259"/>
      <c r="P495" s="259"/>
      <c r="Q495" s="259"/>
      <c r="R495" s="259"/>
      <c r="S495" s="259"/>
      <c r="T495" s="260"/>
      <c r="AT495" s="261" t="s">
        <v>148</v>
      </c>
      <c r="AU495" s="261" t="s">
        <v>83</v>
      </c>
      <c r="AV495" s="12" t="s">
        <v>83</v>
      </c>
      <c r="AW495" s="12" t="s">
        <v>30</v>
      </c>
      <c r="AX495" s="12" t="s">
        <v>73</v>
      </c>
      <c r="AY495" s="261" t="s">
        <v>139</v>
      </c>
    </row>
    <row r="496" spans="2:51" s="12" customFormat="1" ht="12">
      <c r="B496" s="250"/>
      <c r="C496" s="251"/>
      <c r="D496" s="252" t="s">
        <v>148</v>
      </c>
      <c r="E496" s="253" t="s">
        <v>1</v>
      </c>
      <c r="F496" s="254" t="s">
        <v>707</v>
      </c>
      <c r="G496" s="251"/>
      <c r="H496" s="255">
        <v>2.64</v>
      </c>
      <c r="I496" s="256"/>
      <c r="J496" s="251"/>
      <c r="K496" s="251"/>
      <c r="L496" s="257"/>
      <c r="M496" s="258"/>
      <c r="N496" s="259"/>
      <c r="O496" s="259"/>
      <c r="P496" s="259"/>
      <c r="Q496" s="259"/>
      <c r="R496" s="259"/>
      <c r="S496" s="259"/>
      <c r="T496" s="260"/>
      <c r="AT496" s="261" t="s">
        <v>148</v>
      </c>
      <c r="AU496" s="261" t="s">
        <v>83</v>
      </c>
      <c r="AV496" s="12" t="s">
        <v>83</v>
      </c>
      <c r="AW496" s="12" t="s">
        <v>30</v>
      </c>
      <c r="AX496" s="12" t="s">
        <v>73</v>
      </c>
      <c r="AY496" s="261" t="s">
        <v>139</v>
      </c>
    </row>
    <row r="497" spans="2:51" s="12" customFormat="1" ht="12">
      <c r="B497" s="250"/>
      <c r="C497" s="251"/>
      <c r="D497" s="252" t="s">
        <v>148</v>
      </c>
      <c r="E497" s="253" t="s">
        <v>1</v>
      </c>
      <c r="F497" s="254" t="s">
        <v>708</v>
      </c>
      <c r="G497" s="251"/>
      <c r="H497" s="255">
        <v>0.48</v>
      </c>
      <c r="I497" s="256"/>
      <c r="J497" s="251"/>
      <c r="K497" s="251"/>
      <c r="L497" s="257"/>
      <c r="M497" s="258"/>
      <c r="N497" s="259"/>
      <c r="O497" s="259"/>
      <c r="P497" s="259"/>
      <c r="Q497" s="259"/>
      <c r="R497" s="259"/>
      <c r="S497" s="259"/>
      <c r="T497" s="260"/>
      <c r="AT497" s="261" t="s">
        <v>148</v>
      </c>
      <c r="AU497" s="261" t="s">
        <v>83</v>
      </c>
      <c r="AV497" s="12" t="s">
        <v>83</v>
      </c>
      <c r="AW497" s="12" t="s">
        <v>30</v>
      </c>
      <c r="AX497" s="12" t="s">
        <v>73</v>
      </c>
      <c r="AY497" s="261" t="s">
        <v>139</v>
      </c>
    </row>
    <row r="498" spans="2:51" s="12" customFormat="1" ht="12">
      <c r="B498" s="250"/>
      <c r="C498" s="251"/>
      <c r="D498" s="252" t="s">
        <v>148</v>
      </c>
      <c r="E498" s="253" t="s">
        <v>1</v>
      </c>
      <c r="F498" s="254" t="s">
        <v>709</v>
      </c>
      <c r="G498" s="251"/>
      <c r="H498" s="255">
        <v>0.945</v>
      </c>
      <c r="I498" s="256"/>
      <c r="J498" s="251"/>
      <c r="K498" s="251"/>
      <c r="L498" s="257"/>
      <c r="M498" s="258"/>
      <c r="N498" s="259"/>
      <c r="O498" s="259"/>
      <c r="P498" s="259"/>
      <c r="Q498" s="259"/>
      <c r="R498" s="259"/>
      <c r="S498" s="259"/>
      <c r="T498" s="260"/>
      <c r="AT498" s="261" t="s">
        <v>148</v>
      </c>
      <c r="AU498" s="261" t="s">
        <v>83</v>
      </c>
      <c r="AV498" s="12" t="s">
        <v>83</v>
      </c>
      <c r="AW498" s="12" t="s">
        <v>30</v>
      </c>
      <c r="AX498" s="12" t="s">
        <v>73</v>
      </c>
      <c r="AY498" s="261" t="s">
        <v>139</v>
      </c>
    </row>
    <row r="499" spans="2:51" s="12" customFormat="1" ht="12">
      <c r="B499" s="250"/>
      <c r="C499" s="251"/>
      <c r="D499" s="252" t="s">
        <v>148</v>
      </c>
      <c r="E499" s="253" t="s">
        <v>1</v>
      </c>
      <c r="F499" s="254" t="s">
        <v>710</v>
      </c>
      <c r="G499" s="251"/>
      <c r="H499" s="255">
        <v>2.625</v>
      </c>
      <c r="I499" s="256"/>
      <c r="J499" s="251"/>
      <c r="K499" s="251"/>
      <c r="L499" s="257"/>
      <c r="M499" s="258"/>
      <c r="N499" s="259"/>
      <c r="O499" s="259"/>
      <c r="P499" s="259"/>
      <c r="Q499" s="259"/>
      <c r="R499" s="259"/>
      <c r="S499" s="259"/>
      <c r="T499" s="260"/>
      <c r="AT499" s="261" t="s">
        <v>148</v>
      </c>
      <c r="AU499" s="261" t="s">
        <v>83</v>
      </c>
      <c r="AV499" s="12" t="s">
        <v>83</v>
      </c>
      <c r="AW499" s="12" t="s">
        <v>30</v>
      </c>
      <c r="AX499" s="12" t="s">
        <v>73</v>
      </c>
      <c r="AY499" s="261" t="s">
        <v>139</v>
      </c>
    </row>
    <row r="500" spans="2:51" s="12" customFormat="1" ht="12">
      <c r="B500" s="250"/>
      <c r="C500" s="251"/>
      <c r="D500" s="252" t="s">
        <v>148</v>
      </c>
      <c r="E500" s="253" t="s">
        <v>1</v>
      </c>
      <c r="F500" s="254" t="s">
        <v>711</v>
      </c>
      <c r="G500" s="251"/>
      <c r="H500" s="255">
        <v>1.23</v>
      </c>
      <c r="I500" s="256"/>
      <c r="J500" s="251"/>
      <c r="K500" s="251"/>
      <c r="L500" s="257"/>
      <c r="M500" s="258"/>
      <c r="N500" s="259"/>
      <c r="O500" s="259"/>
      <c r="P500" s="259"/>
      <c r="Q500" s="259"/>
      <c r="R500" s="259"/>
      <c r="S500" s="259"/>
      <c r="T500" s="260"/>
      <c r="AT500" s="261" t="s">
        <v>148</v>
      </c>
      <c r="AU500" s="261" t="s">
        <v>83</v>
      </c>
      <c r="AV500" s="12" t="s">
        <v>83</v>
      </c>
      <c r="AW500" s="12" t="s">
        <v>30</v>
      </c>
      <c r="AX500" s="12" t="s">
        <v>73</v>
      </c>
      <c r="AY500" s="261" t="s">
        <v>139</v>
      </c>
    </row>
    <row r="501" spans="2:51" s="12" customFormat="1" ht="12">
      <c r="B501" s="250"/>
      <c r="C501" s="251"/>
      <c r="D501" s="252" t="s">
        <v>148</v>
      </c>
      <c r="E501" s="253" t="s">
        <v>1</v>
      </c>
      <c r="F501" s="254" t="s">
        <v>712</v>
      </c>
      <c r="G501" s="251"/>
      <c r="H501" s="255">
        <v>2.243</v>
      </c>
      <c r="I501" s="256"/>
      <c r="J501" s="251"/>
      <c r="K501" s="251"/>
      <c r="L501" s="257"/>
      <c r="M501" s="258"/>
      <c r="N501" s="259"/>
      <c r="O501" s="259"/>
      <c r="P501" s="259"/>
      <c r="Q501" s="259"/>
      <c r="R501" s="259"/>
      <c r="S501" s="259"/>
      <c r="T501" s="260"/>
      <c r="AT501" s="261" t="s">
        <v>148</v>
      </c>
      <c r="AU501" s="261" t="s">
        <v>83</v>
      </c>
      <c r="AV501" s="12" t="s">
        <v>83</v>
      </c>
      <c r="AW501" s="12" t="s">
        <v>30</v>
      </c>
      <c r="AX501" s="12" t="s">
        <v>73</v>
      </c>
      <c r="AY501" s="261" t="s">
        <v>139</v>
      </c>
    </row>
    <row r="502" spans="2:51" s="12" customFormat="1" ht="12">
      <c r="B502" s="250"/>
      <c r="C502" s="251"/>
      <c r="D502" s="252" t="s">
        <v>148</v>
      </c>
      <c r="E502" s="253" t="s">
        <v>1</v>
      </c>
      <c r="F502" s="254" t="s">
        <v>713</v>
      </c>
      <c r="G502" s="251"/>
      <c r="H502" s="255">
        <v>2.828</v>
      </c>
      <c r="I502" s="256"/>
      <c r="J502" s="251"/>
      <c r="K502" s="251"/>
      <c r="L502" s="257"/>
      <c r="M502" s="258"/>
      <c r="N502" s="259"/>
      <c r="O502" s="259"/>
      <c r="P502" s="259"/>
      <c r="Q502" s="259"/>
      <c r="R502" s="259"/>
      <c r="S502" s="259"/>
      <c r="T502" s="260"/>
      <c r="AT502" s="261" t="s">
        <v>148</v>
      </c>
      <c r="AU502" s="261" t="s">
        <v>83</v>
      </c>
      <c r="AV502" s="12" t="s">
        <v>83</v>
      </c>
      <c r="AW502" s="12" t="s">
        <v>30</v>
      </c>
      <c r="AX502" s="12" t="s">
        <v>73</v>
      </c>
      <c r="AY502" s="261" t="s">
        <v>139</v>
      </c>
    </row>
    <row r="503" spans="2:51" s="12" customFormat="1" ht="12">
      <c r="B503" s="250"/>
      <c r="C503" s="251"/>
      <c r="D503" s="252" t="s">
        <v>148</v>
      </c>
      <c r="E503" s="253" t="s">
        <v>1</v>
      </c>
      <c r="F503" s="254" t="s">
        <v>714</v>
      </c>
      <c r="G503" s="251"/>
      <c r="H503" s="255">
        <v>0.54</v>
      </c>
      <c r="I503" s="256"/>
      <c r="J503" s="251"/>
      <c r="K503" s="251"/>
      <c r="L503" s="257"/>
      <c r="M503" s="258"/>
      <c r="N503" s="259"/>
      <c r="O503" s="259"/>
      <c r="P503" s="259"/>
      <c r="Q503" s="259"/>
      <c r="R503" s="259"/>
      <c r="S503" s="259"/>
      <c r="T503" s="260"/>
      <c r="AT503" s="261" t="s">
        <v>148</v>
      </c>
      <c r="AU503" s="261" t="s">
        <v>83</v>
      </c>
      <c r="AV503" s="12" t="s">
        <v>83</v>
      </c>
      <c r="AW503" s="12" t="s">
        <v>30</v>
      </c>
      <c r="AX503" s="12" t="s">
        <v>73</v>
      </c>
      <c r="AY503" s="261" t="s">
        <v>139</v>
      </c>
    </row>
    <row r="504" spans="2:51" s="12" customFormat="1" ht="12">
      <c r="B504" s="250"/>
      <c r="C504" s="251"/>
      <c r="D504" s="252" t="s">
        <v>148</v>
      </c>
      <c r="E504" s="253" t="s">
        <v>1</v>
      </c>
      <c r="F504" s="254" t="s">
        <v>715</v>
      </c>
      <c r="G504" s="251"/>
      <c r="H504" s="255">
        <v>3.443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AT504" s="261" t="s">
        <v>148</v>
      </c>
      <c r="AU504" s="261" t="s">
        <v>83</v>
      </c>
      <c r="AV504" s="12" t="s">
        <v>83</v>
      </c>
      <c r="AW504" s="12" t="s">
        <v>30</v>
      </c>
      <c r="AX504" s="12" t="s">
        <v>73</v>
      </c>
      <c r="AY504" s="261" t="s">
        <v>139</v>
      </c>
    </row>
    <row r="505" spans="2:51" s="12" customFormat="1" ht="12">
      <c r="B505" s="250"/>
      <c r="C505" s="251"/>
      <c r="D505" s="252" t="s">
        <v>148</v>
      </c>
      <c r="E505" s="253" t="s">
        <v>1</v>
      </c>
      <c r="F505" s="254" t="s">
        <v>716</v>
      </c>
      <c r="G505" s="251"/>
      <c r="H505" s="255">
        <v>0.218</v>
      </c>
      <c r="I505" s="256"/>
      <c r="J505" s="251"/>
      <c r="K505" s="251"/>
      <c r="L505" s="257"/>
      <c r="M505" s="258"/>
      <c r="N505" s="259"/>
      <c r="O505" s="259"/>
      <c r="P505" s="259"/>
      <c r="Q505" s="259"/>
      <c r="R505" s="259"/>
      <c r="S505" s="259"/>
      <c r="T505" s="260"/>
      <c r="AT505" s="261" t="s">
        <v>148</v>
      </c>
      <c r="AU505" s="261" t="s">
        <v>83</v>
      </c>
      <c r="AV505" s="12" t="s">
        <v>83</v>
      </c>
      <c r="AW505" s="12" t="s">
        <v>30</v>
      </c>
      <c r="AX505" s="12" t="s">
        <v>73</v>
      </c>
      <c r="AY505" s="261" t="s">
        <v>139</v>
      </c>
    </row>
    <row r="506" spans="2:51" s="12" customFormat="1" ht="12">
      <c r="B506" s="250"/>
      <c r="C506" s="251"/>
      <c r="D506" s="252" t="s">
        <v>148</v>
      </c>
      <c r="E506" s="253" t="s">
        <v>1</v>
      </c>
      <c r="F506" s="254" t="s">
        <v>717</v>
      </c>
      <c r="G506" s="251"/>
      <c r="H506" s="255">
        <v>1.98</v>
      </c>
      <c r="I506" s="256"/>
      <c r="J506" s="251"/>
      <c r="K506" s="251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148</v>
      </c>
      <c r="AU506" s="261" t="s">
        <v>83</v>
      </c>
      <c r="AV506" s="12" t="s">
        <v>83</v>
      </c>
      <c r="AW506" s="12" t="s">
        <v>30</v>
      </c>
      <c r="AX506" s="12" t="s">
        <v>73</v>
      </c>
      <c r="AY506" s="261" t="s">
        <v>139</v>
      </c>
    </row>
    <row r="507" spans="2:51" s="12" customFormat="1" ht="12">
      <c r="B507" s="250"/>
      <c r="C507" s="251"/>
      <c r="D507" s="252" t="s">
        <v>148</v>
      </c>
      <c r="E507" s="253" t="s">
        <v>1</v>
      </c>
      <c r="F507" s="254" t="s">
        <v>718</v>
      </c>
      <c r="G507" s="251"/>
      <c r="H507" s="255">
        <v>2.483</v>
      </c>
      <c r="I507" s="256"/>
      <c r="J507" s="251"/>
      <c r="K507" s="251"/>
      <c r="L507" s="257"/>
      <c r="M507" s="258"/>
      <c r="N507" s="259"/>
      <c r="O507" s="259"/>
      <c r="P507" s="259"/>
      <c r="Q507" s="259"/>
      <c r="R507" s="259"/>
      <c r="S507" s="259"/>
      <c r="T507" s="260"/>
      <c r="AT507" s="261" t="s">
        <v>148</v>
      </c>
      <c r="AU507" s="261" t="s">
        <v>83</v>
      </c>
      <c r="AV507" s="12" t="s">
        <v>83</v>
      </c>
      <c r="AW507" s="12" t="s">
        <v>30</v>
      </c>
      <c r="AX507" s="12" t="s">
        <v>73</v>
      </c>
      <c r="AY507" s="261" t="s">
        <v>139</v>
      </c>
    </row>
    <row r="508" spans="2:51" s="12" customFormat="1" ht="12">
      <c r="B508" s="250"/>
      <c r="C508" s="251"/>
      <c r="D508" s="252" t="s">
        <v>148</v>
      </c>
      <c r="E508" s="253" t="s">
        <v>1</v>
      </c>
      <c r="F508" s="254" t="s">
        <v>719</v>
      </c>
      <c r="G508" s="251"/>
      <c r="H508" s="255">
        <v>2.46</v>
      </c>
      <c r="I508" s="256"/>
      <c r="J508" s="251"/>
      <c r="K508" s="251"/>
      <c r="L508" s="257"/>
      <c r="M508" s="258"/>
      <c r="N508" s="259"/>
      <c r="O508" s="259"/>
      <c r="P508" s="259"/>
      <c r="Q508" s="259"/>
      <c r="R508" s="259"/>
      <c r="S508" s="259"/>
      <c r="T508" s="260"/>
      <c r="AT508" s="261" t="s">
        <v>148</v>
      </c>
      <c r="AU508" s="261" t="s">
        <v>83</v>
      </c>
      <c r="AV508" s="12" t="s">
        <v>83</v>
      </c>
      <c r="AW508" s="12" t="s">
        <v>30</v>
      </c>
      <c r="AX508" s="12" t="s">
        <v>73</v>
      </c>
      <c r="AY508" s="261" t="s">
        <v>139</v>
      </c>
    </row>
    <row r="509" spans="2:51" s="12" customFormat="1" ht="12">
      <c r="B509" s="250"/>
      <c r="C509" s="251"/>
      <c r="D509" s="252" t="s">
        <v>148</v>
      </c>
      <c r="E509" s="253" t="s">
        <v>1</v>
      </c>
      <c r="F509" s="254" t="s">
        <v>720</v>
      </c>
      <c r="G509" s="251"/>
      <c r="H509" s="255">
        <v>4.77</v>
      </c>
      <c r="I509" s="256"/>
      <c r="J509" s="251"/>
      <c r="K509" s="251"/>
      <c r="L509" s="257"/>
      <c r="M509" s="258"/>
      <c r="N509" s="259"/>
      <c r="O509" s="259"/>
      <c r="P509" s="259"/>
      <c r="Q509" s="259"/>
      <c r="R509" s="259"/>
      <c r="S509" s="259"/>
      <c r="T509" s="260"/>
      <c r="AT509" s="261" t="s">
        <v>148</v>
      </c>
      <c r="AU509" s="261" t="s">
        <v>83</v>
      </c>
      <c r="AV509" s="12" t="s">
        <v>83</v>
      </c>
      <c r="AW509" s="12" t="s">
        <v>30</v>
      </c>
      <c r="AX509" s="12" t="s">
        <v>73</v>
      </c>
      <c r="AY509" s="261" t="s">
        <v>139</v>
      </c>
    </row>
    <row r="510" spans="2:51" s="13" customFormat="1" ht="12">
      <c r="B510" s="262"/>
      <c r="C510" s="263"/>
      <c r="D510" s="252" t="s">
        <v>148</v>
      </c>
      <c r="E510" s="264" t="s">
        <v>1</v>
      </c>
      <c r="F510" s="265" t="s">
        <v>150</v>
      </c>
      <c r="G510" s="263"/>
      <c r="H510" s="266">
        <v>207.47699999999998</v>
      </c>
      <c r="I510" s="267"/>
      <c r="J510" s="263"/>
      <c r="K510" s="263"/>
      <c r="L510" s="268"/>
      <c r="M510" s="269"/>
      <c r="N510" s="270"/>
      <c r="O510" s="270"/>
      <c r="P510" s="270"/>
      <c r="Q510" s="270"/>
      <c r="R510" s="270"/>
      <c r="S510" s="270"/>
      <c r="T510" s="271"/>
      <c r="AT510" s="272" t="s">
        <v>148</v>
      </c>
      <c r="AU510" s="272" t="s">
        <v>83</v>
      </c>
      <c r="AV510" s="13" t="s">
        <v>146</v>
      </c>
      <c r="AW510" s="13" t="s">
        <v>30</v>
      </c>
      <c r="AX510" s="13" t="s">
        <v>81</v>
      </c>
      <c r="AY510" s="272" t="s">
        <v>139</v>
      </c>
    </row>
    <row r="511" spans="2:65" s="1" customFormat="1" ht="16.5" customHeight="1">
      <c r="B511" s="38"/>
      <c r="C511" s="237" t="s">
        <v>721</v>
      </c>
      <c r="D511" s="237" t="s">
        <v>141</v>
      </c>
      <c r="E511" s="238" t="s">
        <v>722</v>
      </c>
      <c r="F511" s="239" t="s">
        <v>723</v>
      </c>
      <c r="G511" s="240" t="s">
        <v>433</v>
      </c>
      <c r="H511" s="241">
        <v>207.477</v>
      </c>
      <c r="I511" s="242"/>
      <c r="J511" s="243">
        <f>ROUND(I511*H511,2)</f>
        <v>0</v>
      </c>
      <c r="K511" s="239" t="s">
        <v>145</v>
      </c>
      <c r="L511" s="43"/>
      <c r="M511" s="244" t="s">
        <v>1</v>
      </c>
      <c r="N511" s="245" t="s">
        <v>38</v>
      </c>
      <c r="O511" s="86"/>
      <c r="P511" s="246">
        <f>O511*H511</f>
        <v>0</v>
      </c>
      <c r="Q511" s="246">
        <v>0</v>
      </c>
      <c r="R511" s="246">
        <f>Q511*H511</f>
        <v>0</v>
      </c>
      <c r="S511" s="246">
        <v>0</v>
      </c>
      <c r="T511" s="247">
        <f>S511*H511</f>
        <v>0</v>
      </c>
      <c r="AR511" s="248" t="s">
        <v>146</v>
      </c>
      <c r="AT511" s="248" t="s">
        <v>141</v>
      </c>
      <c r="AU511" s="248" t="s">
        <v>83</v>
      </c>
      <c r="AY511" s="17" t="s">
        <v>139</v>
      </c>
      <c r="BE511" s="249">
        <f>IF(N511="základní",J511,0)</f>
        <v>0</v>
      </c>
      <c r="BF511" s="249">
        <f>IF(N511="snížená",J511,0)</f>
        <v>0</v>
      </c>
      <c r="BG511" s="249">
        <f>IF(N511="zákl. přenesená",J511,0)</f>
        <v>0</v>
      </c>
      <c r="BH511" s="249">
        <f>IF(N511="sníž. přenesená",J511,0)</f>
        <v>0</v>
      </c>
      <c r="BI511" s="249">
        <f>IF(N511="nulová",J511,0)</f>
        <v>0</v>
      </c>
      <c r="BJ511" s="17" t="s">
        <v>81</v>
      </c>
      <c r="BK511" s="249">
        <f>ROUND(I511*H511,2)</f>
        <v>0</v>
      </c>
      <c r="BL511" s="17" t="s">
        <v>146</v>
      </c>
      <c r="BM511" s="248" t="s">
        <v>724</v>
      </c>
    </row>
    <row r="512" spans="2:65" s="1" customFormat="1" ht="16.5" customHeight="1">
      <c r="B512" s="38"/>
      <c r="C512" s="237" t="s">
        <v>725</v>
      </c>
      <c r="D512" s="237" t="s">
        <v>141</v>
      </c>
      <c r="E512" s="238" t="s">
        <v>726</v>
      </c>
      <c r="F512" s="239" t="s">
        <v>727</v>
      </c>
      <c r="G512" s="240" t="s">
        <v>193</v>
      </c>
      <c r="H512" s="241">
        <v>2.091</v>
      </c>
      <c r="I512" s="242"/>
      <c r="J512" s="243">
        <f>ROUND(I512*H512,2)</f>
        <v>0</v>
      </c>
      <c r="K512" s="239" t="s">
        <v>145</v>
      </c>
      <c r="L512" s="43"/>
      <c r="M512" s="244" t="s">
        <v>1</v>
      </c>
      <c r="N512" s="245" t="s">
        <v>38</v>
      </c>
      <c r="O512" s="86"/>
      <c r="P512" s="246">
        <f>O512*H512</f>
        <v>0</v>
      </c>
      <c r="Q512" s="246">
        <v>1.06017</v>
      </c>
      <c r="R512" s="246">
        <f>Q512*H512</f>
        <v>2.2168154700000002</v>
      </c>
      <c r="S512" s="246">
        <v>0</v>
      </c>
      <c r="T512" s="247">
        <f>S512*H512</f>
        <v>0</v>
      </c>
      <c r="AR512" s="248" t="s">
        <v>146</v>
      </c>
      <c r="AT512" s="248" t="s">
        <v>141</v>
      </c>
      <c r="AU512" s="248" t="s">
        <v>83</v>
      </c>
      <c r="AY512" s="17" t="s">
        <v>139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17" t="s">
        <v>81</v>
      </c>
      <c r="BK512" s="249">
        <f>ROUND(I512*H512,2)</f>
        <v>0</v>
      </c>
      <c r="BL512" s="17" t="s">
        <v>146</v>
      </c>
      <c r="BM512" s="248" t="s">
        <v>728</v>
      </c>
    </row>
    <row r="513" spans="2:51" s="14" customFormat="1" ht="12">
      <c r="B513" s="289"/>
      <c r="C513" s="290"/>
      <c r="D513" s="252" t="s">
        <v>148</v>
      </c>
      <c r="E513" s="291" t="s">
        <v>1</v>
      </c>
      <c r="F513" s="292" t="s">
        <v>664</v>
      </c>
      <c r="G513" s="290"/>
      <c r="H513" s="291" t="s">
        <v>1</v>
      </c>
      <c r="I513" s="293"/>
      <c r="J513" s="290"/>
      <c r="K513" s="290"/>
      <c r="L513" s="294"/>
      <c r="M513" s="295"/>
      <c r="N513" s="296"/>
      <c r="O513" s="296"/>
      <c r="P513" s="296"/>
      <c r="Q513" s="296"/>
      <c r="R513" s="296"/>
      <c r="S513" s="296"/>
      <c r="T513" s="297"/>
      <c r="AT513" s="298" t="s">
        <v>148</v>
      </c>
      <c r="AU513" s="298" t="s">
        <v>83</v>
      </c>
      <c r="AV513" s="14" t="s">
        <v>81</v>
      </c>
      <c r="AW513" s="14" t="s">
        <v>30</v>
      </c>
      <c r="AX513" s="14" t="s">
        <v>73</v>
      </c>
      <c r="AY513" s="298" t="s">
        <v>139</v>
      </c>
    </row>
    <row r="514" spans="2:51" s="12" customFormat="1" ht="12">
      <c r="B514" s="250"/>
      <c r="C514" s="251"/>
      <c r="D514" s="252" t="s">
        <v>148</v>
      </c>
      <c r="E514" s="253" t="s">
        <v>1</v>
      </c>
      <c r="F514" s="254" t="s">
        <v>729</v>
      </c>
      <c r="G514" s="251"/>
      <c r="H514" s="255">
        <v>2.091</v>
      </c>
      <c r="I514" s="256"/>
      <c r="J514" s="251"/>
      <c r="K514" s="251"/>
      <c r="L514" s="257"/>
      <c r="M514" s="258"/>
      <c r="N514" s="259"/>
      <c r="O514" s="259"/>
      <c r="P514" s="259"/>
      <c r="Q514" s="259"/>
      <c r="R514" s="259"/>
      <c r="S514" s="259"/>
      <c r="T514" s="260"/>
      <c r="AT514" s="261" t="s">
        <v>148</v>
      </c>
      <c r="AU514" s="261" t="s">
        <v>83</v>
      </c>
      <c r="AV514" s="12" t="s">
        <v>83</v>
      </c>
      <c r="AW514" s="12" t="s">
        <v>30</v>
      </c>
      <c r="AX514" s="12" t="s">
        <v>73</v>
      </c>
      <c r="AY514" s="261" t="s">
        <v>139</v>
      </c>
    </row>
    <row r="515" spans="2:51" s="13" customFormat="1" ht="12">
      <c r="B515" s="262"/>
      <c r="C515" s="263"/>
      <c r="D515" s="252" t="s">
        <v>148</v>
      </c>
      <c r="E515" s="264" t="s">
        <v>1</v>
      </c>
      <c r="F515" s="265" t="s">
        <v>150</v>
      </c>
      <c r="G515" s="263"/>
      <c r="H515" s="266">
        <v>2.091</v>
      </c>
      <c r="I515" s="267"/>
      <c r="J515" s="263"/>
      <c r="K515" s="263"/>
      <c r="L515" s="268"/>
      <c r="M515" s="269"/>
      <c r="N515" s="270"/>
      <c r="O515" s="270"/>
      <c r="P515" s="270"/>
      <c r="Q515" s="270"/>
      <c r="R515" s="270"/>
      <c r="S515" s="270"/>
      <c r="T515" s="271"/>
      <c r="AT515" s="272" t="s">
        <v>148</v>
      </c>
      <c r="AU515" s="272" t="s">
        <v>83</v>
      </c>
      <c r="AV515" s="13" t="s">
        <v>146</v>
      </c>
      <c r="AW515" s="13" t="s">
        <v>30</v>
      </c>
      <c r="AX515" s="13" t="s">
        <v>81</v>
      </c>
      <c r="AY515" s="272" t="s">
        <v>139</v>
      </c>
    </row>
    <row r="516" spans="2:65" s="1" customFormat="1" ht="16.5" customHeight="1">
      <c r="B516" s="38"/>
      <c r="C516" s="237" t="s">
        <v>730</v>
      </c>
      <c r="D516" s="237" t="s">
        <v>141</v>
      </c>
      <c r="E516" s="238" t="s">
        <v>731</v>
      </c>
      <c r="F516" s="239" t="s">
        <v>732</v>
      </c>
      <c r="G516" s="240" t="s">
        <v>193</v>
      </c>
      <c r="H516" s="241">
        <v>1.719</v>
      </c>
      <c r="I516" s="242"/>
      <c r="J516" s="243">
        <f>ROUND(I516*H516,2)</f>
        <v>0</v>
      </c>
      <c r="K516" s="239" t="s">
        <v>145</v>
      </c>
      <c r="L516" s="43"/>
      <c r="M516" s="244" t="s">
        <v>1</v>
      </c>
      <c r="N516" s="245" t="s">
        <v>38</v>
      </c>
      <c r="O516" s="86"/>
      <c r="P516" s="246">
        <f>O516*H516</f>
        <v>0</v>
      </c>
      <c r="Q516" s="246">
        <v>1.05306</v>
      </c>
      <c r="R516" s="246">
        <f>Q516*H516</f>
        <v>1.8102101400000004</v>
      </c>
      <c r="S516" s="246">
        <v>0</v>
      </c>
      <c r="T516" s="247">
        <f>S516*H516</f>
        <v>0</v>
      </c>
      <c r="AR516" s="248" t="s">
        <v>146</v>
      </c>
      <c r="AT516" s="248" t="s">
        <v>141</v>
      </c>
      <c r="AU516" s="248" t="s">
        <v>83</v>
      </c>
      <c r="AY516" s="17" t="s">
        <v>139</v>
      </c>
      <c r="BE516" s="249">
        <f>IF(N516="základní",J516,0)</f>
        <v>0</v>
      </c>
      <c r="BF516" s="249">
        <f>IF(N516="snížená",J516,0)</f>
        <v>0</v>
      </c>
      <c r="BG516" s="249">
        <f>IF(N516="zákl. přenesená",J516,0)</f>
        <v>0</v>
      </c>
      <c r="BH516" s="249">
        <f>IF(N516="sníž. přenesená",J516,0)</f>
        <v>0</v>
      </c>
      <c r="BI516" s="249">
        <f>IF(N516="nulová",J516,0)</f>
        <v>0</v>
      </c>
      <c r="BJ516" s="17" t="s">
        <v>81</v>
      </c>
      <c r="BK516" s="249">
        <f>ROUND(I516*H516,2)</f>
        <v>0</v>
      </c>
      <c r="BL516" s="17" t="s">
        <v>146</v>
      </c>
      <c r="BM516" s="248" t="s">
        <v>733</v>
      </c>
    </row>
    <row r="517" spans="2:51" s="14" customFormat="1" ht="12">
      <c r="B517" s="289"/>
      <c r="C517" s="290"/>
      <c r="D517" s="252" t="s">
        <v>148</v>
      </c>
      <c r="E517" s="291" t="s">
        <v>1</v>
      </c>
      <c r="F517" s="292" t="s">
        <v>734</v>
      </c>
      <c r="G517" s="290"/>
      <c r="H517" s="291" t="s">
        <v>1</v>
      </c>
      <c r="I517" s="293"/>
      <c r="J517" s="290"/>
      <c r="K517" s="290"/>
      <c r="L517" s="294"/>
      <c r="M517" s="295"/>
      <c r="N517" s="296"/>
      <c r="O517" s="296"/>
      <c r="P517" s="296"/>
      <c r="Q517" s="296"/>
      <c r="R517" s="296"/>
      <c r="S517" s="296"/>
      <c r="T517" s="297"/>
      <c r="AT517" s="298" t="s">
        <v>148</v>
      </c>
      <c r="AU517" s="298" t="s">
        <v>83</v>
      </c>
      <c r="AV517" s="14" t="s">
        <v>81</v>
      </c>
      <c r="AW517" s="14" t="s">
        <v>30</v>
      </c>
      <c r="AX517" s="14" t="s">
        <v>73</v>
      </c>
      <c r="AY517" s="298" t="s">
        <v>139</v>
      </c>
    </row>
    <row r="518" spans="2:51" s="14" customFormat="1" ht="12">
      <c r="B518" s="289"/>
      <c r="C518" s="290"/>
      <c r="D518" s="252" t="s">
        <v>148</v>
      </c>
      <c r="E518" s="291" t="s">
        <v>1</v>
      </c>
      <c r="F518" s="292" t="s">
        <v>655</v>
      </c>
      <c r="G518" s="290"/>
      <c r="H518" s="291" t="s">
        <v>1</v>
      </c>
      <c r="I518" s="293"/>
      <c r="J518" s="290"/>
      <c r="K518" s="290"/>
      <c r="L518" s="294"/>
      <c r="M518" s="295"/>
      <c r="N518" s="296"/>
      <c r="O518" s="296"/>
      <c r="P518" s="296"/>
      <c r="Q518" s="296"/>
      <c r="R518" s="296"/>
      <c r="S518" s="296"/>
      <c r="T518" s="297"/>
      <c r="AT518" s="298" t="s">
        <v>148</v>
      </c>
      <c r="AU518" s="298" t="s">
        <v>83</v>
      </c>
      <c r="AV518" s="14" t="s">
        <v>81</v>
      </c>
      <c r="AW518" s="14" t="s">
        <v>30</v>
      </c>
      <c r="AX518" s="14" t="s">
        <v>73</v>
      </c>
      <c r="AY518" s="298" t="s">
        <v>139</v>
      </c>
    </row>
    <row r="519" spans="2:51" s="12" customFormat="1" ht="12">
      <c r="B519" s="250"/>
      <c r="C519" s="251"/>
      <c r="D519" s="252" t="s">
        <v>148</v>
      </c>
      <c r="E519" s="253" t="s">
        <v>1</v>
      </c>
      <c r="F519" s="254" t="s">
        <v>735</v>
      </c>
      <c r="G519" s="251"/>
      <c r="H519" s="255">
        <v>0.003</v>
      </c>
      <c r="I519" s="256"/>
      <c r="J519" s="251"/>
      <c r="K519" s="251"/>
      <c r="L519" s="257"/>
      <c r="M519" s="258"/>
      <c r="N519" s="259"/>
      <c r="O519" s="259"/>
      <c r="P519" s="259"/>
      <c r="Q519" s="259"/>
      <c r="R519" s="259"/>
      <c r="S519" s="259"/>
      <c r="T519" s="260"/>
      <c r="AT519" s="261" t="s">
        <v>148</v>
      </c>
      <c r="AU519" s="261" t="s">
        <v>83</v>
      </c>
      <c r="AV519" s="12" t="s">
        <v>83</v>
      </c>
      <c r="AW519" s="12" t="s">
        <v>30</v>
      </c>
      <c r="AX519" s="12" t="s">
        <v>73</v>
      </c>
      <c r="AY519" s="261" t="s">
        <v>139</v>
      </c>
    </row>
    <row r="520" spans="2:51" s="14" customFormat="1" ht="12">
      <c r="B520" s="289"/>
      <c r="C520" s="290"/>
      <c r="D520" s="252" t="s">
        <v>148</v>
      </c>
      <c r="E520" s="291" t="s">
        <v>1</v>
      </c>
      <c r="F520" s="292" t="s">
        <v>574</v>
      </c>
      <c r="G520" s="290"/>
      <c r="H520" s="291" t="s">
        <v>1</v>
      </c>
      <c r="I520" s="293"/>
      <c r="J520" s="290"/>
      <c r="K520" s="290"/>
      <c r="L520" s="294"/>
      <c r="M520" s="295"/>
      <c r="N520" s="296"/>
      <c r="O520" s="296"/>
      <c r="P520" s="296"/>
      <c r="Q520" s="296"/>
      <c r="R520" s="296"/>
      <c r="S520" s="296"/>
      <c r="T520" s="297"/>
      <c r="AT520" s="298" t="s">
        <v>148</v>
      </c>
      <c r="AU520" s="298" t="s">
        <v>83</v>
      </c>
      <c r="AV520" s="14" t="s">
        <v>81</v>
      </c>
      <c r="AW520" s="14" t="s">
        <v>30</v>
      </c>
      <c r="AX520" s="14" t="s">
        <v>73</v>
      </c>
      <c r="AY520" s="298" t="s">
        <v>139</v>
      </c>
    </row>
    <row r="521" spans="2:51" s="12" customFormat="1" ht="12">
      <c r="B521" s="250"/>
      <c r="C521" s="251"/>
      <c r="D521" s="252" t="s">
        <v>148</v>
      </c>
      <c r="E521" s="253" t="s">
        <v>1</v>
      </c>
      <c r="F521" s="254" t="s">
        <v>736</v>
      </c>
      <c r="G521" s="251"/>
      <c r="H521" s="255">
        <v>0.072</v>
      </c>
      <c r="I521" s="256"/>
      <c r="J521" s="251"/>
      <c r="K521" s="251"/>
      <c r="L521" s="257"/>
      <c r="M521" s="258"/>
      <c r="N521" s="259"/>
      <c r="O521" s="259"/>
      <c r="P521" s="259"/>
      <c r="Q521" s="259"/>
      <c r="R521" s="259"/>
      <c r="S521" s="259"/>
      <c r="T521" s="260"/>
      <c r="AT521" s="261" t="s">
        <v>148</v>
      </c>
      <c r="AU521" s="261" t="s">
        <v>83</v>
      </c>
      <c r="AV521" s="12" t="s">
        <v>83</v>
      </c>
      <c r="AW521" s="12" t="s">
        <v>30</v>
      </c>
      <c r="AX521" s="12" t="s">
        <v>73</v>
      </c>
      <c r="AY521" s="261" t="s">
        <v>139</v>
      </c>
    </row>
    <row r="522" spans="2:51" s="12" customFormat="1" ht="12">
      <c r="B522" s="250"/>
      <c r="C522" s="251"/>
      <c r="D522" s="252" t="s">
        <v>148</v>
      </c>
      <c r="E522" s="253" t="s">
        <v>1</v>
      </c>
      <c r="F522" s="254" t="s">
        <v>737</v>
      </c>
      <c r="G522" s="251"/>
      <c r="H522" s="255">
        <v>0.013</v>
      </c>
      <c r="I522" s="256"/>
      <c r="J522" s="251"/>
      <c r="K522" s="251"/>
      <c r="L522" s="257"/>
      <c r="M522" s="258"/>
      <c r="N522" s="259"/>
      <c r="O522" s="259"/>
      <c r="P522" s="259"/>
      <c r="Q522" s="259"/>
      <c r="R522" s="259"/>
      <c r="S522" s="259"/>
      <c r="T522" s="260"/>
      <c r="AT522" s="261" t="s">
        <v>148</v>
      </c>
      <c r="AU522" s="261" t="s">
        <v>83</v>
      </c>
      <c r="AV522" s="12" t="s">
        <v>83</v>
      </c>
      <c r="AW522" s="12" t="s">
        <v>30</v>
      </c>
      <c r="AX522" s="12" t="s">
        <v>73</v>
      </c>
      <c r="AY522" s="261" t="s">
        <v>139</v>
      </c>
    </row>
    <row r="523" spans="2:51" s="14" customFormat="1" ht="12">
      <c r="B523" s="289"/>
      <c r="C523" s="290"/>
      <c r="D523" s="252" t="s">
        <v>148</v>
      </c>
      <c r="E523" s="291" t="s">
        <v>1</v>
      </c>
      <c r="F523" s="292" t="s">
        <v>666</v>
      </c>
      <c r="G523" s="290"/>
      <c r="H523" s="291" t="s">
        <v>1</v>
      </c>
      <c r="I523" s="293"/>
      <c r="J523" s="290"/>
      <c r="K523" s="290"/>
      <c r="L523" s="294"/>
      <c r="M523" s="295"/>
      <c r="N523" s="296"/>
      <c r="O523" s="296"/>
      <c r="P523" s="296"/>
      <c r="Q523" s="296"/>
      <c r="R523" s="296"/>
      <c r="S523" s="296"/>
      <c r="T523" s="297"/>
      <c r="AT523" s="298" t="s">
        <v>148</v>
      </c>
      <c r="AU523" s="298" t="s">
        <v>83</v>
      </c>
      <c r="AV523" s="14" t="s">
        <v>81</v>
      </c>
      <c r="AW523" s="14" t="s">
        <v>30</v>
      </c>
      <c r="AX523" s="14" t="s">
        <v>73</v>
      </c>
      <c r="AY523" s="298" t="s">
        <v>139</v>
      </c>
    </row>
    <row r="524" spans="2:51" s="12" customFormat="1" ht="12">
      <c r="B524" s="250"/>
      <c r="C524" s="251"/>
      <c r="D524" s="252" t="s">
        <v>148</v>
      </c>
      <c r="E524" s="253" t="s">
        <v>1</v>
      </c>
      <c r="F524" s="254" t="s">
        <v>738</v>
      </c>
      <c r="G524" s="251"/>
      <c r="H524" s="255">
        <v>1.333</v>
      </c>
      <c r="I524" s="256"/>
      <c r="J524" s="251"/>
      <c r="K524" s="251"/>
      <c r="L524" s="257"/>
      <c r="M524" s="258"/>
      <c r="N524" s="259"/>
      <c r="O524" s="259"/>
      <c r="P524" s="259"/>
      <c r="Q524" s="259"/>
      <c r="R524" s="259"/>
      <c r="S524" s="259"/>
      <c r="T524" s="260"/>
      <c r="AT524" s="261" t="s">
        <v>148</v>
      </c>
      <c r="AU524" s="261" t="s">
        <v>83</v>
      </c>
      <c r="AV524" s="12" t="s">
        <v>83</v>
      </c>
      <c r="AW524" s="12" t="s">
        <v>30</v>
      </c>
      <c r="AX524" s="12" t="s">
        <v>73</v>
      </c>
      <c r="AY524" s="261" t="s">
        <v>139</v>
      </c>
    </row>
    <row r="525" spans="2:51" s="12" customFormat="1" ht="12">
      <c r="B525" s="250"/>
      <c r="C525" s="251"/>
      <c r="D525" s="252" t="s">
        <v>148</v>
      </c>
      <c r="E525" s="253" t="s">
        <v>1</v>
      </c>
      <c r="F525" s="254" t="s">
        <v>739</v>
      </c>
      <c r="G525" s="251"/>
      <c r="H525" s="255">
        <v>0.005</v>
      </c>
      <c r="I525" s="256"/>
      <c r="J525" s="251"/>
      <c r="K525" s="251"/>
      <c r="L525" s="257"/>
      <c r="M525" s="258"/>
      <c r="N525" s="259"/>
      <c r="O525" s="259"/>
      <c r="P525" s="259"/>
      <c r="Q525" s="259"/>
      <c r="R525" s="259"/>
      <c r="S525" s="259"/>
      <c r="T525" s="260"/>
      <c r="AT525" s="261" t="s">
        <v>148</v>
      </c>
      <c r="AU525" s="261" t="s">
        <v>83</v>
      </c>
      <c r="AV525" s="12" t="s">
        <v>83</v>
      </c>
      <c r="AW525" s="12" t="s">
        <v>30</v>
      </c>
      <c r="AX525" s="12" t="s">
        <v>73</v>
      </c>
      <c r="AY525" s="261" t="s">
        <v>139</v>
      </c>
    </row>
    <row r="526" spans="2:51" s="12" customFormat="1" ht="12">
      <c r="B526" s="250"/>
      <c r="C526" s="251"/>
      <c r="D526" s="252" t="s">
        <v>148</v>
      </c>
      <c r="E526" s="253" t="s">
        <v>1</v>
      </c>
      <c r="F526" s="254" t="s">
        <v>740</v>
      </c>
      <c r="G526" s="251"/>
      <c r="H526" s="255">
        <v>0.026</v>
      </c>
      <c r="I526" s="256"/>
      <c r="J526" s="251"/>
      <c r="K526" s="251"/>
      <c r="L526" s="257"/>
      <c r="M526" s="258"/>
      <c r="N526" s="259"/>
      <c r="O526" s="259"/>
      <c r="P526" s="259"/>
      <c r="Q526" s="259"/>
      <c r="R526" s="259"/>
      <c r="S526" s="259"/>
      <c r="T526" s="260"/>
      <c r="AT526" s="261" t="s">
        <v>148</v>
      </c>
      <c r="AU526" s="261" t="s">
        <v>83</v>
      </c>
      <c r="AV526" s="12" t="s">
        <v>83</v>
      </c>
      <c r="AW526" s="12" t="s">
        <v>30</v>
      </c>
      <c r="AX526" s="12" t="s">
        <v>73</v>
      </c>
      <c r="AY526" s="261" t="s">
        <v>139</v>
      </c>
    </row>
    <row r="527" spans="2:51" s="12" customFormat="1" ht="12">
      <c r="B527" s="250"/>
      <c r="C527" s="251"/>
      <c r="D527" s="252" t="s">
        <v>148</v>
      </c>
      <c r="E527" s="253" t="s">
        <v>1</v>
      </c>
      <c r="F527" s="254" t="s">
        <v>741</v>
      </c>
      <c r="G527" s="251"/>
      <c r="H527" s="255">
        <v>0.005</v>
      </c>
      <c r="I527" s="256"/>
      <c r="J527" s="251"/>
      <c r="K527" s="251"/>
      <c r="L527" s="257"/>
      <c r="M527" s="258"/>
      <c r="N527" s="259"/>
      <c r="O527" s="259"/>
      <c r="P527" s="259"/>
      <c r="Q527" s="259"/>
      <c r="R527" s="259"/>
      <c r="S527" s="259"/>
      <c r="T527" s="260"/>
      <c r="AT527" s="261" t="s">
        <v>148</v>
      </c>
      <c r="AU527" s="261" t="s">
        <v>83</v>
      </c>
      <c r="AV527" s="12" t="s">
        <v>83</v>
      </c>
      <c r="AW527" s="12" t="s">
        <v>30</v>
      </c>
      <c r="AX527" s="12" t="s">
        <v>73</v>
      </c>
      <c r="AY527" s="261" t="s">
        <v>139</v>
      </c>
    </row>
    <row r="528" spans="2:51" s="12" customFormat="1" ht="12">
      <c r="B528" s="250"/>
      <c r="C528" s="251"/>
      <c r="D528" s="252" t="s">
        <v>148</v>
      </c>
      <c r="E528" s="253" t="s">
        <v>1</v>
      </c>
      <c r="F528" s="254" t="s">
        <v>742</v>
      </c>
      <c r="G528" s="251"/>
      <c r="H528" s="255">
        <v>0.012</v>
      </c>
      <c r="I528" s="256"/>
      <c r="J528" s="251"/>
      <c r="K528" s="251"/>
      <c r="L528" s="257"/>
      <c r="M528" s="258"/>
      <c r="N528" s="259"/>
      <c r="O528" s="259"/>
      <c r="P528" s="259"/>
      <c r="Q528" s="259"/>
      <c r="R528" s="259"/>
      <c r="S528" s="259"/>
      <c r="T528" s="260"/>
      <c r="AT528" s="261" t="s">
        <v>148</v>
      </c>
      <c r="AU528" s="261" t="s">
        <v>83</v>
      </c>
      <c r="AV528" s="12" t="s">
        <v>83</v>
      </c>
      <c r="AW528" s="12" t="s">
        <v>30</v>
      </c>
      <c r="AX528" s="12" t="s">
        <v>73</v>
      </c>
      <c r="AY528" s="261" t="s">
        <v>139</v>
      </c>
    </row>
    <row r="529" spans="2:51" s="12" customFormat="1" ht="12">
      <c r="B529" s="250"/>
      <c r="C529" s="251"/>
      <c r="D529" s="252" t="s">
        <v>148</v>
      </c>
      <c r="E529" s="253" t="s">
        <v>1</v>
      </c>
      <c r="F529" s="254" t="s">
        <v>743</v>
      </c>
      <c r="G529" s="251"/>
      <c r="H529" s="255">
        <v>0.034</v>
      </c>
      <c r="I529" s="256"/>
      <c r="J529" s="251"/>
      <c r="K529" s="251"/>
      <c r="L529" s="257"/>
      <c r="M529" s="258"/>
      <c r="N529" s="259"/>
      <c r="O529" s="259"/>
      <c r="P529" s="259"/>
      <c r="Q529" s="259"/>
      <c r="R529" s="259"/>
      <c r="S529" s="259"/>
      <c r="T529" s="260"/>
      <c r="AT529" s="261" t="s">
        <v>148</v>
      </c>
      <c r="AU529" s="261" t="s">
        <v>83</v>
      </c>
      <c r="AV529" s="12" t="s">
        <v>83</v>
      </c>
      <c r="AW529" s="12" t="s">
        <v>30</v>
      </c>
      <c r="AX529" s="12" t="s">
        <v>73</v>
      </c>
      <c r="AY529" s="261" t="s">
        <v>139</v>
      </c>
    </row>
    <row r="530" spans="2:51" s="12" customFormat="1" ht="12">
      <c r="B530" s="250"/>
      <c r="C530" s="251"/>
      <c r="D530" s="252" t="s">
        <v>148</v>
      </c>
      <c r="E530" s="253" t="s">
        <v>1</v>
      </c>
      <c r="F530" s="254" t="s">
        <v>744</v>
      </c>
      <c r="G530" s="251"/>
      <c r="H530" s="255">
        <v>0.016</v>
      </c>
      <c r="I530" s="256"/>
      <c r="J530" s="251"/>
      <c r="K530" s="251"/>
      <c r="L530" s="257"/>
      <c r="M530" s="258"/>
      <c r="N530" s="259"/>
      <c r="O530" s="259"/>
      <c r="P530" s="259"/>
      <c r="Q530" s="259"/>
      <c r="R530" s="259"/>
      <c r="S530" s="259"/>
      <c r="T530" s="260"/>
      <c r="AT530" s="261" t="s">
        <v>148</v>
      </c>
      <c r="AU530" s="261" t="s">
        <v>83</v>
      </c>
      <c r="AV530" s="12" t="s">
        <v>83</v>
      </c>
      <c r="AW530" s="12" t="s">
        <v>30</v>
      </c>
      <c r="AX530" s="12" t="s">
        <v>73</v>
      </c>
      <c r="AY530" s="261" t="s">
        <v>139</v>
      </c>
    </row>
    <row r="531" spans="2:51" s="12" customFormat="1" ht="12">
      <c r="B531" s="250"/>
      <c r="C531" s="251"/>
      <c r="D531" s="252" t="s">
        <v>148</v>
      </c>
      <c r="E531" s="253" t="s">
        <v>1</v>
      </c>
      <c r="F531" s="254" t="s">
        <v>745</v>
      </c>
      <c r="G531" s="251"/>
      <c r="H531" s="255">
        <v>0.022</v>
      </c>
      <c r="I531" s="256"/>
      <c r="J531" s="251"/>
      <c r="K531" s="251"/>
      <c r="L531" s="257"/>
      <c r="M531" s="258"/>
      <c r="N531" s="259"/>
      <c r="O531" s="259"/>
      <c r="P531" s="259"/>
      <c r="Q531" s="259"/>
      <c r="R531" s="259"/>
      <c r="S531" s="259"/>
      <c r="T531" s="260"/>
      <c r="AT531" s="261" t="s">
        <v>148</v>
      </c>
      <c r="AU531" s="261" t="s">
        <v>83</v>
      </c>
      <c r="AV531" s="12" t="s">
        <v>83</v>
      </c>
      <c r="AW531" s="12" t="s">
        <v>30</v>
      </c>
      <c r="AX531" s="12" t="s">
        <v>73</v>
      </c>
      <c r="AY531" s="261" t="s">
        <v>139</v>
      </c>
    </row>
    <row r="532" spans="2:51" s="12" customFormat="1" ht="12">
      <c r="B532" s="250"/>
      <c r="C532" s="251"/>
      <c r="D532" s="252" t="s">
        <v>148</v>
      </c>
      <c r="E532" s="253" t="s">
        <v>1</v>
      </c>
      <c r="F532" s="254" t="s">
        <v>746</v>
      </c>
      <c r="G532" s="251"/>
      <c r="H532" s="255">
        <v>0.037</v>
      </c>
      <c r="I532" s="256"/>
      <c r="J532" s="251"/>
      <c r="K532" s="251"/>
      <c r="L532" s="257"/>
      <c r="M532" s="258"/>
      <c r="N532" s="259"/>
      <c r="O532" s="259"/>
      <c r="P532" s="259"/>
      <c r="Q532" s="259"/>
      <c r="R532" s="259"/>
      <c r="S532" s="259"/>
      <c r="T532" s="260"/>
      <c r="AT532" s="261" t="s">
        <v>148</v>
      </c>
      <c r="AU532" s="261" t="s">
        <v>83</v>
      </c>
      <c r="AV532" s="12" t="s">
        <v>83</v>
      </c>
      <c r="AW532" s="12" t="s">
        <v>30</v>
      </c>
      <c r="AX532" s="12" t="s">
        <v>73</v>
      </c>
      <c r="AY532" s="261" t="s">
        <v>139</v>
      </c>
    </row>
    <row r="533" spans="2:51" s="12" customFormat="1" ht="12">
      <c r="B533" s="250"/>
      <c r="C533" s="251"/>
      <c r="D533" s="252" t="s">
        <v>148</v>
      </c>
      <c r="E533" s="253" t="s">
        <v>1</v>
      </c>
      <c r="F533" s="254" t="s">
        <v>747</v>
      </c>
      <c r="G533" s="251"/>
      <c r="H533" s="255">
        <v>0.004</v>
      </c>
      <c r="I533" s="256"/>
      <c r="J533" s="251"/>
      <c r="K533" s="251"/>
      <c r="L533" s="257"/>
      <c r="M533" s="258"/>
      <c r="N533" s="259"/>
      <c r="O533" s="259"/>
      <c r="P533" s="259"/>
      <c r="Q533" s="259"/>
      <c r="R533" s="259"/>
      <c r="S533" s="259"/>
      <c r="T533" s="260"/>
      <c r="AT533" s="261" t="s">
        <v>148</v>
      </c>
      <c r="AU533" s="261" t="s">
        <v>83</v>
      </c>
      <c r="AV533" s="12" t="s">
        <v>83</v>
      </c>
      <c r="AW533" s="12" t="s">
        <v>30</v>
      </c>
      <c r="AX533" s="12" t="s">
        <v>73</v>
      </c>
      <c r="AY533" s="261" t="s">
        <v>139</v>
      </c>
    </row>
    <row r="534" spans="2:51" s="12" customFormat="1" ht="12">
      <c r="B534" s="250"/>
      <c r="C534" s="251"/>
      <c r="D534" s="252" t="s">
        <v>148</v>
      </c>
      <c r="E534" s="253" t="s">
        <v>1</v>
      </c>
      <c r="F534" s="254" t="s">
        <v>748</v>
      </c>
      <c r="G534" s="251"/>
      <c r="H534" s="255">
        <v>0.045</v>
      </c>
      <c r="I534" s="256"/>
      <c r="J534" s="251"/>
      <c r="K534" s="251"/>
      <c r="L534" s="257"/>
      <c r="M534" s="258"/>
      <c r="N534" s="259"/>
      <c r="O534" s="259"/>
      <c r="P534" s="259"/>
      <c r="Q534" s="259"/>
      <c r="R534" s="259"/>
      <c r="S534" s="259"/>
      <c r="T534" s="260"/>
      <c r="AT534" s="261" t="s">
        <v>148</v>
      </c>
      <c r="AU534" s="261" t="s">
        <v>83</v>
      </c>
      <c r="AV534" s="12" t="s">
        <v>83</v>
      </c>
      <c r="AW534" s="12" t="s">
        <v>30</v>
      </c>
      <c r="AX534" s="12" t="s">
        <v>73</v>
      </c>
      <c r="AY534" s="261" t="s">
        <v>139</v>
      </c>
    </row>
    <row r="535" spans="2:51" s="12" customFormat="1" ht="12">
      <c r="B535" s="250"/>
      <c r="C535" s="251"/>
      <c r="D535" s="252" t="s">
        <v>148</v>
      </c>
      <c r="E535" s="253" t="s">
        <v>1</v>
      </c>
      <c r="F535" s="254" t="s">
        <v>749</v>
      </c>
      <c r="G535" s="251"/>
      <c r="H535" s="255">
        <v>0.002</v>
      </c>
      <c r="I535" s="256"/>
      <c r="J535" s="251"/>
      <c r="K535" s="251"/>
      <c r="L535" s="257"/>
      <c r="M535" s="258"/>
      <c r="N535" s="259"/>
      <c r="O535" s="259"/>
      <c r="P535" s="259"/>
      <c r="Q535" s="259"/>
      <c r="R535" s="259"/>
      <c r="S535" s="259"/>
      <c r="T535" s="260"/>
      <c r="AT535" s="261" t="s">
        <v>148</v>
      </c>
      <c r="AU535" s="261" t="s">
        <v>83</v>
      </c>
      <c r="AV535" s="12" t="s">
        <v>83</v>
      </c>
      <c r="AW535" s="12" t="s">
        <v>30</v>
      </c>
      <c r="AX535" s="12" t="s">
        <v>73</v>
      </c>
      <c r="AY535" s="261" t="s">
        <v>139</v>
      </c>
    </row>
    <row r="536" spans="2:51" s="12" customFormat="1" ht="12">
      <c r="B536" s="250"/>
      <c r="C536" s="251"/>
      <c r="D536" s="252" t="s">
        <v>148</v>
      </c>
      <c r="E536" s="253" t="s">
        <v>1</v>
      </c>
      <c r="F536" s="254" t="s">
        <v>750</v>
      </c>
      <c r="G536" s="251"/>
      <c r="H536" s="255">
        <v>0.026</v>
      </c>
      <c r="I536" s="256"/>
      <c r="J536" s="251"/>
      <c r="K536" s="251"/>
      <c r="L536" s="257"/>
      <c r="M536" s="258"/>
      <c r="N536" s="259"/>
      <c r="O536" s="259"/>
      <c r="P536" s="259"/>
      <c r="Q536" s="259"/>
      <c r="R536" s="259"/>
      <c r="S536" s="259"/>
      <c r="T536" s="260"/>
      <c r="AT536" s="261" t="s">
        <v>148</v>
      </c>
      <c r="AU536" s="261" t="s">
        <v>83</v>
      </c>
      <c r="AV536" s="12" t="s">
        <v>83</v>
      </c>
      <c r="AW536" s="12" t="s">
        <v>30</v>
      </c>
      <c r="AX536" s="12" t="s">
        <v>73</v>
      </c>
      <c r="AY536" s="261" t="s">
        <v>139</v>
      </c>
    </row>
    <row r="537" spans="2:51" s="12" customFormat="1" ht="12">
      <c r="B537" s="250"/>
      <c r="C537" s="251"/>
      <c r="D537" s="252" t="s">
        <v>148</v>
      </c>
      <c r="E537" s="253" t="s">
        <v>1</v>
      </c>
      <c r="F537" s="254" t="s">
        <v>751</v>
      </c>
      <c r="G537" s="251"/>
      <c r="H537" s="255">
        <v>0.032</v>
      </c>
      <c r="I537" s="256"/>
      <c r="J537" s="251"/>
      <c r="K537" s="251"/>
      <c r="L537" s="257"/>
      <c r="M537" s="258"/>
      <c r="N537" s="259"/>
      <c r="O537" s="259"/>
      <c r="P537" s="259"/>
      <c r="Q537" s="259"/>
      <c r="R537" s="259"/>
      <c r="S537" s="259"/>
      <c r="T537" s="260"/>
      <c r="AT537" s="261" t="s">
        <v>148</v>
      </c>
      <c r="AU537" s="261" t="s">
        <v>83</v>
      </c>
      <c r="AV537" s="12" t="s">
        <v>83</v>
      </c>
      <c r="AW537" s="12" t="s">
        <v>30</v>
      </c>
      <c r="AX537" s="12" t="s">
        <v>73</v>
      </c>
      <c r="AY537" s="261" t="s">
        <v>139</v>
      </c>
    </row>
    <row r="538" spans="2:51" s="12" customFormat="1" ht="12">
      <c r="B538" s="250"/>
      <c r="C538" s="251"/>
      <c r="D538" s="252" t="s">
        <v>148</v>
      </c>
      <c r="E538" s="253" t="s">
        <v>1</v>
      </c>
      <c r="F538" s="254" t="s">
        <v>752</v>
      </c>
      <c r="G538" s="251"/>
      <c r="H538" s="255">
        <v>0.032</v>
      </c>
      <c r="I538" s="256"/>
      <c r="J538" s="251"/>
      <c r="K538" s="251"/>
      <c r="L538" s="257"/>
      <c r="M538" s="258"/>
      <c r="N538" s="259"/>
      <c r="O538" s="259"/>
      <c r="P538" s="259"/>
      <c r="Q538" s="259"/>
      <c r="R538" s="259"/>
      <c r="S538" s="259"/>
      <c r="T538" s="260"/>
      <c r="AT538" s="261" t="s">
        <v>148</v>
      </c>
      <c r="AU538" s="261" t="s">
        <v>83</v>
      </c>
      <c r="AV538" s="12" t="s">
        <v>83</v>
      </c>
      <c r="AW538" s="12" t="s">
        <v>30</v>
      </c>
      <c r="AX538" s="12" t="s">
        <v>73</v>
      </c>
      <c r="AY538" s="261" t="s">
        <v>139</v>
      </c>
    </row>
    <row r="539" spans="2:51" s="13" customFormat="1" ht="12">
      <c r="B539" s="262"/>
      <c r="C539" s="263"/>
      <c r="D539" s="252" t="s">
        <v>148</v>
      </c>
      <c r="E539" s="264" t="s">
        <v>1</v>
      </c>
      <c r="F539" s="265" t="s">
        <v>150</v>
      </c>
      <c r="G539" s="263"/>
      <c r="H539" s="266">
        <v>1.7189999999999999</v>
      </c>
      <c r="I539" s="267"/>
      <c r="J539" s="263"/>
      <c r="K539" s="263"/>
      <c r="L539" s="268"/>
      <c r="M539" s="269"/>
      <c r="N539" s="270"/>
      <c r="O539" s="270"/>
      <c r="P539" s="270"/>
      <c r="Q539" s="270"/>
      <c r="R539" s="270"/>
      <c r="S539" s="270"/>
      <c r="T539" s="271"/>
      <c r="AT539" s="272" t="s">
        <v>148</v>
      </c>
      <c r="AU539" s="272" t="s">
        <v>83</v>
      </c>
      <c r="AV539" s="13" t="s">
        <v>146</v>
      </c>
      <c r="AW539" s="13" t="s">
        <v>30</v>
      </c>
      <c r="AX539" s="13" t="s">
        <v>81</v>
      </c>
      <c r="AY539" s="272" t="s">
        <v>139</v>
      </c>
    </row>
    <row r="540" spans="2:65" s="1" customFormat="1" ht="24" customHeight="1">
      <c r="B540" s="38"/>
      <c r="C540" s="237" t="s">
        <v>753</v>
      </c>
      <c r="D540" s="237" t="s">
        <v>141</v>
      </c>
      <c r="E540" s="238" t="s">
        <v>754</v>
      </c>
      <c r="F540" s="239" t="s">
        <v>755</v>
      </c>
      <c r="G540" s="240" t="s">
        <v>433</v>
      </c>
      <c r="H540" s="241">
        <v>99.038</v>
      </c>
      <c r="I540" s="242"/>
      <c r="J540" s="243">
        <f>ROUND(I540*H540,2)</f>
        <v>0</v>
      </c>
      <c r="K540" s="239" t="s">
        <v>145</v>
      </c>
      <c r="L540" s="43"/>
      <c r="M540" s="244" t="s">
        <v>1</v>
      </c>
      <c r="N540" s="245" t="s">
        <v>38</v>
      </c>
      <c r="O540" s="86"/>
      <c r="P540" s="246">
        <f>O540*H540</f>
        <v>0</v>
      </c>
      <c r="Q540" s="246">
        <v>0.67489</v>
      </c>
      <c r="R540" s="246">
        <f>Q540*H540</f>
        <v>66.83975582</v>
      </c>
      <c r="S540" s="246">
        <v>0</v>
      </c>
      <c r="T540" s="247">
        <f>S540*H540</f>
        <v>0</v>
      </c>
      <c r="AR540" s="248" t="s">
        <v>146</v>
      </c>
      <c r="AT540" s="248" t="s">
        <v>141</v>
      </c>
      <c r="AU540" s="248" t="s">
        <v>83</v>
      </c>
      <c r="AY540" s="17" t="s">
        <v>139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17" t="s">
        <v>81</v>
      </c>
      <c r="BK540" s="249">
        <f>ROUND(I540*H540,2)</f>
        <v>0</v>
      </c>
      <c r="BL540" s="17" t="s">
        <v>146</v>
      </c>
      <c r="BM540" s="248" t="s">
        <v>756</v>
      </c>
    </row>
    <row r="541" spans="2:51" s="12" customFormat="1" ht="12">
      <c r="B541" s="250"/>
      <c r="C541" s="251"/>
      <c r="D541" s="252" t="s">
        <v>148</v>
      </c>
      <c r="E541" s="253" t="s">
        <v>1</v>
      </c>
      <c r="F541" s="254" t="s">
        <v>757</v>
      </c>
      <c r="G541" s="251"/>
      <c r="H541" s="255">
        <v>83.2</v>
      </c>
      <c r="I541" s="256"/>
      <c r="J541" s="251"/>
      <c r="K541" s="251"/>
      <c r="L541" s="257"/>
      <c r="M541" s="258"/>
      <c r="N541" s="259"/>
      <c r="O541" s="259"/>
      <c r="P541" s="259"/>
      <c r="Q541" s="259"/>
      <c r="R541" s="259"/>
      <c r="S541" s="259"/>
      <c r="T541" s="260"/>
      <c r="AT541" s="261" t="s">
        <v>148</v>
      </c>
      <c r="AU541" s="261" t="s">
        <v>83</v>
      </c>
      <c r="AV541" s="12" t="s">
        <v>83</v>
      </c>
      <c r="AW541" s="12" t="s">
        <v>30</v>
      </c>
      <c r="AX541" s="12" t="s">
        <v>73</v>
      </c>
      <c r="AY541" s="261" t="s">
        <v>139</v>
      </c>
    </row>
    <row r="542" spans="2:51" s="12" customFormat="1" ht="12">
      <c r="B542" s="250"/>
      <c r="C542" s="251"/>
      <c r="D542" s="252" t="s">
        <v>148</v>
      </c>
      <c r="E542" s="253" t="s">
        <v>1</v>
      </c>
      <c r="F542" s="254" t="s">
        <v>758</v>
      </c>
      <c r="G542" s="251"/>
      <c r="H542" s="255">
        <v>15.838</v>
      </c>
      <c r="I542" s="256"/>
      <c r="J542" s="251"/>
      <c r="K542" s="251"/>
      <c r="L542" s="257"/>
      <c r="M542" s="258"/>
      <c r="N542" s="259"/>
      <c r="O542" s="259"/>
      <c r="P542" s="259"/>
      <c r="Q542" s="259"/>
      <c r="R542" s="259"/>
      <c r="S542" s="259"/>
      <c r="T542" s="260"/>
      <c r="AT542" s="261" t="s">
        <v>148</v>
      </c>
      <c r="AU542" s="261" t="s">
        <v>83</v>
      </c>
      <c r="AV542" s="12" t="s">
        <v>83</v>
      </c>
      <c r="AW542" s="12" t="s">
        <v>30</v>
      </c>
      <c r="AX542" s="12" t="s">
        <v>73</v>
      </c>
      <c r="AY542" s="261" t="s">
        <v>139</v>
      </c>
    </row>
    <row r="543" spans="2:51" s="13" customFormat="1" ht="12">
      <c r="B543" s="262"/>
      <c r="C543" s="263"/>
      <c r="D543" s="252" t="s">
        <v>148</v>
      </c>
      <c r="E543" s="264" t="s">
        <v>1</v>
      </c>
      <c r="F543" s="265" t="s">
        <v>150</v>
      </c>
      <c r="G543" s="263"/>
      <c r="H543" s="266">
        <v>99.038</v>
      </c>
      <c r="I543" s="267"/>
      <c r="J543" s="263"/>
      <c r="K543" s="263"/>
      <c r="L543" s="268"/>
      <c r="M543" s="269"/>
      <c r="N543" s="270"/>
      <c r="O543" s="270"/>
      <c r="P543" s="270"/>
      <c r="Q543" s="270"/>
      <c r="R543" s="270"/>
      <c r="S543" s="270"/>
      <c r="T543" s="271"/>
      <c r="AT543" s="272" t="s">
        <v>148</v>
      </c>
      <c r="AU543" s="272" t="s">
        <v>83</v>
      </c>
      <c r="AV543" s="13" t="s">
        <v>146</v>
      </c>
      <c r="AW543" s="13" t="s">
        <v>30</v>
      </c>
      <c r="AX543" s="13" t="s">
        <v>81</v>
      </c>
      <c r="AY543" s="272" t="s">
        <v>139</v>
      </c>
    </row>
    <row r="544" spans="2:65" s="1" customFormat="1" ht="24" customHeight="1">
      <c r="B544" s="38"/>
      <c r="C544" s="237" t="s">
        <v>759</v>
      </c>
      <c r="D544" s="237" t="s">
        <v>141</v>
      </c>
      <c r="E544" s="238" t="s">
        <v>760</v>
      </c>
      <c r="F544" s="239" t="s">
        <v>761</v>
      </c>
      <c r="G544" s="240" t="s">
        <v>433</v>
      </c>
      <c r="H544" s="241">
        <v>338.459</v>
      </c>
      <c r="I544" s="242"/>
      <c r="J544" s="243">
        <f>ROUND(I544*H544,2)</f>
        <v>0</v>
      </c>
      <c r="K544" s="239" t="s">
        <v>145</v>
      </c>
      <c r="L544" s="43"/>
      <c r="M544" s="244" t="s">
        <v>1</v>
      </c>
      <c r="N544" s="245" t="s">
        <v>38</v>
      </c>
      <c r="O544" s="86"/>
      <c r="P544" s="246">
        <f>O544*H544</f>
        <v>0</v>
      </c>
      <c r="Q544" s="246">
        <v>0.90802</v>
      </c>
      <c r="R544" s="246">
        <f>Q544*H544</f>
        <v>307.32754118</v>
      </c>
      <c r="S544" s="246">
        <v>0</v>
      </c>
      <c r="T544" s="247">
        <f>S544*H544</f>
        <v>0</v>
      </c>
      <c r="AR544" s="248" t="s">
        <v>146</v>
      </c>
      <c r="AT544" s="248" t="s">
        <v>141</v>
      </c>
      <c r="AU544" s="248" t="s">
        <v>83</v>
      </c>
      <c r="AY544" s="17" t="s">
        <v>139</v>
      </c>
      <c r="BE544" s="249">
        <f>IF(N544="základní",J544,0)</f>
        <v>0</v>
      </c>
      <c r="BF544" s="249">
        <f>IF(N544="snížená",J544,0)</f>
        <v>0</v>
      </c>
      <c r="BG544" s="249">
        <f>IF(N544="zákl. přenesená",J544,0)</f>
        <v>0</v>
      </c>
      <c r="BH544" s="249">
        <f>IF(N544="sníž. přenesená",J544,0)</f>
        <v>0</v>
      </c>
      <c r="BI544" s="249">
        <f>IF(N544="nulová",J544,0)</f>
        <v>0</v>
      </c>
      <c r="BJ544" s="17" t="s">
        <v>81</v>
      </c>
      <c r="BK544" s="249">
        <f>ROUND(I544*H544,2)</f>
        <v>0</v>
      </c>
      <c r="BL544" s="17" t="s">
        <v>146</v>
      </c>
      <c r="BM544" s="248" t="s">
        <v>762</v>
      </c>
    </row>
    <row r="545" spans="2:51" s="12" customFormat="1" ht="12">
      <c r="B545" s="250"/>
      <c r="C545" s="251"/>
      <c r="D545" s="252" t="s">
        <v>148</v>
      </c>
      <c r="E545" s="253" t="s">
        <v>1</v>
      </c>
      <c r="F545" s="254" t="s">
        <v>763</v>
      </c>
      <c r="G545" s="251"/>
      <c r="H545" s="255">
        <v>324.951</v>
      </c>
      <c r="I545" s="256"/>
      <c r="J545" s="251"/>
      <c r="K545" s="251"/>
      <c r="L545" s="257"/>
      <c r="M545" s="258"/>
      <c r="N545" s="259"/>
      <c r="O545" s="259"/>
      <c r="P545" s="259"/>
      <c r="Q545" s="259"/>
      <c r="R545" s="259"/>
      <c r="S545" s="259"/>
      <c r="T545" s="260"/>
      <c r="AT545" s="261" t="s">
        <v>148</v>
      </c>
      <c r="AU545" s="261" t="s">
        <v>83</v>
      </c>
      <c r="AV545" s="12" t="s">
        <v>83</v>
      </c>
      <c r="AW545" s="12" t="s">
        <v>30</v>
      </c>
      <c r="AX545" s="12" t="s">
        <v>73</v>
      </c>
      <c r="AY545" s="261" t="s">
        <v>139</v>
      </c>
    </row>
    <row r="546" spans="2:51" s="14" customFormat="1" ht="12">
      <c r="B546" s="289"/>
      <c r="C546" s="290"/>
      <c r="D546" s="252" t="s">
        <v>148</v>
      </c>
      <c r="E546" s="291" t="s">
        <v>1</v>
      </c>
      <c r="F546" s="292" t="s">
        <v>764</v>
      </c>
      <c r="G546" s="290"/>
      <c r="H546" s="291" t="s">
        <v>1</v>
      </c>
      <c r="I546" s="293"/>
      <c r="J546" s="290"/>
      <c r="K546" s="290"/>
      <c r="L546" s="294"/>
      <c r="M546" s="295"/>
      <c r="N546" s="296"/>
      <c r="O546" s="296"/>
      <c r="P546" s="296"/>
      <c r="Q546" s="296"/>
      <c r="R546" s="296"/>
      <c r="S546" s="296"/>
      <c r="T546" s="297"/>
      <c r="AT546" s="298" t="s">
        <v>148</v>
      </c>
      <c r="AU546" s="298" t="s">
        <v>83</v>
      </c>
      <c r="AV546" s="14" t="s">
        <v>81</v>
      </c>
      <c r="AW546" s="14" t="s">
        <v>30</v>
      </c>
      <c r="AX546" s="14" t="s">
        <v>73</v>
      </c>
      <c r="AY546" s="298" t="s">
        <v>139</v>
      </c>
    </row>
    <row r="547" spans="2:51" s="12" customFormat="1" ht="12">
      <c r="B547" s="250"/>
      <c r="C547" s="251"/>
      <c r="D547" s="252" t="s">
        <v>148</v>
      </c>
      <c r="E547" s="253" t="s">
        <v>1</v>
      </c>
      <c r="F547" s="254" t="s">
        <v>765</v>
      </c>
      <c r="G547" s="251"/>
      <c r="H547" s="255">
        <v>13.508</v>
      </c>
      <c r="I547" s="256"/>
      <c r="J547" s="251"/>
      <c r="K547" s="251"/>
      <c r="L547" s="257"/>
      <c r="M547" s="258"/>
      <c r="N547" s="259"/>
      <c r="O547" s="259"/>
      <c r="P547" s="259"/>
      <c r="Q547" s="259"/>
      <c r="R547" s="259"/>
      <c r="S547" s="259"/>
      <c r="T547" s="260"/>
      <c r="AT547" s="261" t="s">
        <v>148</v>
      </c>
      <c r="AU547" s="261" t="s">
        <v>83</v>
      </c>
      <c r="AV547" s="12" t="s">
        <v>83</v>
      </c>
      <c r="AW547" s="12" t="s">
        <v>30</v>
      </c>
      <c r="AX547" s="12" t="s">
        <v>73</v>
      </c>
      <c r="AY547" s="261" t="s">
        <v>139</v>
      </c>
    </row>
    <row r="548" spans="2:51" s="13" customFormat="1" ht="12">
      <c r="B548" s="262"/>
      <c r="C548" s="263"/>
      <c r="D548" s="252" t="s">
        <v>148</v>
      </c>
      <c r="E548" s="264" t="s">
        <v>1</v>
      </c>
      <c r="F548" s="265" t="s">
        <v>150</v>
      </c>
      <c r="G548" s="263"/>
      <c r="H548" s="266">
        <v>338.459</v>
      </c>
      <c r="I548" s="267"/>
      <c r="J548" s="263"/>
      <c r="K548" s="263"/>
      <c r="L548" s="268"/>
      <c r="M548" s="269"/>
      <c r="N548" s="270"/>
      <c r="O548" s="270"/>
      <c r="P548" s="270"/>
      <c r="Q548" s="270"/>
      <c r="R548" s="270"/>
      <c r="S548" s="270"/>
      <c r="T548" s="271"/>
      <c r="AT548" s="272" t="s">
        <v>148</v>
      </c>
      <c r="AU548" s="272" t="s">
        <v>83</v>
      </c>
      <c r="AV548" s="13" t="s">
        <v>146</v>
      </c>
      <c r="AW548" s="13" t="s">
        <v>30</v>
      </c>
      <c r="AX548" s="13" t="s">
        <v>81</v>
      </c>
      <c r="AY548" s="272" t="s">
        <v>139</v>
      </c>
    </row>
    <row r="549" spans="2:65" s="1" customFormat="1" ht="24" customHeight="1">
      <c r="B549" s="38"/>
      <c r="C549" s="237" t="s">
        <v>766</v>
      </c>
      <c r="D549" s="237" t="s">
        <v>141</v>
      </c>
      <c r="E549" s="238" t="s">
        <v>767</v>
      </c>
      <c r="F549" s="239" t="s">
        <v>768</v>
      </c>
      <c r="G549" s="240" t="s">
        <v>433</v>
      </c>
      <c r="H549" s="241">
        <v>9.71</v>
      </c>
      <c r="I549" s="242"/>
      <c r="J549" s="243">
        <f>ROUND(I549*H549,2)</f>
        <v>0</v>
      </c>
      <c r="K549" s="239" t="s">
        <v>1</v>
      </c>
      <c r="L549" s="43"/>
      <c r="M549" s="244" t="s">
        <v>1</v>
      </c>
      <c r="N549" s="245" t="s">
        <v>38</v>
      </c>
      <c r="O549" s="86"/>
      <c r="P549" s="246">
        <f>O549*H549</f>
        <v>0</v>
      </c>
      <c r="Q549" s="246">
        <v>1.13666</v>
      </c>
      <c r="R549" s="246">
        <f>Q549*H549</f>
        <v>11.036968600000002</v>
      </c>
      <c r="S549" s="246">
        <v>0</v>
      </c>
      <c r="T549" s="247">
        <f>S549*H549</f>
        <v>0</v>
      </c>
      <c r="AR549" s="248" t="s">
        <v>146</v>
      </c>
      <c r="AT549" s="248" t="s">
        <v>141</v>
      </c>
      <c r="AU549" s="248" t="s">
        <v>83</v>
      </c>
      <c r="AY549" s="17" t="s">
        <v>139</v>
      </c>
      <c r="BE549" s="249">
        <f>IF(N549="základní",J549,0)</f>
        <v>0</v>
      </c>
      <c r="BF549" s="249">
        <f>IF(N549="snížená",J549,0)</f>
        <v>0</v>
      </c>
      <c r="BG549" s="249">
        <f>IF(N549="zákl. přenesená",J549,0)</f>
        <v>0</v>
      </c>
      <c r="BH549" s="249">
        <f>IF(N549="sníž. přenesená",J549,0)</f>
        <v>0</v>
      </c>
      <c r="BI549" s="249">
        <f>IF(N549="nulová",J549,0)</f>
        <v>0</v>
      </c>
      <c r="BJ549" s="17" t="s">
        <v>81</v>
      </c>
      <c r="BK549" s="249">
        <f>ROUND(I549*H549,2)</f>
        <v>0</v>
      </c>
      <c r="BL549" s="17" t="s">
        <v>146</v>
      </c>
      <c r="BM549" s="248" t="s">
        <v>769</v>
      </c>
    </row>
    <row r="550" spans="2:51" s="14" customFormat="1" ht="12">
      <c r="B550" s="289"/>
      <c r="C550" s="290"/>
      <c r="D550" s="252" t="s">
        <v>148</v>
      </c>
      <c r="E550" s="291" t="s">
        <v>1</v>
      </c>
      <c r="F550" s="292" t="s">
        <v>770</v>
      </c>
      <c r="G550" s="290"/>
      <c r="H550" s="291" t="s">
        <v>1</v>
      </c>
      <c r="I550" s="293"/>
      <c r="J550" s="290"/>
      <c r="K550" s="290"/>
      <c r="L550" s="294"/>
      <c r="M550" s="295"/>
      <c r="N550" s="296"/>
      <c r="O550" s="296"/>
      <c r="P550" s="296"/>
      <c r="Q550" s="296"/>
      <c r="R550" s="296"/>
      <c r="S550" s="296"/>
      <c r="T550" s="297"/>
      <c r="AT550" s="298" t="s">
        <v>148</v>
      </c>
      <c r="AU550" s="298" t="s">
        <v>83</v>
      </c>
      <c r="AV550" s="14" t="s">
        <v>81</v>
      </c>
      <c r="AW550" s="14" t="s">
        <v>30</v>
      </c>
      <c r="AX550" s="14" t="s">
        <v>73</v>
      </c>
      <c r="AY550" s="298" t="s">
        <v>139</v>
      </c>
    </row>
    <row r="551" spans="2:51" s="12" customFormat="1" ht="12">
      <c r="B551" s="250"/>
      <c r="C551" s="251"/>
      <c r="D551" s="252" t="s">
        <v>148</v>
      </c>
      <c r="E551" s="253" t="s">
        <v>1</v>
      </c>
      <c r="F551" s="254" t="s">
        <v>771</v>
      </c>
      <c r="G551" s="251"/>
      <c r="H551" s="255">
        <v>9.71</v>
      </c>
      <c r="I551" s="256"/>
      <c r="J551" s="251"/>
      <c r="K551" s="251"/>
      <c r="L551" s="257"/>
      <c r="M551" s="258"/>
      <c r="N551" s="259"/>
      <c r="O551" s="259"/>
      <c r="P551" s="259"/>
      <c r="Q551" s="259"/>
      <c r="R551" s="259"/>
      <c r="S551" s="259"/>
      <c r="T551" s="260"/>
      <c r="AT551" s="261" t="s">
        <v>148</v>
      </c>
      <c r="AU551" s="261" t="s">
        <v>83</v>
      </c>
      <c r="AV551" s="12" t="s">
        <v>83</v>
      </c>
      <c r="AW551" s="12" t="s">
        <v>30</v>
      </c>
      <c r="AX551" s="12" t="s">
        <v>73</v>
      </c>
      <c r="AY551" s="261" t="s">
        <v>139</v>
      </c>
    </row>
    <row r="552" spans="2:51" s="13" customFormat="1" ht="12">
      <c r="B552" s="262"/>
      <c r="C552" s="263"/>
      <c r="D552" s="252" t="s">
        <v>148</v>
      </c>
      <c r="E552" s="264" t="s">
        <v>1</v>
      </c>
      <c r="F552" s="265" t="s">
        <v>150</v>
      </c>
      <c r="G552" s="263"/>
      <c r="H552" s="266">
        <v>9.71</v>
      </c>
      <c r="I552" s="267"/>
      <c r="J552" s="263"/>
      <c r="K552" s="263"/>
      <c r="L552" s="268"/>
      <c r="M552" s="269"/>
      <c r="N552" s="270"/>
      <c r="O552" s="270"/>
      <c r="P552" s="270"/>
      <c r="Q552" s="270"/>
      <c r="R552" s="270"/>
      <c r="S552" s="270"/>
      <c r="T552" s="271"/>
      <c r="AT552" s="272" t="s">
        <v>148</v>
      </c>
      <c r="AU552" s="272" t="s">
        <v>83</v>
      </c>
      <c r="AV552" s="13" t="s">
        <v>146</v>
      </c>
      <c r="AW552" s="13" t="s">
        <v>30</v>
      </c>
      <c r="AX552" s="13" t="s">
        <v>81</v>
      </c>
      <c r="AY552" s="272" t="s">
        <v>139</v>
      </c>
    </row>
    <row r="553" spans="2:65" s="1" customFormat="1" ht="16.5" customHeight="1">
      <c r="B553" s="38"/>
      <c r="C553" s="237" t="s">
        <v>772</v>
      </c>
      <c r="D553" s="237" t="s">
        <v>141</v>
      </c>
      <c r="E553" s="238" t="s">
        <v>773</v>
      </c>
      <c r="F553" s="239" t="s">
        <v>774</v>
      </c>
      <c r="G553" s="240" t="s">
        <v>144</v>
      </c>
      <c r="H553" s="241">
        <v>8.678</v>
      </c>
      <c r="I553" s="242"/>
      <c r="J553" s="243">
        <f>ROUND(I553*H553,2)</f>
        <v>0</v>
      </c>
      <c r="K553" s="239" t="s">
        <v>145</v>
      </c>
      <c r="L553" s="43"/>
      <c r="M553" s="244" t="s">
        <v>1</v>
      </c>
      <c r="N553" s="245" t="s">
        <v>38</v>
      </c>
      <c r="O553" s="86"/>
      <c r="P553" s="246">
        <f>O553*H553</f>
        <v>0</v>
      </c>
      <c r="Q553" s="246">
        <v>2.45329</v>
      </c>
      <c r="R553" s="246">
        <f>Q553*H553</f>
        <v>21.289650620000003</v>
      </c>
      <c r="S553" s="246">
        <v>0</v>
      </c>
      <c r="T553" s="247">
        <f>S553*H553</f>
        <v>0</v>
      </c>
      <c r="AR553" s="248" t="s">
        <v>146</v>
      </c>
      <c r="AT553" s="248" t="s">
        <v>141</v>
      </c>
      <c r="AU553" s="248" t="s">
        <v>83</v>
      </c>
      <c r="AY553" s="17" t="s">
        <v>139</v>
      </c>
      <c r="BE553" s="249">
        <f>IF(N553="základní",J553,0)</f>
        <v>0</v>
      </c>
      <c r="BF553" s="249">
        <f>IF(N553="snížená",J553,0)</f>
        <v>0</v>
      </c>
      <c r="BG553" s="249">
        <f>IF(N553="zákl. přenesená",J553,0)</f>
        <v>0</v>
      </c>
      <c r="BH553" s="249">
        <f>IF(N553="sníž. přenesená",J553,0)</f>
        <v>0</v>
      </c>
      <c r="BI553" s="249">
        <f>IF(N553="nulová",J553,0)</f>
        <v>0</v>
      </c>
      <c r="BJ553" s="17" t="s">
        <v>81</v>
      </c>
      <c r="BK553" s="249">
        <f>ROUND(I553*H553,2)</f>
        <v>0</v>
      </c>
      <c r="BL553" s="17" t="s">
        <v>146</v>
      </c>
      <c r="BM553" s="248" t="s">
        <v>775</v>
      </c>
    </row>
    <row r="554" spans="2:51" s="14" customFormat="1" ht="12">
      <c r="B554" s="289"/>
      <c r="C554" s="290"/>
      <c r="D554" s="252" t="s">
        <v>148</v>
      </c>
      <c r="E554" s="291" t="s">
        <v>1</v>
      </c>
      <c r="F554" s="292" t="s">
        <v>574</v>
      </c>
      <c r="G554" s="290"/>
      <c r="H554" s="291" t="s">
        <v>1</v>
      </c>
      <c r="I554" s="293"/>
      <c r="J554" s="290"/>
      <c r="K554" s="290"/>
      <c r="L554" s="294"/>
      <c r="M554" s="295"/>
      <c r="N554" s="296"/>
      <c r="O554" s="296"/>
      <c r="P554" s="296"/>
      <c r="Q554" s="296"/>
      <c r="R554" s="296"/>
      <c r="S554" s="296"/>
      <c r="T554" s="297"/>
      <c r="AT554" s="298" t="s">
        <v>148</v>
      </c>
      <c r="AU554" s="298" t="s">
        <v>83</v>
      </c>
      <c r="AV554" s="14" t="s">
        <v>81</v>
      </c>
      <c r="AW554" s="14" t="s">
        <v>30</v>
      </c>
      <c r="AX554" s="14" t="s">
        <v>73</v>
      </c>
      <c r="AY554" s="298" t="s">
        <v>139</v>
      </c>
    </row>
    <row r="555" spans="2:51" s="12" customFormat="1" ht="12">
      <c r="B555" s="250"/>
      <c r="C555" s="251"/>
      <c r="D555" s="252" t="s">
        <v>148</v>
      </c>
      <c r="E555" s="253" t="s">
        <v>1</v>
      </c>
      <c r="F555" s="254" t="s">
        <v>776</v>
      </c>
      <c r="G555" s="251"/>
      <c r="H555" s="255">
        <v>7.42</v>
      </c>
      <c r="I555" s="256"/>
      <c r="J555" s="251"/>
      <c r="K555" s="251"/>
      <c r="L555" s="257"/>
      <c r="M555" s="258"/>
      <c r="N555" s="259"/>
      <c r="O555" s="259"/>
      <c r="P555" s="259"/>
      <c r="Q555" s="259"/>
      <c r="R555" s="259"/>
      <c r="S555" s="259"/>
      <c r="T555" s="260"/>
      <c r="AT555" s="261" t="s">
        <v>148</v>
      </c>
      <c r="AU555" s="261" t="s">
        <v>83</v>
      </c>
      <c r="AV555" s="12" t="s">
        <v>83</v>
      </c>
      <c r="AW555" s="12" t="s">
        <v>30</v>
      </c>
      <c r="AX555" s="12" t="s">
        <v>73</v>
      </c>
      <c r="AY555" s="261" t="s">
        <v>139</v>
      </c>
    </row>
    <row r="556" spans="2:51" s="12" customFormat="1" ht="12">
      <c r="B556" s="250"/>
      <c r="C556" s="251"/>
      <c r="D556" s="252" t="s">
        <v>148</v>
      </c>
      <c r="E556" s="253" t="s">
        <v>1</v>
      </c>
      <c r="F556" s="254" t="s">
        <v>777</v>
      </c>
      <c r="G556" s="251"/>
      <c r="H556" s="255">
        <v>1.258</v>
      </c>
      <c r="I556" s="256"/>
      <c r="J556" s="251"/>
      <c r="K556" s="251"/>
      <c r="L556" s="257"/>
      <c r="M556" s="258"/>
      <c r="N556" s="259"/>
      <c r="O556" s="259"/>
      <c r="P556" s="259"/>
      <c r="Q556" s="259"/>
      <c r="R556" s="259"/>
      <c r="S556" s="259"/>
      <c r="T556" s="260"/>
      <c r="AT556" s="261" t="s">
        <v>148</v>
      </c>
      <c r="AU556" s="261" t="s">
        <v>83</v>
      </c>
      <c r="AV556" s="12" t="s">
        <v>83</v>
      </c>
      <c r="AW556" s="12" t="s">
        <v>30</v>
      </c>
      <c r="AX556" s="12" t="s">
        <v>73</v>
      </c>
      <c r="AY556" s="261" t="s">
        <v>139</v>
      </c>
    </row>
    <row r="557" spans="2:51" s="13" customFormat="1" ht="12">
      <c r="B557" s="262"/>
      <c r="C557" s="263"/>
      <c r="D557" s="252" t="s">
        <v>148</v>
      </c>
      <c r="E557" s="264" t="s">
        <v>1</v>
      </c>
      <c r="F557" s="265" t="s">
        <v>150</v>
      </c>
      <c r="G557" s="263"/>
      <c r="H557" s="266">
        <v>8.678</v>
      </c>
      <c r="I557" s="267"/>
      <c r="J557" s="263"/>
      <c r="K557" s="263"/>
      <c r="L557" s="268"/>
      <c r="M557" s="269"/>
      <c r="N557" s="270"/>
      <c r="O557" s="270"/>
      <c r="P557" s="270"/>
      <c r="Q557" s="270"/>
      <c r="R557" s="270"/>
      <c r="S557" s="270"/>
      <c r="T557" s="271"/>
      <c r="AT557" s="272" t="s">
        <v>148</v>
      </c>
      <c r="AU557" s="272" t="s">
        <v>83</v>
      </c>
      <c r="AV557" s="13" t="s">
        <v>146</v>
      </c>
      <c r="AW557" s="13" t="s">
        <v>30</v>
      </c>
      <c r="AX557" s="13" t="s">
        <v>81</v>
      </c>
      <c r="AY557" s="272" t="s">
        <v>139</v>
      </c>
    </row>
    <row r="558" spans="2:65" s="1" customFormat="1" ht="16.5" customHeight="1">
      <c r="B558" s="38"/>
      <c r="C558" s="237" t="s">
        <v>778</v>
      </c>
      <c r="D558" s="237" t="s">
        <v>141</v>
      </c>
      <c r="E558" s="238" t="s">
        <v>779</v>
      </c>
      <c r="F558" s="239" t="s">
        <v>780</v>
      </c>
      <c r="G558" s="240" t="s">
        <v>433</v>
      </c>
      <c r="H558" s="241">
        <v>39.104</v>
      </c>
      <c r="I558" s="242"/>
      <c r="J558" s="243">
        <f>ROUND(I558*H558,2)</f>
        <v>0</v>
      </c>
      <c r="K558" s="239" t="s">
        <v>145</v>
      </c>
      <c r="L558" s="43"/>
      <c r="M558" s="244" t="s">
        <v>1</v>
      </c>
      <c r="N558" s="245" t="s">
        <v>38</v>
      </c>
      <c r="O558" s="86"/>
      <c r="P558" s="246">
        <f>O558*H558</f>
        <v>0</v>
      </c>
      <c r="Q558" s="246">
        <v>0.00109</v>
      </c>
      <c r="R558" s="246">
        <f>Q558*H558</f>
        <v>0.04262336</v>
      </c>
      <c r="S558" s="246">
        <v>0</v>
      </c>
      <c r="T558" s="247">
        <f>S558*H558</f>
        <v>0</v>
      </c>
      <c r="AR558" s="248" t="s">
        <v>146</v>
      </c>
      <c r="AT558" s="248" t="s">
        <v>141</v>
      </c>
      <c r="AU558" s="248" t="s">
        <v>83</v>
      </c>
      <c r="AY558" s="17" t="s">
        <v>139</v>
      </c>
      <c r="BE558" s="249">
        <f>IF(N558="základní",J558,0)</f>
        <v>0</v>
      </c>
      <c r="BF558" s="249">
        <f>IF(N558="snížená",J558,0)</f>
        <v>0</v>
      </c>
      <c r="BG558" s="249">
        <f>IF(N558="zákl. přenesená",J558,0)</f>
        <v>0</v>
      </c>
      <c r="BH558" s="249">
        <f>IF(N558="sníž. přenesená",J558,0)</f>
        <v>0</v>
      </c>
      <c r="BI558" s="249">
        <f>IF(N558="nulová",J558,0)</f>
        <v>0</v>
      </c>
      <c r="BJ558" s="17" t="s">
        <v>81</v>
      </c>
      <c r="BK558" s="249">
        <f>ROUND(I558*H558,2)</f>
        <v>0</v>
      </c>
      <c r="BL558" s="17" t="s">
        <v>146</v>
      </c>
      <c r="BM558" s="248" t="s">
        <v>781</v>
      </c>
    </row>
    <row r="559" spans="2:51" s="14" customFormat="1" ht="12">
      <c r="B559" s="289"/>
      <c r="C559" s="290"/>
      <c r="D559" s="252" t="s">
        <v>148</v>
      </c>
      <c r="E559" s="291" t="s">
        <v>1</v>
      </c>
      <c r="F559" s="292" t="s">
        <v>574</v>
      </c>
      <c r="G559" s="290"/>
      <c r="H559" s="291" t="s">
        <v>1</v>
      </c>
      <c r="I559" s="293"/>
      <c r="J559" s="290"/>
      <c r="K559" s="290"/>
      <c r="L559" s="294"/>
      <c r="M559" s="295"/>
      <c r="N559" s="296"/>
      <c r="O559" s="296"/>
      <c r="P559" s="296"/>
      <c r="Q559" s="296"/>
      <c r="R559" s="296"/>
      <c r="S559" s="296"/>
      <c r="T559" s="297"/>
      <c r="AT559" s="298" t="s">
        <v>148</v>
      </c>
      <c r="AU559" s="298" t="s">
        <v>83</v>
      </c>
      <c r="AV559" s="14" t="s">
        <v>81</v>
      </c>
      <c r="AW559" s="14" t="s">
        <v>30</v>
      </c>
      <c r="AX559" s="14" t="s">
        <v>73</v>
      </c>
      <c r="AY559" s="298" t="s">
        <v>139</v>
      </c>
    </row>
    <row r="560" spans="2:51" s="12" customFormat="1" ht="12">
      <c r="B560" s="250"/>
      <c r="C560" s="251"/>
      <c r="D560" s="252" t="s">
        <v>148</v>
      </c>
      <c r="E560" s="253" t="s">
        <v>1</v>
      </c>
      <c r="F560" s="254" t="s">
        <v>782</v>
      </c>
      <c r="G560" s="251"/>
      <c r="H560" s="255">
        <v>30.329</v>
      </c>
      <c r="I560" s="256"/>
      <c r="J560" s="251"/>
      <c r="K560" s="251"/>
      <c r="L560" s="257"/>
      <c r="M560" s="258"/>
      <c r="N560" s="259"/>
      <c r="O560" s="259"/>
      <c r="P560" s="259"/>
      <c r="Q560" s="259"/>
      <c r="R560" s="259"/>
      <c r="S560" s="259"/>
      <c r="T560" s="260"/>
      <c r="AT560" s="261" t="s">
        <v>148</v>
      </c>
      <c r="AU560" s="261" t="s">
        <v>83</v>
      </c>
      <c r="AV560" s="12" t="s">
        <v>83</v>
      </c>
      <c r="AW560" s="12" t="s">
        <v>30</v>
      </c>
      <c r="AX560" s="12" t="s">
        <v>73</v>
      </c>
      <c r="AY560" s="261" t="s">
        <v>139</v>
      </c>
    </row>
    <row r="561" spans="2:51" s="12" customFormat="1" ht="12">
      <c r="B561" s="250"/>
      <c r="C561" s="251"/>
      <c r="D561" s="252" t="s">
        <v>148</v>
      </c>
      <c r="E561" s="253" t="s">
        <v>1</v>
      </c>
      <c r="F561" s="254" t="s">
        <v>783</v>
      </c>
      <c r="G561" s="251"/>
      <c r="H561" s="255">
        <v>8.775</v>
      </c>
      <c r="I561" s="256"/>
      <c r="J561" s="251"/>
      <c r="K561" s="251"/>
      <c r="L561" s="257"/>
      <c r="M561" s="258"/>
      <c r="N561" s="259"/>
      <c r="O561" s="259"/>
      <c r="P561" s="259"/>
      <c r="Q561" s="259"/>
      <c r="R561" s="259"/>
      <c r="S561" s="259"/>
      <c r="T561" s="260"/>
      <c r="AT561" s="261" t="s">
        <v>148</v>
      </c>
      <c r="AU561" s="261" t="s">
        <v>83</v>
      </c>
      <c r="AV561" s="12" t="s">
        <v>83</v>
      </c>
      <c r="AW561" s="12" t="s">
        <v>30</v>
      </c>
      <c r="AX561" s="12" t="s">
        <v>73</v>
      </c>
      <c r="AY561" s="261" t="s">
        <v>139</v>
      </c>
    </row>
    <row r="562" spans="2:51" s="13" customFormat="1" ht="12">
      <c r="B562" s="262"/>
      <c r="C562" s="263"/>
      <c r="D562" s="252" t="s">
        <v>148</v>
      </c>
      <c r="E562" s="264" t="s">
        <v>1</v>
      </c>
      <c r="F562" s="265" t="s">
        <v>150</v>
      </c>
      <c r="G562" s="263"/>
      <c r="H562" s="266">
        <v>39.104</v>
      </c>
      <c r="I562" s="267"/>
      <c r="J562" s="263"/>
      <c r="K562" s="263"/>
      <c r="L562" s="268"/>
      <c r="M562" s="269"/>
      <c r="N562" s="270"/>
      <c r="O562" s="270"/>
      <c r="P562" s="270"/>
      <c r="Q562" s="270"/>
      <c r="R562" s="270"/>
      <c r="S562" s="270"/>
      <c r="T562" s="271"/>
      <c r="AT562" s="272" t="s">
        <v>148</v>
      </c>
      <c r="AU562" s="272" t="s">
        <v>83</v>
      </c>
      <c r="AV562" s="13" t="s">
        <v>146</v>
      </c>
      <c r="AW562" s="13" t="s">
        <v>30</v>
      </c>
      <c r="AX562" s="13" t="s">
        <v>81</v>
      </c>
      <c r="AY562" s="272" t="s">
        <v>139</v>
      </c>
    </row>
    <row r="563" spans="2:65" s="1" customFormat="1" ht="16.5" customHeight="1">
      <c r="B563" s="38"/>
      <c r="C563" s="237" t="s">
        <v>784</v>
      </c>
      <c r="D563" s="237" t="s">
        <v>141</v>
      </c>
      <c r="E563" s="238" t="s">
        <v>785</v>
      </c>
      <c r="F563" s="239" t="s">
        <v>786</v>
      </c>
      <c r="G563" s="240" t="s">
        <v>433</v>
      </c>
      <c r="H563" s="241">
        <v>39.104</v>
      </c>
      <c r="I563" s="242"/>
      <c r="J563" s="243">
        <f>ROUND(I563*H563,2)</f>
        <v>0</v>
      </c>
      <c r="K563" s="239" t="s">
        <v>145</v>
      </c>
      <c r="L563" s="43"/>
      <c r="M563" s="244" t="s">
        <v>1</v>
      </c>
      <c r="N563" s="245" t="s">
        <v>38</v>
      </c>
      <c r="O563" s="86"/>
      <c r="P563" s="246">
        <f>O563*H563</f>
        <v>0</v>
      </c>
      <c r="Q563" s="246">
        <v>0</v>
      </c>
      <c r="R563" s="246">
        <f>Q563*H563</f>
        <v>0</v>
      </c>
      <c r="S563" s="246">
        <v>0</v>
      </c>
      <c r="T563" s="247">
        <f>S563*H563</f>
        <v>0</v>
      </c>
      <c r="AR563" s="248" t="s">
        <v>146</v>
      </c>
      <c r="AT563" s="248" t="s">
        <v>141</v>
      </c>
      <c r="AU563" s="248" t="s">
        <v>83</v>
      </c>
      <c r="AY563" s="17" t="s">
        <v>139</v>
      </c>
      <c r="BE563" s="249">
        <f>IF(N563="základní",J563,0)</f>
        <v>0</v>
      </c>
      <c r="BF563" s="249">
        <f>IF(N563="snížená",J563,0)</f>
        <v>0</v>
      </c>
      <c r="BG563" s="249">
        <f>IF(N563="zákl. přenesená",J563,0)</f>
        <v>0</v>
      </c>
      <c r="BH563" s="249">
        <f>IF(N563="sníž. přenesená",J563,0)</f>
        <v>0</v>
      </c>
      <c r="BI563" s="249">
        <f>IF(N563="nulová",J563,0)</f>
        <v>0</v>
      </c>
      <c r="BJ563" s="17" t="s">
        <v>81</v>
      </c>
      <c r="BK563" s="249">
        <f>ROUND(I563*H563,2)</f>
        <v>0</v>
      </c>
      <c r="BL563" s="17" t="s">
        <v>146</v>
      </c>
      <c r="BM563" s="248" t="s">
        <v>787</v>
      </c>
    </row>
    <row r="564" spans="2:65" s="1" customFormat="1" ht="24" customHeight="1">
      <c r="B564" s="38"/>
      <c r="C564" s="237" t="s">
        <v>788</v>
      </c>
      <c r="D564" s="237" t="s">
        <v>141</v>
      </c>
      <c r="E564" s="238" t="s">
        <v>789</v>
      </c>
      <c r="F564" s="239" t="s">
        <v>790</v>
      </c>
      <c r="G564" s="240" t="s">
        <v>193</v>
      </c>
      <c r="H564" s="241">
        <v>13.619</v>
      </c>
      <c r="I564" s="242"/>
      <c r="J564" s="243">
        <f>ROUND(I564*H564,2)</f>
        <v>0</v>
      </c>
      <c r="K564" s="239" t="s">
        <v>145</v>
      </c>
      <c r="L564" s="43"/>
      <c r="M564" s="244" t="s">
        <v>1</v>
      </c>
      <c r="N564" s="245" t="s">
        <v>38</v>
      </c>
      <c r="O564" s="86"/>
      <c r="P564" s="246">
        <f>O564*H564</f>
        <v>0</v>
      </c>
      <c r="Q564" s="246">
        <v>1.05871</v>
      </c>
      <c r="R564" s="246">
        <f>Q564*H564</f>
        <v>14.41857149</v>
      </c>
      <c r="S564" s="246">
        <v>0</v>
      </c>
      <c r="T564" s="247">
        <f>S564*H564</f>
        <v>0</v>
      </c>
      <c r="AR564" s="248" t="s">
        <v>146</v>
      </c>
      <c r="AT564" s="248" t="s">
        <v>141</v>
      </c>
      <c r="AU564" s="248" t="s">
        <v>83</v>
      </c>
      <c r="AY564" s="17" t="s">
        <v>139</v>
      </c>
      <c r="BE564" s="249">
        <f>IF(N564="základní",J564,0)</f>
        <v>0</v>
      </c>
      <c r="BF564" s="249">
        <f>IF(N564="snížená",J564,0)</f>
        <v>0</v>
      </c>
      <c r="BG564" s="249">
        <f>IF(N564="zákl. přenesená",J564,0)</f>
        <v>0</v>
      </c>
      <c r="BH564" s="249">
        <f>IF(N564="sníž. přenesená",J564,0)</f>
        <v>0</v>
      </c>
      <c r="BI564" s="249">
        <f>IF(N564="nulová",J564,0)</f>
        <v>0</v>
      </c>
      <c r="BJ564" s="17" t="s">
        <v>81</v>
      </c>
      <c r="BK564" s="249">
        <f>ROUND(I564*H564,2)</f>
        <v>0</v>
      </c>
      <c r="BL564" s="17" t="s">
        <v>146</v>
      </c>
      <c r="BM564" s="248" t="s">
        <v>791</v>
      </c>
    </row>
    <row r="565" spans="2:51" s="14" customFormat="1" ht="12">
      <c r="B565" s="289"/>
      <c r="C565" s="290"/>
      <c r="D565" s="252" t="s">
        <v>148</v>
      </c>
      <c r="E565" s="291" t="s">
        <v>1</v>
      </c>
      <c r="F565" s="292" t="s">
        <v>792</v>
      </c>
      <c r="G565" s="290"/>
      <c r="H565" s="291" t="s">
        <v>1</v>
      </c>
      <c r="I565" s="293"/>
      <c r="J565" s="290"/>
      <c r="K565" s="290"/>
      <c r="L565" s="294"/>
      <c r="M565" s="295"/>
      <c r="N565" s="296"/>
      <c r="O565" s="296"/>
      <c r="P565" s="296"/>
      <c r="Q565" s="296"/>
      <c r="R565" s="296"/>
      <c r="S565" s="296"/>
      <c r="T565" s="297"/>
      <c r="AT565" s="298" t="s">
        <v>148</v>
      </c>
      <c r="AU565" s="298" t="s">
        <v>83</v>
      </c>
      <c r="AV565" s="14" t="s">
        <v>81</v>
      </c>
      <c r="AW565" s="14" t="s">
        <v>30</v>
      </c>
      <c r="AX565" s="14" t="s">
        <v>73</v>
      </c>
      <c r="AY565" s="298" t="s">
        <v>139</v>
      </c>
    </row>
    <row r="566" spans="2:51" s="12" customFormat="1" ht="12">
      <c r="B566" s="250"/>
      <c r="C566" s="251"/>
      <c r="D566" s="252" t="s">
        <v>148</v>
      </c>
      <c r="E566" s="253" t="s">
        <v>1</v>
      </c>
      <c r="F566" s="254" t="s">
        <v>793</v>
      </c>
      <c r="G566" s="251"/>
      <c r="H566" s="255">
        <v>0.527</v>
      </c>
      <c r="I566" s="256"/>
      <c r="J566" s="251"/>
      <c r="K566" s="251"/>
      <c r="L566" s="257"/>
      <c r="M566" s="258"/>
      <c r="N566" s="259"/>
      <c r="O566" s="259"/>
      <c r="P566" s="259"/>
      <c r="Q566" s="259"/>
      <c r="R566" s="259"/>
      <c r="S566" s="259"/>
      <c r="T566" s="260"/>
      <c r="AT566" s="261" t="s">
        <v>148</v>
      </c>
      <c r="AU566" s="261" t="s">
        <v>83</v>
      </c>
      <c r="AV566" s="12" t="s">
        <v>83</v>
      </c>
      <c r="AW566" s="12" t="s">
        <v>30</v>
      </c>
      <c r="AX566" s="12" t="s">
        <v>73</v>
      </c>
      <c r="AY566" s="261" t="s">
        <v>139</v>
      </c>
    </row>
    <row r="567" spans="2:51" s="12" customFormat="1" ht="12">
      <c r="B567" s="250"/>
      <c r="C567" s="251"/>
      <c r="D567" s="252" t="s">
        <v>148</v>
      </c>
      <c r="E567" s="253" t="s">
        <v>1</v>
      </c>
      <c r="F567" s="254" t="s">
        <v>794</v>
      </c>
      <c r="G567" s="251"/>
      <c r="H567" s="255">
        <v>0.898</v>
      </c>
      <c r="I567" s="256"/>
      <c r="J567" s="251"/>
      <c r="K567" s="251"/>
      <c r="L567" s="257"/>
      <c r="M567" s="258"/>
      <c r="N567" s="259"/>
      <c r="O567" s="259"/>
      <c r="P567" s="259"/>
      <c r="Q567" s="259"/>
      <c r="R567" s="259"/>
      <c r="S567" s="259"/>
      <c r="T567" s="260"/>
      <c r="AT567" s="261" t="s">
        <v>148</v>
      </c>
      <c r="AU567" s="261" t="s">
        <v>83</v>
      </c>
      <c r="AV567" s="12" t="s">
        <v>83</v>
      </c>
      <c r="AW567" s="12" t="s">
        <v>30</v>
      </c>
      <c r="AX567" s="12" t="s">
        <v>73</v>
      </c>
      <c r="AY567" s="261" t="s">
        <v>139</v>
      </c>
    </row>
    <row r="568" spans="2:51" s="12" customFormat="1" ht="12">
      <c r="B568" s="250"/>
      <c r="C568" s="251"/>
      <c r="D568" s="252" t="s">
        <v>148</v>
      </c>
      <c r="E568" s="253" t="s">
        <v>1</v>
      </c>
      <c r="F568" s="254" t="s">
        <v>795</v>
      </c>
      <c r="G568" s="251"/>
      <c r="H568" s="255">
        <v>0.505</v>
      </c>
      <c r="I568" s="256"/>
      <c r="J568" s="251"/>
      <c r="K568" s="251"/>
      <c r="L568" s="257"/>
      <c r="M568" s="258"/>
      <c r="N568" s="259"/>
      <c r="O568" s="259"/>
      <c r="P568" s="259"/>
      <c r="Q568" s="259"/>
      <c r="R568" s="259"/>
      <c r="S568" s="259"/>
      <c r="T568" s="260"/>
      <c r="AT568" s="261" t="s">
        <v>148</v>
      </c>
      <c r="AU568" s="261" t="s">
        <v>83</v>
      </c>
      <c r="AV568" s="12" t="s">
        <v>83</v>
      </c>
      <c r="AW568" s="12" t="s">
        <v>30</v>
      </c>
      <c r="AX568" s="12" t="s">
        <v>73</v>
      </c>
      <c r="AY568" s="261" t="s">
        <v>139</v>
      </c>
    </row>
    <row r="569" spans="2:51" s="12" customFormat="1" ht="12">
      <c r="B569" s="250"/>
      <c r="C569" s="251"/>
      <c r="D569" s="252" t="s">
        <v>148</v>
      </c>
      <c r="E569" s="253" t="s">
        <v>1</v>
      </c>
      <c r="F569" s="254" t="s">
        <v>796</v>
      </c>
      <c r="G569" s="251"/>
      <c r="H569" s="255">
        <v>0.157</v>
      </c>
      <c r="I569" s="256"/>
      <c r="J569" s="251"/>
      <c r="K569" s="251"/>
      <c r="L569" s="257"/>
      <c r="M569" s="258"/>
      <c r="N569" s="259"/>
      <c r="O569" s="259"/>
      <c r="P569" s="259"/>
      <c r="Q569" s="259"/>
      <c r="R569" s="259"/>
      <c r="S569" s="259"/>
      <c r="T569" s="260"/>
      <c r="AT569" s="261" t="s">
        <v>148</v>
      </c>
      <c r="AU569" s="261" t="s">
        <v>83</v>
      </c>
      <c r="AV569" s="12" t="s">
        <v>83</v>
      </c>
      <c r="AW569" s="12" t="s">
        <v>30</v>
      </c>
      <c r="AX569" s="12" t="s">
        <v>73</v>
      </c>
      <c r="AY569" s="261" t="s">
        <v>139</v>
      </c>
    </row>
    <row r="570" spans="2:51" s="12" customFormat="1" ht="12">
      <c r="B570" s="250"/>
      <c r="C570" s="251"/>
      <c r="D570" s="252" t="s">
        <v>148</v>
      </c>
      <c r="E570" s="253" t="s">
        <v>1</v>
      </c>
      <c r="F570" s="254" t="s">
        <v>797</v>
      </c>
      <c r="G570" s="251"/>
      <c r="H570" s="255">
        <v>0.082</v>
      </c>
      <c r="I570" s="256"/>
      <c r="J570" s="251"/>
      <c r="K570" s="251"/>
      <c r="L570" s="257"/>
      <c r="M570" s="258"/>
      <c r="N570" s="259"/>
      <c r="O570" s="259"/>
      <c r="P570" s="259"/>
      <c r="Q570" s="259"/>
      <c r="R570" s="259"/>
      <c r="S570" s="259"/>
      <c r="T570" s="260"/>
      <c r="AT570" s="261" t="s">
        <v>148</v>
      </c>
      <c r="AU570" s="261" t="s">
        <v>83</v>
      </c>
      <c r="AV570" s="12" t="s">
        <v>83</v>
      </c>
      <c r="AW570" s="12" t="s">
        <v>30</v>
      </c>
      <c r="AX570" s="12" t="s">
        <v>73</v>
      </c>
      <c r="AY570" s="261" t="s">
        <v>139</v>
      </c>
    </row>
    <row r="571" spans="2:51" s="14" customFormat="1" ht="12">
      <c r="B571" s="289"/>
      <c r="C571" s="290"/>
      <c r="D571" s="252" t="s">
        <v>148</v>
      </c>
      <c r="E571" s="291" t="s">
        <v>1</v>
      </c>
      <c r="F571" s="292" t="s">
        <v>798</v>
      </c>
      <c r="G571" s="290"/>
      <c r="H571" s="291" t="s">
        <v>1</v>
      </c>
      <c r="I571" s="293"/>
      <c r="J571" s="290"/>
      <c r="K571" s="290"/>
      <c r="L571" s="294"/>
      <c r="M571" s="295"/>
      <c r="N571" s="296"/>
      <c r="O571" s="296"/>
      <c r="P571" s="296"/>
      <c r="Q571" s="296"/>
      <c r="R571" s="296"/>
      <c r="S571" s="296"/>
      <c r="T571" s="297"/>
      <c r="AT571" s="298" t="s">
        <v>148</v>
      </c>
      <c r="AU571" s="298" t="s">
        <v>83</v>
      </c>
      <c r="AV571" s="14" t="s">
        <v>81</v>
      </c>
      <c r="AW571" s="14" t="s">
        <v>30</v>
      </c>
      <c r="AX571" s="14" t="s">
        <v>73</v>
      </c>
      <c r="AY571" s="298" t="s">
        <v>139</v>
      </c>
    </row>
    <row r="572" spans="2:51" s="12" customFormat="1" ht="12">
      <c r="B572" s="250"/>
      <c r="C572" s="251"/>
      <c r="D572" s="252" t="s">
        <v>148</v>
      </c>
      <c r="E572" s="253" t="s">
        <v>1</v>
      </c>
      <c r="F572" s="254" t="s">
        <v>799</v>
      </c>
      <c r="G572" s="251"/>
      <c r="H572" s="255">
        <v>0.671</v>
      </c>
      <c r="I572" s="256"/>
      <c r="J572" s="251"/>
      <c r="K572" s="251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148</v>
      </c>
      <c r="AU572" s="261" t="s">
        <v>83</v>
      </c>
      <c r="AV572" s="12" t="s">
        <v>83</v>
      </c>
      <c r="AW572" s="12" t="s">
        <v>30</v>
      </c>
      <c r="AX572" s="12" t="s">
        <v>73</v>
      </c>
      <c r="AY572" s="261" t="s">
        <v>139</v>
      </c>
    </row>
    <row r="573" spans="2:51" s="12" customFormat="1" ht="12">
      <c r="B573" s="250"/>
      <c r="C573" s="251"/>
      <c r="D573" s="252" t="s">
        <v>148</v>
      </c>
      <c r="E573" s="253" t="s">
        <v>1</v>
      </c>
      <c r="F573" s="254" t="s">
        <v>800</v>
      </c>
      <c r="G573" s="251"/>
      <c r="H573" s="255">
        <v>2.669</v>
      </c>
      <c r="I573" s="256"/>
      <c r="J573" s="251"/>
      <c r="K573" s="251"/>
      <c r="L573" s="257"/>
      <c r="M573" s="258"/>
      <c r="N573" s="259"/>
      <c r="O573" s="259"/>
      <c r="P573" s="259"/>
      <c r="Q573" s="259"/>
      <c r="R573" s="259"/>
      <c r="S573" s="259"/>
      <c r="T573" s="260"/>
      <c r="AT573" s="261" t="s">
        <v>148</v>
      </c>
      <c r="AU573" s="261" t="s">
        <v>83</v>
      </c>
      <c r="AV573" s="12" t="s">
        <v>83</v>
      </c>
      <c r="AW573" s="12" t="s">
        <v>30</v>
      </c>
      <c r="AX573" s="12" t="s">
        <v>73</v>
      </c>
      <c r="AY573" s="261" t="s">
        <v>139</v>
      </c>
    </row>
    <row r="574" spans="2:51" s="12" customFormat="1" ht="12">
      <c r="B574" s="250"/>
      <c r="C574" s="251"/>
      <c r="D574" s="252" t="s">
        <v>148</v>
      </c>
      <c r="E574" s="253" t="s">
        <v>1</v>
      </c>
      <c r="F574" s="254" t="s">
        <v>801</v>
      </c>
      <c r="G574" s="251"/>
      <c r="H574" s="255">
        <v>0.261</v>
      </c>
      <c r="I574" s="256"/>
      <c r="J574" s="251"/>
      <c r="K574" s="251"/>
      <c r="L574" s="257"/>
      <c r="M574" s="258"/>
      <c r="N574" s="259"/>
      <c r="O574" s="259"/>
      <c r="P574" s="259"/>
      <c r="Q574" s="259"/>
      <c r="R574" s="259"/>
      <c r="S574" s="259"/>
      <c r="T574" s="260"/>
      <c r="AT574" s="261" t="s">
        <v>148</v>
      </c>
      <c r="AU574" s="261" t="s">
        <v>83</v>
      </c>
      <c r="AV574" s="12" t="s">
        <v>83</v>
      </c>
      <c r="AW574" s="12" t="s">
        <v>30</v>
      </c>
      <c r="AX574" s="12" t="s">
        <v>73</v>
      </c>
      <c r="AY574" s="261" t="s">
        <v>139</v>
      </c>
    </row>
    <row r="575" spans="2:51" s="12" customFormat="1" ht="12">
      <c r="B575" s="250"/>
      <c r="C575" s="251"/>
      <c r="D575" s="252" t="s">
        <v>148</v>
      </c>
      <c r="E575" s="253" t="s">
        <v>1</v>
      </c>
      <c r="F575" s="254" t="s">
        <v>802</v>
      </c>
      <c r="G575" s="251"/>
      <c r="H575" s="255">
        <v>0.409</v>
      </c>
      <c r="I575" s="256"/>
      <c r="J575" s="251"/>
      <c r="K575" s="251"/>
      <c r="L575" s="257"/>
      <c r="M575" s="258"/>
      <c r="N575" s="259"/>
      <c r="O575" s="259"/>
      <c r="P575" s="259"/>
      <c r="Q575" s="259"/>
      <c r="R575" s="259"/>
      <c r="S575" s="259"/>
      <c r="T575" s="260"/>
      <c r="AT575" s="261" t="s">
        <v>148</v>
      </c>
      <c r="AU575" s="261" t="s">
        <v>83</v>
      </c>
      <c r="AV575" s="12" t="s">
        <v>83</v>
      </c>
      <c r="AW575" s="12" t="s">
        <v>30</v>
      </c>
      <c r="AX575" s="12" t="s">
        <v>73</v>
      </c>
      <c r="AY575" s="261" t="s">
        <v>139</v>
      </c>
    </row>
    <row r="576" spans="2:51" s="14" customFormat="1" ht="12">
      <c r="B576" s="289"/>
      <c r="C576" s="290"/>
      <c r="D576" s="252" t="s">
        <v>148</v>
      </c>
      <c r="E576" s="291" t="s">
        <v>1</v>
      </c>
      <c r="F576" s="292" t="s">
        <v>803</v>
      </c>
      <c r="G576" s="290"/>
      <c r="H576" s="291" t="s">
        <v>1</v>
      </c>
      <c r="I576" s="293"/>
      <c r="J576" s="290"/>
      <c r="K576" s="290"/>
      <c r="L576" s="294"/>
      <c r="M576" s="295"/>
      <c r="N576" s="296"/>
      <c r="O576" s="296"/>
      <c r="P576" s="296"/>
      <c r="Q576" s="296"/>
      <c r="R576" s="296"/>
      <c r="S576" s="296"/>
      <c r="T576" s="297"/>
      <c r="AT576" s="298" t="s">
        <v>148</v>
      </c>
      <c r="AU576" s="298" t="s">
        <v>83</v>
      </c>
      <c r="AV576" s="14" t="s">
        <v>81</v>
      </c>
      <c r="AW576" s="14" t="s">
        <v>30</v>
      </c>
      <c r="AX576" s="14" t="s">
        <v>73</v>
      </c>
      <c r="AY576" s="298" t="s">
        <v>139</v>
      </c>
    </row>
    <row r="577" spans="2:51" s="12" customFormat="1" ht="12">
      <c r="B577" s="250"/>
      <c r="C577" s="251"/>
      <c r="D577" s="252" t="s">
        <v>148</v>
      </c>
      <c r="E577" s="253" t="s">
        <v>1</v>
      </c>
      <c r="F577" s="254" t="s">
        <v>804</v>
      </c>
      <c r="G577" s="251"/>
      <c r="H577" s="255">
        <v>0.657</v>
      </c>
      <c r="I577" s="256"/>
      <c r="J577" s="251"/>
      <c r="K577" s="251"/>
      <c r="L577" s="257"/>
      <c r="M577" s="258"/>
      <c r="N577" s="259"/>
      <c r="O577" s="259"/>
      <c r="P577" s="259"/>
      <c r="Q577" s="259"/>
      <c r="R577" s="259"/>
      <c r="S577" s="259"/>
      <c r="T577" s="260"/>
      <c r="AT577" s="261" t="s">
        <v>148</v>
      </c>
      <c r="AU577" s="261" t="s">
        <v>83</v>
      </c>
      <c r="AV577" s="12" t="s">
        <v>83</v>
      </c>
      <c r="AW577" s="12" t="s">
        <v>30</v>
      </c>
      <c r="AX577" s="12" t="s">
        <v>73</v>
      </c>
      <c r="AY577" s="261" t="s">
        <v>139</v>
      </c>
    </row>
    <row r="578" spans="2:51" s="12" customFormat="1" ht="12">
      <c r="B578" s="250"/>
      <c r="C578" s="251"/>
      <c r="D578" s="252" t="s">
        <v>148</v>
      </c>
      <c r="E578" s="253" t="s">
        <v>1</v>
      </c>
      <c r="F578" s="254" t="s">
        <v>805</v>
      </c>
      <c r="G578" s="251"/>
      <c r="H578" s="255">
        <v>1.589</v>
      </c>
      <c r="I578" s="256"/>
      <c r="J578" s="251"/>
      <c r="K578" s="251"/>
      <c r="L578" s="257"/>
      <c r="M578" s="258"/>
      <c r="N578" s="259"/>
      <c r="O578" s="259"/>
      <c r="P578" s="259"/>
      <c r="Q578" s="259"/>
      <c r="R578" s="259"/>
      <c r="S578" s="259"/>
      <c r="T578" s="260"/>
      <c r="AT578" s="261" t="s">
        <v>148</v>
      </c>
      <c r="AU578" s="261" t="s">
        <v>83</v>
      </c>
      <c r="AV578" s="12" t="s">
        <v>83</v>
      </c>
      <c r="AW578" s="12" t="s">
        <v>30</v>
      </c>
      <c r="AX578" s="12" t="s">
        <v>73</v>
      </c>
      <c r="AY578" s="261" t="s">
        <v>139</v>
      </c>
    </row>
    <row r="579" spans="2:51" s="12" customFormat="1" ht="12">
      <c r="B579" s="250"/>
      <c r="C579" s="251"/>
      <c r="D579" s="252" t="s">
        <v>148</v>
      </c>
      <c r="E579" s="253" t="s">
        <v>1</v>
      </c>
      <c r="F579" s="254" t="s">
        <v>806</v>
      </c>
      <c r="G579" s="251"/>
      <c r="H579" s="255">
        <v>0.343</v>
      </c>
      <c r="I579" s="256"/>
      <c r="J579" s="251"/>
      <c r="K579" s="251"/>
      <c r="L579" s="257"/>
      <c r="M579" s="258"/>
      <c r="N579" s="259"/>
      <c r="O579" s="259"/>
      <c r="P579" s="259"/>
      <c r="Q579" s="259"/>
      <c r="R579" s="259"/>
      <c r="S579" s="259"/>
      <c r="T579" s="260"/>
      <c r="AT579" s="261" t="s">
        <v>148</v>
      </c>
      <c r="AU579" s="261" t="s">
        <v>83</v>
      </c>
      <c r="AV579" s="12" t="s">
        <v>83</v>
      </c>
      <c r="AW579" s="12" t="s">
        <v>30</v>
      </c>
      <c r="AX579" s="12" t="s">
        <v>73</v>
      </c>
      <c r="AY579" s="261" t="s">
        <v>139</v>
      </c>
    </row>
    <row r="580" spans="2:51" s="12" customFormat="1" ht="12">
      <c r="B580" s="250"/>
      <c r="C580" s="251"/>
      <c r="D580" s="252" t="s">
        <v>148</v>
      </c>
      <c r="E580" s="253" t="s">
        <v>1</v>
      </c>
      <c r="F580" s="254" t="s">
        <v>807</v>
      </c>
      <c r="G580" s="251"/>
      <c r="H580" s="255">
        <v>0.538</v>
      </c>
      <c r="I580" s="256"/>
      <c r="J580" s="251"/>
      <c r="K580" s="251"/>
      <c r="L580" s="257"/>
      <c r="M580" s="258"/>
      <c r="N580" s="259"/>
      <c r="O580" s="259"/>
      <c r="P580" s="259"/>
      <c r="Q580" s="259"/>
      <c r="R580" s="259"/>
      <c r="S580" s="259"/>
      <c r="T580" s="260"/>
      <c r="AT580" s="261" t="s">
        <v>148</v>
      </c>
      <c r="AU580" s="261" t="s">
        <v>83</v>
      </c>
      <c r="AV580" s="12" t="s">
        <v>83</v>
      </c>
      <c r="AW580" s="12" t="s">
        <v>30</v>
      </c>
      <c r="AX580" s="12" t="s">
        <v>73</v>
      </c>
      <c r="AY580" s="261" t="s">
        <v>139</v>
      </c>
    </row>
    <row r="581" spans="2:51" s="14" customFormat="1" ht="12">
      <c r="B581" s="289"/>
      <c r="C581" s="290"/>
      <c r="D581" s="252" t="s">
        <v>148</v>
      </c>
      <c r="E581" s="291" t="s">
        <v>1</v>
      </c>
      <c r="F581" s="292" t="s">
        <v>764</v>
      </c>
      <c r="G581" s="290"/>
      <c r="H581" s="291" t="s">
        <v>1</v>
      </c>
      <c r="I581" s="293"/>
      <c r="J581" s="290"/>
      <c r="K581" s="290"/>
      <c r="L581" s="294"/>
      <c r="M581" s="295"/>
      <c r="N581" s="296"/>
      <c r="O581" s="296"/>
      <c r="P581" s="296"/>
      <c r="Q581" s="296"/>
      <c r="R581" s="296"/>
      <c r="S581" s="296"/>
      <c r="T581" s="297"/>
      <c r="AT581" s="298" t="s">
        <v>148</v>
      </c>
      <c r="AU581" s="298" t="s">
        <v>83</v>
      </c>
      <c r="AV581" s="14" t="s">
        <v>81</v>
      </c>
      <c r="AW581" s="14" t="s">
        <v>30</v>
      </c>
      <c r="AX581" s="14" t="s">
        <v>73</v>
      </c>
      <c r="AY581" s="298" t="s">
        <v>139</v>
      </c>
    </row>
    <row r="582" spans="2:51" s="12" customFormat="1" ht="12">
      <c r="B582" s="250"/>
      <c r="C582" s="251"/>
      <c r="D582" s="252" t="s">
        <v>148</v>
      </c>
      <c r="E582" s="253" t="s">
        <v>1</v>
      </c>
      <c r="F582" s="254" t="s">
        <v>808</v>
      </c>
      <c r="G582" s="251"/>
      <c r="H582" s="255">
        <v>0.366</v>
      </c>
      <c r="I582" s="256"/>
      <c r="J582" s="251"/>
      <c r="K582" s="251"/>
      <c r="L582" s="257"/>
      <c r="M582" s="258"/>
      <c r="N582" s="259"/>
      <c r="O582" s="259"/>
      <c r="P582" s="259"/>
      <c r="Q582" s="259"/>
      <c r="R582" s="259"/>
      <c r="S582" s="259"/>
      <c r="T582" s="260"/>
      <c r="AT582" s="261" t="s">
        <v>148</v>
      </c>
      <c r="AU582" s="261" t="s">
        <v>83</v>
      </c>
      <c r="AV582" s="12" t="s">
        <v>83</v>
      </c>
      <c r="AW582" s="12" t="s">
        <v>30</v>
      </c>
      <c r="AX582" s="12" t="s">
        <v>73</v>
      </c>
      <c r="AY582" s="261" t="s">
        <v>139</v>
      </c>
    </row>
    <row r="583" spans="2:51" s="12" customFormat="1" ht="12">
      <c r="B583" s="250"/>
      <c r="C583" s="251"/>
      <c r="D583" s="252" t="s">
        <v>148</v>
      </c>
      <c r="E583" s="253" t="s">
        <v>1</v>
      </c>
      <c r="F583" s="254" t="s">
        <v>809</v>
      </c>
      <c r="G583" s="251"/>
      <c r="H583" s="255">
        <v>1.846</v>
      </c>
      <c r="I583" s="256"/>
      <c r="J583" s="251"/>
      <c r="K583" s="251"/>
      <c r="L583" s="257"/>
      <c r="M583" s="258"/>
      <c r="N583" s="259"/>
      <c r="O583" s="259"/>
      <c r="P583" s="259"/>
      <c r="Q583" s="259"/>
      <c r="R583" s="259"/>
      <c r="S583" s="259"/>
      <c r="T583" s="260"/>
      <c r="AT583" s="261" t="s">
        <v>148</v>
      </c>
      <c r="AU583" s="261" t="s">
        <v>83</v>
      </c>
      <c r="AV583" s="12" t="s">
        <v>83</v>
      </c>
      <c r="AW583" s="12" t="s">
        <v>30</v>
      </c>
      <c r="AX583" s="12" t="s">
        <v>73</v>
      </c>
      <c r="AY583" s="261" t="s">
        <v>139</v>
      </c>
    </row>
    <row r="584" spans="2:51" s="14" customFormat="1" ht="12">
      <c r="B584" s="289"/>
      <c r="C584" s="290"/>
      <c r="D584" s="252" t="s">
        <v>148</v>
      </c>
      <c r="E584" s="291" t="s">
        <v>1</v>
      </c>
      <c r="F584" s="292" t="s">
        <v>764</v>
      </c>
      <c r="G584" s="290"/>
      <c r="H584" s="291" t="s">
        <v>1</v>
      </c>
      <c r="I584" s="293"/>
      <c r="J584" s="290"/>
      <c r="K584" s="290"/>
      <c r="L584" s="294"/>
      <c r="M584" s="295"/>
      <c r="N584" s="296"/>
      <c r="O584" s="296"/>
      <c r="P584" s="296"/>
      <c r="Q584" s="296"/>
      <c r="R584" s="296"/>
      <c r="S584" s="296"/>
      <c r="T584" s="297"/>
      <c r="AT584" s="298" t="s">
        <v>148</v>
      </c>
      <c r="AU584" s="298" t="s">
        <v>83</v>
      </c>
      <c r="AV584" s="14" t="s">
        <v>81</v>
      </c>
      <c r="AW584" s="14" t="s">
        <v>30</v>
      </c>
      <c r="AX584" s="14" t="s">
        <v>73</v>
      </c>
      <c r="AY584" s="298" t="s">
        <v>139</v>
      </c>
    </row>
    <row r="585" spans="2:51" s="12" customFormat="1" ht="12">
      <c r="B585" s="250"/>
      <c r="C585" s="251"/>
      <c r="D585" s="252" t="s">
        <v>148</v>
      </c>
      <c r="E585" s="253" t="s">
        <v>1</v>
      </c>
      <c r="F585" s="254" t="s">
        <v>810</v>
      </c>
      <c r="G585" s="251"/>
      <c r="H585" s="255">
        <v>0.164</v>
      </c>
      <c r="I585" s="256"/>
      <c r="J585" s="251"/>
      <c r="K585" s="251"/>
      <c r="L585" s="257"/>
      <c r="M585" s="258"/>
      <c r="N585" s="259"/>
      <c r="O585" s="259"/>
      <c r="P585" s="259"/>
      <c r="Q585" s="259"/>
      <c r="R585" s="259"/>
      <c r="S585" s="259"/>
      <c r="T585" s="260"/>
      <c r="AT585" s="261" t="s">
        <v>148</v>
      </c>
      <c r="AU585" s="261" t="s">
        <v>83</v>
      </c>
      <c r="AV585" s="12" t="s">
        <v>83</v>
      </c>
      <c r="AW585" s="12" t="s">
        <v>30</v>
      </c>
      <c r="AX585" s="12" t="s">
        <v>73</v>
      </c>
      <c r="AY585" s="261" t="s">
        <v>139</v>
      </c>
    </row>
    <row r="586" spans="2:51" s="12" customFormat="1" ht="12">
      <c r="B586" s="250"/>
      <c r="C586" s="251"/>
      <c r="D586" s="252" t="s">
        <v>148</v>
      </c>
      <c r="E586" s="253" t="s">
        <v>1</v>
      </c>
      <c r="F586" s="254" t="s">
        <v>811</v>
      </c>
      <c r="G586" s="251"/>
      <c r="H586" s="255">
        <v>1.821</v>
      </c>
      <c r="I586" s="256"/>
      <c r="J586" s="251"/>
      <c r="K586" s="251"/>
      <c r="L586" s="257"/>
      <c r="M586" s="258"/>
      <c r="N586" s="259"/>
      <c r="O586" s="259"/>
      <c r="P586" s="259"/>
      <c r="Q586" s="259"/>
      <c r="R586" s="259"/>
      <c r="S586" s="259"/>
      <c r="T586" s="260"/>
      <c r="AT586" s="261" t="s">
        <v>148</v>
      </c>
      <c r="AU586" s="261" t="s">
        <v>83</v>
      </c>
      <c r="AV586" s="12" t="s">
        <v>83</v>
      </c>
      <c r="AW586" s="12" t="s">
        <v>30</v>
      </c>
      <c r="AX586" s="12" t="s">
        <v>73</v>
      </c>
      <c r="AY586" s="261" t="s">
        <v>139</v>
      </c>
    </row>
    <row r="587" spans="2:51" s="14" customFormat="1" ht="12">
      <c r="B587" s="289"/>
      <c r="C587" s="290"/>
      <c r="D587" s="252" t="s">
        <v>148</v>
      </c>
      <c r="E587" s="291" t="s">
        <v>1</v>
      </c>
      <c r="F587" s="292" t="s">
        <v>770</v>
      </c>
      <c r="G587" s="290"/>
      <c r="H587" s="291" t="s">
        <v>1</v>
      </c>
      <c r="I587" s="293"/>
      <c r="J587" s="290"/>
      <c r="K587" s="290"/>
      <c r="L587" s="294"/>
      <c r="M587" s="295"/>
      <c r="N587" s="296"/>
      <c r="O587" s="296"/>
      <c r="P587" s="296"/>
      <c r="Q587" s="296"/>
      <c r="R587" s="296"/>
      <c r="S587" s="296"/>
      <c r="T587" s="297"/>
      <c r="AT587" s="298" t="s">
        <v>148</v>
      </c>
      <c r="AU587" s="298" t="s">
        <v>83</v>
      </c>
      <c r="AV587" s="14" t="s">
        <v>81</v>
      </c>
      <c r="AW587" s="14" t="s">
        <v>30</v>
      </c>
      <c r="AX587" s="14" t="s">
        <v>73</v>
      </c>
      <c r="AY587" s="298" t="s">
        <v>139</v>
      </c>
    </row>
    <row r="588" spans="2:51" s="12" customFormat="1" ht="12">
      <c r="B588" s="250"/>
      <c r="C588" s="251"/>
      <c r="D588" s="252" t="s">
        <v>148</v>
      </c>
      <c r="E588" s="253" t="s">
        <v>1</v>
      </c>
      <c r="F588" s="254" t="s">
        <v>812</v>
      </c>
      <c r="G588" s="251"/>
      <c r="H588" s="255">
        <v>0.101</v>
      </c>
      <c r="I588" s="256"/>
      <c r="J588" s="251"/>
      <c r="K588" s="251"/>
      <c r="L588" s="257"/>
      <c r="M588" s="258"/>
      <c r="N588" s="259"/>
      <c r="O588" s="259"/>
      <c r="P588" s="259"/>
      <c r="Q588" s="259"/>
      <c r="R588" s="259"/>
      <c r="S588" s="259"/>
      <c r="T588" s="260"/>
      <c r="AT588" s="261" t="s">
        <v>148</v>
      </c>
      <c r="AU588" s="261" t="s">
        <v>83</v>
      </c>
      <c r="AV588" s="12" t="s">
        <v>83</v>
      </c>
      <c r="AW588" s="12" t="s">
        <v>30</v>
      </c>
      <c r="AX588" s="12" t="s">
        <v>73</v>
      </c>
      <c r="AY588" s="261" t="s">
        <v>139</v>
      </c>
    </row>
    <row r="589" spans="2:51" s="12" customFormat="1" ht="12">
      <c r="B589" s="250"/>
      <c r="C589" s="251"/>
      <c r="D589" s="252" t="s">
        <v>148</v>
      </c>
      <c r="E589" s="253" t="s">
        <v>1</v>
      </c>
      <c r="F589" s="254" t="s">
        <v>813</v>
      </c>
      <c r="G589" s="251"/>
      <c r="H589" s="255">
        <v>0.015</v>
      </c>
      <c r="I589" s="256"/>
      <c r="J589" s="251"/>
      <c r="K589" s="251"/>
      <c r="L589" s="257"/>
      <c r="M589" s="258"/>
      <c r="N589" s="259"/>
      <c r="O589" s="259"/>
      <c r="P589" s="259"/>
      <c r="Q589" s="259"/>
      <c r="R589" s="259"/>
      <c r="S589" s="259"/>
      <c r="T589" s="260"/>
      <c r="AT589" s="261" t="s">
        <v>148</v>
      </c>
      <c r="AU589" s="261" t="s">
        <v>83</v>
      </c>
      <c r="AV589" s="12" t="s">
        <v>83</v>
      </c>
      <c r="AW589" s="12" t="s">
        <v>30</v>
      </c>
      <c r="AX589" s="12" t="s">
        <v>73</v>
      </c>
      <c r="AY589" s="261" t="s">
        <v>139</v>
      </c>
    </row>
    <row r="590" spans="2:51" s="13" customFormat="1" ht="12">
      <c r="B590" s="262"/>
      <c r="C590" s="263"/>
      <c r="D590" s="252" t="s">
        <v>148</v>
      </c>
      <c r="E590" s="264" t="s">
        <v>1</v>
      </c>
      <c r="F590" s="265" t="s">
        <v>150</v>
      </c>
      <c r="G590" s="263"/>
      <c r="H590" s="266">
        <v>13.619000000000002</v>
      </c>
      <c r="I590" s="267"/>
      <c r="J590" s="263"/>
      <c r="K590" s="263"/>
      <c r="L590" s="268"/>
      <c r="M590" s="269"/>
      <c r="N590" s="270"/>
      <c r="O590" s="270"/>
      <c r="P590" s="270"/>
      <c r="Q590" s="270"/>
      <c r="R590" s="270"/>
      <c r="S590" s="270"/>
      <c r="T590" s="271"/>
      <c r="AT590" s="272" t="s">
        <v>148</v>
      </c>
      <c r="AU590" s="272" t="s">
        <v>83</v>
      </c>
      <c r="AV590" s="13" t="s">
        <v>146</v>
      </c>
      <c r="AW590" s="13" t="s">
        <v>30</v>
      </c>
      <c r="AX590" s="13" t="s">
        <v>81</v>
      </c>
      <c r="AY590" s="272" t="s">
        <v>139</v>
      </c>
    </row>
    <row r="591" spans="2:63" s="11" customFormat="1" ht="22.8" customHeight="1">
      <c r="B591" s="221"/>
      <c r="C591" s="222"/>
      <c r="D591" s="223" t="s">
        <v>72</v>
      </c>
      <c r="E591" s="235" t="s">
        <v>155</v>
      </c>
      <c r="F591" s="235" t="s">
        <v>814</v>
      </c>
      <c r="G591" s="222"/>
      <c r="H591" s="222"/>
      <c r="I591" s="225"/>
      <c r="J591" s="236">
        <f>BK591</f>
        <v>0</v>
      </c>
      <c r="K591" s="222"/>
      <c r="L591" s="227"/>
      <c r="M591" s="228"/>
      <c r="N591" s="229"/>
      <c r="O591" s="229"/>
      <c r="P591" s="230">
        <f>SUM(P592:P836)</f>
        <v>0</v>
      </c>
      <c r="Q591" s="229"/>
      <c r="R591" s="230">
        <f>SUM(R592:R836)</f>
        <v>568.34764925</v>
      </c>
      <c r="S591" s="229"/>
      <c r="T591" s="231">
        <f>SUM(T592:T836)</f>
        <v>0</v>
      </c>
      <c r="AR591" s="232" t="s">
        <v>81</v>
      </c>
      <c r="AT591" s="233" t="s">
        <v>72</v>
      </c>
      <c r="AU591" s="233" t="s">
        <v>81</v>
      </c>
      <c r="AY591" s="232" t="s">
        <v>139</v>
      </c>
      <c r="BK591" s="234">
        <f>SUM(BK592:BK836)</f>
        <v>0</v>
      </c>
    </row>
    <row r="592" spans="2:65" s="1" customFormat="1" ht="24" customHeight="1">
      <c r="B592" s="38"/>
      <c r="C592" s="237" t="s">
        <v>815</v>
      </c>
      <c r="D592" s="237" t="s">
        <v>141</v>
      </c>
      <c r="E592" s="238" t="s">
        <v>816</v>
      </c>
      <c r="F592" s="239" t="s">
        <v>817</v>
      </c>
      <c r="G592" s="240" t="s">
        <v>144</v>
      </c>
      <c r="H592" s="241">
        <v>1.844</v>
      </c>
      <c r="I592" s="242"/>
      <c r="J592" s="243">
        <f>ROUND(I592*H592,2)</f>
        <v>0</v>
      </c>
      <c r="K592" s="239" t="s">
        <v>145</v>
      </c>
      <c r="L592" s="43"/>
      <c r="M592" s="244" t="s">
        <v>1</v>
      </c>
      <c r="N592" s="245" t="s">
        <v>38</v>
      </c>
      <c r="O592" s="86"/>
      <c r="P592" s="246">
        <f>O592*H592</f>
        <v>0</v>
      </c>
      <c r="Q592" s="246">
        <v>1.8775</v>
      </c>
      <c r="R592" s="246">
        <f>Q592*H592</f>
        <v>3.46211</v>
      </c>
      <c r="S592" s="246">
        <v>0</v>
      </c>
      <c r="T592" s="247">
        <f>S592*H592</f>
        <v>0</v>
      </c>
      <c r="AR592" s="248" t="s">
        <v>146</v>
      </c>
      <c r="AT592" s="248" t="s">
        <v>141</v>
      </c>
      <c r="AU592" s="248" t="s">
        <v>83</v>
      </c>
      <c r="AY592" s="17" t="s">
        <v>139</v>
      </c>
      <c r="BE592" s="249">
        <f>IF(N592="základní",J592,0)</f>
        <v>0</v>
      </c>
      <c r="BF592" s="249">
        <f>IF(N592="snížená",J592,0)</f>
        <v>0</v>
      </c>
      <c r="BG592" s="249">
        <f>IF(N592="zákl. přenesená",J592,0)</f>
        <v>0</v>
      </c>
      <c r="BH592" s="249">
        <f>IF(N592="sníž. přenesená",J592,0)</f>
        <v>0</v>
      </c>
      <c r="BI592" s="249">
        <f>IF(N592="nulová",J592,0)</f>
        <v>0</v>
      </c>
      <c r="BJ592" s="17" t="s">
        <v>81</v>
      </c>
      <c r="BK592" s="249">
        <f>ROUND(I592*H592,2)</f>
        <v>0</v>
      </c>
      <c r="BL592" s="17" t="s">
        <v>146</v>
      </c>
      <c r="BM592" s="248" t="s">
        <v>818</v>
      </c>
    </row>
    <row r="593" spans="2:51" s="12" customFormat="1" ht="12">
      <c r="B593" s="250"/>
      <c r="C593" s="251"/>
      <c r="D593" s="252" t="s">
        <v>148</v>
      </c>
      <c r="E593" s="253" t="s">
        <v>1</v>
      </c>
      <c r="F593" s="254" t="s">
        <v>819</v>
      </c>
      <c r="G593" s="251"/>
      <c r="H593" s="255">
        <v>0.842</v>
      </c>
      <c r="I593" s="256"/>
      <c r="J593" s="251"/>
      <c r="K593" s="251"/>
      <c r="L593" s="257"/>
      <c r="M593" s="258"/>
      <c r="N593" s="259"/>
      <c r="O593" s="259"/>
      <c r="P593" s="259"/>
      <c r="Q593" s="259"/>
      <c r="R593" s="259"/>
      <c r="S593" s="259"/>
      <c r="T593" s="260"/>
      <c r="AT593" s="261" t="s">
        <v>148</v>
      </c>
      <c r="AU593" s="261" t="s">
        <v>83</v>
      </c>
      <c r="AV593" s="12" t="s">
        <v>83</v>
      </c>
      <c r="AW593" s="12" t="s">
        <v>30</v>
      </c>
      <c r="AX593" s="12" t="s">
        <v>73</v>
      </c>
      <c r="AY593" s="261" t="s">
        <v>139</v>
      </c>
    </row>
    <row r="594" spans="2:51" s="12" customFormat="1" ht="12">
      <c r="B594" s="250"/>
      <c r="C594" s="251"/>
      <c r="D594" s="252" t="s">
        <v>148</v>
      </c>
      <c r="E594" s="253" t="s">
        <v>1</v>
      </c>
      <c r="F594" s="254" t="s">
        <v>820</v>
      </c>
      <c r="G594" s="251"/>
      <c r="H594" s="255">
        <v>1.002</v>
      </c>
      <c r="I594" s="256"/>
      <c r="J594" s="251"/>
      <c r="K594" s="251"/>
      <c r="L594" s="257"/>
      <c r="M594" s="258"/>
      <c r="N594" s="259"/>
      <c r="O594" s="259"/>
      <c r="P594" s="259"/>
      <c r="Q594" s="259"/>
      <c r="R594" s="259"/>
      <c r="S594" s="259"/>
      <c r="T594" s="260"/>
      <c r="AT594" s="261" t="s">
        <v>148</v>
      </c>
      <c r="AU594" s="261" t="s">
        <v>83</v>
      </c>
      <c r="AV594" s="12" t="s">
        <v>83</v>
      </c>
      <c r="AW594" s="12" t="s">
        <v>30</v>
      </c>
      <c r="AX594" s="12" t="s">
        <v>73</v>
      </c>
      <c r="AY594" s="261" t="s">
        <v>139</v>
      </c>
    </row>
    <row r="595" spans="2:51" s="13" customFormat="1" ht="12">
      <c r="B595" s="262"/>
      <c r="C595" s="263"/>
      <c r="D595" s="252" t="s">
        <v>148</v>
      </c>
      <c r="E595" s="264" t="s">
        <v>1</v>
      </c>
      <c r="F595" s="265" t="s">
        <v>150</v>
      </c>
      <c r="G595" s="263"/>
      <c r="H595" s="266">
        <v>1.8439999999999999</v>
      </c>
      <c r="I595" s="267"/>
      <c r="J595" s="263"/>
      <c r="K595" s="263"/>
      <c r="L595" s="268"/>
      <c r="M595" s="269"/>
      <c r="N595" s="270"/>
      <c r="O595" s="270"/>
      <c r="P595" s="270"/>
      <c r="Q595" s="270"/>
      <c r="R595" s="270"/>
      <c r="S595" s="270"/>
      <c r="T595" s="271"/>
      <c r="AT595" s="272" t="s">
        <v>148</v>
      </c>
      <c r="AU595" s="272" t="s">
        <v>83</v>
      </c>
      <c r="AV595" s="13" t="s">
        <v>146</v>
      </c>
      <c r="AW595" s="13" t="s">
        <v>30</v>
      </c>
      <c r="AX595" s="13" t="s">
        <v>81</v>
      </c>
      <c r="AY595" s="272" t="s">
        <v>139</v>
      </c>
    </row>
    <row r="596" spans="2:65" s="1" customFormat="1" ht="16.5" customHeight="1">
      <c r="B596" s="38"/>
      <c r="C596" s="237" t="s">
        <v>821</v>
      </c>
      <c r="D596" s="237" t="s">
        <v>141</v>
      </c>
      <c r="E596" s="238" t="s">
        <v>822</v>
      </c>
      <c r="F596" s="239" t="s">
        <v>823</v>
      </c>
      <c r="G596" s="240" t="s">
        <v>433</v>
      </c>
      <c r="H596" s="241">
        <v>678.89</v>
      </c>
      <c r="I596" s="242"/>
      <c r="J596" s="243">
        <f>ROUND(I596*H596,2)</f>
        <v>0</v>
      </c>
      <c r="K596" s="239" t="s">
        <v>145</v>
      </c>
      <c r="L596" s="43"/>
      <c r="M596" s="244" t="s">
        <v>1</v>
      </c>
      <c r="N596" s="245" t="s">
        <v>38</v>
      </c>
      <c r="O596" s="86"/>
      <c r="P596" s="246">
        <f>O596*H596</f>
        <v>0</v>
      </c>
      <c r="Q596" s="246">
        <v>0.25041</v>
      </c>
      <c r="R596" s="246">
        <f>Q596*H596</f>
        <v>170.0008449</v>
      </c>
      <c r="S596" s="246">
        <v>0</v>
      </c>
      <c r="T596" s="247">
        <f>S596*H596</f>
        <v>0</v>
      </c>
      <c r="AR596" s="248" t="s">
        <v>146</v>
      </c>
      <c r="AT596" s="248" t="s">
        <v>141</v>
      </c>
      <c r="AU596" s="248" t="s">
        <v>83</v>
      </c>
      <c r="AY596" s="17" t="s">
        <v>139</v>
      </c>
      <c r="BE596" s="249">
        <f>IF(N596="základní",J596,0)</f>
        <v>0</v>
      </c>
      <c r="BF596" s="249">
        <f>IF(N596="snížená",J596,0)</f>
        <v>0</v>
      </c>
      <c r="BG596" s="249">
        <f>IF(N596="zákl. přenesená",J596,0)</f>
        <v>0</v>
      </c>
      <c r="BH596" s="249">
        <f>IF(N596="sníž. přenesená",J596,0)</f>
        <v>0</v>
      </c>
      <c r="BI596" s="249">
        <f>IF(N596="nulová",J596,0)</f>
        <v>0</v>
      </c>
      <c r="BJ596" s="17" t="s">
        <v>81</v>
      </c>
      <c r="BK596" s="249">
        <f>ROUND(I596*H596,2)</f>
        <v>0</v>
      </c>
      <c r="BL596" s="17" t="s">
        <v>146</v>
      </c>
      <c r="BM596" s="248" t="s">
        <v>824</v>
      </c>
    </row>
    <row r="597" spans="2:51" s="12" customFormat="1" ht="12">
      <c r="B597" s="250"/>
      <c r="C597" s="251"/>
      <c r="D597" s="252" t="s">
        <v>148</v>
      </c>
      <c r="E597" s="253" t="s">
        <v>1</v>
      </c>
      <c r="F597" s="254" t="s">
        <v>825</v>
      </c>
      <c r="G597" s="251"/>
      <c r="H597" s="255">
        <v>91.65</v>
      </c>
      <c r="I597" s="256"/>
      <c r="J597" s="251"/>
      <c r="K597" s="251"/>
      <c r="L597" s="257"/>
      <c r="M597" s="258"/>
      <c r="N597" s="259"/>
      <c r="O597" s="259"/>
      <c r="P597" s="259"/>
      <c r="Q597" s="259"/>
      <c r="R597" s="259"/>
      <c r="S597" s="259"/>
      <c r="T597" s="260"/>
      <c r="AT597" s="261" t="s">
        <v>148</v>
      </c>
      <c r="AU597" s="261" t="s">
        <v>83</v>
      </c>
      <c r="AV597" s="12" t="s">
        <v>83</v>
      </c>
      <c r="AW597" s="12" t="s">
        <v>30</v>
      </c>
      <c r="AX597" s="12" t="s">
        <v>73</v>
      </c>
      <c r="AY597" s="261" t="s">
        <v>139</v>
      </c>
    </row>
    <row r="598" spans="2:51" s="12" customFormat="1" ht="12">
      <c r="B598" s="250"/>
      <c r="C598" s="251"/>
      <c r="D598" s="252" t="s">
        <v>148</v>
      </c>
      <c r="E598" s="253" t="s">
        <v>1</v>
      </c>
      <c r="F598" s="254" t="s">
        <v>826</v>
      </c>
      <c r="G598" s="251"/>
      <c r="H598" s="255">
        <v>62.4</v>
      </c>
      <c r="I598" s="256"/>
      <c r="J598" s="251"/>
      <c r="K598" s="251"/>
      <c r="L598" s="257"/>
      <c r="M598" s="258"/>
      <c r="N598" s="259"/>
      <c r="O598" s="259"/>
      <c r="P598" s="259"/>
      <c r="Q598" s="259"/>
      <c r="R598" s="259"/>
      <c r="S598" s="259"/>
      <c r="T598" s="260"/>
      <c r="AT598" s="261" t="s">
        <v>148</v>
      </c>
      <c r="AU598" s="261" t="s">
        <v>83</v>
      </c>
      <c r="AV598" s="12" t="s">
        <v>83</v>
      </c>
      <c r="AW598" s="12" t="s">
        <v>30</v>
      </c>
      <c r="AX598" s="12" t="s">
        <v>73</v>
      </c>
      <c r="AY598" s="261" t="s">
        <v>139</v>
      </c>
    </row>
    <row r="599" spans="2:51" s="12" customFormat="1" ht="12">
      <c r="B599" s="250"/>
      <c r="C599" s="251"/>
      <c r="D599" s="252" t="s">
        <v>148</v>
      </c>
      <c r="E599" s="253" t="s">
        <v>1</v>
      </c>
      <c r="F599" s="254" t="s">
        <v>827</v>
      </c>
      <c r="G599" s="251"/>
      <c r="H599" s="255">
        <v>77.357</v>
      </c>
      <c r="I599" s="256"/>
      <c r="J599" s="251"/>
      <c r="K599" s="251"/>
      <c r="L599" s="257"/>
      <c r="M599" s="258"/>
      <c r="N599" s="259"/>
      <c r="O599" s="259"/>
      <c r="P599" s="259"/>
      <c r="Q599" s="259"/>
      <c r="R599" s="259"/>
      <c r="S599" s="259"/>
      <c r="T599" s="260"/>
      <c r="AT599" s="261" t="s">
        <v>148</v>
      </c>
      <c r="AU599" s="261" t="s">
        <v>83</v>
      </c>
      <c r="AV599" s="12" t="s">
        <v>83</v>
      </c>
      <c r="AW599" s="12" t="s">
        <v>30</v>
      </c>
      <c r="AX599" s="12" t="s">
        <v>73</v>
      </c>
      <c r="AY599" s="261" t="s">
        <v>139</v>
      </c>
    </row>
    <row r="600" spans="2:51" s="12" customFormat="1" ht="12">
      <c r="B600" s="250"/>
      <c r="C600" s="251"/>
      <c r="D600" s="252" t="s">
        <v>148</v>
      </c>
      <c r="E600" s="253" t="s">
        <v>1</v>
      </c>
      <c r="F600" s="254" t="s">
        <v>828</v>
      </c>
      <c r="G600" s="251"/>
      <c r="H600" s="255">
        <v>123.2</v>
      </c>
      <c r="I600" s="256"/>
      <c r="J600" s="251"/>
      <c r="K600" s="251"/>
      <c r="L600" s="257"/>
      <c r="M600" s="258"/>
      <c r="N600" s="259"/>
      <c r="O600" s="259"/>
      <c r="P600" s="259"/>
      <c r="Q600" s="259"/>
      <c r="R600" s="259"/>
      <c r="S600" s="259"/>
      <c r="T600" s="260"/>
      <c r="AT600" s="261" t="s">
        <v>148</v>
      </c>
      <c r="AU600" s="261" t="s">
        <v>83</v>
      </c>
      <c r="AV600" s="12" t="s">
        <v>83</v>
      </c>
      <c r="AW600" s="12" t="s">
        <v>30</v>
      </c>
      <c r="AX600" s="12" t="s">
        <v>73</v>
      </c>
      <c r="AY600" s="261" t="s">
        <v>139</v>
      </c>
    </row>
    <row r="601" spans="2:51" s="12" customFormat="1" ht="12">
      <c r="B601" s="250"/>
      <c r="C601" s="251"/>
      <c r="D601" s="252" t="s">
        <v>148</v>
      </c>
      <c r="E601" s="253" t="s">
        <v>1</v>
      </c>
      <c r="F601" s="254" t="s">
        <v>829</v>
      </c>
      <c r="G601" s="251"/>
      <c r="H601" s="255">
        <v>4.15</v>
      </c>
      <c r="I601" s="256"/>
      <c r="J601" s="251"/>
      <c r="K601" s="251"/>
      <c r="L601" s="257"/>
      <c r="M601" s="258"/>
      <c r="N601" s="259"/>
      <c r="O601" s="259"/>
      <c r="P601" s="259"/>
      <c r="Q601" s="259"/>
      <c r="R601" s="259"/>
      <c r="S601" s="259"/>
      <c r="T601" s="260"/>
      <c r="AT601" s="261" t="s">
        <v>148</v>
      </c>
      <c r="AU601" s="261" t="s">
        <v>83</v>
      </c>
      <c r="AV601" s="12" t="s">
        <v>83</v>
      </c>
      <c r="AW601" s="12" t="s">
        <v>30</v>
      </c>
      <c r="AX601" s="12" t="s">
        <v>73</v>
      </c>
      <c r="AY601" s="261" t="s">
        <v>139</v>
      </c>
    </row>
    <row r="602" spans="2:51" s="12" customFormat="1" ht="12">
      <c r="B602" s="250"/>
      <c r="C602" s="251"/>
      <c r="D602" s="252" t="s">
        <v>148</v>
      </c>
      <c r="E602" s="253" t="s">
        <v>1</v>
      </c>
      <c r="F602" s="254" t="s">
        <v>830</v>
      </c>
      <c r="G602" s="251"/>
      <c r="H602" s="255">
        <v>320.133</v>
      </c>
      <c r="I602" s="256"/>
      <c r="J602" s="251"/>
      <c r="K602" s="251"/>
      <c r="L602" s="257"/>
      <c r="M602" s="258"/>
      <c r="N602" s="259"/>
      <c r="O602" s="259"/>
      <c r="P602" s="259"/>
      <c r="Q602" s="259"/>
      <c r="R602" s="259"/>
      <c r="S602" s="259"/>
      <c r="T602" s="260"/>
      <c r="AT602" s="261" t="s">
        <v>148</v>
      </c>
      <c r="AU602" s="261" t="s">
        <v>83</v>
      </c>
      <c r="AV602" s="12" t="s">
        <v>83</v>
      </c>
      <c r="AW602" s="12" t="s">
        <v>30</v>
      </c>
      <c r="AX602" s="12" t="s">
        <v>73</v>
      </c>
      <c r="AY602" s="261" t="s">
        <v>139</v>
      </c>
    </row>
    <row r="603" spans="2:51" s="13" customFormat="1" ht="12">
      <c r="B603" s="262"/>
      <c r="C603" s="263"/>
      <c r="D603" s="252" t="s">
        <v>148</v>
      </c>
      <c r="E603" s="264" t="s">
        <v>1</v>
      </c>
      <c r="F603" s="265" t="s">
        <v>150</v>
      </c>
      <c r="G603" s="263"/>
      <c r="H603" s="266">
        <v>678.89</v>
      </c>
      <c r="I603" s="267"/>
      <c r="J603" s="263"/>
      <c r="K603" s="263"/>
      <c r="L603" s="268"/>
      <c r="M603" s="269"/>
      <c r="N603" s="270"/>
      <c r="O603" s="270"/>
      <c r="P603" s="270"/>
      <c r="Q603" s="270"/>
      <c r="R603" s="270"/>
      <c r="S603" s="270"/>
      <c r="T603" s="271"/>
      <c r="AT603" s="272" t="s">
        <v>148</v>
      </c>
      <c r="AU603" s="272" t="s">
        <v>83</v>
      </c>
      <c r="AV603" s="13" t="s">
        <v>146</v>
      </c>
      <c r="AW603" s="13" t="s">
        <v>30</v>
      </c>
      <c r="AX603" s="13" t="s">
        <v>81</v>
      </c>
      <c r="AY603" s="272" t="s">
        <v>139</v>
      </c>
    </row>
    <row r="604" spans="2:65" s="1" customFormat="1" ht="16.5" customHeight="1">
      <c r="B604" s="38"/>
      <c r="C604" s="237" t="s">
        <v>831</v>
      </c>
      <c r="D604" s="237" t="s">
        <v>141</v>
      </c>
      <c r="E604" s="238" t="s">
        <v>832</v>
      </c>
      <c r="F604" s="239" t="s">
        <v>833</v>
      </c>
      <c r="G604" s="240" t="s">
        <v>433</v>
      </c>
      <c r="H604" s="241">
        <v>221.495</v>
      </c>
      <c r="I604" s="242"/>
      <c r="J604" s="243">
        <f>ROUND(I604*H604,2)</f>
        <v>0</v>
      </c>
      <c r="K604" s="239" t="s">
        <v>145</v>
      </c>
      <c r="L604" s="43"/>
      <c r="M604" s="244" t="s">
        <v>1</v>
      </c>
      <c r="N604" s="245" t="s">
        <v>38</v>
      </c>
      <c r="O604" s="86"/>
      <c r="P604" s="246">
        <f>O604*H604</f>
        <v>0</v>
      </c>
      <c r="Q604" s="246">
        <v>0.30381</v>
      </c>
      <c r="R604" s="246">
        <f>Q604*H604</f>
        <v>67.29239595000001</v>
      </c>
      <c r="S604" s="246">
        <v>0</v>
      </c>
      <c r="T604" s="247">
        <f>S604*H604</f>
        <v>0</v>
      </c>
      <c r="AR604" s="248" t="s">
        <v>146</v>
      </c>
      <c r="AT604" s="248" t="s">
        <v>141</v>
      </c>
      <c r="AU604" s="248" t="s">
        <v>83</v>
      </c>
      <c r="AY604" s="17" t="s">
        <v>139</v>
      </c>
      <c r="BE604" s="249">
        <f>IF(N604="základní",J604,0)</f>
        <v>0</v>
      </c>
      <c r="BF604" s="249">
        <f>IF(N604="snížená",J604,0)</f>
        <v>0</v>
      </c>
      <c r="BG604" s="249">
        <f>IF(N604="zákl. přenesená",J604,0)</f>
        <v>0</v>
      </c>
      <c r="BH604" s="249">
        <f>IF(N604="sníž. přenesená",J604,0)</f>
        <v>0</v>
      </c>
      <c r="BI604" s="249">
        <f>IF(N604="nulová",J604,0)</f>
        <v>0</v>
      </c>
      <c r="BJ604" s="17" t="s">
        <v>81</v>
      </c>
      <c r="BK604" s="249">
        <f>ROUND(I604*H604,2)</f>
        <v>0</v>
      </c>
      <c r="BL604" s="17" t="s">
        <v>146</v>
      </c>
      <c r="BM604" s="248" t="s">
        <v>834</v>
      </c>
    </row>
    <row r="605" spans="2:51" s="12" customFormat="1" ht="12">
      <c r="B605" s="250"/>
      <c r="C605" s="251"/>
      <c r="D605" s="252" t="s">
        <v>148</v>
      </c>
      <c r="E605" s="253" t="s">
        <v>1</v>
      </c>
      <c r="F605" s="254" t="s">
        <v>835</v>
      </c>
      <c r="G605" s="251"/>
      <c r="H605" s="255">
        <v>120</v>
      </c>
      <c r="I605" s="256"/>
      <c r="J605" s="251"/>
      <c r="K605" s="251"/>
      <c r="L605" s="257"/>
      <c r="M605" s="258"/>
      <c r="N605" s="259"/>
      <c r="O605" s="259"/>
      <c r="P605" s="259"/>
      <c r="Q605" s="259"/>
      <c r="R605" s="259"/>
      <c r="S605" s="259"/>
      <c r="T605" s="260"/>
      <c r="AT605" s="261" t="s">
        <v>148</v>
      </c>
      <c r="AU605" s="261" t="s">
        <v>83</v>
      </c>
      <c r="AV605" s="12" t="s">
        <v>83</v>
      </c>
      <c r="AW605" s="12" t="s">
        <v>30</v>
      </c>
      <c r="AX605" s="12" t="s">
        <v>73</v>
      </c>
      <c r="AY605" s="261" t="s">
        <v>139</v>
      </c>
    </row>
    <row r="606" spans="2:51" s="12" customFormat="1" ht="12">
      <c r="B606" s="250"/>
      <c r="C606" s="251"/>
      <c r="D606" s="252" t="s">
        <v>148</v>
      </c>
      <c r="E606" s="253" t="s">
        <v>1</v>
      </c>
      <c r="F606" s="254" t="s">
        <v>836</v>
      </c>
      <c r="G606" s="251"/>
      <c r="H606" s="255">
        <v>28</v>
      </c>
      <c r="I606" s="256"/>
      <c r="J606" s="251"/>
      <c r="K606" s="251"/>
      <c r="L606" s="257"/>
      <c r="M606" s="258"/>
      <c r="N606" s="259"/>
      <c r="O606" s="259"/>
      <c r="P606" s="259"/>
      <c r="Q606" s="259"/>
      <c r="R606" s="259"/>
      <c r="S606" s="259"/>
      <c r="T606" s="260"/>
      <c r="AT606" s="261" t="s">
        <v>148</v>
      </c>
      <c r="AU606" s="261" t="s">
        <v>83</v>
      </c>
      <c r="AV606" s="12" t="s">
        <v>83</v>
      </c>
      <c r="AW606" s="12" t="s">
        <v>30</v>
      </c>
      <c r="AX606" s="12" t="s">
        <v>73</v>
      </c>
      <c r="AY606" s="261" t="s">
        <v>139</v>
      </c>
    </row>
    <row r="607" spans="2:51" s="12" customFormat="1" ht="12">
      <c r="B607" s="250"/>
      <c r="C607" s="251"/>
      <c r="D607" s="252" t="s">
        <v>148</v>
      </c>
      <c r="E607" s="253" t="s">
        <v>1</v>
      </c>
      <c r="F607" s="254" t="s">
        <v>837</v>
      </c>
      <c r="G607" s="251"/>
      <c r="H607" s="255">
        <v>39</v>
      </c>
      <c r="I607" s="256"/>
      <c r="J607" s="251"/>
      <c r="K607" s="251"/>
      <c r="L607" s="257"/>
      <c r="M607" s="258"/>
      <c r="N607" s="259"/>
      <c r="O607" s="259"/>
      <c r="P607" s="259"/>
      <c r="Q607" s="259"/>
      <c r="R607" s="259"/>
      <c r="S607" s="259"/>
      <c r="T607" s="260"/>
      <c r="AT607" s="261" t="s">
        <v>148</v>
      </c>
      <c r="AU607" s="261" t="s">
        <v>83</v>
      </c>
      <c r="AV607" s="12" t="s">
        <v>83</v>
      </c>
      <c r="AW607" s="12" t="s">
        <v>30</v>
      </c>
      <c r="AX607" s="12" t="s">
        <v>73</v>
      </c>
      <c r="AY607" s="261" t="s">
        <v>139</v>
      </c>
    </row>
    <row r="608" spans="2:51" s="14" customFormat="1" ht="12">
      <c r="B608" s="289"/>
      <c r="C608" s="290"/>
      <c r="D608" s="252" t="s">
        <v>148</v>
      </c>
      <c r="E608" s="291" t="s">
        <v>1</v>
      </c>
      <c r="F608" s="292" t="s">
        <v>770</v>
      </c>
      <c r="G608" s="290"/>
      <c r="H608" s="291" t="s">
        <v>1</v>
      </c>
      <c r="I608" s="293"/>
      <c r="J608" s="290"/>
      <c r="K608" s="290"/>
      <c r="L608" s="294"/>
      <c r="M608" s="295"/>
      <c r="N608" s="296"/>
      <c r="O608" s="296"/>
      <c r="P608" s="296"/>
      <c r="Q608" s="296"/>
      <c r="R608" s="296"/>
      <c r="S608" s="296"/>
      <c r="T608" s="297"/>
      <c r="AT608" s="298" t="s">
        <v>148</v>
      </c>
      <c r="AU608" s="298" t="s">
        <v>83</v>
      </c>
      <c r="AV608" s="14" t="s">
        <v>81</v>
      </c>
      <c r="AW608" s="14" t="s">
        <v>30</v>
      </c>
      <c r="AX608" s="14" t="s">
        <v>73</v>
      </c>
      <c r="AY608" s="298" t="s">
        <v>139</v>
      </c>
    </row>
    <row r="609" spans="2:51" s="12" customFormat="1" ht="12">
      <c r="B609" s="250"/>
      <c r="C609" s="251"/>
      <c r="D609" s="252" t="s">
        <v>148</v>
      </c>
      <c r="E609" s="253" t="s">
        <v>1</v>
      </c>
      <c r="F609" s="254" t="s">
        <v>838</v>
      </c>
      <c r="G609" s="251"/>
      <c r="H609" s="255">
        <v>31.625</v>
      </c>
      <c r="I609" s="256"/>
      <c r="J609" s="251"/>
      <c r="K609" s="251"/>
      <c r="L609" s="257"/>
      <c r="M609" s="258"/>
      <c r="N609" s="259"/>
      <c r="O609" s="259"/>
      <c r="P609" s="259"/>
      <c r="Q609" s="259"/>
      <c r="R609" s="259"/>
      <c r="S609" s="259"/>
      <c r="T609" s="260"/>
      <c r="AT609" s="261" t="s">
        <v>148</v>
      </c>
      <c r="AU609" s="261" t="s">
        <v>83</v>
      </c>
      <c r="AV609" s="12" t="s">
        <v>83</v>
      </c>
      <c r="AW609" s="12" t="s">
        <v>30</v>
      </c>
      <c r="AX609" s="12" t="s">
        <v>73</v>
      </c>
      <c r="AY609" s="261" t="s">
        <v>139</v>
      </c>
    </row>
    <row r="610" spans="2:51" s="12" customFormat="1" ht="12">
      <c r="B610" s="250"/>
      <c r="C610" s="251"/>
      <c r="D610" s="252" t="s">
        <v>148</v>
      </c>
      <c r="E610" s="253" t="s">
        <v>1</v>
      </c>
      <c r="F610" s="254" t="s">
        <v>839</v>
      </c>
      <c r="G610" s="251"/>
      <c r="H610" s="255">
        <v>2.87</v>
      </c>
      <c r="I610" s="256"/>
      <c r="J610" s="251"/>
      <c r="K610" s="251"/>
      <c r="L610" s="257"/>
      <c r="M610" s="258"/>
      <c r="N610" s="259"/>
      <c r="O610" s="259"/>
      <c r="P610" s="259"/>
      <c r="Q610" s="259"/>
      <c r="R610" s="259"/>
      <c r="S610" s="259"/>
      <c r="T610" s="260"/>
      <c r="AT610" s="261" t="s">
        <v>148</v>
      </c>
      <c r="AU610" s="261" t="s">
        <v>83</v>
      </c>
      <c r="AV610" s="12" t="s">
        <v>83</v>
      </c>
      <c r="AW610" s="12" t="s">
        <v>30</v>
      </c>
      <c r="AX610" s="12" t="s">
        <v>73</v>
      </c>
      <c r="AY610" s="261" t="s">
        <v>139</v>
      </c>
    </row>
    <row r="611" spans="2:51" s="13" customFormat="1" ht="12">
      <c r="B611" s="262"/>
      <c r="C611" s="263"/>
      <c r="D611" s="252" t="s">
        <v>148</v>
      </c>
      <c r="E611" s="264" t="s">
        <v>1</v>
      </c>
      <c r="F611" s="265" t="s">
        <v>150</v>
      </c>
      <c r="G611" s="263"/>
      <c r="H611" s="266">
        <v>221.495</v>
      </c>
      <c r="I611" s="267"/>
      <c r="J611" s="263"/>
      <c r="K611" s="263"/>
      <c r="L611" s="268"/>
      <c r="M611" s="269"/>
      <c r="N611" s="270"/>
      <c r="O611" s="270"/>
      <c r="P611" s="270"/>
      <c r="Q611" s="270"/>
      <c r="R611" s="270"/>
      <c r="S611" s="270"/>
      <c r="T611" s="271"/>
      <c r="AT611" s="272" t="s">
        <v>148</v>
      </c>
      <c r="AU611" s="272" t="s">
        <v>83</v>
      </c>
      <c r="AV611" s="13" t="s">
        <v>146</v>
      </c>
      <c r="AW611" s="13" t="s">
        <v>30</v>
      </c>
      <c r="AX611" s="13" t="s">
        <v>81</v>
      </c>
      <c r="AY611" s="272" t="s">
        <v>139</v>
      </c>
    </row>
    <row r="612" spans="2:65" s="1" customFormat="1" ht="16.5" customHeight="1">
      <c r="B612" s="38"/>
      <c r="C612" s="237" t="s">
        <v>840</v>
      </c>
      <c r="D612" s="237" t="s">
        <v>141</v>
      </c>
      <c r="E612" s="238" t="s">
        <v>841</v>
      </c>
      <c r="F612" s="239" t="s">
        <v>842</v>
      </c>
      <c r="G612" s="240" t="s">
        <v>433</v>
      </c>
      <c r="H612" s="241">
        <v>25.375</v>
      </c>
      <c r="I612" s="242"/>
      <c r="J612" s="243">
        <f>ROUND(I612*H612,2)</f>
        <v>0</v>
      </c>
      <c r="K612" s="239" t="s">
        <v>145</v>
      </c>
      <c r="L612" s="43"/>
      <c r="M612" s="244" t="s">
        <v>1</v>
      </c>
      <c r="N612" s="245" t="s">
        <v>38</v>
      </c>
      <c r="O612" s="86"/>
      <c r="P612" s="246">
        <f>O612*H612</f>
        <v>0</v>
      </c>
      <c r="Q612" s="246">
        <v>0.37574</v>
      </c>
      <c r="R612" s="246">
        <f>Q612*H612</f>
        <v>9.5344025</v>
      </c>
      <c r="S612" s="246">
        <v>0</v>
      </c>
      <c r="T612" s="247">
        <f>S612*H612</f>
        <v>0</v>
      </c>
      <c r="AR612" s="248" t="s">
        <v>146</v>
      </c>
      <c r="AT612" s="248" t="s">
        <v>141</v>
      </c>
      <c r="AU612" s="248" t="s">
        <v>83</v>
      </c>
      <c r="AY612" s="17" t="s">
        <v>139</v>
      </c>
      <c r="BE612" s="249">
        <f>IF(N612="základní",J612,0)</f>
        <v>0</v>
      </c>
      <c r="BF612" s="249">
        <f>IF(N612="snížená",J612,0)</f>
        <v>0</v>
      </c>
      <c r="BG612" s="249">
        <f>IF(N612="zákl. přenesená",J612,0)</f>
        <v>0</v>
      </c>
      <c r="BH612" s="249">
        <f>IF(N612="sníž. přenesená",J612,0)</f>
        <v>0</v>
      </c>
      <c r="BI612" s="249">
        <f>IF(N612="nulová",J612,0)</f>
        <v>0</v>
      </c>
      <c r="BJ612" s="17" t="s">
        <v>81</v>
      </c>
      <c r="BK612" s="249">
        <f>ROUND(I612*H612,2)</f>
        <v>0</v>
      </c>
      <c r="BL612" s="17" t="s">
        <v>146</v>
      </c>
      <c r="BM612" s="248" t="s">
        <v>843</v>
      </c>
    </row>
    <row r="613" spans="2:51" s="12" customFormat="1" ht="12">
      <c r="B613" s="250"/>
      <c r="C613" s="251"/>
      <c r="D613" s="252" t="s">
        <v>148</v>
      </c>
      <c r="E613" s="253" t="s">
        <v>1</v>
      </c>
      <c r="F613" s="254" t="s">
        <v>844</v>
      </c>
      <c r="G613" s="251"/>
      <c r="H613" s="255">
        <v>62.805</v>
      </c>
      <c r="I613" s="256"/>
      <c r="J613" s="251"/>
      <c r="K613" s="251"/>
      <c r="L613" s="257"/>
      <c r="M613" s="258"/>
      <c r="N613" s="259"/>
      <c r="O613" s="259"/>
      <c r="P613" s="259"/>
      <c r="Q613" s="259"/>
      <c r="R613" s="259"/>
      <c r="S613" s="259"/>
      <c r="T613" s="260"/>
      <c r="AT613" s="261" t="s">
        <v>148</v>
      </c>
      <c r="AU613" s="261" t="s">
        <v>83</v>
      </c>
      <c r="AV613" s="12" t="s">
        <v>83</v>
      </c>
      <c r="AW613" s="12" t="s">
        <v>30</v>
      </c>
      <c r="AX613" s="12" t="s">
        <v>73</v>
      </c>
      <c r="AY613" s="261" t="s">
        <v>139</v>
      </c>
    </row>
    <row r="614" spans="2:51" s="12" customFormat="1" ht="12">
      <c r="B614" s="250"/>
      <c r="C614" s="251"/>
      <c r="D614" s="252" t="s">
        <v>148</v>
      </c>
      <c r="E614" s="253" t="s">
        <v>1</v>
      </c>
      <c r="F614" s="254" t="s">
        <v>845</v>
      </c>
      <c r="G614" s="251"/>
      <c r="H614" s="255">
        <v>561.056</v>
      </c>
      <c r="I614" s="256"/>
      <c r="J614" s="251"/>
      <c r="K614" s="251"/>
      <c r="L614" s="257"/>
      <c r="M614" s="258"/>
      <c r="N614" s="259"/>
      <c r="O614" s="259"/>
      <c r="P614" s="259"/>
      <c r="Q614" s="259"/>
      <c r="R614" s="259"/>
      <c r="S614" s="259"/>
      <c r="T614" s="260"/>
      <c r="AT614" s="261" t="s">
        <v>148</v>
      </c>
      <c r="AU614" s="261" t="s">
        <v>83</v>
      </c>
      <c r="AV614" s="12" t="s">
        <v>83</v>
      </c>
      <c r="AW614" s="12" t="s">
        <v>30</v>
      </c>
      <c r="AX614" s="12" t="s">
        <v>73</v>
      </c>
      <c r="AY614" s="261" t="s">
        <v>139</v>
      </c>
    </row>
    <row r="615" spans="2:51" s="12" customFormat="1" ht="12">
      <c r="B615" s="250"/>
      <c r="C615" s="251"/>
      <c r="D615" s="252" t="s">
        <v>148</v>
      </c>
      <c r="E615" s="253" t="s">
        <v>1</v>
      </c>
      <c r="F615" s="254" t="s">
        <v>846</v>
      </c>
      <c r="G615" s="251"/>
      <c r="H615" s="255">
        <v>-102.6</v>
      </c>
      <c r="I615" s="256"/>
      <c r="J615" s="251"/>
      <c r="K615" s="251"/>
      <c r="L615" s="257"/>
      <c r="M615" s="258"/>
      <c r="N615" s="259"/>
      <c r="O615" s="259"/>
      <c r="P615" s="259"/>
      <c r="Q615" s="259"/>
      <c r="R615" s="259"/>
      <c r="S615" s="259"/>
      <c r="T615" s="260"/>
      <c r="AT615" s="261" t="s">
        <v>148</v>
      </c>
      <c r="AU615" s="261" t="s">
        <v>83</v>
      </c>
      <c r="AV615" s="12" t="s">
        <v>83</v>
      </c>
      <c r="AW615" s="12" t="s">
        <v>30</v>
      </c>
      <c r="AX615" s="12" t="s">
        <v>73</v>
      </c>
      <c r="AY615" s="261" t="s">
        <v>139</v>
      </c>
    </row>
    <row r="616" spans="2:51" s="12" customFormat="1" ht="12">
      <c r="B616" s="250"/>
      <c r="C616" s="251"/>
      <c r="D616" s="252" t="s">
        <v>148</v>
      </c>
      <c r="E616" s="253" t="s">
        <v>1</v>
      </c>
      <c r="F616" s="254" t="s">
        <v>847</v>
      </c>
      <c r="G616" s="251"/>
      <c r="H616" s="255">
        <v>43</v>
      </c>
      <c r="I616" s="256"/>
      <c r="J616" s="251"/>
      <c r="K616" s="251"/>
      <c r="L616" s="257"/>
      <c r="M616" s="258"/>
      <c r="N616" s="259"/>
      <c r="O616" s="259"/>
      <c r="P616" s="259"/>
      <c r="Q616" s="259"/>
      <c r="R616" s="259"/>
      <c r="S616" s="259"/>
      <c r="T616" s="260"/>
      <c r="AT616" s="261" t="s">
        <v>148</v>
      </c>
      <c r="AU616" s="261" t="s">
        <v>83</v>
      </c>
      <c r="AV616" s="12" t="s">
        <v>83</v>
      </c>
      <c r="AW616" s="12" t="s">
        <v>30</v>
      </c>
      <c r="AX616" s="12" t="s">
        <v>73</v>
      </c>
      <c r="AY616" s="261" t="s">
        <v>139</v>
      </c>
    </row>
    <row r="617" spans="2:51" s="12" customFormat="1" ht="12">
      <c r="B617" s="250"/>
      <c r="C617" s="251"/>
      <c r="D617" s="252" t="s">
        <v>148</v>
      </c>
      <c r="E617" s="253" t="s">
        <v>1</v>
      </c>
      <c r="F617" s="254" t="s">
        <v>848</v>
      </c>
      <c r="G617" s="251"/>
      <c r="H617" s="255">
        <v>10.75</v>
      </c>
      <c r="I617" s="256"/>
      <c r="J617" s="251"/>
      <c r="K617" s="251"/>
      <c r="L617" s="257"/>
      <c r="M617" s="258"/>
      <c r="N617" s="259"/>
      <c r="O617" s="259"/>
      <c r="P617" s="259"/>
      <c r="Q617" s="259"/>
      <c r="R617" s="259"/>
      <c r="S617" s="259"/>
      <c r="T617" s="260"/>
      <c r="AT617" s="261" t="s">
        <v>148</v>
      </c>
      <c r="AU617" s="261" t="s">
        <v>83</v>
      </c>
      <c r="AV617" s="12" t="s">
        <v>83</v>
      </c>
      <c r="AW617" s="12" t="s">
        <v>30</v>
      </c>
      <c r="AX617" s="12" t="s">
        <v>73</v>
      </c>
      <c r="AY617" s="261" t="s">
        <v>139</v>
      </c>
    </row>
    <row r="618" spans="2:51" s="12" customFormat="1" ht="12">
      <c r="B618" s="250"/>
      <c r="C618" s="251"/>
      <c r="D618" s="252" t="s">
        <v>148</v>
      </c>
      <c r="E618" s="253" t="s">
        <v>1</v>
      </c>
      <c r="F618" s="254" t="s">
        <v>849</v>
      </c>
      <c r="G618" s="251"/>
      <c r="H618" s="255">
        <v>129.789</v>
      </c>
      <c r="I618" s="256"/>
      <c r="J618" s="251"/>
      <c r="K618" s="251"/>
      <c r="L618" s="257"/>
      <c r="M618" s="258"/>
      <c r="N618" s="259"/>
      <c r="O618" s="259"/>
      <c r="P618" s="259"/>
      <c r="Q618" s="259"/>
      <c r="R618" s="259"/>
      <c r="S618" s="259"/>
      <c r="T618" s="260"/>
      <c r="AT618" s="261" t="s">
        <v>148</v>
      </c>
      <c r="AU618" s="261" t="s">
        <v>83</v>
      </c>
      <c r="AV618" s="12" t="s">
        <v>83</v>
      </c>
      <c r="AW618" s="12" t="s">
        <v>30</v>
      </c>
      <c r="AX618" s="12" t="s">
        <v>73</v>
      </c>
      <c r="AY618" s="261" t="s">
        <v>139</v>
      </c>
    </row>
    <row r="619" spans="2:51" s="12" customFormat="1" ht="12">
      <c r="B619" s="250"/>
      <c r="C619" s="251"/>
      <c r="D619" s="252" t="s">
        <v>148</v>
      </c>
      <c r="E619" s="253" t="s">
        <v>1</v>
      </c>
      <c r="F619" s="254" t="s">
        <v>850</v>
      </c>
      <c r="G619" s="251"/>
      <c r="H619" s="255">
        <v>25.375</v>
      </c>
      <c r="I619" s="256"/>
      <c r="J619" s="251"/>
      <c r="K619" s="251"/>
      <c r="L619" s="257"/>
      <c r="M619" s="258"/>
      <c r="N619" s="259"/>
      <c r="O619" s="259"/>
      <c r="P619" s="259"/>
      <c r="Q619" s="259"/>
      <c r="R619" s="259"/>
      <c r="S619" s="259"/>
      <c r="T619" s="260"/>
      <c r="AT619" s="261" t="s">
        <v>148</v>
      </c>
      <c r="AU619" s="261" t="s">
        <v>83</v>
      </c>
      <c r="AV619" s="12" t="s">
        <v>83</v>
      </c>
      <c r="AW619" s="12" t="s">
        <v>30</v>
      </c>
      <c r="AX619" s="12" t="s">
        <v>81</v>
      </c>
      <c r="AY619" s="261" t="s">
        <v>139</v>
      </c>
    </row>
    <row r="620" spans="2:65" s="1" customFormat="1" ht="16.5" customHeight="1">
      <c r="B620" s="38"/>
      <c r="C620" s="237" t="s">
        <v>851</v>
      </c>
      <c r="D620" s="237" t="s">
        <v>141</v>
      </c>
      <c r="E620" s="238" t="s">
        <v>852</v>
      </c>
      <c r="F620" s="239" t="s">
        <v>853</v>
      </c>
      <c r="G620" s="240" t="s">
        <v>433</v>
      </c>
      <c r="H620" s="241">
        <v>105.001</v>
      </c>
      <c r="I620" s="242"/>
      <c r="J620" s="243">
        <f>ROUND(I620*H620,2)</f>
        <v>0</v>
      </c>
      <c r="K620" s="239" t="s">
        <v>145</v>
      </c>
      <c r="L620" s="43"/>
      <c r="M620" s="244" t="s">
        <v>1</v>
      </c>
      <c r="N620" s="245" t="s">
        <v>38</v>
      </c>
      <c r="O620" s="86"/>
      <c r="P620" s="246">
        <f>O620*H620</f>
        <v>0</v>
      </c>
      <c r="Q620" s="246">
        <v>0.41082</v>
      </c>
      <c r="R620" s="246">
        <f>Q620*H620</f>
        <v>43.136510820000005</v>
      </c>
      <c r="S620" s="246">
        <v>0</v>
      </c>
      <c r="T620" s="247">
        <f>S620*H620</f>
        <v>0</v>
      </c>
      <c r="AR620" s="248" t="s">
        <v>146</v>
      </c>
      <c r="AT620" s="248" t="s">
        <v>141</v>
      </c>
      <c r="AU620" s="248" t="s">
        <v>83</v>
      </c>
      <c r="AY620" s="17" t="s">
        <v>139</v>
      </c>
      <c r="BE620" s="249">
        <f>IF(N620="základní",J620,0)</f>
        <v>0</v>
      </c>
      <c r="BF620" s="249">
        <f>IF(N620="snížená",J620,0)</f>
        <v>0</v>
      </c>
      <c r="BG620" s="249">
        <f>IF(N620="zákl. přenesená",J620,0)</f>
        <v>0</v>
      </c>
      <c r="BH620" s="249">
        <f>IF(N620="sníž. přenesená",J620,0)</f>
        <v>0</v>
      </c>
      <c r="BI620" s="249">
        <f>IF(N620="nulová",J620,0)</f>
        <v>0</v>
      </c>
      <c r="BJ620" s="17" t="s">
        <v>81</v>
      </c>
      <c r="BK620" s="249">
        <f>ROUND(I620*H620,2)</f>
        <v>0</v>
      </c>
      <c r="BL620" s="17" t="s">
        <v>146</v>
      </c>
      <c r="BM620" s="248" t="s">
        <v>854</v>
      </c>
    </row>
    <row r="621" spans="2:51" s="12" customFormat="1" ht="12">
      <c r="B621" s="250"/>
      <c r="C621" s="251"/>
      <c r="D621" s="252" t="s">
        <v>148</v>
      </c>
      <c r="E621" s="253" t="s">
        <v>1</v>
      </c>
      <c r="F621" s="254" t="s">
        <v>855</v>
      </c>
      <c r="G621" s="251"/>
      <c r="H621" s="255">
        <v>89.163</v>
      </c>
      <c r="I621" s="256"/>
      <c r="J621" s="251"/>
      <c r="K621" s="251"/>
      <c r="L621" s="257"/>
      <c r="M621" s="258"/>
      <c r="N621" s="259"/>
      <c r="O621" s="259"/>
      <c r="P621" s="259"/>
      <c r="Q621" s="259"/>
      <c r="R621" s="259"/>
      <c r="S621" s="259"/>
      <c r="T621" s="260"/>
      <c r="AT621" s="261" t="s">
        <v>148</v>
      </c>
      <c r="AU621" s="261" t="s">
        <v>83</v>
      </c>
      <c r="AV621" s="12" t="s">
        <v>83</v>
      </c>
      <c r="AW621" s="12" t="s">
        <v>30</v>
      </c>
      <c r="AX621" s="12" t="s">
        <v>73</v>
      </c>
      <c r="AY621" s="261" t="s">
        <v>139</v>
      </c>
    </row>
    <row r="622" spans="2:51" s="12" customFormat="1" ht="12">
      <c r="B622" s="250"/>
      <c r="C622" s="251"/>
      <c r="D622" s="252" t="s">
        <v>148</v>
      </c>
      <c r="E622" s="253" t="s">
        <v>1</v>
      </c>
      <c r="F622" s="254" t="s">
        <v>856</v>
      </c>
      <c r="G622" s="251"/>
      <c r="H622" s="255">
        <v>15.838</v>
      </c>
      <c r="I622" s="256"/>
      <c r="J622" s="251"/>
      <c r="K622" s="251"/>
      <c r="L622" s="257"/>
      <c r="M622" s="258"/>
      <c r="N622" s="259"/>
      <c r="O622" s="259"/>
      <c r="P622" s="259"/>
      <c r="Q622" s="259"/>
      <c r="R622" s="259"/>
      <c r="S622" s="259"/>
      <c r="T622" s="260"/>
      <c r="AT622" s="261" t="s">
        <v>148</v>
      </c>
      <c r="AU622" s="261" t="s">
        <v>83</v>
      </c>
      <c r="AV622" s="12" t="s">
        <v>83</v>
      </c>
      <c r="AW622" s="12" t="s">
        <v>30</v>
      </c>
      <c r="AX622" s="12" t="s">
        <v>73</v>
      </c>
      <c r="AY622" s="261" t="s">
        <v>139</v>
      </c>
    </row>
    <row r="623" spans="2:51" s="13" customFormat="1" ht="12">
      <c r="B623" s="262"/>
      <c r="C623" s="263"/>
      <c r="D623" s="252" t="s">
        <v>148</v>
      </c>
      <c r="E623" s="264" t="s">
        <v>1</v>
      </c>
      <c r="F623" s="265" t="s">
        <v>150</v>
      </c>
      <c r="G623" s="263"/>
      <c r="H623" s="266">
        <v>105.00099999999999</v>
      </c>
      <c r="I623" s="267"/>
      <c r="J623" s="263"/>
      <c r="K623" s="263"/>
      <c r="L623" s="268"/>
      <c r="M623" s="269"/>
      <c r="N623" s="270"/>
      <c r="O623" s="270"/>
      <c r="P623" s="270"/>
      <c r="Q623" s="270"/>
      <c r="R623" s="270"/>
      <c r="S623" s="270"/>
      <c r="T623" s="271"/>
      <c r="AT623" s="272" t="s">
        <v>148</v>
      </c>
      <c r="AU623" s="272" t="s">
        <v>83</v>
      </c>
      <c r="AV623" s="13" t="s">
        <v>146</v>
      </c>
      <c r="AW623" s="13" t="s">
        <v>30</v>
      </c>
      <c r="AX623" s="13" t="s">
        <v>81</v>
      </c>
      <c r="AY623" s="272" t="s">
        <v>139</v>
      </c>
    </row>
    <row r="624" spans="2:65" s="1" customFormat="1" ht="16.5" customHeight="1">
      <c r="B624" s="38"/>
      <c r="C624" s="237" t="s">
        <v>857</v>
      </c>
      <c r="D624" s="237" t="s">
        <v>141</v>
      </c>
      <c r="E624" s="238" t="s">
        <v>858</v>
      </c>
      <c r="F624" s="239" t="s">
        <v>859</v>
      </c>
      <c r="G624" s="240" t="s">
        <v>144</v>
      </c>
      <c r="H624" s="241">
        <v>0.726</v>
      </c>
      <c r="I624" s="242"/>
      <c r="J624" s="243">
        <f>ROUND(I624*H624,2)</f>
        <v>0</v>
      </c>
      <c r="K624" s="239" t="s">
        <v>145</v>
      </c>
      <c r="L624" s="43"/>
      <c r="M624" s="244" t="s">
        <v>1</v>
      </c>
      <c r="N624" s="245" t="s">
        <v>38</v>
      </c>
      <c r="O624" s="86"/>
      <c r="P624" s="246">
        <f>O624*H624</f>
        <v>0</v>
      </c>
      <c r="Q624" s="246">
        <v>2.25634</v>
      </c>
      <c r="R624" s="246">
        <f>Q624*H624</f>
        <v>1.6381028399999997</v>
      </c>
      <c r="S624" s="246">
        <v>0</v>
      </c>
      <c r="T624" s="247">
        <f>S624*H624</f>
        <v>0</v>
      </c>
      <c r="AR624" s="248" t="s">
        <v>146</v>
      </c>
      <c r="AT624" s="248" t="s">
        <v>141</v>
      </c>
      <c r="AU624" s="248" t="s">
        <v>83</v>
      </c>
      <c r="AY624" s="17" t="s">
        <v>139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17" t="s">
        <v>81</v>
      </c>
      <c r="BK624" s="249">
        <f>ROUND(I624*H624,2)</f>
        <v>0</v>
      </c>
      <c r="BL624" s="17" t="s">
        <v>146</v>
      </c>
      <c r="BM624" s="248" t="s">
        <v>860</v>
      </c>
    </row>
    <row r="625" spans="2:51" s="12" customFormat="1" ht="12">
      <c r="B625" s="250"/>
      <c r="C625" s="251"/>
      <c r="D625" s="252" t="s">
        <v>148</v>
      </c>
      <c r="E625" s="253" t="s">
        <v>1</v>
      </c>
      <c r="F625" s="254" t="s">
        <v>861</v>
      </c>
      <c r="G625" s="251"/>
      <c r="H625" s="255">
        <v>0.726</v>
      </c>
      <c r="I625" s="256"/>
      <c r="J625" s="251"/>
      <c r="K625" s="251"/>
      <c r="L625" s="257"/>
      <c r="M625" s="258"/>
      <c r="N625" s="259"/>
      <c r="O625" s="259"/>
      <c r="P625" s="259"/>
      <c r="Q625" s="259"/>
      <c r="R625" s="259"/>
      <c r="S625" s="259"/>
      <c r="T625" s="260"/>
      <c r="AT625" s="261" t="s">
        <v>148</v>
      </c>
      <c r="AU625" s="261" t="s">
        <v>83</v>
      </c>
      <c r="AV625" s="12" t="s">
        <v>83</v>
      </c>
      <c r="AW625" s="12" t="s">
        <v>30</v>
      </c>
      <c r="AX625" s="12" t="s">
        <v>73</v>
      </c>
      <c r="AY625" s="261" t="s">
        <v>139</v>
      </c>
    </row>
    <row r="626" spans="2:51" s="13" customFormat="1" ht="12">
      <c r="B626" s="262"/>
      <c r="C626" s="263"/>
      <c r="D626" s="252" t="s">
        <v>148</v>
      </c>
      <c r="E626" s="264" t="s">
        <v>1</v>
      </c>
      <c r="F626" s="265" t="s">
        <v>150</v>
      </c>
      <c r="G626" s="263"/>
      <c r="H626" s="266">
        <v>0.726</v>
      </c>
      <c r="I626" s="267"/>
      <c r="J626" s="263"/>
      <c r="K626" s="263"/>
      <c r="L626" s="268"/>
      <c r="M626" s="269"/>
      <c r="N626" s="270"/>
      <c r="O626" s="270"/>
      <c r="P626" s="270"/>
      <c r="Q626" s="270"/>
      <c r="R626" s="270"/>
      <c r="S626" s="270"/>
      <c r="T626" s="271"/>
      <c r="AT626" s="272" t="s">
        <v>148</v>
      </c>
      <c r="AU626" s="272" t="s">
        <v>83</v>
      </c>
      <c r="AV626" s="13" t="s">
        <v>146</v>
      </c>
      <c r="AW626" s="13" t="s">
        <v>30</v>
      </c>
      <c r="AX626" s="13" t="s">
        <v>81</v>
      </c>
      <c r="AY626" s="272" t="s">
        <v>139</v>
      </c>
    </row>
    <row r="627" spans="2:65" s="1" customFormat="1" ht="16.5" customHeight="1">
      <c r="B627" s="38"/>
      <c r="C627" s="237" t="s">
        <v>862</v>
      </c>
      <c r="D627" s="237" t="s">
        <v>141</v>
      </c>
      <c r="E627" s="238" t="s">
        <v>863</v>
      </c>
      <c r="F627" s="239" t="s">
        <v>864</v>
      </c>
      <c r="G627" s="240" t="s">
        <v>144</v>
      </c>
      <c r="H627" s="241">
        <v>7.675</v>
      </c>
      <c r="I627" s="242"/>
      <c r="J627" s="243">
        <f>ROUND(I627*H627,2)</f>
        <v>0</v>
      </c>
      <c r="K627" s="239" t="s">
        <v>145</v>
      </c>
      <c r="L627" s="43"/>
      <c r="M627" s="244" t="s">
        <v>1</v>
      </c>
      <c r="N627" s="245" t="s">
        <v>38</v>
      </c>
      <c r="O627" s="86"/>
      <c r="P627" s="246">
        <f>O627*H627</f>
        <v>0</v>
      </c>
      <c r="Q627" s="246">
        <v>2.45329</v>
      </c>
      <c r="R627" s="246">
        <f>Q627*H627</f>
        <v>18.82900075</v>
      </c>
      <c r="S627" s="246">
        <v>0</v>
      </c>
      <c r="T627" s="247">
        <f>S627*H627</f>
        <v>0</v>
      </c>
      <c r="AR627" s="248" t="s">
        <v>146</v>
      </c>
      <c r="AT627" s="248" t="s">
        <v>141</v>
      </c>
      <c r="AU627" s="248" t="s">
        <v>83</v>
      </c>
      <c r="AY627" s="17" t="s">
        <v>139</v>
      </c>
      <c r="BE627" s="249">
        <f>IF(N627="základní",J627,0)</f>
        <v>0</v>
      </c>
      <c r="BF627" s="249">
        <f>IF(N627="snížená",J627,0)</f>
        <v>0</v>
      </c>
      <c r="BG627" s="249">
        <f>IF(N627="zákl. přenesená",J627,0)</f>
        <v>0</v>
      </c>
      <c r="BH627" s="249">
        <f>IF(N627="sníž. přenesená",J627,0)</f>
        <v>0</v>
      </c>
      <c r="BI627" s="249">
        <f>IF(N627="nulová",J627,0)</f>
        <v>0</v>
      </c>
      <c r="BJ627" s="17" t="s">
        <v>81</v>
      </c>
      <c r="BK627" s="249">
        <f>ROUND(I627*H627,2)</f>
        <v>0</v>
      </c>
      <c r="BL627" s="17" t="s">
        <v>146</v>
      </c>
      <c r="BM627" s="248" t="s">
        <v>865</v>
      </c>
    </row>
    <row r="628" spans="2:51" s="12" customFormat="1" ht="12">
      <c r="B628" s="250"/>
      <c r="C628" s="251"/>
      <c r="D628" s="252" t="s">
        <v>148</v>
      </c>
      <c r="E628" s="253" t="s">
        <v>1</v>
      </c>
      <c r="F628" s="254" t="s">
        <v>866</v>
      </c>
      <c r="G628" s="251"/>
      <c r="H628" s="255">
        <v>7.675</v>
      </c>
      <c r="I628" s="256"/>
      <c r="J628" s="251"/>
      <c r="K628" s="251"/>
      <c r="L628" s="257"/>
      <c r="M628" s="258"/>
      <c r="N628" s="259"/>
      <c r="O628" s="259"/>
      <c r="P628" s="259"/>
      <c r="Q628" s="259"/>
      <c r="R628" s="259"/>
      <c r="S628" s="259"/>
      <c r="T628" s="260"/>
      <c r="AT628" s="261" t="s">
        <v>148</v>
      </c>
      <c r="AU628" s="261" t="s">
        <v>83</v>
      </c>
      <c r="AV628" s="12" t="s">
        <v>83</v>
      </c>
      <c r="AW628" s="12" t="s">
        <v>30</v>
      </c>
      <c r="AX628" s="12" t="s">
        <v>73</v>
      </c>
      <c r="AY628" s="261" t="s">
        <v>139</v>
      </c>
    </row>
    <row r="629" spans="2:51" s="13" customFormat="1" ht="12">
      <c r="B629" s="262"/>
      <c r="C629" s="263"/>
      <c r="D629" s="252" t="s">
        <v>148</v>
      </c>
      <c r="E629" s="264" t="s">
        <v>1</v>
      </c>
      <c r="F629" s="265" t="s">
        <v>150</v>
      </c>
      <c r="G629" s="263"/>
      <c r="H629" s="266">
        <v>7.675</v>
      </c>
      <c r="I629" s="267"/>
      <c r="J629" s="263"/>
      <c r="K629" s="263"/>
      <c r="L629" s="268"/>
      <c r="M629" s="269"/>
      <c r="N629" s="270"/>
      <c r="O629" s="270"/>
      <c r="P629" s="270"/>
      <c r="Q629" s="270"/>
      <c r="R629" s="270"/>
      <c r="S629" s="270"/>
      <c r="T629" s="271"/>
      <c r="AT629" s="272" t="s">
        <v>148</v>
      </c>
      <c r="AU629" s="272" t="s">
        <v>83</v>
      </c>
      <c r="AV629" s="13" t="s">
        <v>146</v>
      </c>
      <c r="AW629" s="13" t="s">
        <v>30</v>
      </c>
      <c r="AX629" s="13" t="s">
        <v>81</v>
      </c>
      <c r="AY629" s="272" t="s">
        <v>139</v>
      </c>
    </row>
    <row r="630" spans="2:65" s="1" customFormat="1" ht="16.5" customHeight="1">
      <c r="B630" s="38"/>
      <c r="C630" s="237" t="s">
        <v>867</v>
      </c>
      <c r="D630" s="237" t="s">
        <v>141</v>
      </c>
      <c r="E630" s="238" t="s">
        <v>868</v>
      </c>
      <c r="F630" s="239" t="s">
        <v>869</v>
      </c>
      <c r="G630" s="240" t="s">
        <v>144</v>
      </c>
      <c r="H630" s="241">
        <v>10.236</v>
      </c>
      <c r="I630" s="242"/>
      <c r="J630" s="243">
        <f>ROUND(I630*H630,2)</f>
        <v>0</v>
      </c>
      <c r="K630" s="239" t="s">
        <v>1</v>
      </c>
      <c r="L630" s="43"/>
      <c r="M630" s="244" t="s">
        <v>1</v>
      </c>
      <c r="N630" s="245" t="s">
        <v>38</v>
      </c>
      <c r="O630" s="86"/>
      <c r="P630" s="246">
        <f>O630*H630</f>
        <v>0</v>
      </c>
      <c r="Q630" s="246">
        <v>2.45329</v>
      </c>
      <c r="R630" s="246">
        <f>Q630*H630</f>
        <v>25.11187644</v>
      </c>
      <c r="S630" s="246">
        <v>0</v>
      </c>
      <c r="T630" s="247">
        <f>S630*H630</f>
        <v>0</v>
      </c>
      <c r="AR630" s="248" t="s">
        <v>146</v>
      </c>
      <c r="AT630" s="248" t="s">
        <v>141</v>
      </c>
      <c r="AU630" s="248" t="s">
        <v>83</v>
      </c>
      <c r="AY630" s="17" t="s">
        <v>139</v>
      </c>
      <c r="BE630" s="249">
        <f>IF(N630="základní",J630,0)</f>
        <v>0</v>
      </c>
      <c r="BF630" s="249">
        <f>IF(N630="snížená",J630,0)</f>
        <v>0</v>
      </c>
      <c r="BG630" s="249">
        <f>IF(N630="zákl. přenesená",J630,0)</f>
        <v>0</v>
      </c>
      <c r="BH630" s="249">
        <f>IF(N630="sníž. přenesená",J630,0)</f>
        <v>0</v>
      </c>
      <c r="BI630" s="249">
        <f>IF(N630="nulová",J630,0)</f>
        <v>0</v>
      </c>
      <c r="BJ630" s="17" t="s">
        <v>81</v>
      </c>
      <c r="BK630" s="249">
        <f>ROUND(I630*H630,2)</f>
        <v>0</v>
      </c>
      <c r="BL630" s="17" t="s">
        <v>146</v>
      </c>
      <c r="BM630" s="248" t="s">
        <v>870</v>
      </c>
    </row>
    <row r="631" spans="2:51" s="12" customFormat="1" ht="12">
      <c r="B631" s="250"/>
      <c r="C631" s="251"/>
      <c r="D631" s="252" t="s">
        <v>148</v>
      </c>
      <c r="E631" s="253" t="s">
        <v>1</v>
      </c>
      <c r="F631" s="254" t="s">
        <v>871</v>
      </c>
      <c r="G631" s="251"/>
      <c r="H631" s="255">
        <v>10.236</v>
      </c>
      <c r="I631" s="256"/>
      <c r="J631" s="251"/>
      <c r="K631" s="251"/>
      <c r="L631" s="257"/>
      <c r="M631" s="258"/>
      <c r="N631" s="259"/>
      <c r="O631" s="259"/>
      <c r="P631" s="259"/>
      <c r="Q631" s="259"/>
      <c r="R631" s="259"/>
      <c r="S631" s="259"/>
      <c r="T631" s="260"/>
      <c r="AT631" s="261" t="s">
        <v>148</v>
      </c>
      <c r="AU631" s="261" t="s">
        <v>83</v>
      </c>
      <c r="AV631" s="12" t="s">
        <v>83</v>
      </c>
      <c r="AW631" s="12" t="s">
        <v>30</v>
      </c>
      <c r="AX631" s="12" t="s">
        <v>73</v>
      </c>
      <c r="AY631" s="261" t="s">
        <v>139</v>
      </c>
    </row>
    <row r="632" spans="2:51" s="13" customFormat="1" ht="12">
      <c r="B632" s="262"/>
      <c r="C632" s="263"/>
      <c r="D632" s="252" t="s">
        <v>148</v>
      </c>
      <c r="E632" s="264" t="s">
        <v>1</v>
      </c>
      <c r="F632" s="265" t="s">
        <v>150</v>
      </c>
      <c r="G632" s="263"/>
      <c r="H632" s="266">
        <v>10.236</v>
      </c>
      <c r="I632" s="267"/>
      <c r="J632" s="263"/>
      <c r="K632" s="263"/>
      <c r="L632" s="268"/>
      <c r="M632" s="269"/>
      <c r="N632" s="270"/>
      <c r="O632" s="270"/>
      <c r="P632" s="270"/>
      <c r="Q632" s="270"/>
      <c r="R632" s="270"/>
      <c r="S632" s="270"/>
      <c r="T632" s="271"/>
      <c r="AT632" s="272" t="s">
        <v>148</v>
      </c>
      <c r="AU632" s="272" t="s">
        <v>83</v>
      </c>
      <c r="AV632" s="13" t="s">
        <v>146</v>
      </c>
      <c r="AW632" s="13" t="s">
        <v>30</v>
      </c>
      <c r="AX632" s="13" t="s">
        <v>81</v>
      </c>
      <c r="AY632" s="272" t="s">
        <v>139</v>
      </c>
    </row>
    <row r="633" spans="2:65" s="1" customFormat="1" ht="16.5" customHeight="1">
      <c r="B633" s="38"/>
      <c r="C633" s="237" t="s">
        <v>872</v>
      </c>
      <c r="D633" s="237" t="s">
        <v>141</v>
      </c>
      <c r="E633" s="238" t="s">
        <v>873</v>
      </c>
      <c r="F633" s="239" t="s">
        <v>874</v>
      </c>
      <c r="G633" s="240" t="s">
        <v>433</v>
      </c>
      <c r="H633" s="241">
        <v>14.523</v>
      </c>
      <c r="I633" s="242"/>
      <c r="J633" s="243">
        <f>ROUND(I633*H633,2)</f>
        <v>0</v>
      </c>
      <c r="K633" s="239" t="s">
        <v>145</v>
      </c>
      <c r="L633" s="43"/>
      <c r="M633" s="244" t="s">
        <v>1</v>
      </c>
      <c r="N633" s="245" t="s">
        <v>38</v>
      </c>
      <c r="O633" s="86"/>
      <c r="P633" s="246">
        <f>O633*H633</f>
        <v>0</v>
      </c>
      <c r="Q633" s="246">
        <v>0.00187</v>
      </c>
      <c r="R633" s="246">
        <f>Q633*H633</f>
        <v>0.02715801</v>
      </c>
      <c r="S633" s="246">
        <v>0</v>
      </c>
      <c r="T633" s="247">
        <f>S633*H633</f>
        <v>0</v>
      </c>
      <c r="AR633" s="248" t="s">
        <v>146</v>
      </c>
      <c r="AT633" s="248" t="s">
        <v>141</v>
      </c>
      <c r="AU633" s="248" t="s">
        <v>83</v>
      </c>
      <c r="AY633" s="17" t="s">
        <v>139</v>
      </c>
      <c r="BE633" s="249">
        <f>IF(N633="základní",J633,0)</f>
        <v>0</v>
      </c>
      <c r="BF633" s="249">
        <f>IF(N633="snížená",J633,0)</f>
        <v>0</v>
      </c>
      <c r="BG633" s="249">
        <f>IF(N633="zákl. přenesená",J633,0)</f>
        <v>0</v>
      </c>
      <c r="BH633" s="249">
        <f>IF(N633="sníž. přenesená",J633,0)</f>
        <v>0</v>
      </c>
      <c r="BI633" s="249">
        <f>IF(N633="nulová",J633,0)</f>
        <v>0</v>
      </c>
      <c r="BJ633" s="17" t="s">
        <v>81</v>
      </c>
      <c r="BK633" s="249">
        <f>ROUND(I633*H633,2)</f>
        <v>0</v>
      </c>
      <c r="BL633" s="17" t="s">
        <v>146</v>
      </c>
      <c r="BM633" s="248" t="s">
        <v>875</v>
      </c>
    </row>
    <row r="634" spans="2:51" s="12" customFormat="1" ht="12">
      <c r="B634" s="250"/>
      <c r="C634" s="251"/>
      <c r="D634" s="252" t="s">
        <v>148</v>
      </c>
      <c r="E634" s="253" t="s">
        <v>1</v>
      </c>
      <c r="F634" s="254" t="s">
        <v>876</v>
      </c>
      <c r="G634" s="251"/>
      <c r="H634" s="255">
        <v>14.523</v>
      </c>
      <c r="I634" s="256"/>
      <c r="J634" s="251"/>
      <c r="K634" s="251"/>
      <c r="L634" s="257"/>
      <c r="M634" s="258"/>
      <c r="N634" s="259"/>
      <c r="O634" s="259"/>
      <c r="P634" s="259"/>
      <c r="Q634" s="259"/>
      <c r="R634" s="259"/>
      <c r="S634" s="259"/>
      <c r="T634" s="260"/>
      <c r="AT634" s="261" t="s">
        <v>148</v>
      </c>
      <c r="AU634" s="261" t="s">
        <v>83</v>
      </c>
      <c r="AV634" s="12" t="s">
        <v>83</v>
      </c>
      <c r="AW634" s="12" t="s">
        <v>30</v>
      </c>
      <c r="AX634" s="12" t="s">
        <v>73</v>
      </c>
      <c r="AY634" s="261" t="s">
        <v>139</v>
      </c>
    </row>
    <row r="635" spans="2:51" s="13" customFormat="1" ht="12">
      <c r="B635" s="262"/>
      <c r="C635" s="263"/>
      <c r="D635" s="252" t="s">
        <v>148</v>
      </c>
      <c r="E635" s="264" t="s">
        <v>1</v>
      </c>
      <c r="F635" s="265" t="s">
        <v>150</v>
      </c>
      <c r="G635" s="263"/>
      <c r="H635" s="266">
        <v>14.523</v>
      </c>
      <c r="I635" s="267"/>
      <c r="J635" s="263"/>
      <c r="K635" s="263"/>
      <c r="L635" s="268"/>
      <c r="M635" s="269"/>
      <c r="N635" s="270"/>
      <c r="O635" s="270"/>
      <c r="P635" s="270"/>
      <c r="Q635" s="270"/>
      <c r="R635" s="270"/>
      <c r="S635" s="270"/>
      <c r="T635" s="271"/>
      <c r="AT635" s="272" t="s">
        <v>148</v>
      </c>
      <c r="AU635" s="272" t="s">
        <v>83</v>
      </c>
      <c r="AV635" s="13" t="s">
        <v>146</v>
      </c>
      <c r="AW635" s="13" t="s">
        <v>30</v>
      </c>
      <c r="AX635" s="13" t="s">
        <v>81</v>
      </c>
      <c r="AY635" s="272" t="s">
        <v>139</v>
      </c>
    </row>
    <row r="636" spans="2:65" s="1" customFormat="1" ht="16.5" customHeight="1">
      <c r="B636" s="38"/>
      <c r="C636" s="237" t="s">
        <v>877</v>
      </c>
      <c r="D636" s="237" t="s">
        <v>141</v>
      </c>
      <c r="E636" s="238" t="s">
        <v>878</v>
      </c>
      <c r="F636" s="239" t="s">
        <v>879</v>
      </c>
      <c r="G636" s="240" t="s">
        <v>433</v>
      </c>
      <c r="H636" s="241">
        <v>14.523</v>
      </c>
      <c r="I636" s="242"/>
      <c r="J636" s="243">
        <f>ROUND(I636*H636,2)</f>
        <v>0</v>
      </c>
      <c r="K636" s="239" t="s">
        <v>145</v>
      </c>
      <c r="L636" s="43"/>
      <c r="M636" s="244" t="s">
        <v>1</v>
      </c>
      <c r="N636" s="245" t="s">
        <v>38</v>
      </c>
      <c r="O636" s="86"/>
      <c r="P636" s="246">
        <f>O636*H636</f>
        <v>0</v>
      </c>
      <c r="Q636" s="246">
        <v>0</v>
      </c>
      <c r="R636" s="246">
        <f>Q636*H636</f>
        <v>0</v>
      </c>
      <c r="S636" s="246">
        <v>0</v>
      </c>
      <c r="T636" s="247">
        <f>S636*H636</f>
        <v>0</v>
      </c>
      <c r="AR636" s="248" t="s">
        <v>146</v>
      </c>
      <c r="AT636" s="248" t="s">
        <v>141</v>
      </c>
      <c r="AU636" s="248" t="s">
        <v>83</v>
      </c>
      <c r="AY636" s="17" t="s">
        <v>139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17" t="s">
        <v>81</v>
      </c>
      <c r="BK636" s="249">
        <f>ROUND(I636*H636,2)</f>
        <v>0</v>
      </c>
      <c r="BL636" s="17" t="s">
        <v>146</v>
      </c>
      <c r="BM636" s="248" t="s">
        <v>880</v>
      </c>
    </row>
    <row r="637" spans="2:65" s="1" customFormat="1" ht="16.5" customHeight="1">
      <c r="B637" s="38"/>
      <c r="C637" s="237" t="s">
        <v>881</v>
      </c>
      <c r="D637" s="237" t="s">
        <v>141</v>
      </c>
      <c r="E637" s="238" t="s">
        <v>882</v>
      </c>
      <c r="F637" s="239" t="s">
        <v>883</v>
      </c>
      <c r="G637" s="240" t="s">
        <v>433</v>
      </c>
      <c r="H637" s="241">
        <v>89.686</v>
      </c>
      <c r="I637" s="242"/>
      <c r="J637" s="243">
        <f>ROUND(I637*H637,2)</f>
        <v>0</v>
      </c>
      <c r="K637" s="239" t="s">
        <v>145</v>
      </c>
      <c r="L637" s="43"/>
      <c r="M637" s="244" t="s">
        <v>1</v>
      </c>
      <c r="N637" s="245" t="s">
        <v>38</v>
      </c>
      <c r="O637" s="86"/>
      <c r="P637" s="246">
        <f>O637*H637</f>
        <v>0</v>
      </c>
      <c r="Q637" s="246">
        <v>0.00109</v>
      </c>
      <c r="R637" s="246">
        <f>Q637*H637</f>
        <v>0.09775774000000001</v>
      </c>
      <c r="S637" s="246">
        <v>0</v>
      </c>
      <c r="T637" s="247">
        <f>S637*H637</f>
        <v>0</v>
      </c>
      <c r="AR637" s="248" t="s">
        <v>146</v>
      </c>
      <c r="AT637" s="248" t="s">
        <v>141</v>
      </c>
      <c r="AU637" s="248" t="s">
        <v>83</v>
      </c>
      <c r="AY637" s="17" t="s">
        <v>139</v>
      </c>
      <c r="BE637" s="249">
        <f>IF(N637="základní",J637,0)</f>
        <v>0</v>
      </c>
      <c r="BF637" s="249">
        <f>IF(N637="snížená",J637,0)</f>
        <v>0</v>
      </c>
      <c r="BG637" s="249">
        <f>IF(N637="zákl. přenesená",J637,0)</f>
        <v>0</v>
      </c>
      <c r="BH637" s="249">
        <f>IF(N637="sníž. přenesená",J637,0)</f>
        <v>0</v>
      </c>
      <c r="BI637" s="249">
        <f>IF(N637="nulová",J637,0)</f>
        <v>0</v>
      </c>
      <c r="BJ637" s="17" t="s">
        <v>81</v>
      </c>
      <c r="BK637" s="249">
        <f>ROUND(I637*H637,2)</f>
        <v>0</v>
      </c>
      <c r="BL637" s="17" t="s">
        <v>146</v>
      </c>
      <c r="BM637" s="248" t="s">
        <v>884</v>
      </c>
    </row>
    <row r="638" spans="2:51" s="12" customFormat="1" ht="12">
      <c r="B638" s="250"/>
      <c r="C638" s="251"/>
      <c r="D638" s="252" t="s">
        <v>148</v>
      </c>
      <c r="E638" s="253" t="s">
        <v>1</v>
      </c>
      <c r="F638" s="254" t="s">
        <v>885</v>
      </c>
      <c r="G638" s="251"/>
      <c r="H638" s="255">
        <v>54.366</v>
      </c>
      <c r="I638" s="256"/>
      <c r="J638" s="251"/>
      <c r="K638" s="251"/>
      <c r="L638" s="257"/>
      <c r="M638" s="258"/>
      <c r="N638" s="259"/>
      <c r="O638" s="259"/>
      <c r="P638" s="259"/>
      <c r="Q638" s="259"/>
      <c r="R638" s="259"/>
      <c r="S638" s="259"/>
      <c r="T638" s="260"/>
      <c r="AT638" s="261" t="s">
        <v>148</v>
      </c>
      <c r="AU638" s="261" t="s">
        <v>83</v>
      </c>
      <c r="AV638" s="12" t="s">
        <v>83</v>
      </c>
      <c r="AW638" s="12" t="s">
        <v>30</v>
      </c>
      <c r="AX638" s="12" t="s">
        <v>73</v>
      </c>
      <c r="AY638" s="261" t="s">
        <v>139</v>
      </c>
    </row>
    <row r="639" spans="2:51" s="12" customFormat="1" ht="12">
      <c r="B639" s="250"/>
      <c r="C639" s="251"/>
      <c r="D639" s="252" t="s">
        <v>148</v>
      </c>
      <c r="E639" s="253" t="s">
        <v>1</v>
      </c>
      <c r="F639" s="254" t="s">
        <v>886</v>
      </c>
      <c r="G639" s="251"/>
      <c r="H639" s="255">
        <v>35.32</v>
      </c>
      <c r="I639" s="256"/>
      <c r="J639" s="251"/>
      <c r="K639" s="251"/>
      <c r="L639" s="257"/>
      <c r="M639" s="258"/>
      <c r="N639" s="259"/>
      <c r="O639" s="259"/>
      <c r="P639" s="259"/>
      <c r="Q639" s="259"/>
      <c r="R639" s="259"/>
      <c r="S639" s="259"/>
      <c r="T639" s="260"/>
      <c r="AT639" s="261" t="s">
        <v>148</v>
      </c>
      <c r="AU639" s="261" t="s">
        <v>83</v>
      </c>
      <c r="AV639" s="12" t="s">
        <v>83</v>
      </c>
      <c r="AW639" s="12" t="s">
        <v>30</v>
      </c>
      <c r="AX639" s="12" t="s">
        <v>73</v>
      </c>
      <c r="AY639" s="261" t="s">
        <v>139</v>
      </c>
    </row>
    <row r="640" spans="2:51" s="13" customFormat="1" ht="12">
      <c r="B640" s="262"/>
      <c r="C640" s="263"/>
      <c r="D640" s="252" t="s">
        <v>148</v>
      </c>
      <c r="E640" s="264" t="s">
        <v>1</v>
      </c>
      <c r="F640" s="265" t="s">
        <v>150</v>
      </c>
      <c r="G640" s="263"/>
      <c r="H640" s="266">
        <v>89.686</v>
      </c>
      <c r="I640" s="267"/>
      <c r="J640" s="263"/>
      <c r="K640" s="263"/>
      <c r="L640" s="268"/>
      <c r="M640" s="269"/>
      <c r="N640" s="270"/>
      <c r="O640" s="270"/>
      <c r="P640" s="270"/>
      <c r="Q640" s="270"/>
      <c r="R640" s="270"/>
      <c r="S640" s="270"/>
      <c r="T640" s="271"/>
      <c r="AT640" s="272" t="s">
        <v>148</v>
      </c>
      <c r="AU640" s="272" t="s">
        <v>83</v>
      </c>
      <c r="AV640" s="13" t="s">
        <v>146</v>
      </c>
      <c r="AW640" s="13" t="s">
        <v>30</v>
      </c>
      <c r="AX640" s="13" t="s">
        <v>81</v>
      </c>
      <c r="AY640" s="272" t="s">
        <v>139</v>
      </c>
    </row>
    <row r="641" spans="2:65" s="1" customFormat="1" ht="16.5" customHeight="1">
      <c r="B641" s="38"/>
      <c r="C641" s="237" t="s">
        <v>887</v>
      </c>
      <c r="D641" s="237" t="s">
        <v>141</v>
      </c>
      <c r="E641" s="238" t="s">
        <v>888</v>
      </c>
      <c r="F641" s="239" t="s">
        <v>889</v>
      </c>
      <c r="G641" s="240" t="s">
        <v>433</v>
      </c>
      <c r="H641" s="241">
        <v>89.686</v>
      </c>
      <c r="I641" s="242"/>
      <c r="J641" s="243">
        <f>ROUND(I641*H641,2)</f>
        <v>0</v>
      </c>
      <c r="K641" s="239" t="s">
        <v>145</v>
      </c>
      <c r="L641" s="43"/>
      <c r="M641" s="244" t="s">
        <v>1</v>
      </c>
      <c r="N641" s="245" t="s">
        <v>38</v>
      </c>
      <c r="O641" s="86"/>
      <c r="P641" s="246">
        <f>O641*H641</f>
        <v>0</v>
      </c>
      <c r="Q641" s="246">
        <v>0</v>
      </c>
      <c r="R641" s="246">
        <f>Q641*H641</f>
        <v>0</v>
      </c>
      <c r="S641" s="246">
        <v>0</v>
      </c>
      <c r="T641" s="247">
        <f>S641*H641</f>
        <v>0</v>
      </c>
      <c r="AR641" s="248" t="s">
        <v>146</v>
      </c>
      <c r="AT641" s="248" t="s">
        <v>141</v>
      </c>
      <c r="AU641" s="248" t="s">
        <v>83</v>
      </c>
      <c r="AY641" s="17" t="s">
        <v>139</v>
      </c>
      <c r="BE641" s="249">
        <f>IF(N641="základní",J641,0)</f>
        <v>0</v>
      </c>
      <c r="BF641" s="249">
        <f>IF(N641="snížená",J641,0)</f>
        <v>0</v>
      </c>
      <c r="BG641" s="249">
        <f>IF(N641="zákl. přenesená",J641,0)</f>
        <v>0</v>
      </c>
      <c r="BH641" s="249">
        <f>IF(N641="sníž. přenesená",J641,0)</f>
        <v>0</v>
      </c>
      <c r="BI641" s="249">
        <f>IF(N641="nulová",J641,0)</f>
        <v>0</v>
      </c>
      <c r="BJ641" s="17" t="s">
        <v>81</v>
      </c>
      <c r="BK641" s="249">
        <f>ROUND(I641*H641,2)</f>
        <v>0</v>
      </c>
      <c r="BL641" s="17" t="s">
        <v>146</v>
      </c>
      <c r="BM641" s="248" t="s">
        <v>890</v>
      </c>
    </row>
    <row r="642" spans="2:65" s="1" customFormat="1" ht="16.5" customHeight="1">
      <c r="B642" s="38"/>
      <c r="C642" s="237" t="s">
        <v>891</v>
      </c>
      <c r="D642" s="237" t="s">
        <v>141</v>
      </c>
      <c r="E642" s="238" t="s">
        <v>892</v>
      </c>
      <c r="F642" s="239" t="s">
        <v>893</v>
      </c>
      <c r="G642" s="240" t="s">
        <v>193</v>
      </c>
      <c r="H642" s="241">
        <v>1.024</v>
      </c>
      <c r="I642" s="242"/>
      <c r="J642" s="243">
        <f>ROUND(I642*H642,2)</f>
        <v>0</v>
      </c>
      <c r="K642" s="239" t="s">
        <v>145</v>
      </c>
      <c r="L642" s="43"/>
      <c r="M642" s="244" t="s">
        <v>1</v>
      </c>
      <c r="N642" s="245" t="s">
        <v>38</v>
      </c>
      <c r="O642" s="86"/>
      <c r="P642" s="246">
        <f>O642*H642</f>
        <v>0</v>
      </c>
      <c r="Q642" s="246">
        <v>1.04881</v>
      </c>
      <c r="R642" s="246">
        <f>Q642*H642</f>
        <v>1.07398144</v>
      </c>
      <c r="S642" s="246">
        <v>0</v>
      </c>
      <c r="T642" s="247">
        <f>S642*H642</f>
        <v>0</v>
      </c>
      <c r="AR642" s="248" t="s">
        <v>146</v>
      </c>
      <c r="AT642" s="248" t="s">
        <v>141</v>
      </c>
      <c r="AU642" s="248" t="s">
        <v>83</v>
      </c>
      <c r="AY642" s="17" t="s">
        <v>139</v>
      </c>
      <c r="BE642" s="249">
        <f>IF(N642="základní",J642,0)</f>
        <v>0</v>
      </c>
      <c r="BF642" s="249">
        <f>IF(N642="snížená",J642,0)</f>
        <v>0</v>
      </c>
      <c r="BG642" s="249">
        <f>IF(N642="zákl. přenesená",J642,0)</f>
        <v>0</v>
      </c>
      <c r="BH642" s="249">
        <f>IF(N642="sníž. přenesená",J642,0)</f>
        <v>0</v>
      </c>
      <c r="BI642" s="249">
        <f>IF(N642="nulová",J642,0)</f>
        <v>0</v>
      </c>
      <c r="BJ642" s="17" t="s">
        <v>81</v>
      </c>
      <c r="BK642" s="249">
        <f>ROUND(I642*H642,2)</f>
        <v>0</v>
      </c>
      <c r="BL642" s="17" t="s">
        <v>146</v>
      </c>
      <c r="BM642" s="248" t="s">
        <v>894</v>
      </c>
    </row>
    <row r="643" spans="2:51" s="12" customFormat="1" ht="12">
      <c r="B643" s="250"/>
      <c r="C643" s="251"/>
      <c r="D643" s="252" t="s">
        <v>148</v>
      </c>
      <c r="E643" s="253" t="s">
        <v>1</v>
      </c>
      <c r="F643" s="254" t="s">
        <v>895</v>
      </c>
      <c r="G643" s="251"/>
      <c r="H643" s="255">
        <v>1.024</v>
      </c>
      <c r="I643" s="256"/>
      <c r="J643" s="251"/>
      <c r="K643" s="251"/>
      <c r="L643" s="257"/>
      <c r="M643" s="258"/>
      <c r="N643" s="259"/>
      <c r="O643" s="259"/>
      <c r="P643" s="259"/>
      <c r="Q643" s="259"/>
      <c r="R643" s="259"/>
      <c r="S643" s="259"/>
      <c r="T643" s="260"/>
      <c r="AT643" s="261" t="s">
        <v>148</v>
      </c>
      <c r="AU643" s="261" t="s">
        <v>83</v>
      </c>
      <c r="AV643" s="12" t="s">
        <v>83</v>
      </c>
      <c r="AW643" s="12" t="s">
        <v>30</v>
      </c>
      <c r="AX643" s="12" t="s">
        <v>73</v>
      </c>
      <c r="AY643" s="261" t="s">
        <v>139</v>
      </c>
    </row>
    <row r="644" spans="2:51" s="13" customFormat="1" ht="12">
      <c r="B644" s="262"/>
      <c r="C644" s="263"/>
      <c r="D644" s="252" t="s">
        <v>148</v>
      </c>
      <c r="E644" s="264" t="s">
        <v>1</v>
      </c>
      <c r="F644" s="265" t="s">
        <v>150</v>
      </c>
      <c r="G644" s="263"/>
      <c r="H644" s="266">
        <v>1.024</v>
      </c>
      <c r="I644" s="267"/>
      <c r="J644" s="263"/>
      <c r="K644" s="263"/>
      <c r="L644" s="268"/>
      <c r="M644" s="269"/>
      <c r="N644" s="270"/>
      <c r="O644" s="270"/>
      <c r="P644" s="270"/>
      <c r="Q644" s="270"/>
      <c r="R644" s="270"/>
      <c r="S644" s="270"/>
      <c r="T644" s="271"/>
      <c r="AT644" s="272" t="s">
        <v>148</v>
      </c>
      <c r="AU644" s="272" t="s">
        <v>83</v>
      </c>
      <c r="AV644" s="13" t="s">
        <v>146</v>
      </c>
      <c r="AW644" s="13" t="s">
        <v>30</v>
      </c>
      <c r="AX644" s="13" t="s">
        <v>81</v>
      </c>
      <c r="AY644" s="272" t="s">
        <v>139</v>
      </c>
    </row>
    <row r="645" spans="2:65" s="1" customFormat="1" ht="16.5" customHeight="1">
      <c r="B645" s="38"/>
      <c r="C645" s="237" t="s">
        <v>896</v>
      </c>
      <c r="D645" s="237" t="s">
        <v>141</v>
      </c>
      <c r="E645" s="238" t="s">
        <v>897</v>
      </c>
      <c r="F645" s="239" t="s">
        <v>898</v>
      </c>
      <c r="G645" s="240" t="s">
        <v>193</v>
      </c>
      <c r="H645" s="241">
        <v>0.387</v>
      </c>
      <c r="I645" s="242"/>
      <c r="J645" s="243">
        <f>ROUND(I645*H645,2)</f>
        <v>0</v>
      </c>
      <c r="K645" s="239" t="s">
        <v>145</v>
      </c>
      <c r="L645" s="43"/>
      <c r="M645" s="244" t="s">
        <v>1</v>
      </c>
      <c r="N645" s="245" t="s">
        <v>38</v>
      </c>
      <c r="O645" s="86"/>
      <c r="P645" s="246">
        <f>O645*H645</f>
        <v>0</v>
      </c>
      <c r="Q645" s="246">
        <v>1.05306</v>
      </c>
      <c r="R645" s="246">
        <f>Q645*H645</f>
        <v>0.40753422000000006</v>
      </c>
      <c r="S645" s="246">
        <v>0</v>
      </c>
      <c r="T645" s="247">
        <f>S645*H645</f>
        <v>0</v>
      </c>
      <c r="AR645" s="248" t="s">
        <v>146</v>
      </c>
      <c r="AT645" s="248" t="s">
        <v>141</v>
      </c>
      <c r="AU645" s="248" t="s">
        <v>83</v>
      </c>
      <c r="AY645" s="17" t="s">
        <v>139</v>
      </c>
      <c r="BE645" s="249">
        <f>IF(N645="základní",J645,0)</f>
        <v>0</v>
      </c>
      <c r="BF645" s="249">
        <f>IF(N645="snížená",J645,0)</f>
        <v>0</v>
      </c>
      <c r="BG645" s="249">
        <f>IF(N645="zákl. přenesená",J645,0)</f>
        <v>0</v>
      </c>
      <c r="BH645" s="249">
        <f>IF(N645="sníž. přenesená",J645,0)</f>
        <v>0</v>
      </c>
      <c r="BI645" s="249">
        <f>IF(N645="nulová",J645,0)</f>
        <v>0</v>
      </c>
      <c r="BJ645" s="17" t="s">
        <v>81</v>
      </c>
      <c r="BK645" s="249">
        <f>ROUND(I645*H645,2)</f>
        <v>0</v>
      </c>
      <c r="BL645" s="17" t="s">
        <v>146</v>
      </c>
      <c r="BM645" s="248" t="s">
        <v>899</v>
      </c>
    </row>
    <row r="646" spans="2:51" s="12" customFormat="1" ht="12">
      <c r="B646" s="250"/>
      <c r="C646" s="251"/>
      <c r="D646" s="252" t="s">
        <v>148</v>
      </c>
      <c r="E646" s="253" t="s">
        <v>1</v>
      </c>
      <c r="F646" s="254" t="s">
        <v>900</v>
      </c>
      <c r="G646" s="251"/>
      <c r="H646" s="255">
        <v>0.387</v>
      </c>
      <c r="I646" s="256"/>
      <c r="J646" s="251"/>
      <c r="K646" s="251"/>
      <c r="L646" s="257"/>
      <c r="M646" s="258"/>
      <c r="N646" s="259"/>
      <c r="O646" s="259"/>
      <c r="P646" s="259"/>
      <c r="Q646" s="259"/>
      <c r="R646" s="259"/>
      <c r="S646" s="259"/>
      <c r="T646" s="260"/>
      <c r="AT646" s="261" t="s">
        <v>148</v>
      </c>
      <c r="AU646" s="261" t="s">
        <v>83</v>
      </c>
      <c r="AV646" s="12" t="s">
        <v>83</v>
      </c>
      <c r="AW646" s="12" t="s">
        <v>30</v>
      </c>
      <c r="AX646" s="12" t="s">
        <v>73</v>
      </c>
      <c r="AY646" s="261" t="s">
        <v>139</v>
      </c>
    </row>
    <row r="647" spans="2:51" s="13" customFormat="1" ht="12">
      <c r="B647" s="262"/>
      <c r="C647" s="263"/>
      <c r="D647" s="252" t="s">
        <v>148</v>
      </c>
      <c r="E647" s="264" t="s">
        <v>1</v>
      </c>
      <c r="F647" s="265" t="s">
        <v>150</v>
      </c>
      <c r="G647" s="263"/>
      <c r="H647" s="266">
        <v>0.387</v>
      </c>
      <c r="I647" s="267"/>
      <c r="J647" s="263"/>
      <c r="K647" s="263"/>
      <c r="L647" s="268"/>
      <c r="M647" s="269"/>
      <c r="N647" s="270"/>
      <c r="O647" s="270"/>
      <c r="P647" s="270"/>
      <c r="Q647" s="270"/>
      <c r="R647" s="270"/>
      <c r="S647" s="270"/>
      <c r="T647" s="271"/>
      <c r="AT647" s="272" t="s">
        <v>148</v>
      </c>
      <c r="AU647" s="272" t="s">
        <v>83</v>
      </c>
      <c r="AV647" s="13" t="s">
        <v>146</v>
      </c>
      <c r="AW647" s="13" t="s">
        <v>30</v>
      </c>
      <c r="AX647" s="13" t="s">
        <v>81</v>
      </c>
      <c r="AY647" s="272" t="s">
        <v>139</v>
      </c>
    </row>
    <row r="648" spans="2:65" s="1" customFormat="1" ht="16.5" customHeight="1">
      <c r="B648" s="38"/>
      <c r="C648" s="237" t="s">
        <v>901</v>
      </c>
      <c r="D648" s="237" t="s">
        <v>141</v>
      </c>
      <c r="E648" s="238" t="s">
        <v>902</v>
      </c>
      <c r="F648" s="239" t="s">
        <v>903</v>
      </c>
      <c r="G648" s="240" t="s">
        <v>177</v>
      </c>
      <c r="H648" s="241">
        <v>108</v>
      </c>
      <c r="I648" s="242"/>
      <c r="J648" s="243">
        <f>ROUND(I648*H648,2)</f>
        <v>0</v>
      </c>
      <c r="K648" s="239" t="s">
        <v>145</v>
      </c>
      <c r="L648" s="43"/>
      <c r="M648" s="244" t="s">
        <v>1</v>
      </c>
      <c r="N648" s="245" t="s">
        <v>38</v>
      </c>
      <c r="O648" s="86"/>
      <c r="P648" s="246">
        <f>O648*H648</f>
        <v>0</v>
      </c>
      <c r="Q648" s="246">
        <v>0.04645</v>
      </c>
      <c r="R648" s="246">
        <f>Q648*H648</f>
        <v>5.0165999999999995</v>
      </c>
      <c r="S648" s="246">
        <v>0</v>
      </c>
      <c r="T648" s="247">
        <f>S648*H648</f>
        <v>0</v>
      </c>
      <c r="AR648" s="248" t="s">
        <v>146</v>
      </c>
      <c r="AT648" s="248" t="s">
        <v>141</v>
      </c>
      <c r="AU648" s="248" t="s">
        <v>83</v>
      </c>
      <c r="AY648" s="17" t="s">
        <v>139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17" t="s">
        <v>81</v>
      </c>
      <c r="BK648" s="249">
        <f>ROUND(I648*H648,2)</f>
        <v>0</v>
      </c>
      <c r="BL648" s="17" t="s">
        <v>146</v>
      </c>
      <c r="BM648" s="248" t="s">
        <v>904</v>
      </c>
    </row>
    <row r="649" spans="2:51" s="12" customFormat="1" ht="12">
      <c r="B649" s="250"/>
      <c r="C649" s="251"/>
      <c r="D649" s="252" t="s">
        <v>148</v>
      </c>
      <c r="E649" s="253" t="s">
        <v>1</v>
      </c>
      <c r="F649" s="254" t="s">
        <v>905</v>
      </c>
      <c r="G649" s="251"/>
      <c r="H649" s="255">
        <v>36</v>
      </c>
      <c r="I649" s="256"/>
      <c r="J649" s="251"/>
      <c r="K649" s="251"/>
      <c r="L649" s="257"/>
      <c r="M649" s="258"/>
      <c r="N649" s="259"/>
      <c r="O649" s="259"/>
      <c r="P649" s="259"/>
      <c r="Q649" s="259"/>
      <c r="R649" s="259"/>
      <c r="S649" s="259"/>
      <c r="T649" s="260"/>
      <c r="AT649" s="261" t="s">
        <v>148</v>
      </c>
      <c r="AU649" s="261" t="s">
        <v>83</v>
      </c>
      <c r="AV649" s="12" t="s">
        <v>83</v>
      </c>
      <c r="AW649" s="12" t="s">
        <v>30</v>
      </c>
      <c r="AX649" s="12" t="s">
        <v>73</v>
      </c>
      <c r="AY649" s="261" t="s">
        <v>139</v>
      </c>
    </row>
    <row r="650" spans="2:51" s="12" customFormat="1" ht="12">
      <c r="B650" s="250"/>
      <c r="C650" s="251"/>
      <c r="D650" s="252" t="s">
        <v>148</v>
      </c>
      <c r="E650" s="253" t="s">
        <v>1</v>
      </c>
      <c r="F650" s="254" t="s">
        <v>906</v>
      </c>
      <c r="G650" s="251"/>
      <c r="H650" s="255">
        <v>51</v>
      </c>
      <c r="I650" s="256"/>
      <c r="J650" s="251"/>
      <c r="K650" s="251"/>
      <c r="L650" s="257"/>
      <c r="M650" s="258"/>
      <c r="N650" s="259"/>
      <c r="O650" s="259"/>
      <c r="P650" s="259"/>
      <c r="Q650" s="259"/>
      <c r="R650" s="259"/>
      <c r="S650" s="259"/>
      <c r="T650" s="260"/>
      <c r="AT650" s="261" t="s">
        <v>148</v>
      </c>
      <c r="AU650" s="261" t="s">
        <v>83</v>
      </c>
      <c r="AV650" s="12" t="s">
        <v>83</v>
      </c>
      <c r="AW650" s="12" t="s">
        <v>30</v>
      </c>
      <c r="AX650" s="12" t="s">
        <v>73</v>
      </c>
      <c r="AY650" s="261" t="s">
        <v>139</v>
      </c>
    </row>
    <row r="651" spans="2:51" s="12" customFormat="1" ht="12">
      <c r="B651" s="250"/>
      <c r="C651" s="251"/>
      <c r="D651" s="252" t="s">
        <v>148</v>
      </c>
      <c r="E651" s="253" t="s">
        <v>1</v>
      </c>
      <c r="F651" s="254" t="s">
        <v>907</v>
      </c>
      <c r="G651" s="251"/>
      <c r="H651" s="255">
        <v>18</v>
      </c>
      <c r="I651" s="256"/>
      <c r="J651" s="251"/>
      <c r="K651" s="251"/>
      <c r="L651" s="257"/>
      <c r="M651" s="258"/>
      <c r="N651" s="259"/>
      <c r="O651" s="259"/>
      <c r="P651" s="259"/>
      <c r="Q651" s="259"/>
      <c r="R651" s="259"/>
      <c r="S651" s="259"/>
      <c r="T651" s="260"/>
      <c r="AT651" s="261" t="s">
        <v>148</v>
      </c>
      <c r="AU651" s="261" t="s">
        <v>83</v>
      </c>
      <c r="AV651" s="12" t="s">
        <v>83</v>
      </c>
      <c r="AW651" s="12" t="s">
        <v>30</v>
      </c>
      <c r="AX651" s="12" t="s">
        <v>73</v>
      </c>
      <c r="AY651" s="261" t="s">
        <v>139</v>
      </c>
    </row>
    <row r="652" spans="2:51" s="12" customFormat="1" ht="12">
      <c r="B652" s="250"/>
      <c r="C652" s="251"/>
      <c r="D652" s="252" t="s">
        <v>148</v>
      </c>
      <c r="E652" s="253" t="s">
        <v>1</v>
      </c>
      <c r="F652" s="254" t="s">
        <v>908</v>
      </c>
      <c r="G652" s="251"/>
      <c r="H652" s="255">
        <v>3</v>
      </c>
      <c r="I652" s="256"/>
      <c r="J652" s="251"/>
      <c r="K652" s="251"/>
      <c r="L652" s="257"/>
      <c r="M652" s="258"/>
      <c r="N652" s="259"/>
      <c r="O652" s="259"/>
      <c r="P652" s="259"/>
      <c r="Q652" s="259"/>
      <c r="R652" s="259"/>
      <c r="S652" s="259"/>
      <c r="T652" s="260"/>
      <c r="AT652" s="261" t="s">
        <v>148</v>
      </c>
      <c r="AU652" s="261" t="s">
        <v>83</v>
      </c>
      <c r="AV652" s="12" t="s">
        <v>83</v>
      </c>
      <c r="AW652" s="12" t="s">
        <v>30</v>
      </c>
      <c r="AX652" s="12" t="s">
        <v>73</v>
      </c>
      <c r="AY652" s="261" t="s">
        <v>139</v>
      </c>
    </row>
    <row r="653" spans="2:51" s="13" customFormat="1" ht="12">
      <c r="B653" s="262"/>
      <c r="C653" s="263"/>
      <c r="D653" s="252" t="s">
        <v>148</v>
      </c>
      <c r="E653" s="264" t="s">
        <v>1</v>
      </c>
      <c r="F653" s="265" t="s">
        <v>150</v>
      </c>
      <c r="G653" s="263"/>
      <c r="H653" s="266">
        <v>108</v>
      </c>
      <c r="I653" s="267"/>
      <c r="J653" s="263"/>
      <c r="K653" s="263"/>
      <c r="L653" s="268"/>
      <c r="M653" s="269"/>
      <c r="N653" s="270"/>
      <c r="O653" s="270"/>
      <c r="P653" s="270"/>
      <c r="Q653" s="270"/>
      <c r="R653" s="270"/>
      <c r="S653" s="270"/>
      <c r="T653" s="271"/>
      <c r="AT653" s="272" t="s">
        <v>148</v>
      </c>
      <c r="AU653" s="272" t="s">
        <v>83</v>
      </c>
      <c r="AV653" s="13" t="s">
        <v>146</v>
      </c>
      <c r="AW653" s="13" t="s">
        <v>30</v>
      </c>
      <c r="AX653" s="13" t="s">
        <v>81</v>
      </c>
      <c r="AY653" s="272" t="s">
        <v>139</v>
      </c>
    </row>
    <row r="654" spans="2:65" s="1" customFormat="1" ht="16.5" customHeight="1">
      <c r="B654" s="38"/>
      <c r="C654" s="237" t="s">
        <v>332</v>
      </c>
      <c r="D654" s="237" t="s">
        <v>141</v>
      </c>
      <c r="E654" s="238" t="s">
        <v>909</v>
      </c>
      <c r="F654" s="239" t="s">
        <v>910</v>
      </c>
      <c r="G654" s="240" t="s">
        <v>177</v>
      </c>
      <c r="H654" s="241">
        <v>3</v>
      </c>
      <c r="I654" s="242"/>
      <c r="J654" s="243">
        <f>ROUND(I654*H654,2)</f>
        <v>0</v>
      </c>
      <c r="K654" s="239" t="s">
        <v>145</v>
      </c>
      <c r="L654" s="43"/>
      <c r="M654" s="244" t="s">
        <v>1</v>
      </c>
      <c r="N654" s="245" t="s">
        <v>38</v>
      </c>
      <c r="O654" s="86"/>
      <c r="P654" s="246">
        <f>O654*H654</f>
        <v>0</v>
      </c>
      <c r="Q654" s="246">
        <v>0.05563</v>
      </c>
      <c r="R654" s="246">
        <f>Q654*H654</f>
        <v>0.16688999999999998</v>
      </c>
      <c r="S654" s="246">
        <v>0</v>
      </c>
      <c r="T654" s="247">
        <f>S654*H654</f>
        <v>0</v>
      </c>
      <c r="AR654" s="248" t="s">
        <v>146</v>
      </c>
      <c r="AT654" s="248" t="s">
        <v>141</v>
      </c>
      <c r="AU654" s="248" t="s">
        <v>83</v>
      </c>
      <c r="AY654" s="17" t="s">
        <v>139</v>
      </c>
      <c r="BE654" s="249">
        <f>IF(N654="základní",J654,0)</f>
        <v>0</v>
      </c>
      <c r="BF654" s="249">
        <f>IF(N654="snížená",J654,0)</f>
        <v>0</v>
      </c>
      <c r="BG654" s="249">
        <f>IF(N654="zákl. přenesená",J654,0)</f>
        <v>0</v>
      </c>
      <c r="BH654" s="249">
        <f>IF(N654="sníž. přenesená",J654,0)</f>
        <v>0</v>
      </c>
      <c r="BI654" s="249">
        <f>IF(N654="nulová",J654,0)</f>
        <v>0</v>
      </c>
      <c r="BJ654" s="17" t="s">
        <v>81</v>
      </c>
      <c r="BK654" s="249">
        <f>ROUND(I654*H654,2)</f>
        <v>0</v>
      </c>
      <c r="BL654" s="17" t="s">
        <v>146</v>
      </c>
      <c r="BM654" s="248" t="s">
        <v>911</v>
      </c>
    </row>
    <row r="655" spans="2:51" s="12" customFormat="1" ht="12">
      <c r="B655" s="250"/>
      <c r="C655" s="251"/>
      <c r="D655" s="252" t="s">
        <v>148</v>
      </c>
      <c r="E655" s="253" t="s">
        <v>1</v>
      </c>
      <c r="F655" s="254" t="s">
        <v>912</v>
      </c>
      <c r="G655" s="251"/>
      <c r="H655" s="255">
        <v>3</v>
      </c>
      <c r="I655" s="256"/>
      <c r="J655" s="251"/>
      <c r="K655" s="251"/>
      <c r="L655" s="257"/>
      <c r="M655" s="258"/>
      <c r="N655" s="259"/>
      <c r="O655" s="259"/>
      <c r="P655" s="259"/>
      <c r="Q655" s="259"/>
      <c r="R655" s="259"/>
      <c r="S655" s="259"/>
      <c r="T655" s="260"/>
      <c r="AT655" s="261" t="s">
        <v>148</v>
      </c>
      <c r="AU655" s="261" t="s">
        <v>83</v>
      </c>
      <c r="AV655" s="12" t="s">
        <v>83</v>
      </c>
      <c r="AW655" s="12" t="s">
        <v>30</v>
      </c>
      <c r="AX655" s="12" t="s">
        <v>73</v>
      </c>
      <c r="AY655" s="261" t="s">
        <v>139</v>
      </c>
    </row>
    <row r="656" spans="2:51" s="13" customFormat="1" ht="12">
      <c r="B656" s="262"/>
      <c r="C656" s="263"/>
      <c r="D656" s="252" t="s">
        <v>148</v>
      </c>
      <c r="E656" s="264" t="s">
        <v>1</v>
      </c>
      <c r="F656" s="265" t="s">
        <v>150</v>
      </c>
      <c r="G656" s="263"/>
      <c r="H656" s="266">
        <v>3</v>
      </c>
      <c r="I656" s="267"/>
      <c r="J656" s="263"/>
      <c r="K656" s="263"/>
      <c r="L656" s="268"/>
      <c r="M656" s="269"/>
      <c r="N656" s="270"/>
      <c r="O656" s="270"/>
      <c r="P656" s="270"/>
      <c r="Q656" s="270"/>
      <c r="R656" s="270"/>
      <c r="S656" s="270"/>
      <c r="T656" s="271"/>
      <c r="AT656" s="272" t="s">
        <v>148</v>
      </c>
      <c r="AU656" s="272" t="s">
        <v>83</v>
      </c>
      <c r="AV656" s="13" t="s">
        <v>146</v>
      </c>
      <c r="AW656" s="13" t="s">
        <v>30</v>
      </c>
      <c r="AX656" s="13" t="s">
        <v>81</v>
      </c>
      <c r="AY656" s="272" t="s">
        <v>139</v>
      </c>
    </row>
    <row r="657" spans="2:65" s="1" customFormat="1" ht="16.5" customHeight="1">
      <c r="B657" s="38"/>
      <c r="C657" s="237" t="s">
        <v>913</v>
      </c>
      <c r="D657" s="237" t="s">
        <v>141</v>
      </c>
      <c r="E657" s="238" t="s">
        <v>914</v>
      </c>
      <c r="F657" s="239" t="s">
        <v>915</v>
      </c>
      <c r="G657" s="240" t="s">
        <v>177</v>
      </c>
      <c r="H657" s="241">
        <v>21</v>
      </c>
      <c r="I657" s="242"/>
      <c r="J657" s="243">
        <f>ROUND(I657*H657,2)</f>
        <v>0</v>
      </c>
      <c r="K657" s="239" t="s">
        <v>145</v>
      </c>
      <c r="L657" s="43"/>
      <c r="M657" s="244" t="s">
        <v>1</v>
      </c>
      <c r="N657" s="245" t="s">
        <v>38</v>
      </c>
      <c r="O657" s="86"/>
      <c r="P657" s="246">
        <f>O657*H657</f>
        <v>0</v>
      </c>
      <c r="Q657" s="246">
        <v>0.06481</v>
      </c>
      <c r="R657" s="246">
        <f>Q657*H657</f>
        <v>1.36101</v>
      </c>
      <c r="S657" s="246">
        <v>0</v>
      </c>
      <c r="T657" s="247">
        <f>S657*H657</f>
        <v>0</v>
      </c>
      <c r="AR657" s="248" t="s">
        <v>146</v>
      </c>
      <c r="AT657" s="248" t="s">
        <v>141</v>
      </c>
      <c r="AU657" s="248" t="s">
        <v>83</v>
      </c>
      <c r="AY657" s="17" t="s">
        <v>139</v>
      </c>
      <c r="BE657" s="249">
        <f>IF(N657="základní",J657,0)</f>
        <v>0</v>
      </c>
      <c r="BF657" s="249">
        <f>IF(N657="snížená",J657,0)</f>
        <v>0</v>
      </c>
      <c r="BG657" s="249">
        <f>IF(N657="zákl. přenesená",J657,0)</f>
        <v>0</v>
      </c>
      <c r="BH657" s="249">
        <f>IF(N657="sníž. přenesená",J657,0)</f>
        <v>0</v>
      </c>
      <c r="BI657" s="249">
        <f>IF(N657="nulová",J657,0)</f>
        <v>0</v>
      </c>
      <c r="BJ657" s="17" t="s">
        <v>81</v>
      </c>
      <c r="BK657" s="249">
        <f>ROUND(I657*H657,2)</f>
        <v>0</v>
      </c>
      <c r="BL657" s="17" t="s">
        <v>146</v>
      </c>
      <c r="BM657" s="248" t="s">
        <v>916</v>
      </c>
    </row>
    <row r="658" spans="2:51" s="12" customFormat="1" ht="12">
      <c r="B658" s="250"/>
      <c r="C658" s="251"/>
      <c r="D658" s="252" t="s">
        <v>148</v>
      </c>
      <c r="E658" s="253" t="s">
        <v>1</v>
      </c>
      <c r="F658" s="254" t="s">
        <v>917</v>
      </c>
      <c r="G658" s="251"/>
      <c r="H658" s="255">
        <v>8</v>
      </c>
      <c r="I658" s="256"/>
      <c r="J658" s="251"/>
      <c r="K658" s="251"/>
      <c r="L658" s="257"/>
      <c r="M658" s="258"/>
      <c r="N658" s="259"/>
      <c r="O658" s="259"/>
      <c r="P658" s="259"/>
      <c r="Q658" s="259"/>
      <c r="R658" s="259"/>
      <c r="S658" s="259"/>
      <c r="T658" s="260"/>
      <c r="AT658" s="261" t="s">
        <v>148</v>
      </c>
      <c r="AU658" s="261" t="s">
        <v>83</v>
      </c>
      <c r="AV658" s="12" t="s">
        <v>83</v>
      </c>
      <c r="AW658" s="12" t="s">
        <v>30</v>
      </c>
      <c r="AX658" s="12" t="s">
        <v>73</v>
      </c>
      <c r="AY658" s="261" t="s">
        <v>139</v>
      </c>
    </row>
    <row r="659" spans="2:51" s="12" customFormat="1" ht="12">
      <c r="B659" s="250"/>
      <c r="C659" s="251"/>
      <c r="D659" s="252" t="s">
        <v>148</v>
      </c>
      <c r="E659" s="253" t="s">
        <v>1</v>
      </c>
      <c r="F659" s="254" t="s">
        <v>918</v>
      </c>
      <c r="G659" s="251"/>
      <c r="H659" s="255">
        <v>5</v>
      </c>
      <c r="I659" s="256"/>
      <c r="J659" s="251"/>
      <c r="K659" s="251"/>
      <c r="L659" s="257"/>
      <c r="M659" s="258"/>
      <c r="N659" s="259"/>
      <c r="O659" s="259"/>
      <c r="P659" s="259"/>
      <c r="Q659" s="259"/>
      <c r="R659" s="259"/>
      <c r="S659" s="259"/>
      <c r="T659" s="260"/>
      <c r="AT659" s="261" t="s">
        <v>148</v>
      </c>
      <c r="AU659" s="261" t="s">
        <v>83</v>
      </c>
      <c r="AV659" s="12" t="s">
        <v>83</v>
      </c>
      <c r="AW659" s="12" t="s">
        <v>30</v>
      </c>
      <c r="AX659" s="12" t="s">
        <v>73</v>
      </c>
      <c r="AY659" s="261" t="s">
        <v>139</v>
      </c>
    </row>
    <row r="660" spans="2:51" s="12" customFormat="1" ht="12">
      <c r="B660" s="250"/>
      <c r="C660" s="251"/>
      <c r="D660" s="252" t="s">
        <v>148</v>
      </c>
      <c r="E660" s="253" t="s">
        <v>1</v>
      </c>
      <c r="F660" s="254" t="s">
        <v>919</v>
      </c>
      <c r="G660" s="251"/>
      <c r="H660" s="255">
        <v>6</v>
      </c>
      <c r="I660" s="256"/>
      <c r="J660" s="251"/>
      <c r="K660" s="251"/>
      <c r="L660" s="257"/>
      <c r="M660" s="258"/>
      <c r="N660" s="259"/>
      <c r="O660" s="259"/>
      <c r="P660" s="259"/>
      <c r="Q660" s="259"/>
      <c r="R660" s="259"/>
      <c r="S660" s="259"/>
      <c r="T660" s="260"/>
      <c r="AT660" s="261" t="s">
        <v>148</v>
      </c>
      <c r="AU660" s="261" t="s">
        <v>83</v>
      </c>
      <c r="AV660" s="12" t="s">
        <v>83</v>
      </c>
      <c r="AW660" s="12" t="s">
        <v>30</v>
      </c>
      <c r="AX660" s="12" t="s">
        <v>73</v>
      </c>
      <c r="AY660" s="261" t="s">
        <v>139</v>
      </c>
    </row>
    <row r="661" spans="2:51" s="12" customFormat="1" ht="12">
      <c r="B661" s="250"/>
      <c r="C661" s="251"/>
      <c r="D661" s="252" t="s">
        <v>148</v>
      </c>
      <c r="E661" s="253" t="s">
        <v>1</v>
      </c>
      <c r="F661" s="254" t="s">
        <v>920</v>
      </c>
      <c r="G661" s="251"/>
      <c r="H661" s="255">
        <v>2</v>
      </c>
      <c r="I661" s="256"/>
      <c r="J661" s="251"/>
      <c r="K661" s="251"/>
      <c r="L661" s="257"/>
      <c r="M661" s="258"/>
      <c r="N661" s="259"/>
      <c r="O661" s="259"/>
      <c r="P661" s="259"/>
      <c r="Q661" s="259"/>
      <c r="R661" s="259"/>
      <c r="S661" s="259"/>
      <c r="T661" s="260"/>
      <c r="AT661" s="261" t="s">
        <v>148</v>
      </c>
      <c r="AU661" s="261" t="s">
        <v>83</v>
      </c>
      <c r="AV661" s="12" t="s">
        <v>83</v>
      </c>
      <c r="AW661" s="12" t="s">
        <v>30</v>
      </c>
      <c r="AX661" s="12" t="s">
        <v>73</v>
      </c>
      <c r="AY661" s="261" t="s">
        <v>139</v>
      </c>
    </row>
    <row r="662" spans="2:51" s="13" customFormat="1" ht="12">
      <c r="B662" s="262"/>
      <c r="C662" s="263"/>
      <c r="D662" s="252" t="s">
        <v>148</v>
      </c>
      <c r="E662" s="264" t="s">
        <v>1</v>
      </c>
      <c r="F662" s="265" t="s">
        <v>150</v>
      </c>
      <c r="G662" s="263"/>
      <c r="H662" s="266">
        <v>21</v>
      </c>
      <c r="I662" s="267"/>
      <c r="J662" s="263"/>
      <c r="K662" s="263"/>
      <c r="L662" s="268"/>
      <c r="M662" s="269"/>
      <c r="N662" s="270"/>
      <c r="O662" s="270"/>
      <c r="P662" s="270"/>
      <c r="Q662" s="270"/>
      <c r="R662" s="270"/>
      <c r="S662" s="270"/>
      <c r="T662" s="271"/>
      <c r="AT662" s="272" t="s">
        <v>148</v>
      </c>
      <c r="AU662" s="272" t="s">
        <v>83</v>
      </c>
      <c r="AV662" s="13" t="s">
        <v>146</v>
      </c>
      <c r="AW662" s="13" t="s">
        <v>30</v>
      </c>
      <c r="AX662" s="13" t="s">
        <v>81</v>
      </c>
      <c r="AY662" s="272" t="s">
        <v>139</v>
      </c>
    </row>
    <row r="663" spans="2:65" s="1" customFormat="1" ht="16.5" customHeight="1">
      <c r="B663" s="38"/>
      <c r="C663" s="237" t="s">
        <v>921</v>
      </c>
      <c r="D663" s="237" t="s">
        <v>141</v>
      </c>
      <c r="E663" s="238" t="s">
        <v>922</v>
      </c>
      <c r="F663" s="239" t="s">
        <v>923</v>
      </c>
      <c r="G663" s="240" t="s">
        <v>177</v>
      </c>
      <c r="H663" s="241">
        <v>5</v>
      </c>
      <c r="I663" s="242"/>
      <c r="J663" s="243">
        <f>ROUND(I663*H663,2)</f>
        <v>0</v>
      </c>
      <c r="K663" s="239" t="s">
        <v>145</v>
      </c>
      <c r="L663" s="43"/>
      <c r="M663" s="244" t="s">
        <v>1</v>
      </c>
      <c r="N663" s="245" t="s">
        <v>38</v>
      </c>
      <c r="O663" s="86"/>
      <c r="P663" s="246">
        <f>O663*H663</f>
        <v>0</v>
      </c>
      <c r="Q663" s="246">
        <v>0.07429</v>
      </c>
      <c r="R663" s="246">
        <f>Q663*H663</f>
        <v>0.37144999999999995</v>
      </c>
      <c r="S663" s="246">
        <v>0</v>
      </c>
      <c r="T663" s="247">
        <f>S663*H663</f>
        <v>0</v>
      </c>
      <c r="AR663" s="248" t="s">
        <v>146</v>
      </c>
      <c r="AT663" s="248" t="s">
        <v>141</v>
      </c>
      <c r="AU663" s="248" t="s">
        <v>83</v>
      </c>
      <c r="AY663" s="17" t="s">
        <v>139</v>
      </c>
      <c r="BE663" s="249">
        <f>IF(N663="základní",J663,0)</f>
        <v>0</v>
      </c>
      <c r="BF663" s="249">
        <f>IF(N663="snížená",J663,0)</f>
        <v>0</v>
      </c>
      <c r="BG663" s="249">
        <f>IF(N663="zákl. přenesená",J663,0)</f>
        <v>0</v>
      </c>
      <c r="BH663" s="249">
        <f>IF(N663="sníž. přenesená",J663,0)</f>
        <v>0</v>
      </c>
      <c r="BI663" s="249">
        <f>IF(N663="nulová",J663,0)</f>
        <v>0</v>
      </c>
      <c r="BJ663" s="17" t="s">
        <v>81</v>
      </c>
      <c r="BK663" s="249">
        <f>ROUND(I663*H663,2)</f>
        <v>0</v>
      </c>
      <c r="BL663" s="17" t="s">
        <v>146</v>
      </c>
      <c r="BM663" s="248" t="s">
        <v>924</v>
      </c>
    </row>
    <row r="664" spans="2:51" s="12" customFormat="1" ht="12">
      <c r="B664" s="250"/>
      <c r="C664" s="251"/>
      <c r="D664" s="252" t="s">
        <v>148</v>
      </c>
      <c r="E664" s="253" t="s">
        <v>1</v>
      </c>
      <c r="F664" s="254" t="s">
        <v>925</v>
      </c>
      <c r="G664" s="251"/>
      <c r="H664" s="255">
        <v>2</v>
      </c>
      <c r="I664" s="256"/>
      <c r="J664" s="251"/>
      <c r="K664" s="251"/>
      <c r="L664" s="257"/>
      <c r="M664" s="258"/>
      <c r="N664" s="259"/>
      <c r="O664" s="259"/>
      <c r="P664" s="259"/>
      <c r="Q664" s="259"/>
      <c r="R664" s="259"/>
      <c r="S664" s="259"/>
      <c r="T664" s="260"/>
      <c r="AT664" s="261" t="s">
        <v>148</v>
      </c>
      <c r="AU664" s="261" t="s">
        <v>83</v>
      </c>
      <c r="AV664" s="12" t="s">
        <v>83</v>
      </c>
      <c r="AW664" s="12" t="s">
        <v>30</v>
      </c>
      <c r="AX664" s="12" t="s">
        <v>73</v>
      </c>
      <c r="AY664" s="261" t="s">
        <v>139</v>
      </c>
    </row>
    <row r="665" spans="2:51" s="12" customFormat="1" ht="12">
      <c r="B665" s="250"/>
      <c r="C665" s="251"/>
      <c r="D665" s="252" t="s">
        <v>148</v>
      </c>
      <c r="E665" s="253" t="s">
        <v>1</v>
      </c>
      <c r="F665" s="254" t="s">
        <v>926</v>
      </c>
      <c r="G665" s="251"/>
      <c r="H665" s="255">
        <v>3</v>
      </c>
      <c r="I665" s="256"/>
      <c r="J665" s="251"/>
      <c r="K665" s="251"/>
      <c r="L665" s="257"/>
      <c r="M665" s="258"/>
      <c r="N665" s="259"/>
      <c r="O665" s="259"/>
      <c r="P665" s="259"/>
      <c r="Q665" s="259"/>
      <c r="R665" s="259"/>
      <c r="S665" s="259"/>
      <c r="T665" s="260"/>
      <c r="AT665" s="261" t="s">
        <v>148</v>
      </c>
      <c r="AU665" s="261" t="s">
        <v>83</v>
      </c>
      <c r="AV665" s="12" t="s">
        <v>83</v>
      </c>
      <c r="AW665" s="12" t="s">
        <v>30</v>
      </c>
      <c r="AX665" s="12" t="s">
        <v>73</v>
      </c>
      <c r="AY665" s="261" t="s">
        <v>139</v>
      </c>
    </row>
    <row r="666" spans="2:51" s="13" customFormat="1" ht="12">
      <c r="B666" s="262"/>
      <c r="C666" s="263"/>
      <c r="D666" s="252" t="s">
        <v>148</v>
      </c>
      <c r="E666" s="264" t="s">
        <v>1</v>
      </c>
      <c r="F666" s="265" t="s">
        <v>150</v>
      </c>
      <c r="G666" s="263"/>
      <c r="H666" s="266">
        <v>5</v>
      </c>
      <c r="I666" s="267"/>
      <c r="J666" s="263"/>
      <c r="K666" s="263"/>
      <c r="L666" s="268"/>
      <c r="M666" s="269"/>
      <c r="N666" s="270"/>
      <c r="O666" s="270"/>
      <c r="P666" s="270"/>
      <c r="Q666" s="270"/>
      <c r="R666" s="270"/>
      <c r="S666" s="270"/>
      <c r="T666" s="271"/>
      <c r="AT666" s="272" t="s">
        <v>148</v>
      </c>
      <c r="AU666" s="272" t="s">
        <v>83</v>
      </c>
      <c r="AV666" s="13" t="s">
        <v>146</v>
      </c>
      <c r="AW666" s="13" t="s">
        <v>30</v>
      </c>
      <c r="AX666" s="13" t="s">
        <v>81</v>
      </c>
      <c r="AY666" s="272" t="s">
        <v>139</v>
      </c>
    </row>
    <row r="667" spans="2:65" s="1" customFormat="1" ht="16.5" customHeight="1">
      <c r="B667" s="38"/>
      <c r="C667" s="237" t="s">
        <v>927</v>
      </c>
      <c r="D667" s="237" t="s">
        <v>141</v>
      </c>
      <c r="E667" s="238" t="s">
        <v>928</v>
      </c>
      <c r="F667" s="239" t="s">
        <v>929</v>
      </c>
      <c r="G667" s="240" t="s">
        <v>177</v>
      </c>
      <c r="H667" s="241">
        <v>5</v>
      </c>
      <c r="I667" s="242"/>
      <c r="J667" s="243">
        <f>ROUND(I667*H667,2)</f>
        <v>0</v>
      </c>
      <c r="K667" s="239" t="s">
        <v>145</v>
      </c>
      <c r="L667" s="43"/>
      <c r="M667" s="244" t="s">
        <v>1</v>
      </c>
      <c r="N667" s="245" t="s">
        <v>38</v>
      </c>
      <c r="O667" s="86"/>
      <c r="P667" s="246">
        <f>O667*H667</f>
        <v>0</v>
      </c>
      <c r="Q667" s="246">
        <v>0.08347</v>
      </c>
      <c r="R667" s="246">
        <f>Q667*H667</f>
        <v>0.41735</v>
      </c>
      <c r="S667" s="246">
        <v>0</v>
      </c>
      <c r="T667" s="247">
        <f>S667*H667</f>
        <v>0</v>
      </c>
      <c r="AR667" s="248" t="s">
        <v>146</v>
      </c>
      <c r="AT667" s="248" t="s">
        <v>141</v>
      </c>
      <c r="AU667" s="248" t="s">
        <v>83</v>
      </c>
      <c r="AY667" s="17" t="s">
        <v>139</v>
      </c>
      <c r="BE667" s="249">
        <f>IF(N667="základní",J667,0)</f>
        <v>0</v>
      </c>
      <c r="BF667" s="249">
        <f>IF(N667="snížená",J667,0)</f>
        <v>0</v>
      </c>
      <c r="BG667" s="249">
        <f>IF(N667="zákl. přenesená",J667,0)</f>
        <v>0</v>
      </c>
      <c r="BH667" s="249">
        <f>IF(N667="sníž. přenesená",J667,0)</f>
        <v>0</v>
      </c>
      <c r="BI667" s="249">
        <f>IF(N667="nulová",J667,0)</f>
        <v>0</v>
      </c>
      <c r="BJ667" s="17" t="s">
        <v>81</v>
      </c>
      <c r="BK667" s="249">
        <f>ROUND(I667*H667,2)</f>
        <v>0</v>
      </c>
      <c r="BL667" s="17" t="s">
        <v>146</v>
      </c>
      <c r="BM667" s="248" t="s">
        <v>930</v>
      </c>
    </row>
    <row r="668" spans="2:51" s="12" customFormat="1" ht="12">
      <c r="B668" s="250"/>
      <c r="C668" s="251"/>
      <c r="D668" s="252" t="s">
        <v>148</v>
      </c>
      <c r="E668" s="253" t="s">
        <v>1</v>
      </c>
      <c r="F668" s="254" t="s">
        <v>931</v>
      </c>
      <c r="G668" s="251"/>
      <c r="H668" s="255">
        <v>3</v>
      </c>
      <c r="I668" s="256"/>
      <c r="J668" s="251"/>
      <c r="K668" s="251"/>
      <c r="L668" s="257"/>
      <c r="M668" s="258"/>
      <c r="N668" s="259"/>
      <c r="O668" s="259"/>
      <c r="P668" s="259"/>
      <c r="Q668" s="259"/>
      <c r="R668" s="259"/>
      <c r="S668" s="259"/>
      <c r="T668" s="260"/>
      <c r="AT668" s="261" t="s">
        <v>148</v>
      </c>
      <c r="AU668" s="261" t="s">
        <v>83</v>
      </c>
      <c r="AV668" s="12" t="s">
        <v>83</v>
      </c>
      <c r="AW668" s="12" t="s">
        <v>30</v>
      </c>
      <c r="AX668" s="12" t="s">
        <v>73</v>
      </c>
      <c r="AY668" s="261" t="s">
        <v>139</v>
      </c>
    </row>
    <row r="669" spans="2:51" s="12" customFormat="1" ht="12">
      <c r="B669" s="250"/>
      <c r="C669" s="251"/>
      <c r="D669" s="252" t="s">
        <v>148</v>
      </c>
      <c r="E669" s="253" t="s">
        <v>1</v>
      </c>
      <c r="F669" s="254" t="s">
        <v>932</v>
      </c>
      <c r="G669" s="251"/>
      <c r="H669" s="255">
        <v>2</v>
      </c>
      <c r="I669" s="256"/>
      <c r="J669" s="251"/>
      <c r="K669" s="251"/>
      <c r="L669" s="257"/>
      <c r="M669" s="258"/>
      <c r="N669" s="259"/>
      <c r="O669" s="259"/>
      <c r="P669" s="259"/>
      <c r="Q669" s="259"/>
      <c r="R669" s="259"/>
      <c r="S669" s="259"/>
      <c r="T669" s="260"/>
      <c r="AT669" s="261" t="s">
        <v>148</v>
      </c>
      <c r="AU669" s="261" t="s">
        <v>83</v>
      </c>
      <c r="AV669" s="12" t="s">
        <v>83</v>
      </c>
      <c r="AW669" s="12" t="s">
        <v>30</v>
      </c>
      <c r="AX669" s="12" t="s">
        <v>73</v>
      </c>
      <c r="AY669" s="261" t="s">
        <v>139</v>
      </c>
    </row>
    <row r="670" spans="2:51" s="13" customFormat="1" ht="12">
      <c r="B670" s="262"/>
      <c r="C670" s="263"/>
      <c r="D670" s="252" t="s">
        <v>148</v>
      </c>
      <c r="E670" s="264" t="s">
        <v>1</v>
      </c>
      <c r="F670" s="265" t="s">
        <v>150</v>
      </c>
      <c r="G670" s="263"/>
      <c r="H670" s="266">
        <v>5</v>
      </c>
      <c r="I670" s="267"/>
      <c r="J670" s="263"/>
      <c r="K670" s="263"/>
      <c r="L670" s="268"/>
      <c r="M670" s="269"/>
      <c r="N670" s="270"/>
      <c r="O670" s="270"/>
      <c r="P670" s="270"/>
      <c r="Q670" s="270"/>
      <c r="R670" s="270"/>
      <c r="S670" s="270"/>
      <c r="T670" s="271"/>
      <c r="AT670" s="272" t="s">
        <v>148</v>
      </c>
      <c r="AU670" s="272" t="s">
        <v>83</v>
      </c>
      <c r="AV670" s="13" t="s">
        <v>146</v>
      </c>
      <c r="AW670" s="13" t="s">
        <v>30</v>
      </c>
      <c r="AX670" s="13" t="s">
        <v>81</v>
      </c>
      <c r="AY670" s="272" t="s">
        <v>139</v>
      </c>
    </row>
    <row r="671" spans="2:65" s="1" customFormat="1" ht="16.5" customHeight="1">
      <c r="B671" s="38"/>
      <c r="C671" s="237" t="s">
        <v>933</v>
      </c>
      <c r="D671" s="237" t="s">
        <v>141</v>
      </c>
      <c r="E671" s="238" t="s">
        <v>934</v>
      </c>
      <c r="F671" s="239" t="s">
        <v>935</v>
      </c>
      <c r="G671" s="240" t="s">
        <v>177</v>
      </c>
      <c r="H671" s="241">
        <v>15</v>
      </c>
      <c r="I671" s="242"/>
      <c r="J671" s="243">
        <f>ROUND(I671*H671,2)</f>
        <v>0</v>
      </c>
      <c r="K671" s="239" t="s">
        <v>145</v>
      </c>
      <c r="L671" s="43"/>
      <c r="M671" s="244" t="s">
        <v>1</v>
      </c>
      <c r="N671" s="245" t="s">
        <v>38</v>
      </c>
      <c r="O671" s="86"/>
      <c r="P671" s="246">
        <f>O671*H671</f>
        <v>0</v>
      </c>
      <c r="Q671" s="246">
        <v>0.09285</v>
      </c>
      <c r="R671" s="246">
        <f>Q671*H671</f>
        <v>1.39275</v>
      </c>
      <c r="S671" s="246">
        <v>0</v>
      </c>
      <c r="T671" s="247">
        <f>S671*H671</f>
        <v>0</v>
      </c>
      <c r="AR671" s="248" t="s">
        <v>146</v>
      </c>
      <c r="AT671" s="248" t="s">
        <v>141</v>
      </c>
      <c r="AU671" s="248" t="s">
        <v>83</v>
      </c>
      <c r="AY671" s="17" t="s">
        <v>139</v>
      </c>
      <c r="BE671" s="249">
        <f>IF(N671="základní",J671,0)</f>
        <v>0</v>
      </c>
      <c r="BF671" s="249">
        <f>IF(N671="snížená",J671,0)</f>
        <v>0</v>
      </c>
      <c r="BG671" s="249">
        <f>IF(N671="zákl. přenesená",J671,0)</f>
        <v>0</v>
      </c>
      <c r="BH671" s="249">
        <f>IF(N671="sníž. přenesená",J671,0)</f>
        <v>0</v>
      </c>
      <c r="BI671" s="249">
        <f>IF(N671="nulová",J671,0)</f>
        <v>0</v>
      </c>
      <c r="BJ671" s="17" t="s">
        <v>81</v>
      </c>
      <c r="BK671" s="249">
        <f>ROUND(I671*H671,2)</f>
        <v>0</v>
      </c>
      <c r="BL671" s="17" t="s">
        <v>146</v>
      </c>
      <c r="BM671" s="248" t="s">
        <v>936</v>
      </c>
    </row>
    <row r="672" spans="2:51" s="12" customFormat="1" ht="12">
      <c r="B672" s="250"/>
      <c r="C672" s="251"/>
      <c r="D672" s="252" t="s">
        <v>148</v>
      </c>
      <c r="E672" s="253" t="s">
        <v>1</v>
      </c>
      <c r="F672" s="254" t="s">
        <v>937</v>
      </c>
      <c r="G672" s="251"/>
      <c r="H672" s="255">
        <v>6</v>
      </c>
      <c r="I672" s="256"/>
      <c r="J672" s="251"/>
      <c r="K672" s="251"/>
      <c r="L672" s="257"/>
      <c r="M672" s="258"/>
      <c r="N672" s="259"/>
      <c r="O672" s="259"/>
      <c r="P672" s="259"/>
      <c r="Q672" s="259"/>
      <c r="R672" s="259"/>
      <c r="S672" s="259"/>
      <c r="T672" s="260"/>
      <c r="AT672" s="261" t="s">
        <v>148</v>
      </c>
      <c r="AU672" s="261" t="s">
        <v>83</v>
      </c>
      <c r="AV672" s="12" t="s">
        <v>83</v>
      </c>
      <c r="AW672" s="12" t="s">
        <v>30</v>
      </c>
      <c r="AX672" s="12" t="s">
        <v>73</v>
      </c>
      <c r="AY672" s="261" t="s">
        <v>139</v>
      </c>
    </row>
    <row r="673" spans="2:51" s="12" customFormat="1" ht="12">
      <c r="B673" s="250"/>
      <c r="C673" s="251"/>
      <c r="D673" s="252" t="s">
        <v>148</v>
      </c>
      <c r="E673" s="253" t="s">
        <v>1</v>
      </c>
      <c r="F673" s="254" t="s">
        <v>938</v>
      </c>
      <c r="G673" s="251"/>
      <c r="H673" s="255">
        <v>7</v>
      </c>
      <c r="I673" s="256"/>
      <c r="J673" s="251"/>
      <c r="K673" s="251"/>
      <c r="L673" s="257"/>
      <c r="M673" s="258"/>
      <c r="N673" s="259"/>
      <c r="O673" s="259"/>
      <c r="P673" s="259"/>
      <c r="Q673" s="259"/>
      <c r="R673" s="259"/>
      <c r="S673" s="259"/>
      <c r="T673" s="260"/>
      <c r="AT673" s="261" t="s">
        <v>148</v>
      </c>
      <c r="AU673" s="261" t="s">
        <v>83</v>
      </c>
      <c r="AV673" s="12" t="s">
        <v>83</v>
      </c>
      <c r="AW673" s="12" t="s">
        <v>30</v>
      </c>
      <c r="AX673" s="12" t="s">
        <v>73</v>
      </c>
      <c r="AY673" s="261" t="s">
        <v>139</v>
      </c>
    </row>
    <row r="674" spans="2:51" s="12" customFormat="1" ht="12">
      <c r="B674" s="250"/>
      <c r="C674" s="251"/>
      <c r="D674" s="252" t="s">
        <v>148</v>
      </c>
      <c r="E674" s="253" t="s">
        <v>1</v>
      </c>
      <c r="F674" s="254" t="s">
        <v>939</v>
      </c>
      <c r="G674" s="251"/>
      <c r="H674" s="255">
        <v>2</v>
      </c>
      <c r="I674" s="256"/>
      <c r="J674" s="251"/>
      <c r="K674" s="251"/>
      <c r="L674" s="257"/>
      <c r="M674" s="258"/>
      <c r="N674" s="259"/>
      <c r="O674" s="259"/>
      <c r="P674" s="259"/>
      <c r="Q674" s="259"/>
      <c r="R674" s="259"/>
      <c r="S674" s="259"/>
      <c r="T674" s="260"/>
      <c r="AT674" s="261" t="s">
        <v>148</v>
      </c>
      <c r="AU674" s="261" t="s">
        <v>83</v>
      </c>
      <c r="AV674" s="12" t="s">
        <v>83</v>
      </c>
      <c r="AW674" s="12" t="s">
        <v>30</v>
      </c>
      <c r="AX674" s="12" t="s">
        <v>73</v>
      </c>
      <c r="AY674" s="261" t="s">
        <v>139</v>
      </c>
    </row>
    <row r="675" spans="2:51" s="13" customFormat="1" ht="12">
      <c r="B675" s="262"/>
      <c r="C675" s="263"/>
      <c r="D675" s="252" t="s">
        <v>148</v>
      </c>
      <c r="E675" s="264" t="s">
        <v>1</v>
      </c>
      <c r="F675" s="265" t="s">
        <v>150</v>
      </c>
      <c r="G675" s="263"/>
      <c r="H675" s="266">
        <v>15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AT675" s="272" t="s">
        <v>148</v>
      </c>
      <c r="AU675" s="272" t="s">
        <v>83</v>
      </c>
      <c r="AV675" s="13" t="s">
        <v>146</v>
      </c>
      <c r="AW675" s="13" t="s">
        <v>30</v>
      </c>
      <c r="AX675" s="13" t="s">
        <v>81</v>
      </c>
      <c r="AY675" s="272" t="s">
        <v>139</v>
      </c>
    </row>
    <row r="676" spans="2:65" s="1" customFormat="1" ht="16.5" customHeight="1">
      <c r="B676" s="38"/>
      <c r="C676" s="237" t="s">
        <v>940</v>
      </c>
      <c r="D676" s="237" t="s">
        <v>141</v>
      </c>
      <c r="E676" s="238" t="s">
        <v>941</v>
      </c>
      <c r="F676" s="239" t="s">
        <v>942</v>
      </c>
      <c r="G676" s="240" t="s">
        <v>177</v>
      </c>
      <c r="H676" s="241">
        <v>3</v>
      </c>
      <c r="I676" s="242"/>
      <c r="J676" s="243">
        <f>ROUND(I676*H676,2)</f>
        <v>0</v>
      </c>
      <c r="K676" s="239" t="s">
        <v>145</v>
      </c>
      <c r="L676" s="43"/>
      <c r="M676" s="244" t="s">
        <v>1</v>
      </c>
      <c r="N676" s="245" t="s">
        <v>38</v>
      </c>
      <c r="O676" s="86"/>
      <c r="P676" s="246">
        <f>O676*H676</f>
        <v>0</v>
      </c>
      <c r="Q676" s="246">
        <v>0.10203</v>
      </c>
      <c r="R676" s="246">
        <f>Q676*H676</f>
        <v>0.30609</v>
      </c>
      <c r="S676" s="246">
        <v>0</v>
      </c>
      <c r="T676" s="247">
        <f>S676*H676</f>
        <v>0</v>
      </c>
      <c r="AR676" s="248" t="s">
        <v>146</v>
      </c>
      <c r="AT676" s="248" t="s">
        <v>141</v>
      </c>
      <c r="AU676" s="248" t="s">
        <v>83</v>
      </c>
      <c r="AY676" s="17" t="s">
        <v>139</v>
      </c>
      <c r="BE676" s="249">
        <f>IF(N676="základní",J676,0)</f>
        <v>0</v>
      </c>
      <c r="BF676" s="249">
        <f>IF(N676="snížená",J676,0)</f>
        <v>0</v>
      </c>
      <c r="BG676" s="249">
        <f>IF(N676="zákl. přenesená",J676,0)</f>
        <v>0</v>
      </c>
      <c r="BH676" s="249">
        <f>IF(N676="sníž. přenesená",J676,0)</f>
        <v>0</v>
      </c>
      <c r="BI676" s="249">
        <f>IF(N676="nulová",J676,0)</f>
        <v>0</v>
      </c>
      <c r="BJ676" s="17" t="s">
        <v>81</v>
      </c>
      <c r="BK676" s="249">
        <f>ROUND(I676*H676,2)</f>
        <v>0</v>
      </c>
      <c r="BL676" s="17" t="s">
        <v>146</v>
      </c>
      <c r="BM676" s="248" t="s">
        <v>943</v>
      </c>
    </row>
    <row r="677" spans="2:51" s="12" customFormat="1" ht="12">
      <c r="B677" s="250"/>
      <c r="C677" s="251"/>
      <c r="D677" s="252" t="s">
        <v>148</v>
      </c>
      <c r="E677" s="253" t="s">
        <v>1</v>
      </c>
      <c r="F677" s="254" t="s">
        <v>944</v>
      </c>
      <c r="G677" s="251"/>
      <c r="H677" s="255">
        <v>3</v>
      </c>
      <c r="I677" s="256"/>
      <c r="J677" s="251"/>
      <c r="K677" s="251"/>
      <c r="L677" s="257"/>
      <c r="M677" s="258"/>
      <c r="N677" s="259"/>
      <c r="O677" s="259"/>
      <c r="P677" s="259"/>
      <c r="Q677" s="259"/>
      <c r="R677" s="259"/>
      <c r="S677" s="259"/>
      <c r="T677" s="260"/>
      <c r="AT677" s="261" t="s">
        <v>148</v>
      </c>
      <c r="AU677" s="261" t="s">
        <v>83</v>
      </c>
      <c r="AV677" s="12" t="s">
        <v>83</v>
      </c>
      <c r="AW677" s="12" t="s">
        <v>30</v>
      </c>
      <c r="AX677" s="12" t="s">
        <v>73</v>
      </c>
      <c r="AY677" s="261" t="s">
        <v>139</v>
      </c>
    </row>
    <row r="678" spans="2:51" s="13" customFormat="1" ht="12">
      <c r="B678" s="262"/>
      <c r="C678" s="263"/>
      <c r="D678" s="252" t="s">
        <v>148</v>
      </c>
      <c r="E678" s="264" t="s">
        <v>1</v>
      </c>
      <c r="F678" s="265" t="s">
        <v>150</v>
      </c>
      <c r="G678" s="263"/>
      <c r="H678" s="266">
        <v>3</v>
      </c>
      <c r="I678" s="267"/>
      <c r="J678" s="263"/>
      <c r="K678" s="263"/>
      <c r="L678" s="268"/>
      <c r="M678" s="269"/>
      <c r="N678" s="270"/>
      <c r="O678" s="270"/>
      <c r="P678" s="270"/>
      <c r="Q678" s="270"/>
      <c r="R678" s="270"/>
      <c r="S678" s="270"/>
      <c r="T678" s="271"/>
      <c r="AT678" s="272" t="s">
        <v>148</v>
      </c>
      <c r="AU678" s="272" t="s">
        <v>83</v>
      </c>
      <c r="AV678" s="13" t="s">
        <v>146</v>
      </c>
      <c r="AW678" s="13" t="s">
        <v>30</v>
      </c>
      <c r="AX678" s="13" t="s">
        <v>81</v>
      </c>
      <c r="AY678" s="272" t="s">
        <v>139</v>
      </c>
    </row>
    <row r="679" spans="2:65" s="1" customFormat="1" ht="16.5" customHeight="1">
      <c r="B679" s="38"/>
      <c r="C679" s="237" t="s">
        <v>945</v>
      </c>
      <c r="D679" s="237" t="s">
        <v>141</v>
      </c>
      <c r="E679" s="238" t="s">
        <v>946</v>
      </c>
      <c r="F679" s="239" t="s">
        <v>947</v>
      </c>
      <c r="G679" s="240" t="s">
        <v>144</v>
      </c>
      <c r="H679" s="241">
        <v>0.771</v>
      </c>
      <c r="I679" s="242"/>
      <c r="J679" s="243">
        <f>ROUND(I679*H679,2)</f>
        <v>0</v>
      </c>
      <c r="K679" s="239" t="s">
        <v>145</v>
      </c>
      <c r="L679" s="43"/>
      <c r="M679" s="244" t="s">
        <v>1</v>
      </c>
      <c r="N679" s="245" t="s">
        <v>38</v>
      </c>
      <c r="O679" s="86"/>
      <c r="P679" s="246">
        <f>O679*H679</f>
        <v>0</v>
      </c>
      <c r="Q679" s="246">
        <v>1.94302</v>
      </c>
      <c r="R679" s="246">
        <f>Q679*H679</f>
        <v>1.49806842</v>
      </c>
      <c r="S679" s="246">
        <v>0</v>
      </c>
      <c r="T679" s="247">
        <f>S679*H679</f>
        <v>0</v>
      </c>
      <c r="AR679" s="248" t="s">
        <v>146</v>
      </c>
      <c r="AT679" s="248" t="s">
        <v>141</v>
      </c>
      <c r="AU679" s="248" t="s">
        <v>83</v>
      </c>
      <c r="AY679" s="17" t="s">
        <v>139</v>
      </c>
      <c r="BE679" s="249">
        <f>IF(N679="základní",J679,0)</f>
        <v>0</v>
      </c>
      <c r="BF679" s="249">
        <f>IF(N679="snížená",J679,0)</f>
        <v>0</v>
      </c>
      <c r="BG679" s="249">
        <f>IF(N679="zákl. přenesená",J679,0)</f>
        <v>0</v>
      </c>
      <c r="BH679" s="249">
        <f>IF(N679="sníž. přenesená",J679,0)</f>
        <v>0</v>
      </c>
      <c r="BI679" s="249">
        <f>IF(N679="nulová",J679,0)</f>
        <v>0</v>
      </c>
      <c r="BJ679" s="17" t="s">
        <v>81</v>
      </c>
      <c r="BK679" s="249">
        <f>ROUND(I679*H679,2)</f>
        <v>0</v>
      </c>
      <c r="BL679" s="17" t="s">
        <v>146</v>
      </c>
      <c r="BM679" s="248" t="s">
        <v>948</v>
      </c>
    </row>
    <row r="680" spans="2:51" s="12" customFormat="1" ht="12">
      <c r="B680" s="250"/>
      <c r="C680" s="251"/>
      <c r="D680" s="252" t="s">
        <v>148</v>
      </c>
      <c r="E680" s="253" t="s">
        <v>1</v>
      </c>
      <c r="F680" s="254" t="s">
        <v>949</v>
      </c>
      <c r="G680" s="251"/>
      <c r="H680" s="255">
        <v>0.23</v>
      </c>
      <c r="I680" s="256"/>
      <c r="J680" s="251"/>
      <c r="K680" s="251"/>
      <c r="L680" s="257"/>
      <c r="M680" s="258"/>
      <c r="N680" s="259"/>
      <c r="O680" s="259"/>
      <c r="P680" s="259"/>
      <c r="Q680" s="259"/>
      <c r="R680" s="259"/>
      <c r="S680" s="259"/>
      <c r="T680" s="260"/>
      <c r="AT680" s="261" t="s">
        <v>148</v>
      </c>
      <c r="AU680" s="261" t="s">
        <v>83</v>
      </c>
      <c r="AV680" s="12" t="s">
        <v>83</v>
      </c>
      <c r="AW680" s="12" t="s">
        <v>30</v>
      </c>
      <c r="AX680" s="12" t="s">
        <v>73</v>
      </c>
      <c r="AY680" s="261" t="s">
        <v>139</v>
      </c>
    </row>
    <row r="681" spans="2:51" s="12" customFormat="1" ht="12">
      <c r="B681" s="250"/>
      <c r="C681" s="251"/>
      <c r="D681" s="252" t="s">
        <v>148</v>
      </c>
      <c r="E681" s="253" t="s">
        <v>1</v>
      </c>
      <c r="F681" s="254" t="s">
        <v>950</v>
      </c>
      <c r="G681" s="251"/>
      <c r="H681" s="255">
        <v>0.158</v>
      </c>
      <c r="I681" s="256"/>
      <c r="J681" s="251"/>
      <c r="K681" s="251"/>
      <c r="L681" s="257"/>
      <c r="M681" s="258"/>
      <c r="N681" s="259"/>
      <c r="O681" s="259"/>
      <c r="P681" s="259"/>
      <c r="Q681" s="259"/>
      <c r="R681" s="259"/>
      <c r="S681" s="259"/>
      <c r="T681" s="260"/>
      <c r="AT681" s="261" t="s">
        <v>148</v>
      </c>
      <c r="AU681" s="261" t="s">
        <v>83</v>
      </c>
      <c r="AV681" s="12" t="s">
        <v>83</v>
      </c>
      <c r="AW681" s="12" t="s">
        <v>30</v>
      </c>
      <c r="AX681" s="12" t="s">
        <v>73</v>
      </c>
      <c r="AY681" s="261" t="s">
        <v>139</v>
      </c>
    </row>
    <row r="682" spans="2:51" s="12" customFormat="1" ht="12">
      <c r="B682" s="250"/>
      <c r="C682" s="251"/>
      <c r="D682" s="252" t="s">
        <v>148</v>
      </c>
      <c r="E682" s="253" t="s">
        <v>1</v>
      </c>
      <c r="F682" s="254" t="s">
        <v>951</v>
      </c>
      <c r="G682" s="251"/>
      <c r="H682" s="255">
        <v>0.046</v>
      </c>
      <c r="I682" s="256"/>
      <c r="J682" s="251"/>
      <c r="K682" s="251"/>
      <c r="L682" s="257"/>
      <c r="M682" s="258"/>
      <c r="N682" s="259"/>
      <c r="O682" s="259"/>
      <c r="P682" s="259"/>
      <c r="Q682" s="259"/>
      <c r="R682" s="259"/>
      <c r="S682" s="259"/>
      <c r="T682" s="260"/>
      <c r="AT682" s="261" t="s">
        <v>148</v>
      </c>
      <c r="AU682" s="261" t="s">
        <v>83</v>
      </c>
      <c r="AV682" s="12" t="s">
        <v>83</v>
      </c>
      <c r="AW682" s="12" t="s">
        <v>30</v>
      </c>
      <c r="AX682" s="12" t="s">
        <v>73</v>
      </c>
      <c r="AY682" s="261" t="s">
        <v>139</v>
      </c>
    </row>
    <row r="683" spans="2:51" s="12" customFormat="1" ht="12">
      <c r="B683" s="250"/>
      <c r="C683" s="251"/>
      <c r="D683" s="252" t="s">
        <v>148</v>
      </c>
      <c r="E683" s="253" t="s">
        <v>1</v>
      </c>
      <c r="F683" s="254" t="s">
        <v>952</v>
      </c>
      <c r="G683" s="251"/>
      <c r="H683" s="255">
        <v>0.186</v>
      </c>
      <c r="I683" s="256"/>
      <c r="J683" s="251"/>
      <c r="K683" s="251"/>
      <c r="L683" s="257"/>
      <c r="M683" s="258"/>
      <c r="N683" s="259"/>
      <c r="O683" s="259"/>
      <c r="P683" s="259"/>
      <c r="Q683" s="259"/>
      <c r="R683" s="259"/>
      <c r="S683" s="259"/>
      <c r="T683" s="260"/>
      <c r="AT683" s="261" t="s">
        <v>148</v>
      </c>
      <c r="AU683" s="261" t="s">
        <v>83</v>
      </c>
      <c r="AV683" s="12" t="s">
        <v>83</v>
      </c>
      <c r="AW683" s="12" t="s">
        <v>30</v>
      </c>
      <c r="AX683" s="12" t="s">
        <v>73</v>
      </c>
      <c r="AY683" s="261" t="s">
        <v>139</v>
      </c>
    </row>
    <row r="684" spans="2:51" s="12" customFormat="1" ht="12">
      <c r="B684" s="250"/>
      <c r="C684" s="251"/>
      <c r="D684" s="252" t="s">
        <v>148</v>
      </c>
      <c r="E684" s="253" t="s">
        <v>1</v>
      </c>
      <c r="F684" s="254" t="s">
        <v>953</v>
      </c>
      <c r="G684" s="251"/>
      <c r="H684" s="255">
        <v>0.151</v>
      </c>
      <c r="I684" s="256"/>
      <c r="J684" s="251"/>
      <c r="K684" s="251"/>
      <c r="L684" s="257"/>
      <c r="M684" s="258"/>
      <c r="N684" s="259"/>
      <c r="O684" s="259"/>
      <c r="P684" s="259"/>
      <c r="Q684" s="259"/>
      <c r="R684" s="259"/>
      <c r="S684" s="259"/>
      <c r="T684" s="260"/>
      <c r="AT684" s="261" t="s">
        <v>148</v>
      </c>
      <c r="AU684" s="261" t="s">
        <v>83</v>
      </c>
      <c r="AV684" s="12" t="s">
        <v>83</v>
      </c>
      <c r="AW684" s="12" t="s">
        <v>30</v>
      </c>
      <c r="AX684" s="12" t="s">
        <v>73</v>
      </c>
      <c r="AY684" s="261" t="s">
        <v>139</v>
      </c>
    </row>
    <row r="685" spans="2:51" s="13" customFormat="1" ht="12">
      <c r="B685" s="262"/>
      <c r="C685" s="263"/>
      <c r="D685" s="252" t="s">
        <v>148</v>
      </c>
      <c r="E685" s="264" t="s">
        <v>1</v>
      </c>
      <c r="F685" s="265" t="s">
        <v>150</v>
      </c>
      <c r="G685" s="263"/>
      <c r="H685" s="266">
        <v>0.771</v>
      </c>
      <c r="I685" s="267"/>
      <c r="J685" s="263"/>
      <c r="K685" s="263"/>
      <c r="L685" s="268"/>
      <c r="M685" s="269"/>
      <c r="N685" s="270"/>
      <c r="O685" s="270"/>
      <c r="P685" s="270"/>
      <c r="Q685" s="270"/>
      <c r="R685" s="270"/>
      <c r="S685" s="270"/>
      <c r="T685" s="271"/>
      <c r="AT685" s="272" t="s">
        <v>148</v>
      </c>
      <c r="AU685" s="272" t="s">
        <v>83</v>
      </c>
      <c r="AV685" s="13" t="s">
        <v>146</v>
      </c>
      <c r="AW685" s="13" t="s">
        <v>30</v>
      </c>
      <c r="AX685" s="13" t="s">
        <v>81</v>
      </c>
      <c r="AY685" s="272" t="s">
        <v>139</v>
      </c>
    </row>
    <row r="686" spans="2:65" s="1" customFormat="1" ht="16.5" customHeight="1">
      <c r="B686" s="38"/>
      <c r="C686" s="237" t="s">
        <v>954</v>
      </c>
      <c r="D686" s="237" t="s">
        <v>141</v>
      </c>
      <c r="E686" s="238" t="s">
        <v>955</v>
      </c>
      <c r="F686" s="239" t="s">
        <v>956</v>
      </c>
      <c r="G686" s="240" t="s">
        <v>144</v>
      </c>
      <c r="H686" s="241">
        <v>7.04</v>
      </c>
      <c r="I686" s="242"/>
      <c r="J686" s="243">
        <f>ROUND(I686*H686,2)</f>
        <v>0</v>
      </c>
      <c r="K686" s="239" t="s">
        <v>145</v>
      </c>
      <c r="L686" s="43"/>
      <c r="M686" s="244" t="s">
        <v>1</v>
      </c>
      <c r="N686" s="245" t="s">
        <v>38</v>
      </c>
      <c r="O686" s="86"/>
      <c r="P686" s="246">
        <f>O686*H686</f>
        <v>0</v>
      </c>
      <c r="Q686" s="246">
        <v>2.4533</v>
      </c>
      <c r="R686" s="246">
        <f>Q686*H686</f>
        <v>17.271232</v>
      </c>
      <c r="S686" s="246">
        <v>0</v>
      </c>
      <c r="T686" s="247">
        <f>S686*H686</f>
        <v>0</v>
      </c>
      <c r="AR686" s="248" t="s">
        <v>146</v>
      </c>
      <c r="AT686" s="248" t="s">
        <v>141</v>
      </c>
      <c r="AU686" s="248" t="s">
        <v>83</v>
      </c>
      <c r="AY686" s="17" t="s">
        <v>139</v>
      </c>
      <c r="BE686" s="249">
        <f>IF(N686="základní",J686,0)</f>
        <v>0</v>
      </c>
      <c r="BF686" s="249">
        <f>IF(N686="snížená",J686,0)</f>
        <v>0</v>
      </c>
      <c r="BG686" s="249">
        <f>IF(N686="zákl. přenesená",J686,0)</f>
        <v>0</v>
      </c>
      <c r="BH686" s="249">
        <f>IF(N686="sníž. přenesená",J686,0)</f>
        <v>0</v>
      </c>
      <c r="BI686" s="249">
        <f>IF(N686="nulová",J686,0)</f>
        <v>0</v>
      </c>
      <c r="BJ686" s="17" t="s">
        <v>81</v>
      </c>
      <c r="BK686" s="249">
        <f>ROUND(I686*H686,2)</f>
        <v>0</v>
      </c>
      <c r="BL686" s="17" t="s">
        <v>146</v>
      </c>
      <c r="BM686" s="248" t="s">
        <v>957</v>
      </c>
    </row>
    <row r="687" spans="2:51" s="12" customFormat="1" ht="12">
      <c r="B687" s="250"/>
      <c r="C687" s="251"/>
      <c r="D687" s="252" t="s">
        <v>148</v>
      </c>
      <c r="E687" s="253" t="s">
        <v>1</v>
      </c>
      <c r="F687" s="254" t="s">
        <v>958</v>
      </c>
      <c r="G687" s="251"/>
      <c r="H687" s="255">
        <v>3.51</v>
      </c>
      <c r="I687" s="256"/>
      <c r="J687" s="251"/>
      <c r="K687" s="251"/>
      <c r="L687" s="257"/>
      <c r="M687" s="258"/>
      <c r="N687" s="259"/>
      <c r="O687" s="259"/>
      <c r="P687" s="259"/>
      <c r="Q687" s="259"/>
      <c r="R687" s="259"/>
      <c r="S687" s="259"/>
      <c r="T687" s="260"/>
      <c r="AT687" s="261" t="s">
        <v>148</v>
      </c>
      <c r="AU687" s="261" t="s">
        <v>83</v>
      </c>
      <c r="AV687" s="12" t="s">
        <v>83</v>
      </c>
      <c r="AW687" s="12" t="s">
        <v>30</v>
      </c>
      <c r="AX687" s="12" t="s">
        <v>73</v>
      </c>
      <c r="AY687" s="261" t="s">
        <v>139</v>
      </c>
    </row>
    <row r="688" spans="2:51" s="12" customFormat="1" ht="12">
      <c r="B688" s="250"/>
      <c r="C688" s="251"/>
      <c r="D688" s="252" t="s">
        <v>148</v>
      </c>
      <c r="E688" s="253" t="s">
        <v>1</v>
      </c>
      <c r="F688" s="254" t="s">
        <v>959</v>
      </c>
      <c r="G688" s="251"/>
      <c r="H688" s="255">
        <v>0.4</v>
      </c>
      <c r="I688" s="256"/>
      <c r="J688" s="251"/>
      <c r="K688" s="251"/>
      <c r="L688" s="257"/>
      <c r="M688" s="258"/>
      <c r="N688" s="259"/>
      <c r="O688" s="259"/>
      <c r="P688" s="259"/>
      <c r="Q688" s="259"/>
      <c r="R688" s="259"/>
      <c r="S688" s="259"/>
      <c r="T688" s="260"/>
      <c r="AT688" s="261" t="s">
        <v>148</v>
      </c>
      <c r="AU688" s="261" t="s">
        <v>83</v>
      </c>
      <c r="AV688" s="12" t="s">
        <v>83</v>
      </c>
      <c r="AW688" s="12" t="s">
        <v>30</v>
      </c>
      <c r="AX688" s="12" t="s">
        <v>73</v>
      </c>
      <c r="AY688" s="261" t="s">
        <v>139</v>
      </c>
    </row>
    <row r="689" spans="2:51" s="12" customFormat="1" ht="12">
      <c r="B689" s="250"/>
      <c r="C689" s="251"/>
      <c r="D689" s="252" t="s">
        <v>148</v>
      </c>
      <c r="E689" s="253" t="s">
        <v>1</v>
      </c>
      <c r="F689" s="254" t="s">
        <v>960</v>
      </c>
      <c r="G689" s="251"/>
      <c r="H689" s="255">
        <v>0.32</v>
      </c>
      <c r="I689" s="256"/>
      <c r="J689" s="251"/>
      <c r="K689" s="251"/>
      <c r="L689" s="257"/>
      <c r="M689" s="258"/>
      <c r="N689" s="259"/>
      <c r="O689" s="259"/>
      <c r="P689" s="259"/>
      <c r="Q689" s="259"/>
      <c r="R689" s="259"/>
      <c r="S689" s="259"/>
      <c r="T689" s="260"/>
      <c r="AT689" s="261" t="s">
        <v>148</v>
      </c>
      <c r="AU689" s="261" t="s">
        <v>83</v>
      </c>
      <c r="AV689" s="12" t="s">
        <v>83</v>
      </c>
      <c r="AW689" s="12" t="s">
        <v>30</v>
      </c>
      <c r="AX689" s="12" t="s">
        <v>73</v>
      </c>
      <c r="AY689" s="261" t="s">
        <v>139</v>
      </c>
    </row>
    <row r="690" spans="2:51" s="12" customFormat="1" ht="12">
      <c r="B690" s="250"/>
      <c r="C690" s="251"/>
      <c r="D690" s="252" t="s">
        <v>148</v>
      </c>
      <c r="E690" s="253" t="s">
        <v>1</v>
      </c>
      <c r="F690" s="254" t="s">
        <v>961</v>
      </c>
      <c r="G690" s="251"/>
      <c r="H690" s="255">
        <v>0.49</v>
      </c>
      <c r="I690" s="256"/>
      <c r="J690" s="251"/>
      <c r="K690" s="251"/>
      <c r="L690" s="257"/>
      <c r="M690" s="258"/>
      <c r="N690" s="259"/>
      <c r="O690" s="259"/>
      <c r="P690" s="259"/>
      <c r="Q690" s="259"/>
      <c r="R690" s="259"/>
      <c r="S690" s="259"/>
      <c r="T690" s="260"/>
      <c r="AT690" s="261" t="s">
        <v>148</v>
      </c>
      <c r="AU690" s="261" t="s">
        <v>83</v>
      </c>
      <c r="AV690" s="12" t="s">
        <v>83</v>
      </c>
      <c r="AW690" s="12" t="s">
        <v>30</v>
      </c>
      <c r="AX690" s="12" t="s">
        <v>73</v>
      </c>
      <c r="AY690" s="261" t="s">
        <v>139</v>
      </c>
    </row>
    <row r="691" spans="2:51" s="12" customFormat="1" ht="12">
      <c r="B691" s="250"/>
      <c r="C691" s="251"/>
      <c r="D691" s="252" t="s">
        <v>148</v>
      </c>
      <c r="E691" s="253" t="s">
        <v>1</v>
      </c>
      <c r="F691" s="254" t="s">
        <v>962</v>
      </c>
      <c r="G691" s="251"/>
      <c r="H691" s="255">
        <v>2.32</v>
      </c>
      <c r="I691" s="256"/>
      <c r="J691" s="251"/>
      <c r="K691" s="251"/>
      <c r="L691" s="257"/>
      <c r="M691" s="258"/>
      <c r="N691" s="259"/>
      <c r="O691" s="259"/>
      <c r="P691" s="259"/>
      <c r="Q691" s="259"/>
      <c r="R691" s="259"/>
      <c r="S691" s="259"/>
      <c r="T691" s="260"/>
      <c r="AT691" s="261" t="s">
        <v>148</v>
      </c>
      <c r="AU691" s="261" t="s">
        <v>83</v>
      </c>
      <c r="AV691" s="12" t="s">
        <v>83</v>
      </c>
      <c r="AW691" s="12" t="s">
        <v>30</v>
      </c>
      <c r="AX691" s="12" t="s">
        <v>73</v>
      </c>
      <c r="AY691" s="261" t="s">
        <v>139</v>
      </c>
    </row>
    <row r="692" spans="2:51" s="13" customFormat="1" ht="12">
      <c r="B692" s="262"/>
      <c r="C692" s="263"/>
      <c r="D692" s="252" t="s">
        <v>148</v>
      </c>
      <c r="E692" s="264" t="s">
        <v>1</v>
      </c>
      <c r="F692" s="265" t="s">
        <v>150</v>
      </c>
      <c r="G692" s="263"/>
      <c r="H692" s="266">
        <v>7.039999999999999</v>
      </c>
      <c r="I692" s="267"/>
      <c r="J692" s="263"/>
      <c r="K692" s="263"/>
      <c r="L692" s="268"/>
      <c r="M692" s="269"/>
      <c r="N692" s="270"/>
      <c r="O692" s="270"/>
      <c r="P692" s="270"/>
      <c r="Q692" s="270"/>
      <c r="R692" s="270"/>
      <c r="S692" s="270"/>
      <c r="T692" s="271"/>
      <c r="AT692" s="272" t="s">
        <v>148</v>
      </c>
      <c r="AU692" s="272" t="s">
        <v>83</v>
      </c>
      <c r="AV692" s="13" t="s">
        <v>146</v>
      </c>
      <c r="AW692" s="13" t="s">
        <v>30</v>
      </c>
      <c r="AX692" s="13" t="s">
        <v>81</v>
      </c>
      <c r="AY692" s="272" t="s">
        <v>139</v>
      </c>
    </row>
    <row r="693" spans="2:65" s="1" customFormat="1" ht="16.5" customHeight="1">
      <c r="B693" s="38"/>
      <c r="C693" s="237" t="s">
        <v>963</v>
      </c>
      <c r="D693" s="237" t="s">
        <v>141</v>
      </c>
      <c r="E693" s="238" t="s">
        <v>964</v>
      </c>
      <c r="F693" s="239" t="s">
        <v>965</v>
      </c>
      <c r="G693" s="240" t="s">
        <v>433</v>
      </c>
      <c r="H693" s="241">
        <v>51.045</v>
      </c>
      <c r="I693" s="242"/>
      <c r="J693" s="243">
        <f>ROUND(I693*H693,2)</f>
        <v>0</v>
      </c>
      <c r="K693" s="239" t="s">
        <v>145</v>
      </c>
      <c r="L693" s="43"/>
      <c r="M693" s="244" t="s">
        <v>1</v>
      </c>
      <c r="N693" s="245" t="s">
        <v>38</v>
      </c>
      <c r="O693" s="86"/>
      <c r="P693" s="246">
        <f>O693*H693</f>
        <v>0</v>
      </c>
      <c r="Q693" s="246">
        <v>0.01052</v>
      </c>
      <c r="R693" s="246">
        <f>Q693*H693</f>
        <v>0.5369934000000001</v>
      </c>
      <c r="S693" s="246">
        <v>0</v>
      </c>
      <c r="T693" s="247">
        <f>S693*H693</f>
        <v>0</v>
      </c>
      <c r="AR693" s="248" t="s">
        <v>146</v>
      </c>
      <c r="AT693" s="248" t="s">
        <v>141</v>
      </c>
      <c r="AU693" s="248" t="s">
        <v>83</v>
      </c>
      <c r="AY693" s="17" t="s">
        <v>139</v>
      </c>
      <c r="BE693" s="249">
        <f>IF(N693="základní",J693,0)</f>
        <v>0</v>
      </c>
      <c r="BF693" s="249">
        <f>IF(N693="snížená",J693,0)</f>
        <v>0</v>
      </c>
      <c r="BG693" s="249">
        <f>IF(N693="zákl. přenesená",J693,0)</f>
        <v>0</v>
      </c>
      <c r="BH693" s="249">
        <f>IF(N693="sníž. přenesená",J693,0)</f>
        <v>0</v>
      </c>
      <c r="BI693" s="249">
        <f>IF(N693="nulová",J693,0)</f>
        <v>0</v>
      </c>
      <c r="BJ693" s="17" t="s">
        <v>81</v>
      </c>
      <c r="BK693" s="249">
        <f>ROUND(I693*H693,2)</f>
        <v>0</v>
      </c>
      <c r="BL693" s="17" t="s">
        <v>146</v>
      </c>
      <c r="BM693" s="248" t="s">
        <v>966</v>
      </c>
    </row>
    <row r="694" spans="2:51" s="12" customFormat="1" ht="12">
      <c r="B694" s="250"/>
      <c r="C694" s="251"/>
      <c r="D694" s="252" t="s">
        <v>148</v>
      </c>
      <c r="E694" s="253" t="s">
        <v>1</v>
      </c>
      <c r="F694" s="254" t="s">
        <v>967</v>
      </c>
      <c r="G694" s="251"/>
      <c r="H694" s="255">
        <v>24.935</v>
      </c>
      <c r="I694" s="256"/>
      <c r="J694" s="251"/>
      <c r="K694" s="251"/>
      <c r="L694" s="257"/>
      <c r="M694" s="258"/>
      <c r="N694" s="259"/>
      <c r="O694" s="259"/>
      <c r="P694" s="259"/>
      <c r="Q694" s="259"/>
      <c r="R694" s="259"/>
      <c r="S694" s="259"/>
      <c r="T694" s="260"/>
      <c r="AT694" s="261" t="s">
        <v>148</v>
      </c>
      <c r="AU694" s="261" t="s">
        <v>83</v>
      </c>
      <c r="AV694" s="12" t="s">
        <v>83</v>
      </c>
      <c r="AW694" s="12" t="s">
        <v>30</v>
      </c>
      <c r="AX694" s="12" t="s">
        <v>73</v>
      </c>
      <c r="AY694" s="261" t="s">
        <v>139</v>
      </c>
    </row>
    <row r="695" spans="2:51" s="12" customFormat="1" ht="12">
      <c r="B695" s="250"/>
      <c r="C695" s="251"/>
      <c r="D695" s="252" t="s">
        <v>148</v>
      </c>
      <c r="E695" s="253" t="s">
        <v>1</v>
      </c>
      <c r="F695" s="254" t="s">
        <v>968</v>
      </c>
      <c r="G695" s="251"/>
      <c r="H695" s="255">
        <v>2.8</v>
      </c>
      <c r="I695" s="256"/>
      <c r="J695" s="251"/>
      <c r="K695" s="251"/>
      <c r="L695" s="257"/>
      <c r="M695" s="258"/>
      <c r="N695" s="259"/>
      <c r="O695" s="259"/>
      <c r="P695" s="259"/>
      <c r="Q695" s="259"/>
      <c r="R695" s="259"/>
      <c r="S695" s="259"/>
      <c r="T695" s="260"/>
      <c r="AT695" s="261" t="s">
        <v>148</v>
      </c>
      <c r="AU695" s="261" t="s">
        <v>83</v>
      </c>
      <c r="AV695" s="12" t="s">
        <v>83</v>
      </c>
      <c r="AW695" s="12" t="s">
        <v>30</v>
      </c>
      <c r="AX695" s="12" t="s">
        <v>73</v>
      </c>
      <c r="AY695" s="261" t="s">
        <v>139</v>
      </c>
    </row>
    <row r="696" spans="2:51" s="12" customFormat="1" ht="12">
      <c r="B696" s="250"/>
      <c r="C696" s="251"/>
      <c r="D696" s="252" t="s">
        <v>148</v>
      </c>
      <c r="E696" s="253" t="s">
        <v>1</v>
      </c>
      <c r="F696" s="254" t="s">
        <v>969</v>
      </c>
      <c r="G696" s="251"/>
      <c r="H696" s="255">
        <v>2.87</v>
      </c>
      <c r="I696" s="256"/>
      <c r="J696" s="251"/>
      <c r="K696" s="251"/>
      <c r="L696" s="257"/>
      <c r="M696" s="258"/>
      <c r="N696" s="259"/>
      <c r="O696" s="259"/>
      <c r="P696" s="259"/>
      <c r="Q696" s="259"/>
      <c r="R696" s="259"/>
      <c r="S696" s="259"/>
      <c r="T696" s="260"/>
      <c r="AT696" s="261" t="s">
        <v>148</v>
      </c>
      <c r="AU696" s="261" t="s">
        <v>83</v>
      </c>
      <c r="AV696" s="12" t="s">
        <v>83</v>
      </c>
      <c r="AW696" s="12" t="s">
        <v>30</v>
      </c>
      <c r="AX696" s="12" t="s">
        <v>73</v>
      </c>
      <c r="AY696" s="261" t="s">
        <v>139</v>
      </c>
    </row>
    <row r="697" spans="2:51" s="12" customFormat="1" ht="12">
      <c r="B697" s="250"/>
      <c r="C697" s="251"/>
      <c r="D697" s="252" t="s">
        <v>148</v>
      </c>
      <c r="E697" s="253" t="s">
        <v>1</v>
      </c>
      <c r="F697" s="254" t="s">
        <v>970</v>
      </c>
      <c r="G697" s="251"/>
      <c r="H697" s="255">
        <v>4.2</v>
      </c>
      <c r="I697" s="256"/>
      <c r="J697" s="251"/>
      <c r="K697" s="251"/>
      <c r="L697" s="257"/>
      <c r="M697" s="258"/>
      <c r="N697" s="259"/>
      <c r="O697" s="259"/>
      <c r="P697" s="259"/>
      <c r="Q697" s="259"/>
      <c r="R697" s="259"/>
      <c r="S697" s="259"/>
      <c r="T697" s="260"/>
      <c r="AT697" s="261" t="s">
        <v>148</v>
      </c>
      <c r="AU697" s="261" t="s">
        <v>83</v>
      </c>
      <c r="AV697" s="12" t="s">
        <v>83</v>
      </c>
      <c r="AW697" s="12" t="s">
        <v>30</v>
      </c>
      <c r="AX697" s="12" t="s">
        <v>73</v>
      </c>
      <c r="AY697" s="261" t="s">
        <v>139</v>
      </c>
    </row>
    <row r="698" spans="2:51" s="12" customFormat="1" ht="12">
      <c r="B698" s="250"/>
      <c r="C698" s="251"/>
      <c r="D698" s="252" t="s">
        <v>148</v>
      </c>
      <c r="E698" s="253" t="s">
        <v>1</v>
      </c>
      <c r="F698" s="254" t="s">
        <v>971</v>
      </c>
      <c r="G698" s="251"/>
      <c r="H698" s="255">
        <v>16.24</v>
      </c>
      <c r="I698" s="256"/>
      <c r="J698" s="251"/>
      <c r="K698" s="251"/>
      <c r="L698" s="257"/>
      <c r="M698" s="258"/>
      <c r="N698" s="259"/>
      <c r="O698" s="259"/>
      <c r="P698" s="259"/>
      <c r="Q698" s="259"/>
      <c r="R698" s="259"/>
      <c r="S698" s="259"/>
      <c r="T698" s="260"/>
      <c r="AT698" s="261" t="s">
        <v>148</v>
      </c>
      <c r="AU698" s="261" t="s">
        <v>83</v>
      </c>
      <c r="AV698" s="12" t="s">
        <v>83</v>
      </c>
      <c r="AW698" s="12" t="s">
        <v>30</v>
      </c>
      <c r="AX698" s="12" t="s">
        <v>73</v>
      </c>
      <c r="AY698" s="261" t="s">
        <v>139</v>
      </c>
    </row>
    <row r="699" spans="2:51" s="13" customFormat="1" ht="12">
      <c r="B699" s="262"/>
      <c r="C699" s="263"/>
      <c r="D699" s="252" t="s">
        <v>148</v>
      </c>
      <c r="E699" s="264" t="s">
        <v>1</v>
      </c>
      <c r="F699" s="265" t="s">
        <v>150</v>
      </c>
      <c r="G699" s="263"/>
      <c r="H699" s="266">
        <v>51.045</v>
      </c>
      <c r="I699" s="267"/>
      <c r="J699" s="263"/>
      <c r="K699" s="263"/>
      <c r="L699" s="268"/>
      <c r="M699" s="269"/>
      <c r="N699" s="270"/>
      <c r="O699" s="270"/>
      <c r="P699" s="270"/>
      <c r="Q699" s="270"/>
      <c r="R699" s="270"/>
      <c r="S699" s="270"/>
      <c r="T699" s="271"/>
      <c r="AT699" s="272" t="s">
        <v>148</v>
      </c>
      <c r="AU699" s="272" t="s">
        <v>83</v>
      </c>
      <c r="AV699" s="13" t="s">
        <v>146</v>
      </c>
      <c r="AW699" s="13" t="s">
        <v>30</v>
      </c>
      <c r="AX699" s="13" t="s">
        <v>81</v>
      </c>
      <c r="AY699" s="272" t="s">
        <v>139</v>
      </c>
    </row>
    <row r="700" spans="2:65" s="1" customFormat="1" ht="16.5" customHeight="1">
      <c r="B700" s="38"/>
      <c r="C700" s="237" t="s">
        <v>972</v>
      </c>
      <c r="D700" s="237" t="s">
        <v>141</v>
      </c>
      <c r="E700" s="238" t="s">
        <v>973</v>
      </c>
      <c r="F700" s="239" t="s">
        <v>974</v>
      </c>
      <c r="G700" s="240" t="s">
        <v>433</v>
      </c>
      <c r="H700" s="241">
        <v>51.045</v>
      </c>
      <c r="I700" s="242"/>
      <c r="J700" s="243">
        <f>ROUND(I700*H700,2)</f>
        <v>0</v>
      </c>
      <c r="K700" s="239" t="s">
        <v>145</v>
      </c>
      <c r="L700" s="43"/>
      <c r="M700" s="244" t="s">
        <v>1</v>
      </c>
      <c r="N700" s="245" t="s">
        <v>38</v>
      </c>
      <c r="O700" s="86"/>
      <c r="P700" s="246">
        <f>O700*H700</f>
        <v>0</v>
      </c>
      <c r="Q700" s="246">
        <v>0</v>
      </c>
      <c r="R700" s="246">
        <f>Q700*H700</f>
        <v>0</v>
      </c>
      <c r="S700" s="246">
        <v>0</v>
      </c>
      <c r="T700" s="247">
        <f>S700*H700</f>
        <v>0</v>
      </c>
      <c r="AR700" s="248" t="s">
        <v>146</v>
      </c>
      <c r="AT700" s="248" t="s">
        <v>141</v>
      </c>
      <c r="AU700" s="248" t="s">
        <v>83</v>
      </c>
      <c r="AY700" s="17" t="s">
        <v>139</v>
      </c>
      <c r="BE700" s="249">
        <f>IF(N700="základní",J700,0)</f>
        <v>0</v>
      </c>
      <c r="BF700" s="249">
        <f>IF(N700="snížená",J700,0)</f>
        <v>0</v>
      </c>
      <c r="BG700" s="249">
        <f>IF(N700="zákl. přenesená",J700,0)</f>
        <v>0</v>
      </c>
      <c r="BH700" s="249">
        <f>IF(N700="sníž. přenesená",J700,0)</f>
        <v>0</v>
      </c>
      <c r="BI700" s="249">
        <f>IF(N700="nulová",J700,0)</f>
        <v>0</v>
      </c>
      <c r="BJ700" s="17" t="s">
        <v>81</v>
      </c>
      <c r="BK700" s="249">
        <f>ROUND(I700*H700,2)</f>
        <v>0</v>
      </c>
      <c r="BL700" s="17" t="s">
        <v>146</v>
      </c>
      <c r="BM700" s="248" t="s">
        <v>975</v>
      </c>
    </row>
    <row r="701" spans="2:65" s="1" customFormat="1" ht="16.5" customHeight="1">
      <c r="B701" s="38"/>
      <c r="C701" s="237" t="s">
        <v>976</v>
      </c>
      <c r="D701" s="237" t="s">
        <v>141</v>
      </c>
      <c r="E701" s="238" t="s">
        <v>977</v>
      </c>
      <c r="F701" s="239" t="s">
        <v>978</v>
      </c>
      <c r="G701" s="240" t="s">
        <v>193</v>
      </c>
      <c r="H701" s="241">
        <v>2.214</v>
      </c>
      <c r="I701" s="242"/>
      <c r="J701" s="243">
        <f>ROUND(I701*H701,2)</f>
        <v>0</v>
      </c>
      <c r="K701" s="239" t="s">
        <v>145</v>
      </c>
      <c r="L701" s="43"/>
      <c r="M701" s="244" t="s">
        <v>1</v>
      </c>
      <c r="N701" s="245" t="s">
        <v>38</v>
      </c>
      <c r="O701" s="86"/>
      <c r="P701" s="246">
        <f>O701*H701</f>
        <v>0</v>
      </c>
      <c r="Q701" s="246">
        <v>1.04528</v>
      </c>
      <c r="R701" s="246">
        <f>Q701*H701</f>
        <v>2.31424992</v>
      </c>
      <c r="S701" s="246">
        <v>0</v>
      </c>
      <c r="T701" s="247">
        <f>S701*H701</f>
        <v>0</v>
      </c>
      <c r="AR701" s="248" t="s">
        <v>146</v>
      </c>
      <c r="AT701" s="248" t="s">
        <v>141</v>
      </c>
      <c r="AU701" s="248" t="s">
        <v>83</v>
      </c>
      <c r="AY701" s="17" t="s">
        <v>139</v>
      </c>
      <c r="BE701" s="249">
        <f>IF(N701="základní",J701,0)</f>
        <v>0</v>
      </c>
      <c r="BF701" s="249">
        <f>IF(N701="snížená",J701,0)</f>
        <v>0</v>
      </c>
      <c r="BG701" s="249">
        <f>IF(N701="zákl. přenesená",J701,0)</f>
        <v>0</v>
      </c>
      <c r="BH701" s="249">
        <f>IF(N701="sníž. přenesená",J701,0)</f>
        <v>0</v>
      </c>
      <c r="BI701" s="249">
        <f>IF(N701="nulová",J701,0)</f>
        <v>0</v>
      </c>
      <c r="BJ701" s="17" t="s">
        <v>81</v>
      </c>
      <c r="BK701" s="249">
        <f>ROUND(I701*H701,2)</f>
        <v>0</v>
      </c>
      <c r="BL701" s="17" t="s">
        <v>146</v>
      </c>
      <c r="BM701" s="248" t="s">
        <v>979</v>
      </c>
    </row>
    <row r="702" spans="2:51" s="14" customFormat="1" ht="12">
      <c r="B702" s="289"/>
      <c r="C702" s="290"/>
      <c r="D702" s="252" t="s">
        <v>148</v>
      </c>
      <c r="E702" s="291" t="s">
        <v>1</v>
      </c>
      <c r="F702" s="292" t="s">
        <v>980</v>
      </c>
      <c r="G702" s="290"/>
      <c r="H702" s="291" t="s">
        <v>1</v>
      </c>
      <c r="I702" s="293"/>
      <c r="J702" s="290"/>
      <c r="K702" s="290"/>
      <c r="L702" s="294"/>
      <c r="M702" s="295"/>
      <c r="N702" s="296"/>
      <c r="O702" s="296"/>
      <c r="P702" s="296"/>
      <c r="Q702" s="296"/>
      <c r="R702" s="296"/>
      <c r="S702" s="296"/>
      <c r="T702" s="297"/>
      <c r="AT702" s="298" t="s">
        <v>148</v>
      </c>
      <c r="AU702" s="298" t="s">
        <v>83</v>
      </c>
      <c r="AV702" s="14" t="s">
        <v>81</v>
      </c>
      <c r="AW702" s="14" t="s">
        <v>30</v>
      </c>
      <c r="AX702" s="14" t="s">
        <v>73</v>
      </c>
      <c r="AY702" s="298" t="s">
        <v>139</v>
      </c>
    </row>
    <row r="703" spans="2:51" s="12" customFormat="1" ht="12">
      <c r="B703" s="250"/>
      <c r="C703" s="251"/>
      <c r="D703" s="252" t="s">
        <v>148</v>
      </c>
      <c r="E703" s="253" t="s">
        <v>1</v>
      </c>
      <c r="F703" s="254" t="s">
        <v>981</v>
      </c>
      <c r="G703" s="251"/>
      <c r="H703" s="255">
        <v>0.1</v>
      </c>
      <c r="I703" s="256"/>
      <c r="J703" s="251"/>
      <c r="K703" s="251"/>
      <c r="L703" s="257"/>
      <c r="M703" s="258"/>
      <c r="N703" s="259"/>
      <c r="O703" s="259"/>
      <c r="P703" s="259"/>
      <c r="Q703" s="259"/>
      <c r="R703" s="259"/>
      <c r="S703" s="259"/>
      <c r="T703" s="260"/>
      <c r="AT703" s="261" t="s">
        <v>148</v>
      </c>
      <c r="AU703" s="261" t="s">
        <v>83</v>
      </c>
      <c r="AV703" s="12" t="s">
        <v>83</v>
      </c>
      <c r="AW703" s="12" t="s">
        <v>30</v>
      </c>
      <c r="AX703" s="12" t="s">
        <v>73</v>
      </c>
      <c r="AY703" s="261" t="s">
        <v>139</v>
      </c>
    </row>
    <row r="704" spans="2:51" s="12" customFormat="1" ht="12">
      <c r="B704" s="250"/>
      <c r="C704" s="251"/>
      <c r="D704" s="252" t="s">
        <v>148</v>
      </c>
      <c r="E704" s="253" t="s">
        <v>1</v>
      </c>
      <c r="F704" s="254" t="s">
        <v>982</v>
      </c>
      <c r="G704" s="251"/>
      <c r="H704" s="255">
        <v>1.484</v>
      </c>
      <c r="I704" s="256"/>
      <c r="J704" s="251"/>
      <c r="K704" s="251"/>
      <c r="L704" s="257"/>
      <c r="M704" s="258"/>
      <c r="N704" s="259"/>
      <c r="O704" s="259"/>
      <c r="P704" s="259"/>
      <c r="Q704" s="259"/>
      <c r="R704" s="259"/>
      <c r="S704" s="259"/>
      <c r="T704" s="260"/>
      <c r="AT704" s="261" t="s">
        <v>148</v>
      </c>
      <c r="AU704" s="261" t="s">
        <v>83</v>
      </c>
      <c r="AV704" s="12" t="s">
        <v>83</v>
      </c>
      <c r="AW704" s="12" t="s">
        <v>30</v>
      </c>
      <c r="AX704" s="12" t="s">
        <v>73</v>
      </c>
      <c r="AY704" s="261" t="s">
        <v>139</v>
      </c>
    </row>
    <row r="705" spans="2:51" s="12" customFormat="1" ht="12">
      <c r="B705" s="250"/>
      <c r="C705" s="251"/>
      <c r="D705" s="252" t="s">
        <v>148</v>
      </c>
      <c r="E705" s="253" t="s">
        <v>1</v>
      </c>
      <c r="F705" s="254" t="s">
        <v>983</v>
      </c>
      <c r="G705" s="251"/>
      <c r="H705" s="255">
        <v>0.187</v>
      </c>
      <c r="I705" s="256"/>
      <c r="J705" s="251"/>
      <c r="K705" s="251"/>
      <c r="L705" s="257"/>
      <c r="M705" s="258"/>
      <c r="N705" s="259"/>
      <c r="O705" s="259"/>
      <c r="P705" s="259"/>
      <c r="Q705" s="259"/>
      <c r="R705" s="259"/>
      <c r="S705" s="259"/>
      <c r="T705" s="260"/>
      <c r="AT705" s="261" t="s">
        <v>148</v>
      </c>
      <c r="AU705" s="261" t="s">
        <v>83</v>
      </c>
      <c r="AV705" s="12" t="s">
        <v>83</v>
      </c>
      <c r="AW705" s="12" t="s">
        <v>30</v>
      </c>
      <c r="AX705" s="12" t="s">
        <v>73</v>
      </c>
      <c r="AY705" s="261" t="s">
        <v>139</v>
      </c>
    </row>
    <row r="706" spans="2:51" s="14" customFormat="1" ht="12">
      <c r="B706" s="289"/>
      <c r="C706" s="290"/>
      <c r="D706" s="252" t="s">
        <v>148</v>
      </c>
      <c r="E706" s="291" t="s">
        <v>1</v>
      </c>
      <c r="F706" s="292" t="s">
        <v>984</v>
      </c>
      <c r="G706" s="290"/>
      <c r="H706" s="291" t="s">
        <v>1</v>
      </c>
      <c r="I706" s="293"/>
      <c r="J706" s="290"/>
      <c r="K706" s="290"/>
      <c r="L706" s="294"/>
      <c r="M706" s="295"/>
      <c r="N706" s="296"/>
      <c r="O706" s="296"/>
      <c r="P706" s="296"/>
      <c r="Q706" s="296"/>
      <c r="R706" s="296"/>
      <c r="S706" s="296"/>
      <c r="T706" s="297"/>
      <c r="AT706" s="298" t="s">
        <v>148</v>
      </c>
      <c r="AU706" s="298" t="s">
        <v>83</v>
      </c>
      <c r="AV706" s="14" t="s">
        <v>81</v>
      </c>
      <c r="AW706" s="14" t="s">
        <v>30</v>
      </c>
      <c r="AX706" s="14" t="s">
        <v>73</v>
      </c>
      <c r="AY706" s="298" t="s">
        <v>139</v>
      </c>
    </row>
    <row r="707" spans="2:51" s="12" customFormat="1" ht="12">
      <c r="B707" s="250"/>
      <c r="C707" s="251"/>
      <c r="D707" s="252" t="s">
        <v>148</v>
      </c>
      <c r="E707" s="253" t="s">
        <v>1</v>
      </c>
      <c r="F707" s="254" t="s">
        <v>985</v>
      </c>
      <c r="G707" s="251"/>
      <c r="H707" s="255">
        <v>0.011</v>
      </c>
      <c r="I707" s="256"/>
      <c r="J707" s="251"/>
      <c r="K707" s="251"/>
      <c r="L707" s="257"/>
      <c r="M707" s="258"/>
      <c r="N707" s="259"/>
      <c r="O707" s="259"/>
      <c r="P707" s="259"/>
      <c r="Q707" s="259"/>
      <c r="R707" s="259"/>
      <c r="S707" s="259"/>
      <c r="T707" s="260"/>
      <c r="AT707" s="261" t="s">
        <v>148</v>
      </c>
      <c r="AU707" s="261" t="s">
        <v>83</v>
      </c>
      <c r="AV707" s="12" t="s">
        <v>83</v>
      </c>
      <c r="AW707" s="12" t="s">
        <v>30</v>
      </c>
      <c r="AX707" s="12" t="s">
        <v>73</v>
      </c>
      <c r="AY707" s="261" t="s">
        <v>139</v>
      </c>
    </row>
    <row r="708" spans="2:51" s="12" customFormat="1" ht="12">
      <c r="B708" s="250"/>
      <c r="C708" s="251"/>
      <c r="D708" s="252" t="s">
        <v>148</v>
      </c>
      <c r="E708" s="253" t="s">
        <v>1</v>
      </c>
      <c r="F708" s="254" t="s">
        <v>986</v>
      </c>
      <c r="G708" s="251"/>
      <c r="H708" s="255">
        <v>0.017</v>
      </c>
      <c r="I708" s="256"/>
      <c r="J708" s="251"/>
      <c r="K708" s="251"/>
      <c r="L708" s="257"/>
      <c r="M708" s="258"/>
      <c r="N708" s="259"/>
      <c r="O708" s="259"/>
      <c r="P708" s="259"/>
      <c r="Q708" s="259"/>
      <c r="R708" s="259"/>
      <c r="S708" s="259"/>
      <c r="T708" s="260"/>
      <c r="AT708" s="261" t="s">
        <v>148</v>
      </c>
      <c r="AU708" s="261" t="s">
        <v>83</v>
      </c>
      <c r="AV708" s="12" t="s">
        <v>83</v>
      </c>
      <c r="AW708" s="12" t="s">
        <v>30</v>
      </c>
      <c r="AX708" s="12" t="s">
        <v>73</v>
      </c>
      <c r="AY708" s="261" t="s">
        <v>139</v>
      </c>
    </row>
    <row r="709" spans="2:51" s="12" customFormat="1" ht="12">
      <c r="B709" s="250"/>
      <c r="C709" s="251"/>
      <c r="D709" s="252" t="s">
        <v>148</v>
      </c>
      <c r="E709" s="253" t="s">
        <v>1</v>
      </c>
      <c r="F709" s="254" t="s">
        <v>987</v>
      </c>
      <c r="G709" s="251"/>
      <c r="H709" s="255">
        <v>0.023</v>
      </c>
      <c r="I709" s="256"/>
      <c r="J709" s="251"/>
      <c r="K709" s="251"/>
      <c r="L709" s="257"/>
      <c r="M709" s="258"/>
      <c r="N709" s="259"/>
      <c r="O709" s="259"/>
      <c r="P709" s="259"/>
      <c r="Q709" s="259"/>
      <c r="R709" s="259"/>
      <c r="S709" s="259"/>
      <c r="T709" s="260"/>
      <c r="AT709" s="261" t="s">
        <v>148</v>
      </c>
      <c r="AU709" s="261" t="s">
        <v>83</v>
      </c>
      <c r="AV709" s="12" t="s">
        <v>83</v>
      </c>
      <c r="AW709" s="12" t="s">
        <v>30</v>
      </c>
      <c r="AX709" s="12" t="s">
        <v>73</v>
      </c>
      <c r="AY709" s="261" t="s">
        <v>139</v>
      </c>
    </row>
    <row r="710" spans="2:51" s="14" customFormat="1" ht="12">
      <c r="B710" s="289"/>
      <c r="C710" s="290"/>
      <c r="D710" s="252" t="s">
        <v>148</v>
      </c>
      <c r="E710" s="291" t="s">
        <v>1</v>
      </c>
      <c r="F710" s="292" t="s">
        <v>988</v>
      </c>
      <c r="G710" s="290"/>
      <c r="H710" s="291" t="s">
        <v>1</v>
      </c>
      <c r="I710" s="293"/>
      <c r="J710" s="290"/>
      <c r="K710" s="290"/>
      <c r="L710" s="294"/>
      <c r="M710" s="295"/>
      <c r="N710" s="296"/>
      <c r="O710" s="296"/>
      <c r="P710" s="296"/>
      <c r="Q710" s="296"/>
      <c r="R710" s="296"/>
      <c r="S710" s="296"/>
      <c r="T710" s="297"/>
      <c r="AT710" s="298" t="s">
        <v>148</v>
      </c>
      <c r="AU710" s="298" t="s">
        <v>83</v>
      </c>
      <c r="AV710" s="14" t="s">
        <v>81</v>
      </c>
      <c r="AW710" s="14" t="s">
        <v>30</v>
      </c>
      <c r="AX710" s="14" t="s">
        <v>73</v>
      </c>
      <c r="AY710" s="298" t="s">
        <v>139</v>
      </c>
    </row>
    <row r="711" spans="2:51" s="12" customFormat="1" ht="12">
      <c r="B711" s="250"/>
      <c r="C711" s="251"/>
      <c r="D711" s="252" t="s">
        <v>148</v>
      </c>
      <c r="E711" s="253" t="s">
        <v>1</v>
      </c>
      <c r="F711" s="254" t="s">
        <v>989</v>
      </c>
      <c r="G711" s="251"/>
      <c r="H711" s="255">
        <v>0.025</v>
      </c>
      <c r="I711" s="256"/>
      <c r="J711" s="251"/>
      <c r="K711" s="251"/>
      <c r="L711" s="257"/>
      <c r="M711" s="258"/>
      <c r="N711" s="259"/>
      <c r="O711" s="259"/>
      <c r="P711" s="259"/>
      <c r="Q711" s="259"/>
      <c r="R711" s="259"/>
      <c r="S711" s="259"/>
      <c r="T711" s="260"/>
      <c r="AT711" s="261" t="s">
        <v>148</v>
      </c>
      <c r="AU711" s="261" t="s">
        <v>83</v>
      </c>
      <c r="AV711" s="12" t="s">
        <v>83</v>
      </c>
      <c r="AW711" s="12" t="s">
        <v>30</v>
      </c>
      <c r="AX711" s="12" t="s">
        <v>73</v>
      </c>
      <c r="AY711" s="261" t="s">
        <v>139</v>
      </c>
    </row>
    <row r="712" spans="2:51" s="12" customFormat="1" ht="12">
      <c r="B712" s="250"/>
      <c r="C712" s="251"/>
      <c r="D712" s="252" t="s">
        <v>148</v>
      </c>
      <c r="E712" s="253" t="s">
        <v>1</v>
      </c>
      <c r="F712" s="254" t="s">
        <v>990</v>
      </c>
      <c r="G712" s="251"/>
      <c r="H712" s="255">
        <v>0.018</v>
      </c>
      <c r="I712" s="256"/>
      <c r="J712" s="251"/>
      <c r="K712" s="251"/>
      <c r="L712" s="257"/>
      <c r="M712" s="258"/>
      <c r="N712" s="259"/>
      <c r="O712" s="259"/>
      <c r="P712" s="259"/>
      <c r="Q712" s="259"/>
      <c r="R712" s="259"/>
      <c r="S712" s="259"/>
      <c r="T712" s="260"/>
      <c r="AT712" s="261" t="s">
        <v>148</v>
      </c>
      <c r="AU712" s="261" t="s">
        <v>83</v>
      </c>
      <c r="AV712" s="12" t="s">
        <v>83</v>
      </c>
      <c r="AW712" s="12" t="s">
        <v>30</v>
      </c>
      <c r="AX712" s="12" t="s">
        <v>73</v>
      </c>
      <c r="AY712" s="261" t="s">
        <v>139</v>
      </c>
    </row>
    <row r="713" spans="2:51" s="14" customFormat="1" ht="12">
      <c r="B713" s="289"/>
      <c r="C713" s="290"/>
      <c r="D713" s="252" t="s">
        <v>148</v>
      </c>
      <c r="E713" s="291" t="s">
        <v>1</v>
      </c>
      <c r="F713" s="292" t="s">
        <v>991</v>
      </c>
      <c r="G713" s="290"/>
      <c r="H713" s="291" t="s">
        <v>1</v>
      </c>
      <c r="I713" s="293"/>
      <c r="J713" s="290"/>
      <c r="K713" s="290"/>
      <c r="L713" s="294"/>
      <c r="M713" s="295"/>
      <c r="N713" s="296"/>
      <c r="O713" s="296"/>
      <c r="P713" s="296"/>
      <c r="Q713" s="296"/>
      <c r="R713" s="296"/>
      <c r="S713" s="296"/>
      <c r="T713" s="297"/>
      <c r="AT713" s="298" t="s">
        <v>148</v>
      </c>
      <c r="AU713" s="298" t="s">
        <v>83</v>
      </c>
      <c r="AV713" s="14" t="s">
        <v>81</v>
      </c>
      <c r="AW713" s="14" t="s">
        <v>30</v>
      </c>
      <c r="AX713" s="14" t="s">
        <v>73</v>
      </c>
      <c r="AY713" s="298" t="s">
        <v>139</v>
      </c>
    </row>
    <row r="714" spans="2:51" s="12" customFormat="1" ht="12">
      <c r="B714" s="250"/>
      <c r="C714" s="251"/>
      <c r="D714" s="252" t="s">
        <v>148</v>
      </c>
      <c r="E714" s="253" t="s">
        <v>1</v>
      </c>
      <c r="F714" s="254" t="s">
        <v>992</v>
      </c>
      <c r="G714" s="251"/>
      <c r="H714" s="255">
        <v>0.02</v>
      </c>
      <c r="I714" s="256"/>
      <c r="J714" s="251"/>
      <c r="K714" s="251"/>
      <c r="L714" s="257"/>
      <c r="M714" s="258"/>
      <c r="N714" s="259"/>
      <c r="O714" s="259"/>
      <c r="P714" s="259"/>
      <c r="Q714" s="259"/>
      <c r="R714" s="259"/>
      <c r="S714" s="259"/>
      <c r="T714" s="260"/>
      <c r="AT714" s="261" t="s">
        <v>148</v>
      </c>
      <c r="AU714" s="261" t="s">
        <v>83</v>
      </c>
      <c r="AV714" s="12" t="s">
        <v>83</v>
      </c>
      <c r="AW714" s="12" t="s">
        <v>30</v>
      </c>
      <c r="AX714" s="12" t="s">
        <v>73</v>
      </c>
      <c r="AY714" s="261" t="s">
        <v>139</v>
      </c>
    </row>
    <row r="715" spans="2:51" s="12" customFormat="1" ht="12">
      <c r="B715" s="250"/>
      <c r="C715" s="251"/>
      <c r="D715" s="252" t="s">
        <v>148</v>
      </c>
      <c r="E715" s="253" t="s">
        <v>1</v>
      </c>
      <c r="F715" s="254" t="s">
        <v>993</v>
      </c>
      <c r="G715" s="251"/>
      <c r="H715" s="255">
        <v>0.026</v>
      </c>
      <c r="I715" s="256"/>
      <c r="J715" s="251"/>
      <c r="K715" s="251"/>
      <c r="L715" s="257"/>
      <c r="M715" s="258"/>
      <c r="N715" s="259"/>
      <c r="O715" s="259"/>
      <c r="P715" s="259"/>
      <c r="Q715" s="259"/>
      <c r="R715" s="259"/>
      <c r="S715" s="259"/>
      <c r="T715" s="260"/>
      <c r="AT715" s="261" t="s">
        <v>148</v>
      </c>
      <c r="AU715" s="261" t="s">
        <v>83</v>
      </c>
      <c r="AV715" s="12" t="s">
        <v>83</v>
      </c>
      <c r="AW715" s="12" t="s">
        <v>30</v>
      </c>
      <c r="AX715" s="12" t="s">
        <v>73</v>
      </c>
      <c r="AY715" s="261" t="s">
        <v>139</v>
      </c>
    </row>
    <row r="716" spans="2:51" s="12" customFormat="1" ht="12">
      <c r="B716" s="250"/>
      <c r="C716" s="251"/>
      <c r="D716" s="252" t="s">
        <v>148</v>
      </c>
      <c r="E716" s="253" t="s">
        <v>1</v>
      </c>
      <c r="F716" s="254" t="s">
        <v>994</v>
      </c>
      <c r="G716" s="251"/>
      <c r="H716" s="255">
        <v>0.014</v>
      </c>
      <c r="I716" s="256"/>
      <c r="J716" s="251"/>
      <c r="K716" s="251"/>
      <c r="L716" s="257"/>
      <c r="M716" s="258"/>
      <c r="N716" s="259"/>
      <c r="O716" s="259"/>
      <c r="P716" s="259"/>
      <c r="Q716" s="259"/>
      <c r="R716" s="259"/>
      <c r="S716" s="259"/>
      <c r="T716" s="260"/>
      <c r="AT716" s="261" t="s">
        <v>148</v>
      </c>
      <c r="AU716" s="261" t="s">
        <v>83</v>
      </c>
      <c r="AV716" s="12" t="s">
        <v>83</v>
      </c>
      <c r="AW716" s="12" t="s">
        <v>30</v>
      </c>
      <c r="AX716" s="12" t="s">
        <v>73</v>
      </c>
      <c r="AY716" s="261" t="s">
        <v>139</v>
      </c>
    </row>
    <row r="717" spans="2:51" s="14" customFormat="1" ht="12">
      <c r="B717" s="289"/>
      <c r="C717" s="290"/>
      <c r="D717" s="252" t="s">
        <v>148</v>
      </c>
      <c r="E717" s="291" t="s">
        <v>1</v>
      </c>
      <c r="F717" s="292" t="s">
        <v>995</v>
      </c>
      <c r="G717" s="290"/>
      <c r="H717" s="291" t="s">
        <v>1</v>
      </c>
      <c r="I717" s="293"/>
      <c r="J717" s="290"/>
      <c r="K717" s="290"/>
      <c r="L717" s="294"/>
      <c r="M717" s="295"/>
      <c r="N717" s="296"/>
      <c r="O717" s="296"/>
      <c r="P717" s="296"/>
      <c r="Q717" s="296"/>
      <c r="R717" s="296"/>
      <c r="S717" s="296"/>
      <c r="T717" s="297"/>
      <c r="AT717" s="298" t="s">
        <v>148</v>
      </c>
      <c r="AU717" s="298" t="s">
        <v>83</v>
      </c>
      <c r="AV717" s="14" t="s">
        <v>81</v>
      </c>
      <c r="AW717" s="14" t="s">
        <v>30</v>
      </c>
      <c r="AX717" s="14" t="s">
        <v>73</v>
      </c>
      <c r="AY717" s="298" t="s">
        <v>139</v>
      </c>
    </row>
    <row r="718" spans="2:51" s="12" customFormat="1" ht="12">
      <c r="B718" s="250"/>
      <c r="C718" s="251"/>
      <c r="D718" s="252" t="s">
        <v>148</v>
      </c>
      <c r="E718" s="253" t="s">
        <v>1</v>
      </c>
      <c r="F718" s="254" t="s">
        <v>996</v>
      </c>
      <c r="G718" s="251"/>
      <c r="H718" s="255">
        <v>0.066</v>
      </c>
      <c r="I718" s="256"/>
      <c r="J718" s="251"/>
      <c r="K718" s="251"/>
      <c r="L718" s="257"/>
      <c r="M718" s="258"/>
      <c r="N718" s="259"/>
      <c r="O718" s="259"/>
      <c r="P718" s="259"/>
      <c r="Q718" s="259"/>
      <c r="R718" s="259"/>
      <c r="S718" s="259"/>
      <c r="T718" s="260"/>
      <c r="AT718" s="261" t="s">
        <v>148</v>
      </c>
      <c r="AU718" s="261" t="s">
        <v>83</v>
      </c>
      <c r="AV718" s="12" t="s">
        <v>83</v>
      </c>
      <c r="AW718" s="12" t="s">
        <v>30</v>
      </c>
      <c r="AX718" s="12" t="s">
        <v>73</v>
      </c>
      <c r="AY718" s="261" t="s">
        <v>139</v>
      </c>
    </row>
    <row r="719" spans="2:51" s="12" customFormat="1" ht="12">
      <c r="B719" s="250"/>
      <c r="C719" s="251"/>
      <c r="D719" s="252" t="s">
        <v>148</v>
      </c>
      <c r="E719" s="253" t="s">
        <v>1</v>
      </c>
      <c r="F719" s="254" t="s">
        <v>997</v>
      </c>
      <c r="G719" s="251"/>
      <c r="H719" s="255">
        <v>0.098</v>
      </c>
      <c r="I719" s="256"/>
      <c r="J719" s="251"/>
      <c r="K719" s="251"/>
      <c r="L719" s="257"/>
      <c r="M719" s="258"/>
      <c r="N719" s="259"/>
      <c r="O719" s="259"/>
      <c r="P719" s="259"/>
      <c r="Q719" s="259"/>
      <c r="R719" s="259"/>
      <c r="S719" s="259"/>
      <c r="T719" s="260"/>
      <c r="AT719" s="261" t="s">
        <v>148</v>
      </c>
      <c r="AU719" s="261" t="s">
        <v>83</v>
      </c>
      <c r="AV719" s="12" t="s">
        <v>83</v>
      </c>
      <c r="AW719" s="12" t="s">
        <v>30</v>
      </c>
      <c r="AX719" s="12" t="s">
        <v>73</v>
      </c>
      <c r="AY719" s="261" t="s">
        <v>139</v>
      </c>
    </row>
    <row r="720" spans="2:51" s="12" customFormat="1" ht="12">
      <c r="B720" s="250"/>
      <c r="C720" s="251"/>
      <c r="D720" s="252" t="s">
        <v>148</v>
      </c>
      <c r="E720" s="253" t="s">
        <v>1</v>
      </c>
      <c r="F720" s="254" t="s">
        <v>998</v>
      </c>
      <c r="G720" s="251"/>
      <c r="H720" s="255">
        <v>0.125</v>
      </c>
      <c r="I720" s="256"/>
      <c r="J720" s="251"/>
      <c r="K720" s="251"/>
      <c r="L720" s="257"/>
      <c r="M720" s="258"/>
      <c r="N720" s="259"/>
      <c r="O720" s="259"/>
      <c r="P720" s="259"/>
      <c r="Q720" s="259"/>
      <c r="R720" s="259"/>
      <c r="S720" s="259"/>
      <c r="T720" s="260"/>
      <c r="AT720" s="261" t="s">
        <v>148</v>
      </c>
      <c r="AU720" s="261" t="s">
        <v>83</v>
      </c>
      <c r="AV720" s="12" t="s">
        <v>83</v>
      </c>
      <c r="AW720" s="12" t="s">
        <v>30</v>
      </c>
      <c r="AX720" s="12" t="s">
        <v>73</v>
      </c>
      <c r="AY720" s="261" t="s">
        <v>139</v>
      </c>
    </row>
    <row r="721" spans="2:51" s="13" customFormat="1" ht="12">
      <c r="B721" s="262"/>
      <c r="C721" s="263"/>
      <c r="D721" s="252" t="s">
        <v>148</v>
      </c>
      <c r="E721" s="264" t="s">
        <v>1</v>
      </c>
      <c r="F721" s="265" t="s">
        <v>150</v>
      </c>
      <c r="G721" s="263"/>
      <c r="H721" s="266">
        <v>2.214</v>
      </c>
      <c r="I721" s="267"/>
      <c r="J721" s="263"/>
      <c r="K721" s="263"/>
      <c r="L721" s="268"/>
      <c r="M721" s="269"/>
      <c r="N721" s="270"/>
      <c r="O721" s="270"/>
      <c r="P721" s="270"/>
      <c r="Q721" s="270"/>
      <c r="R721" s="270"/>
      <c r="S721" s="270"/>
      <c r="T721" s="271"/>
      <c r="AT721" s="272" t="s">
        <v>148</v>
      </c>
      <c r="AU721" s="272" t="s">
        <v>83</v>
      </c>
      <c r="AV721" s="13" t="s">
        <v>146</v>
      </c>
      <c r="AW721" s="13" t="s">
        <v>30</v>
      </c>
      <c r="AX721" s="13" t="s">
        <v>81</v>
      </c>
      <c r="AY721" s="272" t="s">
        <v>139</v>
      </c>
    </row>
    <row r="722" spans="2:65" s="1" customFormat="1" ht="24" customHeight="1">
      <c r="B722" s="38"/>
      <c r="C722" s="237" t="s">
        <v>999</v>
      </c>
      <c r="D722" s="237" t="s">
        <v>141</v>
      </c>
      <c r="E722" s="238" t="s">
        <v>1000</v>
      </c>
      <c r="F722" s="239" t="s">
        <v>1001</v>
      </c>
      <c r="G722" s="240" t="s">
        <v>193</v>
      </c>
      <c r="H722" s="241">
        <v>0.75</v>
      </c>
      <c r="I722" s="242"/>
      <c r="J722" s="243">
        <f>ROUND(I722*H722,2)</f>
        <v>0</v>
      </c>
      <c r="K722" s="239" t="s">
        <v>145</v>
      </c>
      <c r="L722" s="43"/>
      <c r="M722" s="244" t="s">
        <v>1</v>
      </c>
      <c r="N722" s="245" t="s">
        <v>38</v>
      </c>
      <c r="O722" s="86"/>
      <c r="P722" s="246">
        <f>O722*H722</f>
        <v>0</v>
      </c>
      <c r="Q722" s="246">
        <v>1.09</v>
      </c>
      <c r="R722" s="246">
        <f>Q722*H722</f>
        <v>0.8175000000000001</v>
      </c>
      <c r="S722" s="246">
        <v>0</v>
      </c>
      <c r="T722" s="247">
        <f>S722*H722</f>
        <v>0</v>
      </c>
      <c r="AR722" s="248" t="s">
        <v>146</v>
      </c>
      <c r="AT722" s="248" t="s">
        <v>141</v>
      </c>
      <c r="AU722" s="248" t="s">
        <v>83</v>
      </c>
      <c r="AY722" s="17" t="s">
        <v>139</v>
      </c>
      <c r="BE722" s="249">
        <f>IF(N722="základní",J722,0)</f>
        <v>0</v>
      </c>
      <c r="BF722" s="249">
        <f>IF(N722="snížená",J722,0)</f>
        <v>0</v>
      </c>
      <c r="BG722" s="249">
        <f>IF(N722="zákl. přenesená",J722,0)</f>
        <v>0</v>
      </c>
      <c r="BH722" s="249">
        <f>IF(N722="sníž. přenesená",J722,0)</f>
        <v>0</v>
      </c>
      <c r="BI722" s="249">
        <f>IF(N722="nulová",J722,0)</f>
        <v>0</v>
      </c>
      <c r="BJ722" s="17" t="s">
        <v>81</v>
      </c>
      <c r="BK722" s="249">
        <f>ROUND(I722*H722,2)</f>
        <v>0</v>
      </c>
      <c r="BL722" s="17" t="s">
        <v>146</v>
      </c>
      <c r="BM722" s="248" t="s">
        <v>1002</v>
      </c>
    </row>
    <row r="723" spans="2:51" s="12" customFormat="1" ht="12">
      <c r="B723" s="250"/>
      <c r="C723" s="251"/>
      <c r="D723" s="252" t="s">
        <v>148</v>
      </c>
      <c r="E723" s="253" t="s">
        <v>1</v>
      </c>
      <c r="F723" s="254" t="s">
        <v>1003</v>
      </c>
      <c r="G723" s="251"/>
      <c r="H723" s="255">
        <v>0.167</v>
      </c>
      <c r="I723" s="256"/>
      <c r="J723" s="251"/>
      <c r="K723" s="251"/>
      <c r="L723" s="257"/>
      <c r="M723" s="258"/>
      <c r="N723" s="259"/>
      <c r="O723" s="259"/>
      <c r="P723" s="259"/>
      <c r="Q723" s="259"/>
      <c r="R723" s="259"/>
      <c r="S723" s="259"/>
      <c r="T723" s="260"/>
      <c r="AT723" s="261" t="s">
        <v>148</v>
      </c>
      <c r="AU723" s="261" t="s">
        <v>83</v>
      </c>
      <c r="AV723" s="12" t="s">
        <v>83</v>
      </c>
      <c r="AW723" s="12" t="s">
        <v>30</v>
      </c>
      <c r="AX723" s="12" t="s">
        <v>73</v>
      </c>
      <c r="AY723" s="261" t="s">
        <v>139</v>
      </c>
    </row>
    <row r="724" spans="2:51" s="12" customFormat="1" ht="12">
      <c r="B724" s="250"/>
      <c r="C724" s="251"/>
      <c r="D724" s="252" t="s">
        <v>148</v>
      </c>
      <c r="E724" s="253" t="s">
        <v>1</v>
      </c>
      <c r="F724" s="254" t="s">
        <v>1004</v>
      </c>
      <c r="G724" s="251"/>
      <c r="H724" s="255">
        <v>0.115</v>
      </c>
      <c r="I724" s="256"/>
      <c r="J724" s="251"/>
      <c r="K724" s="251"/>
      <c r="L724" s="257"/>
      <c r="M724" s="258"/>
      <c r="N724" s="259"/>
      <c r="O724" s="259"/>
      <c r="P724" s="259"/>
      <c r="Q724" s="259"/>
      <c r="R724" s="259"/>
      <c r="S724" s="259"/>
      <c r="T724" s="260"/>
      <c r="AT724" s="261" t="s">
        <v>148</v>
      </c>
      <c r="AU724" s="261" t="s">
        <v>83</v>
      </c>
      <c r="AV724" s="12" t="s">
        <v>83</v>
      </c>
      <c r="AW724" s="12" t="s">
        <v>30</v>
      </c>
      <c r="AX724" s="12" t="s">
        <v>73</v>
      </c>
      <c r="AY724" s="261" t="s">
        <v>139</v>
      </c>
    </row>
    <row r="725" spans="2:51" s="12" customFormat="1" ht="12">
      <c r="B725" s="250"/>
      <c r="C725" s="251"/>
      <c r="D725" s="252" t="s">
        <v>148</v>
      </c>
      <c r="E725" s="253" t="s">
        <v>1</v>
      </c>
      <c r="F725" s="254" t="s">
        <v>1005</v>
      </c>
      <c r="G725" s="251"/>
      <c r="H725" s="255">
        <v>0.201</v>
      </c>
      <c r="I725" s="256"/>
      <c r="J725" s="251"/>
      <c r="K725" s="251"/>
      <c r="L725" s="257"/>
      <c r="M725" s="258"/>
      <c r="N725" s="259"/>
      <c r="O725" s="259"/>
      <c r="P725" s="259"/>
      <c r="Q725" s="259"/>
      <c r="R725" s="259"/>
      <c r="S725" s="259"/>
      <c r="T725" s="260"/>
      <c r="AT725" s="261" t="s">
        <v>148</v>
      </c>
      <c r="AU725" s="261" t="s">
        <v>83</v>
      </c>
      <c r="AV725" s="12" t="s">
        <v>83</v>
      </c>
      <c r="AW725" s="12" t="s">
        <v>30</v>
      </c>
      <c r="AX725" s="12" t="s">
        <v>73</v>
      </c>
      <c r="AY725" s="261" t="s">
        <v>139</v>
      </c>
    </row>
    <row r="726" spans="2:51" s="12" customFormat="1" ht="12">
      <c r="B726" s="250"/>
      <c r="C726" s="251"/>
      <c r="D726" s="252" t="s">
        <v>148</v>
      </c>
      <c r="E726" s="253" t="s">
        <v>1</v>
      </c>
      <c r="F726" s="254" t="s">
        <v>1006</v>
      </c>
      <c r="G726" s="251"/>
      <c r="H726" s="255">
        <v>0.031</v>
      </c>
      <c r="I726" s="256"/>
      <c r="J726" s="251"/>
      <c r="K726" s="251"/>
      <c r="L726" s="257"/>
      <c r="M726" s="258"/>
      <c r="N726" s="259"/>
      <c r="O726" s="259"/>
      <c r="P726" s="259"/>
      <c r="Q726" s="259"/>
      <c r="R726" s="259"/>
      <c r="S726" s="259"/>
      <c r="T726" s="260"/>
      <c r="AT726" s="261" t="s">
        <v>148</v>
      </c>
      <c r="AU726" s="261" t="s">
        <v>83</v>
      </c>
      <c r="AV726" s="12" t="s">
        <v>83</v>
      </c>
      <c r="AW726" s="12" t="s">
        <v>30</v>
      </c>
      <c r="AX726" s="12" t="s">
        <v>73</v>
      </c>
      <c r="AY726" s="261" t="s">
        <v>139</v>
      </c>
    </row>
    <row r="727" spans="2:51" s="12" customFormat="1" ht="12">
      <c r="B727" s="250"/>
      <c r="C727" s="251"/>
      <c r="D727" s="252" t="s">
        <v>148</v>
      </c>
      <c r="E727" s="253" t="s">
        <v>1</v>
      </c>
      <c r="F727" s="254" t="s">
        <v>1007</v>
      </c>
      <c r="G727" s="251"/>
      <c r="H727" s="255">
        <v>0.095</v>
      </c>
      <c r="I727" s="256"/>
      <c r="J727" s="251"/>
      <c r="K727" s="251"/>
      <c r="L727" s="257"/>
      <c r="M727" s="258"/>
      <c r="N727" s="259"/>
      <c r="O727" s="259"/>
      <c r="P727" s="259"/>
      <c r="Q727" s="259"/>
      <c r="R727" s="259"/>
      <c r="S727" s="259"/>
      <c r="T727" s="260"/>
      <c r="AT727" s="261" t="s">
        <v>148</v>
      </c>
      <c r="AU727" s="261" t="s">
        <v>83</v>
      </c>
      <c r="AV727" s="12" t="s">
        <v>83</v>
      </c>
      <c r="AW727" s="12" t="s">
        <v>30</v>
      </c>
      <c r="AX727" s="12" t="s">
        <v>73</v>
      </c>
      <c r="AY727" s="261" t="s">
        <v>139</v>
      </c>
    </row>
    <row r="728" spans="2:51" s="12" customFormat="1" ht="12">
      <c r="B728" s="250"/>
      <c r="C728" s="251"/>
      <c r="D728" s="252" t="s">
        <v>148</v>
      </c>
      <c r="E728" s="253" t="s">
        <v>1</v>
      </c>
      <c r="F728" s="254" t="s">
        <v>1008</v>
      </c>
      <c r="G728" s="251"/>
      <c r="H728" s="255">
        <v>0.109</v>
      </c>
      <c r="I728" s="256"/>
      <c r="J728" s="251"/>
      <c r="K728" s="251"/>
      <c r="L728" s="257"/>
      <c r="M728" s="258"/>
      <c r="N728" s="259"/>
      <c r="O728" s="259"/>
      <c r="P728" s="259"/>
      <c r="Q728" s="259"/>
      <c r="R728" s="259"/>
      <c r="S728" s="259"/>
      <c r="T728" s="260"/>
      <c r="AT728" s="261" t="s">
        <v>148</v>
      </c>
      <c r="AU728" s="261" t="s">
        <v>83</v>
      </c>
      <c r="AV728" s="12" t="s">
        <v>83</v>
      </c>
      <c r="AW728" s="12" t="s">
        <v>30</v>
      </c>
      <c r="AX728" s="12" t="s">
        <v>73</v>
      </c>
      <c r="AY728" s="261" t="s">
        <v>139</v>
      </c>
    </row>
    <row r="729" spans="2:51" s="12" customFormat="1" ht="12">
      <c r="B729" s="250"/>
      <c r="C729" s="251"/>
      <c r="D729" s="252" t="s">
        <v>148</v>
      </c>
      <c r="E729" s="253" t="s">
        <v>1</v>
      </c>
      <c r="F729" s="254" t="s">
        <v>1009</v>
      </c>
      <c r="G729" s="251"/>
      <c r="H729" s="255">
        <v>0.032</v>
      </c>
      <c r="I729" s="256"/>
      <c r="J729" s="251"/>
      <c r="K729" s="251"/>
      <c r="L729" s="257"/>
      <c r="M729" s="258"/>
      <c r="N729" s="259"/>
      <c r="O729" s="259"/>
      <c r="P729" s="259"/>
      <c r="Q729" s="259"/>
      <c r="R729" s="259"/>
      <c r="S729" s="259"/>
      <c r="T729" s="260"/>
      <c r="AT729" s="261" t="s">
        <v>148</v>
      </c>
      <c r="AU729" s="261" t="s">
        <v>83</v>
      </c>
      <c r="AV729" s="12" t="s">
        <v>83</v>
      </c>
      <c r="AW729" s="12" t="s">
        <v>30</v>
      </c>
      <c r="AX729" s="12" t="s">
        <v>73</v>
      </c>
      <c r="AY729" s="261" t="s">
        <v>139</v>
      </c>
    </row>
    <row r="730" spans="2:51" s="13" customFormat="1" ht="12">
      <c r="B730" s="262"/>
      <c r="C730" s="263"/>
      <c r="D730" s="252" t="s">
        <v>148</v>
      </c>
      <c r="E730" s="264" t="s">
        <v>1</v>
      </c>
      <c r="F730" s="265" t="s">
        <v>150</v>
      </c>
      <c r="G730" s="263"/>
      <c r="H730" s="266">
        <v>0.75</v>
      </c>
      <c r="I730" s="267"/>
      <c r="J730" s="263"/>
      <c r="K730" s="263"/>
      <c r="L730" s="268"/>
      <c r="M730" s="269"/>
      <c r="N730" s="270"/>
      <c r="O730" s="270"/>
      <c r="P730" s="270"/>
      <c r="Q730" s="270"/>
      <c r="R730" s="270"/>
      <c r="S730" s="270"/>
      <c r="T730" s="271"/>
      <c r="AT730" s="272" t="s">
        <v>148</v>
      </c>
      <c r="AU730" s="272" t="s">
        <v>83</v>
      </c>
      <c r="AV730" s="13" t="s">
        <v>146</v>
      </c>
      <c r="AW730" s="13" t="s">
        <v>30</v>
      </c>
      <c r="AX730" s="13" t="s">
        <v>81</v>
      </c>
      <c r="AY730" s="272" t="s">
        <v>139</v>
      </c>
    </row>
    <row r="731" spans="2:65" s="1" customFormat="1" ht="24" customHeight="1">
      <c r="B731" s="38"/>
      <c r="C731" s="237" t="s">
        <v>1010</v>
      </c>
      <c r="D731" s="237" t="s">
        <v>141</v>
      </c>
      <c r="E731" s="238" t="s">
        <v>1011</v>
      </c>
      <c r="F731" s="239" t="s">
        <v>1012</v>
      </c>
      <c r="G731" s="240" t="s">
        <v>171</v>
      </c>
      <c r="H731" s="241">
        <v>3.5</v>
      </c>
      <c r="I731" s="242"/>
      <c r="J731" s="243">
        <f>ROUND(I731*H731,2)</f>
        <v>0</v>
      </c>
      <c r="K731" s="239" t="s">
        <v>145</v>
      </c>
      <c r="L731" s="43"/>
      <c r="M731" s="244" t="s">
        <v>1</v>
      </c>
      <c r="N731" s="245" t="s">
        <v>38</v>
      </c>
      <c r="O731" s="86"/>
      <c r="P731" s="246">
        <f>O731*H731</f>
        <v>0</v>
      </c>
      <c r="Q731" s="246">
        <v>0.00038</v>
      </c>
      <c r="R731" s="246">
        <f>Q731*H731</f>
        <v>0.00133</v>
      </c>
      <c r="S731" s="246">
        <v>0</v>
      </c>
      <c r="T731" s="247">
        <f>S731*H731</f>
        <v>0</v>
      </c>
      <c r="AR731" s="248" t="s">
        <v>146</v>
      </c>
      <c r="AT731" s="248" t="s">
        <v>141</v>
      </c>
      <c r="AU731" s="248" t="s">
        <v>83</v>
      </c>
      <c r="AY731" s="17" t="s">
        <v>139</v>
      </c>
      <c r="BE731" s="249">
        <f>IF(N731="základní",J731,0)</f>
        <v>0</v>
      </c>
      <c r="BF731" s="249">
        <f>IF(N731="snížená",J731,0)</f>
        <v>0</v>
      </c>
      <c r="BG731" s="249">
        <f>IF(N731="zákl. přenesená",J731,0)</f>
        <v>0</v>
      </c>
      <c r="BH731" s="249">
        <f>IF(N731="sníž. přenesená",J731,0)</f>
        <v>0</v>
      </c>
      <c r="BI731" s="249">
        <f>IF(N731="nulová",J731,0)</f>
        <v>0</v>
      </c>
      <c r="BJ731" s="17" t="s">
        <v>81</v>
      </c>
      <c r="BK731" s="249">
        <f>ROUND(I731*H731,2)</f>
        <v>0</v>
      </c>
      <c r="BL731" s="17" t="s">
        <v>146</v>
      </c>
      <c r="BM731" s="248" t="s">
        <v>1013</v>
      </c>
    </row>
    <row r="732" spans="2:51" s="12" customFormat="1" ht="12">
      <c r="B732" s="250"/>
      <c r="C732" s="251"/>
      <c r="D732" s="252" t="s">
        <v>148</v>
      </c>
      <c r="E732" s="253" t="s">
        <v>1</v>
      </c>
      <c r="F732" s="254" t="s">
        <v>1014</v>
      </c>
      <c r="G732" s="251"/>
      <c r="H732" s="255">
        <v>3.5</v>
      </c>
      <c r="I732" s="256"/>
      <c r="J732" s="251"/>
      <c r="K732" s="251"/>
      <c r="L732" s="257"/>
      <c r="M732" s="258"/>
      <c r="N732" s="259"/>
      <c r="O732" s="259"/>
      <c r="P732" s="259"/>
      <c r="Q732" s="259"/>
      <c r="R732" s="259"/>
      <c r="S732" s="259"/>
      <c r="T732" s="260"/>
      <c r="AT732" s="261" t="s">
        <v>148</v>
      </c>
      <c r="AU732" s="261" t="s">
        <v>83</v>
      </c>
      <c r="AV732" s="12" t="s">
        <v>83</v>
      </c>
      <c r="AW732" s="12" t="s">
        <v>30</v>
      </c>
      <c r="AX732" s="12" t="s">
        <v>73</v>
      </c>
      <c r="AY732" s="261" t="s">
        <v>139</v>
      </c>
    </row>
    <row r="733" spans="2:51" s="13" customFormat="1" ht="12">
      <c r="B733" s="262"/>
      <c r="C733" s="263"/>
      <c r="D733" s="252" t="s">
        <v>148</v>
      </c>
      <c r="E733" s="264" t="s">
        <v>1</v>
      </c>
      <c r="F733" s="265" t="s">
        <v>150</v>
      </c>
      <c r="G733" s="263"/>
      <c r="H733" s="266">
        <v>3.5</v>
      </c>
      <c r="I733" s="267"/>
      <c r="J733" s="263"/>
      <c r="K733" s="263"/>
      <c r="L733" s="268"/>
      <c r="M733" s="269"/>
      <c r="N733" s="270"/>
      <c r="O733" s="270"/>
      <c r="P733" s="270"/>
      <c r="Q733" s="270"/>
      <c r="R733" s="270"/>
      <c r="S733" s="270"/>
      <c r="T733" s="271"/>
      <c r="AT733" s="272" t="s">
        <v>148</v>
      </c>
      <c r="AU733" s="272" t="s">
        <v>83</v>
      </c>
      <c r="AV733" s="13" t="s">
        <v>146</v>
      </c>
      <c r="AW733" s="13" t="s">
        <v>30</v>
      </c>
      <c r="AX733" s="13" t="s">
        <v>81</v>
      </c>
      <c r="AY733" s="272" t="s">
        <v>139</v>
      </c>
    </row>
    <row r="734" spans="2:65" s="1" customFormat="1" ht="16.5" customHeight="1">
      <c r="B734" s="38"/>
      <c r="C734" s="237" t="s">
        <v>1015</v>
      </c>
      <c r="D734" s="237" t="s">
        <v>141</v>
      </c>
      <c r="E734" s="238" t="s">
        <v>1016</v>
      </c>
      <c r="F734" s="239" t="s">
        <v>1017</v>
      </c>
      <c r="G734" s="240" t="s">
        <v>144</v>
      </c>
      <c r="H734" s="241">
        <v>31.32</v>
      </c>
      <c r="I734" s="242"/>
      <c r="J734" s="243">
        <f>ROUND(I734*H734,2)</f>
        <v>0</v>
      </c>
      <c r="K734" s="239" t="s">
        <v>145</v>
      </c>
      <c r="L734" s="43"/>
      <c r="M734" s="244" t="s">
        <v>1</v>
      </c>
      <c r="N734" s="245" t="s">
        <v>38</v>
      </c>
      <c r="O734" s="86"/>
      <c r="P734" s="246">
        <f>O734*H734</f>
        <v>0</v>
      </c>
      <c r="Q734" s="246">
        <v>2.45329</v>
      </c>
      <c r="R734" s="246">
        <f>Q734*H734</f>
        <v>76.8370428</v>
      </c>
      <c r="S734" s="246">
        <v>0</v>
      </c>
      <c r="T734" s="247">
        <f>S734*H734</f>
        <v>0</v>
      </c>
      <c r="AR734" s="248" t="s">
        <v>146</v>
      </c>
      <c r="AT734" s="248" t="s">
        <v>141</v>
      </c>
      <c r="AU734" s="248" t="s">
        <v>83</v>
      </c>
      <c r="AY734" s="17" t="s">
        <v>139</v>
      </c>
      <c r="BE734" s="249">
        <f>IF(N734="základní",J734,0)</f>
        <v>0</v>
      </c>
      <c r="BF734" s="249">
        <f>IF(N734="snížená",J734,0)</f>
        <v>0</v>
      </c>
      <c r="BG734" s="249">
        <f>IF(N734="zákl. přenesená",J734,0)</f>
        <v>0</v>
      </c>
      <c r="BH734" s="249">
        <f>IF(N734="sníž. přenesená",J734,0)</f>
        <v>0</v>
      </c>
      <c r="BI734" s="249">
        <f>IF(N734="nulová",J734,0)</f>
        <v>0</v>
      </c>
      <c r="BJ734" s="17" t="s">
        <v>81</v>
      </c>
      <c r="BK734" s="249">
        <f>ROUND(I734*H734,2)</f>
        <v>0</v>
      </c>
      <c r="BL734" s="17" t="s">
        <v>146</v>
      </c>
      <c r="BM734" s="248" t="s">
        <v>1018</v>
      </c>
    </row>
    <row r="735" spans="2:51" s="12" customFormat="1" ht="12">
      <c r="B735" s="250"/>
      <c r="C735" s="251"/>
      <c r="D735" s="252" t="s">
        <v>148</v>
      </c>
      <c r="E735" s="253" t="s">
        <v>1</v>
      </c>
      <c r="F735" s="254" t="s">
        <v>1019</v>
      </c>
      <c r="G735" s="251"/>
      <c r="H735" s="255">
        <v>23.7</v>
      </c>
      <c r="I735" s="256"/>
      <c r="J735" s="251"/>
      <c r="K735" s="251"/>
      <c r="L735" s="257"/>
      <c r="M735" s="258"/>
      <c r="N735" s="259"/>
      <c r="O735" s="259"/>
      <c r="P735" s="259"/>
      <c r="Q735" s="259"/>
      <c r="R735" s="259"/>
      <c r="S735" s="259"/>
      <c r="T735" s="260"/>
      <c r="AT735" s="261" t="s">
        <v>148</v>
      </c>
      <c r="AU735" s="261" t="s">
        <v>83</v>
      </c>
      <c r="AV735" s="12" t="s">
        <v>83</v>
      </c>
      <c r="AW735" s="12" t="s">
        <v>30</v>
      </c>
      <c r="AX735" s="12" t="s">
        <v>73</v>
      </c>
      <c r="AY735" s="261" t="s">
        <v>139</v>
      </c>
    </row>
    <row r="736" spans="2:51" s="12" customFormat="1" ht="12">
      <c r="B736" s="250"/>
      <c r="C736" s="251"/>
      <c r="D736" s="252" t="s">
        <v>148</v>
      </c>
      <c r="E736" s="253" t="s">
        <v>1</v>
      </c>
      <c r="F736" s="254" t="s">
        <v>1020</v>
      </c>
      <c r="G736" s="251"/>
      <c r="H736" s="255">
        <v>6.1</v>
      </c>
      <c r="I736" s="256"/>
      <c r="J736" s="251"/>
      <c r="K736" s="251"/>
      <c r="L736" s="257"/>
      <c r="M736" s="258"/>
      <c r="N736" s="259"/>
      <c r="O736" s="259"/>
      <c r="P736" s="259"/>
      <c r="Q736" s="259"/>
      <c r="R736" s="259"/>
      <c r="S736" s="259"/>
      <c r="T736" s="260"/>
      <c r="AT736" s="261" t="s">
        <v>148</v>
      </c>
      <c r="AU736" s="261" t="s">
        <v>83</v>
      </c>
      <c r="AV736" s="12" t="s">
        <v>83</v>
      </c>
      <c r="AW736" s="12" t="s">
        <v>30</v>
      </c>
      <c r="AX736" s="12" t="s">
        <v>73</v>
      </c>
      <c r="AY736" s="261" t="s">
        <v>139</v>
      </c>
    </row>
    <row r="737" spans="2:51" s="12" customFormat="1" ht="12">
      <c r="B737" s="250"/>
      <c r="C737" s="251"/>
      <c r="D737" s="252" t="s">
        <v>148</v>
      </c>
      <c r="E737" s="253" t="s">
        <v>1</v>
      </c>
      <c r="F737" s="254" t="s">
        <v>1021</v>
      </c>
      <c r="G737" s="251"/>
      <c r="H737" s="255">
        <v>1.04</v>
      </c>
      <c r="I737" s="256"/>
      <c r="J737" s="251"/>
      <c r="K737" s="251"/>
      <c r="L737" s="257"/>
      <c r="M737" s="258"/>
      <c r="N737" s="259"/>
      <c r="O737" s="259"/>
      <c r="P737" s="259"/>
      <c r="Q737" s="259"/>
      <c r="R737" s="259"/>
      <c r="S737" s="259"/>
      <c r="T737" s="260"/>
      <c r="AT737" s="261" t="s">
        <v>148</v>
      </c>
      <c r="AU737" s="261" t="s">
        <v>83</v>
      </c>
      <c r="AV737" s="12" t="s">
        <v>83</v>
      </c>
      <c r="AW737" s="12" t="s">
        <v>30</v>
      </c>
      <c r="AX737" s="12" t="s">
        <v>73</v>
      </c>
      <c r="AY737" s="261" t="s">
        <v>139</v>
      </c>
    </row>
    <row r="738" spans="2:51" s="12" customFormat="1" ht="12">
      <c r="B738" s="250"/>
      <c r="C738" s="251"/>
      <c r="D738" s="252" t="s">
        <v>148</v>
      </c>
      <c r="E738" s="253" t="s">
        <v>1</v>
      </c>
      <c r="F738" s="254" t="s">
        <v>1022</v>
      </c>
      <c r="G738" s="251"/>
      <c r="H738" s="255">
        <v>0.48</v>
      </c>
      <c r="I738" s="256"/>
      <c r="J738" s="251"/>
      <c r="K738" s="251"/>
      <c r="L738" s="257"/>
      <c r="M738" s="258"/>
      <c r="N738" s="259"/>
      <c r="O738" s="259"/>
      <c r="P738" s="259"/>
      <c r="Q738" s="259"/>
      <c r="R738" s="259"/>
      <c r="S738" s="259"/>
      <c r="T738" s="260"/>
      <c r="AT738" s="261" t="s">
        <v>148</v>
      </c>
      <c r="AU738" s="261" t="s">
        <v>83</v>
      </c>
      <c r="AV738" s="12" t="s">
        <v>83</v>
      </c>
      <c r="AW738" s="12" t="s">
        <v>30</v>
      </c>
      <c r="AX738" s="12" t="s">
        <v>73</v>
      </c>
      <c r="AY738" s="261" t="s">
        <v>139</v>
      </c>
    </row>
    <row r="739" spans="2:51" s="13" customFormat="1" ht="12">
      <c r="B739" s="262"/>
      <c r="C739" s="263"/>
      <c r="D739" s="252" t="s">
        <v>148</v>
      </c>
      <c r="E739" s="264" t="s">
        <v>1</v>
      </c>
      <c r="F739" s="265" t="s">
        <v>150</v>
      </c>
      <c r="G739" s="263"/>
      <c r="H739" s="266">
        <v>31.319999999999997</v>
      </c>
      <c r="I739" s="267"/>
      <c r="J739" s="263"/>
      <c r="K739" s="263"/>
      <c r="L739" s="268"/>
      <c r="M739" s="269"/>
      <c r="N739" s="270"/>
      <c r="O739" s="270"/>
      <c r="P739" s="270"/>
      <c r="Q739" s="270"/>
      <c r="R739" s="270"/>
      <c r="S739" s="270"/>
      <c r="T739" s="271"/>
      <c r="AT739" s="272" t="s">
        <v>148</v>
      </c>
      <c r="AU739" s="272" t="s">
        <v>83</v>
      </c>
      <c r="AV739" s="13" t="s">
        <v>146</v>
      </c>
      <c r="AW739" s="13" t="s">
        <v>30</v>
      </c>
      <c r="AX739" s="13" t="s">
        <v>81</v>
      </c>
      <c r="AY739" s="272" t="s">
        <v>139</v>
      </c>
    </row>
    <row r="740" spans="2:65" s="1" customFormat="1" ht="16.5" customHeight="1">
      <c r="B740" s="38"/>
      <c r="C740" s="237" t="s">
        <v>1023</v>
      </c>
      <c r="D740" s="237" t="s">
        <v>141</v>
      </c>
      <c r="E740" s="238" t="s">
        <v>1024</v>
      </c>
      <c r="F740" s="239" t="s">
        <v>1025</v>
      </c>
      <c r="G740" s="240" t="s">
        <v>433</v>
      </c>
      <c r="H740" s="241">
        <v>262.85</v>
      </c>
      <c r="I740" s="242"/>
      <c r="J740" s="243">
        <f>ROUND(I740*H740,2)</f>
        <v>0</v>
      </c>
      <c r="K740" s="239" t="s">
        <v>145</v>
      </c>
      <c r="L740" s="43"/>
      <c r="M740" s="244" t="s">
        <v>1</v>
      </c>
      <c r="N740" s="245" t="s">
        <v>38</v>
      </c>
      <c r="O740" s="86"/>
      <c r="P740" s="246">
        <f>O740*H740</f>
        <v>0</v>
      </c>
      <c r="Q740" s="246">
        <v>0.00126</v>
      </c>
      <c r="R740" s="246">
        <f>Q740*H740</f>
        <v>0.33119100000000007</v>
      </c>
      <c r="S740" s="246">
        <v>0</v>
      </c>
      <c r="T740" s="247">
        <f>S740*H740</f>
        <v>0</v>
      </c>
      <c r="AR740" s="248" t="s">
        <v>146</v>
      </c>
      <c r="AT740" s="248" t="s">
        <v>141</v>
      </c>
      <c r="AU740" s="248" t="s">
        <v>83</v>
      </c>
      <c r="AY740" s="17" t="s">
        <v>139</v>
      </c>
      <c r="BE740" s="249">
        <f>IF(N740="základní",J740,0)</f>
        <v>0</v>
      </c>
      <c r="BF740" s="249">
        <f>IF(N740="snížená",J740,0)</f>
        <v>0</v>
      </c>
      <c r="BG740" s="249">
        <f>IF(N740="zákl. přenesená",J740,0)</f>
        <v>0</v>
      </c>
      <c r="BH740" s="249">
        <f>IF(N740="sníž. přenesená",J740,0)</f>
        <v>0</v>
      </c>
      <c r="BI740" s="249">
        <f>IF(N740="nulová",J740,0)</f>
        <v>0</v>
      </c>
      <c r="BJ740" s="17" t="s">
        <v>81</v>
      </c>
      <c r="BK740" s="249">
        <f>ROUND(I740*H740,2)</f>
        <v>0</v>
      </c>
      <c r="BL740" s="17" t="s">
        <v>146</v>
      </c>
      <c r="BM740" s="248" t="s">
        <v>1026</v>
      </c>
    </row>
    <row r="741" spans="2:51" s="12" customFormat="1" ht="12">
      <c r="B741" s="250"/>
      <c r="C741" s="251"/>
      <c r="D741" s="252" t="s">
        <v>148</v>
      </c>
      <c r="E741" s="253" t="s">
        <v>1</v>
      </c>
      <c r="F741" s="254" t="s">
        <v>1027</v>
      </c>
      <c r="G741" s="251"/>
      <c r="H741" s="255">
        <v>181.25</v>
      </c>
      <c r="I741" s="256"/>
      <c r="J741" s="251"/>
      <c r="K741" s="251"/>
      <c r="L741" s="257"/>
      <c r="M741" s="258"/>
      <c r="N741" s="259"/>
      <c r="O741" s="259"/>
      <c r="P741" s="259"/>
      <c r="Q741" s="259"/>
      <c r="R741" s="259"/>
      <c r="S741" s="259"/>
      <c r="T741" s="260"/>
      <c r="AT741" s="261" t="s">
        <v>148</v>
      </c>
      <c r="AU741" s="261" t="s">
        <v>83</v>
      </c>
      <c r="AV741" s="12" t="s">
        <v>83</v>
      </c>
      <c r="AW741" s="12" t="s">
        <v>30</v>
      </c>
      <c r="AX741" s="12" t="s">
        <v>73</v>
      </c>
      <c r="AY741" s="261" t="s">
        <v>139</v>
      </c>
    </row>
    <row r="742" spans="2:51" s="12" customFormat="1" ht="12">
      <c r="B742" s="250"/>
      <c r="C742" s="251"/>
      <c r="D742" s="252" t="s">
        <v>148</v>
      </c>
      <c r="E742" s="253" t="s">
        <v>1</v>
      </c>
      <c r="F742" s="254" t="s">
        <v>1028</v>
      </c>
      <c r="G742" s="251"/>
      <c r="H742" s="255">
        <v>18.25</v>
      </c>
      <c r="I742" s="256"/>
      <c r="J742" s="251"/>
      <c r="K742" s="251"/>
      <c r="L742" s="257"/>
      <c r="M742" s="258"/>
      <c r="N742" s="259"/>
      <c r="O742" s="259"/>
      <c r="P742" s="259"/>
      <c r="Q742" s="259"/>
      <c r="R742" s="259"/>
      <c r="S742" s="259"/>
      <c r="T742" s="260"/>
      <c r="AT742" s="261" t="s">
        <v>148</v>
      </c>
      <c r="AU742" s="261" t="s">
        <v>83</v>
      </c>
      <c r="AV742" s="12" t="s">
        <v>83</v>
      </c>
      <c r="AW742" s="12" t="s">
        <v>30</v>
      </c>
      <c r="AX742" s="12" t="s">
        <v>73</v>
      </c>
      <c r="AY742" s="261" t="s">
        <v>139</v>
      </c>
    </row>
    <row r="743" spans="2:51" s="12" customFormat="1" ht="12">
      <c r="B743" s="250"/>
      <c r="C743" s="251"/>
      <c r="D743" s="252" t="s">
        <v>148</v>
      </c>
      <c r="E743" s="253" t="s">
        <v>1</v>
      </c>
      <c r="F743" s="254" t="s">
        <v>1029</v>
      </c>
      <c r="G743" s="251"/>
      <c r="H743" s="255">
        <v>43.35</v>
      </c>
      <c r="I743" s="256"/>
      <c r="J743" s="251"/>
      <c r="K743" s="251"/>
      <c r="L743" s="257"/>
      <c r="M743" s="258"/>
      <c r="N743" s="259"/>
      <c r="O743" s="259"/>
      <c r="P743" s="259"/>
      <c r="Q743" s="259"/>
      <c r="R743" s="259"/>
      <c r="S743" s="259"/>
      <c r="T743" s="260"/>
      <c r="AT743" s="261" t="s">
        <v>148</v>
      </c>
      <c r="AU743" s="261" t="s">
        <v>83</v>
      </c>
      <c r="AV743" s="12" t="s">
        <v>83</v>
      </c>
      <c r="AW743" s="12" t="s">
        <v>30</v>
      </c>
      <c r="AX743" s="12" t="s">
        <v>73</v>
      </c>
      <c r="AY743" s="261" t="s">
        <v>139</v>
      </c>
    </row>
    <row r="744" spans="2:51" s="12" customFormat="1" ht="12">
      <c r="B744" s="250"/>
      <c r="C744" s="251"/>
      <c r="D744" s="252" t="s">
        <v>148</v>
      </c>
      <c r="E744" s="253" t="s">
        <v>1</v>
      </c>
      <c r="F744" s="254" t="s">
        <v>1030</v>
      </c>
      <c r="G744" s="251"/>
      <c r="H744" s="255">
        <v>10.4</v>
      </c>
      <c r="I744" s="256"/>
      <c r="J744" s="251"/>
      <c r="K744" s="251"/>
      <c r="L744" s="257"/>
      <c r="M744" s="258"/>
      <c r="N744" s="259"/>
      <c r="O744" s="259"/>
      <c r="P744" s="259"/>
      <c r="Q744" s="259"/>
      <c r="R744" s="259"/>
      <c r="S744" s="259"/>
      <c r="T744" s="260"/>
      <c r="AT744" s="261" t="s">
        <v>148</v>
      </c>
      <c r="AU744" s="261" t="s">
        <v>83</v>
      </c>
      <c r="AV744" s="12" t="s">
        <v>83</v>
      </c>
      <c r="AW744" s="12" t="s">
        <v>30</v>
      </c>
      <c r="AX744" s="12" t="s">
        <v>73</v>
      </c>
      <c r="AY744" s="261" t="s">
        <v>139</v>
      </c>
    </row>
    <row r="745" spans="2:51" s="12" customFormat="1" ht="12">
      <c r="B745" s="250"/>
      <c r="C745" s="251"/>
      <c r="D745" s="252" t="s">
        <v>148</v>
      </c>
      <c r="E745" s="253" t="s">
        <v>1</v>
      </c>
      <c r="F745" s="254" t="s">
        <v>1031</v>
      </c>
      <c r="G745" s="251"/>
      <c r="H745" s="255">
        <v>9.6</v>
      </c>
      <c r="I745" s="256"/>
      <c r="J745" s="251"/>
      <c r="K745" s="251"/>
      <c r="L745" s="257"/>
      <c r="M745" s="258"/>
      <c r="N745" s="259"/>
      <c r="O745" s="259"/>
      <c r="P745" s="259"/>
      <c r="Q745" s="259"/>
      <c r="R745" s="259"/>
      <c r="S745" s="259"/>
      <c r="T745" s="260"/>
      <c r="AT745" s="261" t="s">
        <v>148</v>
      </c>
      <c r="AU745" s="261" t="s">
        <v>83</v>
      </c>
      <c r="AV745" s="12" t="s">
        <v>83</v>
      </c>
      <c r="AW745" s="12" t="s">
        <v>30</v>
      </c>
      <c r="AX745" s="12" t="s">
        <v>73</v>
      </c>
      <c r="AY745" s="261" t="s">
        <v>139</v>
      </c>
    </row>
    <row r="746" spans="2:51" s="13" customFormat="1" ht="12">
      <c r="B746" s="262"/>
      <c r="C746" s="263"/>
      <c r="D746" s="252" t="s">
        <v>148</v>
      </c>
      <c r="E746" s="264" t="s">
        <v>1</v>
      </c>
      <c r="F746" s="265" t="s">
        <v>150</v>
      </c>
      <c r="G746" s="263"/>
      <c r="H746" s="266">
        <v>262.85</v>
      </c>
      <c r="I746" s="267"/>
      <c r="J746" s="263"/>
      <c r="K746" s="263"/>
      <c r="L746" s="268"/>
      <c r="M746" s="269"/>
      <c r="N746" s="270"/>
      <c r="O746" s="270"/>
      <c r="P746" s="270"/>
      <c r="Q746" s="270"/>
      <c r="R746" s="270"/>
      <c r="S746" s="270"/>
      <c r="T746" s="271"/>
      <c r="AT746" s="272" t="s">
        <v>148</v>
      </c>
      <c r="AU746" s="272" t="s">
        <v>83</v>
      </c>
      <c r="AV746" s="13" t="s">
        <v>146</v>
      </c>
      <c r="AW746" s="13" t="s">
        <v>30</v>
      </c>
      <c r="AX746" s="13" t="s">
        <v>81</v>
      </c>
      <c r="AY746" s="272" t="s">
        <v>139</v>
      </c>
    </row>
    <row r="747" spans="2:65" s="1" customFormat="1" ht="16.5" customHeight="1">
      <c r="B747" s="38"/>
      <c r="C747" s="237" t="s">
        <v>1032</v>
      </c>
      <c r="D747" s="237" t="s">
        <v>141</v>
      </c>
      <c r="E747" s="238" t="s">
        <v>1033</v>
      </c>
      <c r="F747" s="239" t="s">
        <v>1034</v>
      </c>
      <c r="G747" s="240" t="s">
        <v>433</v>
      </c>
      <c r="H747" s="241">
        <v>262.85</v>
      </c>
      <c r="I747" s="242"/>
      <c r="J747" s="243">
        <f>ROUND(I747*H747,2)</f>
        <v>0</v>
      </c>
      <c r="K747" s="239" t="s">
        <v>145</v>
      </c>
      <c r="L747" s="43"/>
      <c r="M747" s="244" t="s">
        <v>1</v>
      </c>
      <c r="N747" s="245" t="s">
        <v>38</v>
      </c>
      <c r="O747" s="86"/>
      <c r="P747" s="246">
        <f>O747*H747</f>
        <v>0</v>
      </c>
      <c r="Q747" s="246">
        <v>0</v>
      </c>
      <c r="R747" s="246">
        <f>Q747*H747</f>
        <v>0</v>
      </c>
      <c r="S747" s="246">
        <v>0</v>
      </c>
      <c r="T747" s="247">
        <f>S747*H747</f>
        <v>0</v>
      </c>
      <c r="AR747" s="248" t="s">
        <v>146</v>
      </c>
      <c r="AT747" s="248" t="s">
        <v>141</v>
      </c>
      <c r="AU747" s="248" t="s">
        <v>83</v>
      </c>
      <c r="AY747" s="17" t="s">
        <v>139</v>
      </c>
      <c r="BE747" s="249">
        <f>IF(N747="základní",J747,0)</f>
        <v>0</v>
      </c>
      <c r="BF747" s="249">
        <f>IF(N747="snížená",J747,0)</f>
        <v>0</v>
      </c>
      <c r="BG747" s="249">
        <f>IF(N747="zákl. přenesená",J747,0)</f>
        <v>0</v>
      </c>
      <c r="BH747" s="249">
        <f>IF(N747="sníž. přenesená",J747,0)</f>
        <v>0</v>
      </c>
      <c r="BI747" s="249">
        <f>IF(N747="nulová",J747,0)</f>
        <v>0</v>
      </c>
      <c r="BJ747" s="17" t="s">
        <v>81</v>
      </c>
      <c r="BK747" s="249">
        <f>ROUND(I747*H747,2)</f>
        <v>0</v>
      </c>
      <c r="BL747" s="17" t="s">
        <v>146</v>
      </c>
      <c r="BM747" s="248" t="s">
        <v>1035</v>
      </c>
    </row>
    <row r="748" spans="2:65" s="1" customFormat="1" ht="16.5" customHeight="1">
      <c r="B748" s="38"/>
      <c r="C748" s="237" t="s">
        <v>1036</v>
      </c>
      <c r="D748" s="237" t="s">
        <v>141</v>
      </c>
      <c r="E748" s="238" t="s">
        <v>1037</v>
      </c>
      <c r="F748" s="239" t="s">
        <v>1038</v>
      </c>
      <c r="G748" s="240" t="s">
        <v>193</v>
      </c>
      <c r="H748" s="241">
        <v>15.209</v>
      </c>
      <c r="I748" s="242"/>
      <c r="J748" s="243">
        <f>ROUND(I748*H748,2)</f>
        <v>0</v>
      </c>
      <c r="K748" s="239" t="s">
        <v>145</v>
      </c>
      <c r="L748" s="43"/>
      <c r="M748" s="244" t="s">
        <v>1</v>
      </c>
      <c r="N748" s="245" t="s">
        <v>38</v>
      </c>
      <c r="O748" s="86"/>
      <c r="P748" s="246">
        <f>O748*H748</f>
        <v>0</v>
      </c>
      <c r="Q748" s="246">
        <v>1.05197</v>
      </c>
      <c r="R748" s="246">
        <f>Q748*H748</f>
        <v>15.99941173</v>
      </c>
      <c r="S748" s="246">
        <v>0</v>
      </c>
      <c r="T748" s="247">
        <f>S748*H748</f>
        <v>0</v>
      </c>
      <c r="AR748" s="248" t="s">
        <v>146</v>
      </c>
      <c r="AT748" s="248" t="s">
        <v>141</v>
      </c>
      <c r="AU748" s="248" t="s">
        <v>83</v>
      </c>
      <c r="AY748" s="17" t="s">
        <v>139</v>
      </c>
      <c r="BE748" s="249">
        <f>IF(N748="základní",J748,0)</f>
        <v>0</v>
      </c>
      <c r="BF748" s="249">
        <f>IF(N748="snížená",J748,0)</f>
        <v>0</v>
      </c>
      <c r="BG748" s="249">
        <f>IF(N748="zákl. přenesená",J748,0)</f>
        <v>0</v>
      </c>
      <c r="BH748" s="249">
        <f>IF(N748="sníž. přenesená",J748,0)</f>
        <v>0</v>
      </c>
      <c r="BI748" s="249">
        <f>IF(N748="nulová",J748,0)</f>
        <v>0</v>
      </c>
      <c r="BJ748" s="17" t="s">
        <v>81</v>
      </c>
      <c r="BK748" s="249">
        <f>ROUND(I748*H748,2)</f>
        <v>0</v>
      </c>
      <c r="BL748" s="17" t="s">
        <v>146</v>
      </c>
      <c r="BM748" s="248" t="s">
        <v>1039</v>
      </c>
    </row>
    <row r="749" spans="2:51" s="14" customFormat="1" ht="12">
      <c r="B749" s="289"/>
      <c r="C749" s="290"/>
      <c r="D749" s="252" t="s">
        <v>148</v>
      </c>
      <c r="E749" s="291" t="s">
        <v>1</v>
      </c>
      <c r="F749" s="292" t="s">
        <v>1040</v>
      </c>
      <c r="G749" s="290"/>
      <c r="H749" s="291" t="s">
        <v>1</v>
      </c>
      <c r="I749" s="293"/>
      <c r="J749" s="290"/>
      <c r="K749" s="290"/>
      <c r="L749" s="294"/>
      <c r="M749" s="295"/>
      <c r="N749" s="296"/>
      <c r="O749" s="296"/>
      <c r="P749" s="296"/>
      <c r="Q749" s="296"/>
      <c r="R749" s="296"/>
      <c r="S749" s="296"/>
      <c r="T749" s="297"/>
      <c r="AT749" s="298" t="s">
        <v>148</v>
      </c>
      <c r="AU749" s="298" t="s">
        <v>83</v>
      </c>
      <c r="AV749" s="14" t="s">
        <v>81</v>
      </c>
      <c r="AW749" s="14" t="s">
        <v>30</v>
      </c>
      <c r="AX749" s="14" t="s">
        <v>73</v>
      </c>
      <c r="AY749" s="298" t="s">
        <v>139</v>
      </c>
    </row>
    <row r="750" spans="2:51" s="12" customFormat="1" ht="12">
      <c r="B750" s="250"/>
      <c r="C750" s="251"/>
      <c r="D750" s="252" t="s">
        <v>148</v>
      </c>
      <c r="E750" s="253" t="s">
        <v>1</v>
      </c>
      <c r="F750" s="254" t="s">
        <v>1041</v>
      </c>
      <c r="G750" s="251"/>
      <c r="H750" s="255">
        <v>3.392</v>
      </c>
      <c r="I750" s="256"/>
      <c r="J750" s="251"/>
      <c r="K750" s="251"/>
      <c r="L750" s="257"/>
      <c r="M750" s="258"/>
      <c r="N750" s="259"/>
      <c r="O750" s="259"/>
      <c r="P750" s="259"/>
      <c r="Q750" s="259"/>
      <c r="R750" s="259"/>
      <c r="S750" s="259"/>
      <c r="T750" s="260"/>
      <c r="AT750" s="261" t="s">
        <v>148</v>
      </c>
      <c r="AU750" s="261" t="s">
        <v>83</v>
      </c>
      <c r="AV750" s="12" t="s">
        <v>83</v>
      </c>
      <c r="AW750" s="12" t="s">
        <v>30</v>
      </c>
      <c r="AX750" s="12" t="s">
        <v>73</v>
      </c>
      <c r="AY750" s="261" t="s">
        <v>139</v>
      </c>
    </row>
    <row r="751" spans="2:51" s="12" customFormat="1" ht="12">
      <c r="B751" s="250"/>
      <c r="C751" s="251"/>
      <c r="D751" s="252" t="s">
        <v>148</v>
      </c>
      <c r="E751" s="253" t="s">
        <v>1</v>
      </c>
      <c r="F751" s="254" t="s">
        <v>1042</v>
      </c>
      <c r="G751" s="251"/>
      <c r="H751" s="255">
        <v>0.961</v>
      </c>
      <c r="I751" s="256"/>
      <c r="J751" s="251"/>
      <c r="K751" s="251"/>
      <c r="L751" s="257"/>
      <c r="M751" s="258"/>
      <c r="N751" s="259"/>
      <c r="O751" s="259"/>
      <c r="P751" s="259"/>
      <c r="Q751" s="259"/>
      <c r="R751" s="259"/>
      <c r="S751" s="259"/>
      <c r="T751" s="260"/>
      <c r="AT751" s="261" t="s">
        <v>148</v>
      </c>
      <c r="AU751" s="261" t="s">
        <v>83</v>
      </c>
      <c r="AV751" s="12" t="s">
        <v>83</v>
      </c>
      <c r="AW751" s="12" t="s">
        <v>30</v>
      </c>
      <c r="AX751" s="12" t="s">
        <v>73</v>
      </c>
      <c r="AY751" s="261" t="s">
        <v>139</v>
      </c>
    </row>
    <row r="752" spans="2:51" s="12" customFormat="1" ht="12">
      <c r="B752" s="250"/>
      <c r="C752" s="251"/>
      <c r="D752" s="252" t="s">
        <v>148</v>
      </c>
      <c r="E752" s="253" t="s">
        <v>1</v>
      </c>
      <c r="F752" s="254" t="s">
        <v>1043</v>
      </c>
      <c r="G752" s="251"/>
      <c r="H752" s="255">
        <v>1.23</v>
      </c>
      <c r="I752" s="256"/>
      <c r="J752" s="251"/>
      <c r="K752" s="251"/>
      <c r="L752" s="257"/>
      <c r="M752" s="258"/>
      <c r="N752" s="259"/>
      <c r="O752" s="259"/>
      <c r="P752" s="259"/>
      <c r="Q752" s="259"/>
      <c r="R752" s="259"/>
      <c r="S752" s="259"/>
      <c r="T752" s="260"/>
      <c r="AT752" s="261" t="s">
        <v>148</v>
      </c>
      <c r="AU752" s="261" t="s">
        <v>83</v>
      </c>
      <c r="AV752" s="12" t="s">
        <v>83</v>
      </c>
      <c r="AW752" s="12" t="s">
        <v>30</v>
      </c>
      <c r="AX752" s="12" t="s">
        <v>73</v>
      </c>
      <c r="AY752" s="261" t="s">
        <v>139</v>
      </c>
    </row>
    <row r="753" spans="2:51" s="12" customFormat="1" ht="12">
      <c r="B753" s="250"/>
      <c r="C753" s="251"/>
      <c r="D753" s="252" t="s">
        <v>148</v>
      </c>
      <c r="E753" s="253" t="s">
        <v>1</v>
      </c>
      <c r="F753" s="254" t="s">
        <v>1044</v>
      </c>
      <c r="G753" s="251"/>
      <c r="H753" s="255">
        <v>1.413</v>
      </c>
      <c r="I753" s="256"/>
      <c r="J753" s="251"/>
      <c r="K753" s="251"/>
      <c r="L753" s="257"/>
      <c r="M753" s="258"/>
      <c r="N753" s="259"/>
      <c r="O753" s="259"/>
      <c r="P753" s="259"/>
      <c r="Q753" s="259"/>
      <c r="R753" s="259"/>
      <c r="S753" s="259"/>
      <c r="T753" s="260"/>
      <c r="AT753" s="261" t="s">
        <v>148</v>
      </c>
      <c r="AU753" s="261" t="s">
        <v>83</v>
      </c>
      <c r="AV753" s="12" t="s">
        <v>83</v>
      </c>
      <c r="AW753" s="12" t="s">
        <v>30</v>
      </c>
      <c r="AX753" s="12" t="s">
        <v>73</v>
      </c>
      <c r="AY753" s="261" t="s">
        <v>139</v>
      </c>
    </row>
    <row r="754" spans="2:51" s="12" customFormat="1" ht="12">
      <c r="B754" s="250"/>
      <c r="C754" s="251"/>
      <c r="D754" s="252" t="s">
        <v>148</v>
      </c>
      <c r="E754" s="253" t="s">
        <v>1</v>
      </c>
      <c r="F754" s="254" t="s">
        <v>1020</v>
      </c>
      <c r="G754" s="251"/>
      <c r="H754" s="255">
        <v>6.1</v>
      </c>
      <c r="I754" s="256"/>
      <c r="J754" s="251"/>
      <c r="K754" s="251"/>
      <c r="L754" s="257"/>
      <c r="M754" s="258"/>
      <c r="N754" s="259"/>
      <c r="O754" s="259"/>
      <c r="P754" s="259"/>
      <c r="Q754" s="259"/>
      <c r="R754" s="259"/>
      <c r="S754" s="259"/>
      <c r="T754" s="260"/>
      <c r="AT754" s="261" t="s">
        <v>148</v>
      </c>
      <c r="AU754" s="261" t="s">
        <v>83</v>
      </c>
      <c r="AV754" s="12" t="s">
        <v>83</v>
      </c>
      <c r="AW754" s="12" t="s">
        <v>30</v>
      </c>
      <c r="AX754" s="12" t="s">
        <v>73</v>
      </c>
      <c r="AY754" s="261" t="s">
        <v>139</v>
      </c>
    </row>
    <row r="755" spans="2:51" s="12" customFormat="1" ht="12">
      <c r="B755" s="250"/>
      <c r="C755" s="251"/>
      <c r="D755" s="252" t="s">
        <v>148</v>
      </c>
      <c r="E755" s="253" t="s">
        <v>1</v>
      </c>
      <c r="F755" s="254" t="s">
        <v>1045</v>
      </c>
      <c r="G755" s="251"/>
      <c r="H755" s="255">
        <v>0.543</v>
      </c>
      <c r="I755" s="256"/>
      <c r="J755" s="251"/>
      <c r="K755" s="251"/>
      <c r="L755" s="257"/>
      <c r="M755" s="258"/>
      <c r="N755" s="259"/>
      <c r="O755" s="259"/>
      <c r="P755" s="259"/>
      <c r="Q755" s="259"/>
      <c r="R755" s="259"/>
      <c r="S755" s="259"/>
      <c r="T755" s="260"/>
      <c r="AT755" s="261" t="s">
        <v>148</v>
      </c>
      <c r="AU755" s="261" t="s">
        <v>83</v>
      </c>
      <c r="AV755" s="12" t="s">
        <v>83</v>
      </c>
      <c r="AW755" s="12" t="s">
        <v>30</v>
      </c>
      <c r="AX755" s="12" t="s">
        <v>73</v>
      </c>
      <c r="AY755" s="261" t="s">
        <v>139</v>
      </c>
    </row>
    <row r="756" spans="2:51" s="12" customFormat="1" ht="12">
      <c r="B756" s="250"/>
      <c r="C756" s="251"/>
      <c r="D756" s="252" t="s">
        <v>148</v>
      </c>
      <c r="E756" s="253" t="s">
        <v>1</v>
      </c>
      <c r="F756" s="254" t="s">
        <v>1046</v>
      </c>
      <c r="G756" s="251"/>
      <c r="H756" s="255">
        <v>0.384</v>
      </c>
      <c r="I756" s="256"/>
      <c r="J756" s="251"/>
      <c r="K756" s="251"/>
      <c r="L756" s="257"/>
      <c r="M756" s="258"/>
      <c r="N756" s="259"/>
      <c r="O756" s="259"/>
      <c r="P756" s="259"/>
      <c r="Q756" s="259"/>
      <c r="R756" s="259"/>
      <c r="S756" s="259"/>
      <c r="T756" s="260"/>
      <c r="AT756" s="261" t="s">
        <v>148</v>
      </c>
      <c r="AU756" s="261" t="s">
        <v>83</v>
      </c>
      <c r="AV756" s="12" t="s">
        <v>83</v>
      </c>
      <c r="AW756" s="12" t="s">
        <v>30</v>
      </c>
      <c r="AX756" s="12" t="s">
        <v>73</v>
      </c>
      <c r="AY756" s="261" t="s">
        <v>139</v>
      </c>
    </row>
    <row r="757" spans="2:51" s="12" customFormat="1" ht="12">
      <c r="B757" s="250"/>
      <c r="C757" s="251"/>
      <c r="D757" s="252" t="s">
        <v>148</v>
      </c>
      <c r="E757" s="253" t="s">
        <v>1</v>
      </c>
      <c r="F757" s="254" t="s">
        <v>1047</v>
      </c>
      <c r="G757" s="251"/>
      <c r="H757" s="255">
        <v>0.112</v>
      </c>
      <c r="I757" s="256"/>
      <c r="J757" s="251"/>
      <c r="K757" s="251"/>
      <c r="L757" s="257"/>
      <c r="M757" s="258"/>
      <c r="N757" s="259"/>
      <c r="O757" s="259"/>
      <c r="P757" s="259"/>
      <c r="Q757" s="259"/>
      <c r="R757" s="259"/>
      <c r="S757" s="259"/>
      <c r="T757" s="260"/>
      <c r="AT757" s="261" t="s">
        <v>148</v>
      </c>
      <c r="AU757" s="261" t="s">
        <v>83</v>
      </c>
      <c r="AV757" s="12" t="s">
        <v>83</v>
      </c>
      <c r="AW757" s="12" t="s">
        <v>30</v>
      </c>
      <c r="AX757" s="12" t="s">
        <v>73</v>
      </c>
      <c r="AY757" s="261" t="s">
        <v>139</v>
      </c>
    </row>
    <row r="758" spans="2:51" s="14" customFormat="1" ht="12">
      <c r="B758" s="289"/>
      <c r="C758" s="290"/>
      <c r="D758" s="252" t="s">
        <v>148</v>
      </c>
      <c r="E758" s="291" t="s">
        <v>1</v>
      </c>
      <c r="F758" s="292" t="s">
        <v>1048</v>
      </c>
      <c r="G758" s="290"/>
      <c r="H758" s="291" t="s">
        <v>1</v>
      </c>
      <c r="I758" s="293"/>
      <c r="J758" s="290"/>
      <c r="K758" s="290"/>
      <c r="L758" s="294"/>
      <c r="M758" s="295"/>
      <c r="N758" s="296"/>
      <c r="O758" s="296"/>
      <c r="P758" s="296"/>
      <c r="Q758" s="296"/>
      <c r="R758" s="296"/>
      <c r="S758" s="296"/>
      <c r="T758" s="297"/>
      <c r="AT758" s="298" t="s">
        <v>148</v>
      </c>
      <c r="AU758" s="298" t="s">
        <v>83</v>
      </c>
      <c r="AV758" s="14" t="s">
        <v>81</v>
      </c>
      <c r="AW758" s="14" t="s">
        <v>30</v>
      </c>
      <c r="AX758" s="14" t="s">
        <v>73</v>
      </c>
      <c r="AY758" s="298" t="s">
        <v>139</v>
      </c>
    </row>
    <row r="759" spans="2:51" s="12" customFormat="1" ht="12">
      <c r="B759" s="250"/>
      <c r="C759" s="251"/>
      <c r="D759" s="252" t="s">
        <v>148</v>
      </c>
      <c r="E759" s="253" t="s">
        <v>1</v>
      </c>
      <c r="F759" s="254" t="s">
        <v>1049</v>
      </c>
      <c r="G759" s="251"/>
      <c r="H759" s="255">
        <v>0.271</v>
      </c>
      <c r="I759" s="256"/>
      <c r="J759" s="251"/>
      <c r="K759" s="251"/>
      <c r="L759" s="257"/>
      <c r="M759" s="258"/>
      <c r="N759" s="259"/>
      <c r="O759" s="259"/>
      <c r="P759" s="259"/>
      <c r="Q759" s="259"/>
      <c r="R759" s="259"/>
      <c r="S759" s="259"/>
      <c r="T759" s="260"/>
      <c r="AT759" s="261" t="s">
        <v>148</v>
      </c>
      <c r="AU759" s="261" t="s">
        <v>83</v>
      </c>
      <c r="AV759" s="12" t="s">
        <v>83</v>
      </c>
      <c r="AW759" s="12" t="s">
        <v>30</v>
      </c>
      <c r="AX759" s="12" t="s">
        <v>73</v>
      </c>
      <c r="AY759" s="261" t="s">
        <v>139</v>
      </c>
    </row>
    <row r="760" spans="2:51" s="12" customFormat="1" ht="12">
      <c r="B760" s="250"/>
      <c r="C760" s="251"/>
      <c r="D760" s="252" t="s">
        <v>148</v>
      </c>
      <c r="E760" s="253" t="s">
        <v>1</v>
      </c>
      <c r="F760" s="254" t="s">
        <v>1050</v>
      </c>
      <c r="G760" s="251"/>
      <c r="H760" s="255">
        <v>0.294</v>
      </c>
      <c r="I760" s="256"/>
      <c r="J760" s="251"/>
      <c r="K760" s="251"/>
      <c r="L760" s="257"/>
      <c r="M760" s="258"/>
      <c r="N760" s="259"/>
      <c r="O760" s="259"/>
      <c r="P760" s="259"/>
      <c r="Q760" s="259"/>
      <c r="R760" s="259"/>
      <c r="S760" s="259"/>
      <c r="T760" s="260"/>
      <c r="AT760" s="261" t="s">
        <v>148</v>
      </c>
      <c r="AU760" s="261" t="s">
        <v>83</v>
      </c>
      <c r="AV760" s="12" t="s">
        <v>83</v>
      </c>
      <c r="AW760" s="12" t="s">
        <v>30</v>
      </c>
      <c r="AX760" s="12" t="s">
        <v>73</v>
      </c>
      <c r="AY760" s="261" t="s">
        <v>139</v>
      </c>
    </row>
    <row r="761" spans="2:51" s="12" customFormat="1" ht="12">
      <c r="B761" s="250"/>
      <c r="C761" s="251"/>
      <c r="D761" s="252" t="s">
        <v>148</v>
      </c>
      <c r="E761" s="253" t="s">
        <v>1</v>
      </c>
      <c r="F761" s="254" t="s">
        <v>1051</v>
      </c>
      <c r="G761" s="251"/>
      <c r="H761" s="255">
        <v>0.074</v>
      </c>
      <c r="I761" s="256"/>
      <c r="J761" s="251"/>
      <c r="K761" s="251"/>
      <c r="L761" s="257"/>
      <c r="M761" s="258"/>
      <c r="N761" s="259"/>
      <c r="O761" s="259"/>
      <c r="P761" s="259"/>
      <c r="Q761" s="259"/>
      <c r="R761" s="259"/>
      <c r="S761" s="259"/>
      <c r="T761" s="260"/>
      <c r="AT761" s="261" t="s">
        <v>148</v>
      </c>
      <c r="AU761" s="261" t="s">
        <v>83</v>
      </c>
      <c r="AV761" s="12" t="s">
        <v>83</v>
      </c>
      <c r="AW761" s="12" t="s">
        <v>30</v>
      </c>
      <c r="AX761" s="12" t="s">
        <v>73</v>
      </c>
      <c r="AY761" s="261" t="s">
        <v>139</v>
      </c>
    </row>
    <row r="762" spans="2:51" s="12" customFormat="1" ht="12">
      <c r="B762" s="250"/>
      <c r="C762" s="251"/>
      <c r="D762" s="252" t="s">
        <v>148</v>
      </c>
      <c r="E762" s="253" t="s">
        <v>1</v>
      </c>
      <c r="F762" s="254" t="s">
        <v>1052</v>
      </c>
      <c r="G762" s="251"/>
      <c r="H762" s="255">
        <v>0.096</v>
      </c>
      <c r="I762" s="256"/>
      <c r="J762" s="251"/>
      <c r="K762" s="251"/>
      <c r="L762" s="257"/>
      <c r="M762" s="258"/>
      <c r="N762" s="259"/>
      <c r="O762" s="259"/>
      <c r="P762" s="259"/>
      <c r="Q762" s="259"/>
      <c r="R762" s="259"/>
      <c r="S762" s="259"/>
      <c r="T762" s="260"/>
      <c r="AT762" s="261" t="s">
        <v>148</v>
      </c>
      <c r="AU762" s="261" t="s">
        <v>83</v>
      </c>
      <c r="AV762" s="12" t="s">
        <v>83</v>
      </c>
      <c r="AW762" s="12" t="s">
        <v>30</v>
      </c>
      <c r="AX762" s="12" t="s">
        <v>73</v>
      </c>
      <c r="AY762" s="261" t="s">
        <v>139</v>
      </c>
    </row>
    <row r="763" spans="2:51" s="12" customFormat="1" ht="12">
      <c r="B763" s="250"/>
      <c r="C763" s="251"/>
      <c r="D763" s="252" t="s">
        <v>148</v>
      </c>
      <c r="E763" s="253" t="s">
        <v>1</v>
      </c>
      <c r="F763" s="254" t="s">
        <v>1053</v>
      </c>
      <c r="G763" s="251"/>
      <c r="H763" s="255">
        <v>0.066</v>
      </c>
      <c r="I763" s="256"/>
      <c r="J763" s="251"/>
      <c r="K763" s="251"/>
      <c r="L763" s="257"/>
      <c r="M763" s="258"/>
      <c r="N763" s="259"/>
      <c r="O763" s="259"/>
      <c r="P763" s="259"/>
      <c r="Q763" s="259"/>
      <c r="R763" s="259"/>
      <c r="S763" s="259"/>
      <c r="T763" s="260"/>
      <c r="AT763" s="261" t="s">
        <v>148</v>
      </c>
      <c r="AU763" s="261" t="s">
        <v>83</v>
      </c>
      <c r="AV763" s="12" t="s">
        <v>83</v>
      </c>
      <c r="AW763" s="12" t="s">
        <v>30</v>
      </c>
      <c r="AX763" s="12" t="s">
        <v>73</v>
      </c>
      <c r="AY763" s="261" t="s">
        <v>139</v>
      </c>
    </row>
    <row r="764" spans="2:51" s="14" customFormat="1" ht="12">
      <c r="B764" s="289"/>
      <c r="C764" s="290"/>
      <c r="D764" s="252" t="s">
        <v>148</v>
      </c>
      <c r="E764" s="291" t="s">
        <v>1</v>
      </c>
      <c r="F764" s="292" t="s">
        <v>1054</v>
      </c>
      <c r="G764" s="290"/>
      <c r="H764" s="291" t="s">
        <v>1</v>
      </c>
      <c r="I764" s="293"/>
      <c r="J764" s="290"/>
      <c r="K764" s="290"/>
      <c r="L764" s="294"/>
      <c r="M764" s="295"/>
      <c r="N764" s="296"/>
      <c r="O764" s="296"/>
      <c r="P764" s="296"/>
      <c r="Q764" s="296"/>
      <c r="R764" s="296"/>
      <c r="S764" s="296"/>
      <c r="T764" s="297"/>
      <c r="AT764" s="298" t="s">
        <v>148</v>
      </c>
      <c r="AU764" s="298" t="s">
        <v>83</v>
      </c>
      <c r="AV764" s="14" t="s">
        <v>81</v>
      </c>
      <c r="AW764" s="14" t="s">
        <v>30</v>
      </c>
      <c r="AX764" s="14" t="s">
        <v>73</v>
      </c>
      <c r="AY764" s="298" t="s">
        <v>139</v>
      </c>
    </row>
    <row r="765" spans="2:51" s="12" customFormat="1" ht="12">
      <c r="B765" s="250"/>
      <c r="C765" s="251"/>
      <c r="D765" s="252" t="s">
        <v>148</v>
      </c>
      <c r="E765" s="253" t="s">
        <v>1</v>
      </c>
      <c r="F765" s="254" t="s">
        <v>1055</v>
      </c>
      <c r="G765" s="251"/>
      <c r="H765" s="255">
        <v>0.095</v>
      </c>
      <c r="I765" s="256"/>
      <c r="J765" s="251"/>
      <c r="K765" s="251"/>
      <c r="L765" s="257"/>
      <c r="M765" s="258"/>
      <c r="N765" s="259"/>
      <c r="O765" s="259"/>
      <c r="P765" s="259"/>
      <c r="Q765" s="259"/>
      <c r="R765" s="259"/>
      <c r="S765" s="259"/>
      <c r="T765" s="260"/>
      <c r="AT765" s="261" t="s">
        <v>148</v>
      </c>
      <c r="AU765" s="261" t="s">
        <v>83</v>
      </c>
      <c r="AV765" s="12" t="s">
        <v>83</v>
      </c>
      <c r="AW765" s="12" t="s">
        <v>30</v>
      </c>
      <c r="AX765" s="12" t="s">
        <v>73</v>
      </c>
      <c r="AY765" s="261" t="s">
        <v>139</v>
      </c>
    </row>
    <row r="766" spans="2:51" s="12" customFormat="1" ht="12">
      <c r="B766" s="250"/>
      <c r="C766" s="251"/>
      <c r="D766" s="252" t="s">
        <v>148</v>
      </c>
      <c r="E766" s="253" t="s">
        <v>1</v>
      </c>
      <c r="F766" s="254" t="s">
        <v>1056</v>
      </c>
      <c r="G766" s="251"/>
      <c r="H766" s="255">
        <v>0.118</v>
      </c>
      <c r="I766" s="256"/>
      <c r="J766" s="251"/>
      <c r="K766" s="251"/>
      <c r="L766" s="257"/>
      <c r="M766" s="258"/>
      <c r="N766" s="259"/>
      <c r="O766" s="259"/>
      <c r="P766" s="259"/>
      <c r="Q766" s="259"/>
      <c r="R766" s="259"/>
      <c r="S766" s="259"/>
      <c r="T766" s="260"/>
      <c r="AT766" s="261" t="s">
        <v>148</v>
      </c>
      <c r="AU766" s="261" t="s">
        <v>83</v>
      </c>
      <c r="AV766" s="12" t="s">
        <v>83</v>
      </c>
      <c r="AW766" s="12" t="s">
        <v>30</v>
      </c>
      <c r="AX766" s="12" t="s">
        <v>73</v>
      </c>
      <c r="AY766" s="261" t="s">
        <v>139</v>
      </c>
    </row>
    <row r="767" spans="2:51" s="12" customFormat="1" ht="12">
      <c r="B767" s="250"/>
      <c r="C767" s="251"/>
      <c r="D767" s="252" t="s">
        <v>148</v>
      </c>
      <c r="E767" s="253" t="s">
        <v>1</v>
      </c>
      <c r="F767" s="254" t="s">
        <v>1057</v>
      </c>
      <c r="G767" s="251"/>
      <c r="H767" s="255">
        <v>0.06</v>
      </c>
      <c r="I767" s="256"/>
      <c r="J767" s="251"/>
      <c r="K767" s="251"/>
      <c r="L767" s="257"/>
      <c r="M767" s="258"/>
      <c r="N767" s="259"/>
      <c r="O767" s="259"/>
      <c r="P767" s="259"/>
      <c r="Q767" s="259"/>
      <c r="R767" s="259"/>
      <c r="S767" s="259"/>
      <c r="T767" s="260"/>
      <c r="AT767" s="261" t="s">
        <v>148</v>
      </c>
      <c r="AU767" s="261" t="s">
        <v>83</v>
      </c>
      <c r="AV767" s="12" t="s">
        <v>83</v>
      </c>
      <c r="AW767" s="12" t="s">
        <v>30</v>
      </c>
      <c r="AX767" s="12" t="s">
        <v>73</v>
      </c>
      <c r="AY767" s="261" t="s">
        <v>139</v>
      </c>
    </row>
    <row r="768" spans="2:51" s="13" customFormat="1" ht="12">
      <c r="B768" s="262"/>
      <c r="C768" s="263"/>
      <c r="D768" s="252" t="s">
        <v>148</v>
      </c>
      <c r="E768" s="264" t="s">
        <v>1</v>
      </c>
      <c r="F768" s="265" t="s">
        <v>150</v>
      </c>
      <c r="G768" s="263"/>
      <c r="H768" s="266">
        <v>15.209000000000003</v>
      </c>
      <c r="I768" s="267"/>
      <c r="J768" s="263"/>
      <c r="K768" s="263"/>
      <c r="L768" s="268"/>
      <c r="M768" s="269"/>
      <c r="N768" s="270"/>
      <c r="O768" s="270"/>
      <c r="P768" s="270"/>
      <c r="Q768" s="270"/>
      <c r="R768" s="270"/>
      <c r="S768" s="270"/>
      <c r="T768" s="271"/>
      <c r="AT768" s="272" t="s">
        <v>148</v>
      </c>
      <c r="AU768" s="272" t="s">
        <v>83</v>
      </c>
      <c r="AV768" s="13" t="s">
        <v>146</v>
      </c>
      <c r="AW768" s="13" t="s">
        <v>30</v>
      </c>
      <c r="AX768" s="13" t="s">
        <v>81</v>
      </c>
      <c r="AY768" s="272" t="s">
        <v>139</v>
      </c>
    </row>
    <row r="769" spans="2:65" s="1" customFormat="1" ht="16.5" customHeight="1">
      <c r="B769" s="38"/>
      <c r="C769" s="237" t="s">
        <v>1058</v>
      </c>
      <c r="D769" s="237" t="s">
        <v>141</v>
      </c>
      <c r="E769" s="238" t="s">
        <v>1059</v>
      </c>
      <c r="F769" s="239" t="s">
        <v>1060</v>
      </c>
      <c r="G769" s="240" t="s">
        <v>433</v>
      </c>
      <c r="H769" s="241">
        <v>162.028</v>
      </c>
      <c r="I769" s="242"/>
      <c r="J769" s="243">
        <f>ROUND(I769*H769,2)</f>
        <v>0</v>
      </c>
      <c r="K769" s="239" t="s">
        <v>145</v>
      </c>
      <c r="L769" s="43"/>
      <c r="M769" s="244" t="s">
        <v>1</v>
      </c>
      <c r="N769" s="245" t="s">
        <v>38</v>
      </c>
      <c r="O769" s="86"/>
      <c r="P769" s="246">
        <f>O769*H769</f>
        <v>0</v>
      </c>
      <c r="Q769" s="246">
        <v>0.10031</v>
      </c>
      <c r="R769" s="246">
        <f>Q769*H769</f>
        <v>16.25302868</v>
      </c>
      <c r="S769" s="246">
        <v>0</v>
      </c>
      <c r="T769" s="247">
        <f>S769*H769</f>
        <v>0</v>
      </c>
      <c r="AR769" s="248" t="s">
        <v>146</v>
      </c>
      <c r="AT769" s="248" t="s">
        <v>141</v>
      </c>
      <c r="AU769" s="248" t="s">
        <v>83</v>
      </c>
      <c r="AY769" s="17" t="s">
        <v>139</v>
      </c>
      <c r="BE769" s="249">
        <f>IF(N769="základní",J769,0)</f>
        <v>0</v>
      </c>
      <c r="BF769" s="249">
        <f>IF(N769="snížená",J769,0)</f>
        <v>0</v>
      </c>
      <c r="BG769" s="249">
        <f>IF(N769="zákl. přenesená",J769,0)</f>
        <v>0</v>
      </c>
      <c r="BH769" s="249">
        <f>IF(N769="sníž. přenesená",J769,0)</f>
        <v>0</v>
      </c>
      <c r="BI769" s="249">
        <f>IF(N769="nulová",J769,0)</f>
        <v>0</v>
      </c>
      <c r="BJ769" s="17" t="s">
        <v>81</v>
      </c>
      <c r="BK769" s="249">
        <f>ROUND(I769*H769,2)</f>
        <v>0</v>
      </c>
      <c r="BL769" s="17" t="s">
        <v>146</v>
      </c>
      <c r="BM769" s="248" t="s">
        <v>1061</v>
      </c>
    </row>
    <row r="770" spans="2:51" s="12" customFormat="1" ht="12">
      <c r="B770" s="250"/>
      <c r="C770" s="251"/>
      <c r="D770" s="252" t="s">
        <v>148</v>
      </c>
      <c r="E770" s="253" t="s">
        <v>1</v>
      </c>
      <c r="F770" s="254" t="s">
        <v>1062</v>
      </c>
      <c r="G770" s="251"/>
      <c r="H770" s="255">
        <v>75.29</v>
      </c>
      <c r="I770" s="256"/>
      <c r="J770" s="251"/>
      <c r="K770" s="251"/>
      <c r="L770" s="257"/>
      <c r="M770" s="258"/>
      <c r="N770" s="259"/>
      <c r="O770" s="259"/>
      <c r="P770" s="259"/>
      <c r="Q770" s="259"/>
      <c r="R770" s="259"/>
      <c r="S770" s="259"/>
      <c r="T770" s="260"/>
      <c r="AT770" s="261" t="s">
        <v>148</v>
      </c>
      <c r="AU770" s="261" t="s">
        <v>83</v>
      </c>
      <c r="AV770" s="12" t="s">
        <v>83</v>
      </c>
      <c r="AW770" s="12" t="s">
        <v>30</v>
      </c>
      <c r="AX770" s="12" t="s">
        <v>73</v>
      </c>
      <c r="AY770" s="261" t="s">
        <v>139</v>
      </c>
    </row>
    <row r="771" spans="2:51" s="12" customFormat="1" ht="12">
      <c r="B771" s="250"/>
      <c r="C771" s="251"/>
      <c r="D771" s="252" t="s">
        <v>148</v>
      </c>
      <c r="E771" s="253" t="s">
        <v>1</v>
      </c>
      <c r="F771" s="254" t="s">
        <v>1063</v>
      </c>
      <c r="G771" s="251"/>
      <c r="H771" s="255">
        <v>13.125</v>
      </c>
      <c r="I771" s="256"/>
      <c r="J771" s="251"/>
      <c r="K771" s="251"/>
      <c r="L771" s="257"/>
      <c r="M771" s="258"/>
      <c r="N771" s="259"/>
      <c r="O771" s="259"/>
      <c r="P771" s="259"/>
      <c r="Q771" s="259"/>
      <c r="R771" s="259"/>
      <c r="S771" s="259"/>
      <c r="T771" s="260"/>
      <c r="AT771" s="261" t="s">
        <v>148</v>
      </c>
      <c r="AU771" s="261" t="s">
        <v>83</v>
      </c>
      <c r="AV771" s="12" t="s">
        <v>83</v>
      </c>
      <c r="AW771" s="12" t="s">
        <v>30</v>
      </c>
      <c r="AX771" s="12" t="s">
        <v>73</v>
      </c>
      <c r="AY771" s="261" t="s">
        <v>139</v>
      </c>
    </row>
    <row r="772" spans="2:51" s="12" customFormat="1" ht="12">
      <c r="B772" s="250"/>
      <c r="C772" s="251"/>
      <c r="D772" s="252" t="s">
        <v>148</v>
      </c>
      <c r="E772" s="253" t="s">
        <v>1</v>
      </c>
      <c r="F772" s="254" t="s">
        <v>1064</v>
      </c>
      <c r="G772" s="251"/>
      <c r="H772" s="255">
        <v>19.95</v>
      </c>
      <c r="I772" s="256"/>
      <c r="J772" s="251"/>
      <c r="K772" s="251"/>
      <c r="L772" s="257"/>
      <c r="M772" s="258"/>
      <c r="N772" s="259"/>
      <c r="O772" s="259"/>
      <c r="P772" s="259"/>
      <c r="Q772" s="259"/>
      <c r="R772" s="259"/>
      <c r="S772" s="259"/>
      <c r="T772" s="260"/>
      <c r="AT772" s="261" t="s">
        <v>148</v>
      </c>
      <c r="AU772" s="261" t="s">
        <v>83</v>
      </c>
      <c r="AV772" s="12" t="s">
        <v>83</v>
      </c>
      <c r="AW772" s="12" t="s">
        <v>30</v>
      </c>
      <c r="AX772" s="12" t="s">
        <v>73</v>
      </c>
      <c r="AY772" s="261" t="s">
        <v>139</v>
      </c>
    </row>
    <row r="773" spans="2:51" s="12" customFormat="1" ht="12">
      <c r="B773" s="250"/>
      <c r="C773" s="251"/>
      <c r="D773" s="252" t="s">
        <v>148</v>
      </c>
      <c r="E773" s="253" t="s">
        <v>1</v>
      </c>
      <c r="F773" s="254" t="s">
        <v>1065</v>
      </c>
      <c r="G773" s="251"/>
      <c r="H773" s="255">
        <v>44.303</v>
      </c>
      <c r="I773" s="256"/>
      <c r="J773" s="251"/>
      <c r="K773" s="251"/>
      <c r="L773" s="257"/>
      <c r="M773" s="258"/>
      <c r="N773" s="259"/>
      <c r="O773" s="259"/>
      <c r="P773" s="259"/>
      <c r="Q773" s="259"/>
      <c r="R773" s="259"/>
      <c r="S773" s="259"/>
      <c r="T773" s="260"/>
      <c r="AT773" s="261" t="s">
        <v>148</v>
      </c>
      <c r="AU773" s="261" t="s">
        <v>83</v>
      </c>
      <c r="AV773" s="12" t="s">
        <v>83</v>
      </c>
      <c r="AW773" s="12" t="s">
        <v>30</v>
      </c>
      <c r="AX773" s="12" t="s">
        <v>73</v>
      </c>
      <c r="AY773" s="261" t="s">
        <v>139</v>
      </c>
    </row>
    <row r="774" spans="2:51" s="12" customFormat="1" ht="12">
      <c r="B774" s="250"/>
      <c r="C774" s="251"/>
      <c r="D774" s="252" t="s">
        <v>148</v>
      </c>
      <c r="E774" s="253" t="s">
        <v>1</v>
      </c>
      <c r="F774" s="254" t="s">
        <v>1066</v>
      </c>
      <c r="G774" s="251"/>
      <c r="H774" s="255">
        <v>9.36</v>
      </c>
      <c r="I774" s="256"/>
      <c r="J774" s="251"/>
      <c r="K774" s="251"/>
      <c r="L774" s="257"/>
      <c r="M774" s="258"/>
      <c r="N774" s="259"/>
      <c r="O774" s="259"/>
      <c r="P774" s="259"/>
      <c r="Q774" s="259"/>
      <c r="R774" s="259"/>
      <c r="S774" s="259"/>
      <c r="T774" s="260"/>
      <c r="AT774" s="261" t="s">
        <v>148</v>
      </c>
      <c r="AU774" s="261" t="s">
        <v>83</v>
      </c>
      <c r="AV774" s="12" t="s">
        <v>83</v>
      </c>
      <c r="AW774" s="12" t="s">
        <v>30</v>
      </c>
      <c r="AX774" s="12" t="s">
        <v>73</v>
      </c>
      <c r="AY774" s="261" t="s">
        <v>139</v>
      </c>
    </row>
    <row r="775" spans="2:51" s="13" customFormat="1" ht="12">
      <c r="B775" s="262"/>
      <c r="C775" s="263"/>
      <c r="D775" s="252" t="s">
        <v>148</v>
      </c>
      <c r="E775" s="264" t="s">
        <v>1</v>
      </c>
      <c r="F775" s="265" t="s">
        <v>150</v>
      </c>
      <c r="G775" s="263"/>
      <c r="H775" s="266">
        <v>162.02800000000002</v>
      </c>
      <c r="I775" s="267"/>
      <c r="J775" s="263"/>
      <c r="K775" s="263"/>
      <c r="L775" s="268"/>
      <c r="M775" s="269"/>
      <c r="N775" s="270"/>
      <c r="O775" s="270"/>
      <c r="P775" s="270"/>
      <c r="Q775" s="270"/>
      <c r="R775" s="270"/>
      <c r="S775" s="270"/>
      <c r="T775" s="271"/>
      <c r="AT775" s="272" t="s">
        <v>148</v>
      </c>
      <c r="AU775" s="272" t="s">
        <v>83</v>
      </c>
      <c r="AV775" s="13" t="s">
        <v>146</v>
      </c>
      <c r="AW775" s="13" t="s">
        <v>30</v>
      </c>
      <c r="AX775" s="13" t="s">
        <v>81</v>
      </c>
      <c r="AY775" s="272" t="s">
        <v>139</v>
      </c>
    </row>
    <row r="776" spans="2:65" s="1" customFormat="1" ht="16.5" customHeight="1">
      <c r="B776" s="38"/>
      <c r="C776" s="237" t="s">
        <v>1067</v>
      </c>
      <c r="D776" s="237" t="s">
        <v>141</v>
      </c>
      <c r="E776" s="238" t="s">
        <v>1068</v>
      </c>
      <c r="F776" s="239" t="s">
        <v>1069</v>
      </c>
      <c r="G776" s="240" t="s">
        <v>433</v>
      </c>
      <c r="H776" s="241">
        <v>436.582</v>
      </c>
      <c r="I776" s="242"/>
      <c r="J776" s="243">
        <f>ROUND(I776*H776,2)</f>
        <v>0</v>
      </c>
      <c r="K776" s="239" t="s">
        <v>145</v>
      </c>
      <c r="L776" s="43"/>
      <c r="M776" s="244" t="s">
        <v>1</v>
      </c>
      <c r="N776" s="245" t="s">
        <v>38</v>
      </c>
      <c r="O776" s="86"/>
      <c r="P776" s="246">
        <f>O776*H776</f>
        <v>0</v>
      </c>
      <c r="Q776" s="246">
        <v>0.12185</v>
      </c>
      <c r="R776" s="246">
        <f>Q776*H776</f>
        <v>53.1975167</v>
      </c>
      <c r="S776" s="246">
        <v>0</v>
      </c>
      <c r="T776" s="247">
        <f>S776*H776</f>
        <v>0</v>
      </c>
      <c r="AR776" s="248" t="s">
        <v>146</v>
      </c>
      <c r="AT776" s="248" t="s">
        <v>141</v>
      </c>
      <c r="AU776" s="248" t="s">
        <v>83</v>
      </c>
      <c r="AY776" s="17" t="s">
        <v>139</v>
      </c>
      <c r="BE776" s="249">
        <f>IF(N776="základní",J776,0)</f>
        <v>0</v>
      </c>
      <c r="BF776" s="249">
        <f>IF(N776="snížená",J776,0)</f>
        <v>0</v>
      </c>
      <c r="BG776" s="249">
        <f>IF(N776="zákl. přenesená",J776,0)</f>
        <v>0</v>
      </c>
      <c r="BH776" s="249">
        <f>IF(N776="sníž. přenesená",J776,0)</f>
        <v>0</v>
      </c>
      <c r="BI776" s="249">
        <f>IF(N776="nulová",J776,0)</f>
        <v>0</v>
      </c>
      <c r="BJ776" s="17" t="s">
        <v>81</v>
      </c>
      <c r="BK776" s="249">
        <f>ROUND(I776*H776,2)</f>
        <v>0</v>
      </c>
      <c r="BL776" s="17" t="s">
        <v>146</v>
      </c>
      <c r="BM776" s="248" t="s">
        <v>1070</v>
      </c>
    </row>
    <row r="777" spans="2:51" s="12" customFormat="1" ht="12">
      <c r="B777" s="250"/>
      <c r="C777" s="251"/>
      <c r="D777" s="252" t="s">
        <v>148</v>
      </c>
      <c r="E777" s="253" t="s">
        <v>1</v>
      </c>
      <c r="F777" s="254" t="s">
        <v>1071</v>
      </c>
      <c r="G777" s="251"/>
      <c r="H777" s="255">
        <v>61.952</v>
      </c>
      <c r="I777" s="256"/>
      <c r="J777" s="251"/>
      <c r="K777" s="251"/>
      <c r="L777" s="257"/>
      <c r="M777" s="258"/>
      <c r="N777" s="259"/>
      <c r="O777" s="259"/>
      <c r="P777" s="259"/>
      <c r="Q777" s="259"/>
      <c r="R777" s="259"/>
      <c r="S777" s="259"/>
      <c r="T777" s="260"/>
      <c r="AT777" s="261" t="s">
        <v>148</v>
      </c>
      <c r="AU777" s="261" t="s">
        <v>83</v>
      </c>
      <c r="AV777" s="12" t="s">
        <v>83</v>
      </c>
      <c r="AW777" s="12" t="s">
        <v>30</v>
      </c>
      <c r="AX777" s="12" t="s">
        <v>73</v>
      </c>
      <c r="AY777" s="261" t="s">
        <v>139</v>
      </c>
    </row>
    <row r="778" spans="2:51" s="12" customFormat="1" ht="12">
      <c r="B778" s="250"/>
      <c r="C778" s="251"/>
      <c r="D778" s="252" t="s">
        <v>148</v>
      </c>
      <c r="E778" s="253" t="s">
        <v>1</v>
      </c>
      <c r="F778" s="254" t="s">
        <v>1072</v>
      </c>
      <c r="G778" s="251"/>
      <c r="H778" s="255">
        <v>64.946</v>
      </c>
      <c r="I778" s="256"/>
      <c r="J778" s="251"/>
      <c r="K778" s="251"/>
      <c r="L778" s="257"/>
      <c r="M778" s="258"/>
      <c r="N778" s="259"/>
      <c r="O778" s="259"/>
      <c r="P778" s="259"/>
      <c r="Q778" s="259"/>
      <c r="R778" s="259"/>
      <c r="S778" s="259"/>
      <c r="T778" s="260"/>
      <c r="AT778" s="261" t="s">
        <v>148</v>
      </c>
      <c r="AU778" s="261" t="s">
        <v>83</v>
      </c>
      <c r="AV778" s="12" t="s">
        <v>83</v>
      </c>
      <c r="AW778" s="12" t="s">
        <v>30</v>
      </c>
      <c r="AX778" s="12" t="s">
        <v>73</v>
      </c>
      <c r="AY778" s="261" t="s">
        <v>139</v>
      </c>
    </row>
    <row r="779" spans="2:51" s="12" customFormat="1" ht="12">
      <c r="B779" s="250"/>
      <c r="C779" s="251"/>
      <c r="D779" s="252" t="s">
        <v>148</v>
      </c>
      <c r="E779" s="253" t="s">
        <v>1</v>
      </c>
      <c r="F779" s="254" t="s">
        <v>1073</v>
      </c>
      <c r="G779" s="251"/>
      <c r="H779" s="255">
        <v>105.119</v>
      </c>
      <c r="I779" s="256"/>
      <c r="J779" s="251"/>
      <c r="K779" s="251"/>
      <c r="L779" s="257"/>
      <c r="M779" s="258"/>
      <c r="N779" s="259"/>
      <c r="O779" s="259"/>
      <c r="P779" s="259"/>
      <c r="Q779" s="259"/>
      <c r="R779" s="259"/>
      <c r="S779" s="259"/>
      <c r="T779" s="260"/>
      <c r="AT779" s="261" t="s">
        <v>148</v>
      </c>
      <c r="AU779" s="261" t="s">
        <v>83</v>
      </c>
      <c r="AV779" s="12" t="s">
        <v>83</v>
      </c>
      <c r="AW779" s="12" t="s">
        <v>30</v>
      </c>
      <c r="AX779" s="12" t="s">
        <v>73</v>
      </c>
      <c r="AY779" s="261" t="s">
        <v>139</v>
      </c>
    </row>
    <row r="780" spans="2:51" s="12" customFormat="1" ht="12">
      <c r="B780" s="250"/>
      <c r="C780" s="251"/>
      <c r="D780" s="252" t="s">
        <v>148</v>
      </c>
      <c r="E780" s="253" t="s">
        <v>1</v>
      </c>
      <c r="F780" s="254" t="s">
        <v>1074</v>
      </c>
      <c r="G780" s="251"/>
      <c r="H780" s="255">
        <v>114.433</v>
      </c>
      <c r="I780" s="256"/>
      <c r="J780" s="251"/>
      <c r="K780" s="251"/>
      <c r="L780" s="257"/>
      <c r="M780" s="258"/>
      <c r="N780" s="259"/>
      <c r="O780" s="259"/>
      <c r="P780" s="259"/>
      <c r="Q780" s="259"/>
      <c r="R780" s="259"/>
      <c r="S780" s="259"/>
      <c r="T780" s="260"/>
      <c r="AT780" s="261" t="s">
        <v>148</v>
      </c>
      <c r="AU780" s="261" t="s">
        <v>83</v>
      </c>
      <c r="AV780" s="12" t="s">
        <v>83</v>
      </c>
      <c r="AW780" s="12" t="s">
        <v>30</v>
      </c>
      <c r="AX780" s="12" t="s">
        <v>73</v>
      </c>
      <c r="AY780" s="261" t="s">
        <v>139</v>
      </c>
    </row>
    <row r="781" spans="2:51" s="12" customFormat="1" ht="12">
      <c r="B781" s="250"/>
      <c r="C781" s="251"/>
      <c r="D781" s="252" t="s">
        <v>148</v>
      </c>
      <c r="E781" s="253" t="s">
        <v>1</v>
      </c>
      <c r="F781" s="254" t="s">
        <v>1075</v>
      </c>
      <c r="G781" s="251"/>
      <c r="H781" s="255">
        <v>73.227</v>
      </c>
      <c r="I781" s="256"/>
      <c r="J781" s="251"/>
      <c r="K781" s="251"/>
      <c r="L781" s="257"/>
      <c r="M781" s="258"/>
      <c r="N781" s="259"/>
      <c r="O781" s="259"/>
      <c r="P781" s="259"/>
      <c r="Q781" s="259"/>
      <c r="R781" s="259"/>
      <c r="S781" s="259"/>
      <c r="T781" s="260"/>
      <c r="AT781" s="261" t="s">
        <v>148</v>
      </c>
      <c r="AU781" s="261" t="s">
        <v>83</v>
      </c>
      <c r="AV781" s="12" t="s">
        <v>83</v>
      </c>
      <c r="AW781" s="12" t="s">
        <v>30</v>
      </c>
      <c r="AX781" s="12" t="s">
        <v>73</v>
      </c>
      <c r="AY781" s="261" t="s">
        <v>139</v>
      </c>
    </row>
    <row r="782" spans="2:51" s="12" customFormat="1" ht="12">
      <c r="B782" s="250"/>
      <c r="C782" s="251"/>
      <c r="D782" s="252" t="s">
        <v>148</v>
      </c>
      <c r="E782" s="253" t="s">
        <v>1</v>
      </c>
      <c r="F782" s="254" t="s">
        <v>1076</v>
      </c>
      <c r="G782" s="251"/>
      <c r="H782" s="255">
        <v>4.68</v>
      </c>
      <c r="I782" s="256"/>
      <c r="J782" s="251"/>
      <c r="K782" s="251"/>
      <c r="L782" s="257"/>
      <c r="M782" s="258"/>
      <c r="N782" s="259"/>
      <c r="O782" s="259"/>
      <c r="P782" s="259"/>
      <c r="Q782" s="259"/>
      <c r="R782" s="259"/>
      <c r="S782" s="259"/>
      <c r="T782" s="260"/>
      <c r="AT782" s="261" t="s">
        <v>148</v>
      </c>
      <c r="AU782" s="261" t="s">
        <v>83</v>
      </c>
      <c r="AV782" s="12" t="s">
        <v>83</v>
      </c>
      <c r="AW782" s="12" t="s">
        <v>30</v>
      </c>
      <c r="AX782" s="12" t="s">
        <v>73</v>
      </c>
      <c r="AY782" s="261" t="s">
        <v>139</v>
      </c>
    </row>
    <row r="783" spans="2:51" s="14" customFormat="1" ht="12">
      <c r="B783" s="289"/>
      <c r="C783" s="290"/>
      <c r="D783" s="252" t="s">
        <v>148</v>
      </c>
      <c r="E783" s="291" t="s">
        <v>1</v>
      </c>
      <c r="F783" s="292" t="s">
        <v>770</v>
      </c>
      <c r="G783" s="290"/>
      <c r="H783" s="291" t="s">
        <v>1</v>
      </c>
      <c r="I783" s="293"/>
      <c r="J783" s="290"/>
      <c r="K783" s="290"/>
      <c r="L783" s="294"/>
      <c r="M783" s="295"/>
      <c r="N783" s="296"/>
      <c r="O783" s="296"/>
      <c r="P783" s="296"/>
      <c r="Q783" s="296"/>
      <c r="R783" s="296"/>
      <c r="S783" s="296"/>
      <c r="T783" s="297"/>
      <c r="AT783" s="298" t="s">
        <v>148</v>
      </c>
      <c r="AU783" s="298" t="s">
        <v>83</v>
      </c>
      <c r="AV783" s="14" t="s">
        <v>81</v>
      </c>
      <c r="AW783" s="14" t="s">
        <v>30</v>
      </c>
      <c r="AX783" s="14" t="s">
        <v>73</v>
      </c>
      <c r="AY783" s="298" t="s">
        <v>139</v>
      </c>
    </row>
    <row r="784" spans="2:51" s="12" customFormat="1" ht="12">
      <c r="B784" s="250"/>
      <c r="C784" s="251"/>
      <c r="D784" s="252" t="s">
        <v>148</v>
      </c>
      <c r="E784" s="253" t="s">
        <v>1</v>
      </c>
      <c r="F784" s="254" t="s">
        <v>1077</v>
      </c>
      <c r="G784" s="251"/>
      <c r="H784" s="255">
        <v>5.18</v>
      </c>
      <c r="I784" s="256"/>
      <c r="J784" s="251"/>
      <c r="K784" s="251"/>
      <c r="L784" s="257"/>
      <c r="M784" s="258"/>
      <c r="N784" s="259"/>
      <c r="O784" s="259"/>
      <c r="P784" s="259"/>
      <c r="Q784" s="259"/>
      <c r="R784" s="259"/>
      <c r="S784" s="259"/>
      <c r="T784" s="260"/>
      <c r="AT784" s="261" t="s">
        <v>148</v>
      </c>
      <c r="AU784" s="261" t="s">
        <v>83</v>
      </c>
      <c r="AV784" s="12" t="s">
        <v>83</v>
      </c>
      <c r="AW784" s="12" t="s">
        <v>30</v>
      </c>
      <c r="AX784" s="12" t="s">
        <v>73</v>
      </c>
      <c r="AY784" s="261" t="s">
        <v>139</v>
      </c>
    </row>
    <row r="785" spans="2:51" s="12" customFormat="1" ht="12">
      <c r="B785" s="250"/>
      <c r="C785" s="251"/>
      <c r="D785" s="252" t="s">
        <v>148</v>
      </c>
      <c r="E785" s="253" t="s">
        <v>1</v>
      </c>
      <c r="F785" s="254" t="s">
        <v>1078</v>
      </c>
      <c r="G785" s="251"/>
      <c r="H785" s="255">
        <v>4.07</v>
      </c>
      <c r="I785" s="256"/>
      <c r="J785" s="251"/>
      <c r="K785" s="251"/>
      <c r="L785" s="257"/>
      <c r="M785" s="258"/>
      <c r="N785" s="259"/>
      <c r="O785" s="259"/>
      <c r="P785" s="259"/>
      <c r="Q785" s="259"/>
      <c r="R785" s="259"/>
      <c r="S785" s="259"/>
      <c r="T785" s="260"/>
      <c r="AT785" s="261" t="s">
        <v>148</v>
      </c>
      <c r="AU785" s="261" t="s">
        <v>83</v>
      </c>
      <c r="AV785" s="12" t="s">
        <v>83</v>
      </c>
      <c r="AW785" s="12" t="s">
        <v>30</v>
      </c>
      <c r="AX785" s="12" t="s">
        <v>73</v>
      </c>
      <c r="AY785" s="261" t="s">
        <v>139</v>
      </c>
    </row>
    <row r="786" spans="2:51" s="12" customFormat="1" ht="12">
      <c r="B786" s="250"/>
      <c r="C786" s="251"/>
      <c r="D786" s="252" t="s">
        <v>148</v>
      </c>
      <c r="E786" s="253" t="s">
        <v>1</v>
      </c>
      <c r="F786" s="254" t="s">
        <v>1079</v>
      </c>
      <c r="G786" s="251"/>
      <c r="H786" s="255">
        <v>2.975</v>
      </c>
      <c r="I786" s="256"/>
      <c r="J786" s="251"/>
      <c r="K786" s="251"/>
      <c r="L786" s="257"/>
      <c r="M786" s="258"/>
      <c r="N786" s="259"/>
      <c r="O786" s="259"/>
      <c r="P786" s="259"/>
      <c r="Q786" s="259"/>
      <c r="R786" s="259"/>
      <c r="S786" s="259"/>
      <c r="T786" s="260"/>
      <c r="AT786" s="261" t="s">
        <v>148</v>
      </c>
      <c r="AU786" s="261" t="s">
        <v>83</v>
      </c>
      <c r="AV786" s="12" t="s">
        <v>83</v>
      </c>
      <c r="AW786" s="12" t="s">
        <v>30</v>
      </c>
      <c r="AX786" s="12" t="s">
        <v>73</v>
      </c>
      <c r="AY786" s="261" t="s">
        <v>139</v>
      </c>
    </row>
    <row r="787" spans="2:51" s="13" customFormat="1" ht="12">
      <c r="B787" s="262"/>
      <c r="C787" s="263"/>
      <c r="D787" s="252" t="s">
        <v>148</v>
      </c>
      <c r="E787" s="264" t="s">
        <v>1</v>
      </c>
      <c r="F787" s="265" t="s">
        <v>150</v>
      </c>
      <c r="G787" s="263"/>
      <c r="H787" s="266">
        <v>436.58200000000005</v>
      </c>
      <c r="I787" s="267"/>
      <c r="J787" s="263"/>
      <c r="K787" s="263"/>
      <c r="L787" s="268"/>
      <c r="M787" s="269"/>
      <c r="N787" s="270"/>
      <c r="O787" s="270"/>
      <c r="P787" s="270"/>
      <c r="Q787" s="270"/>
      <c r="R787" s="270"/>
      <c r="S787" s="270"/>
      <c r="T787" s="271"/>
      <c r="AT787" s="272" t="s">
        <v>148</v>
      </c>
      <c r="AU787" s="272" t="s">
        <v>83</v>
      </c>
      <c r="AV787" s="13" t="s">
        <v>146</v>
      </c>
      <c r="AW787" s="13" t="s">
        <v>30</v>
      </c>
      <c r="AX787" s="13" t="s">
        <v>81</v>
      </c>
      <c r="AY787" s="272" t="s">
        <v>139</v>
      </c>
    </row>
    <row r="788" spans="2:65" s="1" customFormat="1" ht="24" customHeight="1">
      <c r="B788" s="38"/>
      <c r="C788" s="237" t="s">
        <v>1080</v>
      </c>
      <c r="D788" s="237" t="s">
        <v>141</v>
      </c>
      <c r="E788" s="238" t="s">
        <v>1081</v>
      </c>
      <c r="F788" s="239" t="s">
        <v>1082</v>
      </c>
      <c r="G788" s="240" t="s">
        <v>171</v>
      </c>
      <c r="H788" s="241">
        <v>197.39</v>
      </c>
      <c r="I788" s="242"/>
      <c r="J788" s="243">
        <f>ROUND(I788*H788,2)</f>
        <v>0</v>
      </c>
      <c r="K788" s="239" t="s">
        <v>145</v>
      </c>
      <c r="L788" s="43"/>
      <c r="M788" s="244" t="s">
        <v>1</v>
      </c>
      <c r="N788" s="245" t="s">
        <v>38</v>
      </c>
      <c r="O788" s="86"/>
      <c r="P788" s="246">
        <f>O788*H788</f>
        <v>0</v>
      </c>
      <c r="Q788" s="246">
        <v>0.00014</v>
      </c>
      <c r="R788" s="246">
        <f>Q788*H788</f>
        <v>0.027634599999999995</v>
      </c>
      <c r="S788" s="246">
        <v>0</v>
      </c>
      <c r="T788" s="247">
        <f>S788*H788</f>
        <v>0</v>
      </c>
      <c r="AR788" s="248" t="s">
        <v>146</v>
      </c>
      <c r="AT788" s="248" t="s">
        <v>141</v>
      </c>
      <c r="AU788" s="248" t="s">
        <v>83</v>
      </c>
      <c r="AY788" s="17" t="s">
        <v>139</v>
      </c>
      <c r="BE788" s="249">
        <f>IF(N788="základní",J788,0)</f>
        <v>0</v>
      </c>
      <c r="BF788" s="249">
        <f>IF(N788="snížená",J788,0)</f>
        <v>0</v>
      </c>
      <c r="BG788" s="249">
        <f>IF(N788="zákl. přenesená",J788,0)</f>
        <v>0</v>
      </c>
      <c r="BH788" s="249">
        <f>IF(N788="sníž. přenesená",J788,0)</f>
        <v>0</v>
      </c>
      <c r="BI788" s="249">
        <f>IF(N788="nulová",J788,0)</f>
        <v>0</v>
      </c>
      <c r="BJ788" s="17" t="s">
        <v>81</v>
      </c>
      <c r="BK788" s="249">
        <f>ROUND(I788*H788,2)</f>
        <v>0</v>
      </c>
      <c r="BL788" s="17" t="s">
        <v>146</v>
      </c>
      <c r="BM788" s="248" t="s">
        <v>1083</v>
      </c>
    </row>
    <row r="789" spans="2:51" s="14" customFormat="1" ht="12">
      <c r="B789" s="289"/>
      <c r="C789" s="290"/>
      <c r="D789" s="252" t="s">
        <v>148</v>
      </c>
      <c r="E789" s="291" t="s">
        <v>1</v>
      </c>
      <c r="F789" s="292" t="s">
        <v>1084</v>
      </c>
      <c r="G789" s="290"/>
      <c r="H789" s="291" t="s">
        <v>1</v>
      </c>
      <c r="I789" s="293"/>
      <c r="J789" s="290"/>
      <c r="K789" s="290"/>
      <c r="L789" s="294"/>
      <c r="M789" s="295"/>
      <c r="N789" s="296"/>
      <c r="O789" s="296"/>
      <c r="P789" s="296"/>
      <c r="Q789" s="296"/>
      <c r="R789" s="296"/>
      <c r="S789" s="296"/>
      <c r="T789" s="297"/>
      <c r="AT789" s="298" t="s">
        <v>148</v>
      </c>
      <c r="AU789" s="298" t="s">
        <v>83</v>
      </c>
      <c r="AV789" s="14" t="s">
        <v>81</v>
      </c>
      <c r="AW789" s="14" t="s">
        <v>30</v>
      </c>
      <c r="AX789" s="14" t="s">
        <v>73</v>
      </c>
      <c r="AY789" s="298" t="s">
        <v>139</v>
      </c>
    </row>
    <row r="790" spans="2:51" s="12" customFormat="1" ht="12">
      <c r="B790" s="250"/>
      <c r="C790" s="251"/>
      <c r="D790" s="252" t="s">
        <v>148</v>
      </c>
      <c r="E790" s="253" t="s">
        <v>1</v>
      </c>
      <c r="F790" s="254" t="s">
        <v>1085</v>
      </c>
      <c r="G790" s="251"/>
      <c r="H790" s="255">
        <v>27.3</v>
      </c>
      <c r="I790" s="256"/>
      <c r="J790" s="251"/>
      <c r="K790" s="251"/>
      <c r="L790" s="257"/>
      <c r="M790" s="258"/>
      <c r="N790" s="259"/>
      <c r="O790" s="259"/>
      <c r="P790" s="259"/>
      <c r="Q790" s="259"/>
      <c r="R790" s="259"/>
      <c r="S790" s="259"/>
      <c r="T790" s="260"/>
      <c r="AT790" s="261" t="s">
        <v>148</v>
      </c>
      <c r="AU790" s="261" t="s">
        <v>83</v>
      </c>
      <c r="AV790" s="12" t="s">
        <v>83</v>
      </c>
      <c r="AW790" s="12" t="s">
        <v>30</v>
      </c>
      <c r="AX790" s="12" t="s">
        <v>73</v>
      </c>
      <c r="AY790" s="261" t="s">
        <v>139</v>
      </c>
    </row>
    <row r="791" spans="2:51" s="12" customFormat="1" ht="12">
      <c r="B791" s="250"/>
      <c r="C791" s="251"/>
      <c r="D791" s="252" t="s">
        <v>148</v>
      </c>
      <c r="E791" s="253" t="s">
        <v>1</v>
      </c>
      <c r="F791" s="254" t="s">
        <v>1086</v>
      </c>
      <c r="G791" s="251"/>
      <c r="H791" s="255">
        <v>6</v>
      </c>
      <c r="I791" s="256"/>
      <c r="J791" s="251"/>
      <c r="K791" s="251"/>
      <c r="L791" s="257"/>
      <c r="M791" s="258"/>
      <c r="N791" s="259"/>
      <c r="O791" s="259"/>
      <c r="P791" s="259"/>
      <c r="Q791" s="259"/>
      <c r="R791" s="259"/>
      <c r="S791" s="259"/>
      <c r="T791" s="260"/>
      <c r="AT791" s="261" t="s">
        <v>148</v>
      </c>
      <c r="AU791" s="261" t="s">
        <v>83</v>
      </c>
      <c r="AV791" s="12" t="s">
        <v>83</v>
      </c>
      <c r="AW791" s="12" t="s">
        <v>30</v>
      </c>
      <c r="AX791" s="12" t="s">
        <v>73</v>
      </c>
      <c r="AY791" s="261" t="s">
        <v>139</v>
      </c>
    </row>
    <row r="792" spans="2:51" s="12" customFormat="1" ht="12">
      <c r="B792" s="250"/>
      <c r="C792" s="251"/>
      <c r="D792" s="252" t="s">
        <v>148</v>
      </c>
      <c r="E792" s="253" t="s">
        <v>1</v>
      </c>
      <c r="F792" s="254" t="s">
        <v>1087</v>
      </c>
      <c r="G792" s="251"/>
      <c r="H792" s="255">
        <v>21</v>
      </c>
      <c r="I792" s="256"/>
      <c r="J792" s="251"/>
      <c r="K792" s="251"/>
      <c r="L792" s="257"/>
      <c r="M792" s="258"/>
      <c r="N792" s="259"/>
      <c r="O792" s="259"/>
      <c r="P792" s="259"/>
      <c r="Q792" s="259"/>
      <c r="R792" s="259"/>
      <c r="S792" s="259"/>
      <c r="T792" s="260"/>
      <c r="AT792" s="261" t="s">
        <v>148</v>
      </c>
      <c r="AU792" s="261" t="s">
        <v>83</v>
      </c>
      <c r="AV792" s="12" t="s">
        <v>83</v>
      </c>
      <c r="AW792" s="12" t="s">
        <v>30</v>
      </c>
      <c r="AX792" s="12" t="s">
        <v>73</v>
      </c>
      <c r="AY792" s="261" t="s">
        <v>139</v>
      </c>
    </row>
    <row r="793" spans="2:51" s="12" customFormat="1" ht="12">
      <c r="B793" s="250"/>
      <c r="C793" s="251"/>
      <c r="D793" s="252" t="s">
        <v>148</v>
      </c>
      <c r="E793" s="253" t="s">
        <v>1</v>
      </c>
      <c r="F793" s="254" t="s">
        <v>1088</v>
      </c>
      <c r="G793" s="251"/>
      <c r="H793" s="255">
        <v>16.5</v>
      </c>
      <c r="I793" s="256"/>
      <c r="J793" s="251"/>
      <c r="K793" s="251"/>
      <c r="L793" s="257"/>
      <c r="M793" s="258"/>
      <c r="N793" s="259"/>
      <c r="O793" s="259"/>
      <c r="P793" s="259"/>
      <c r="Q793" s="259"/>
      <c r="R793" s="259"/>
      <c r="S793" s="259"/>
      <c r="T793" s="260"/>
      <c r="AT793" s="261" t="s">
        <v>148</v>
      </c>
      <c r="AU793" s="261" t="s">
        <v>83</v>
      </c>
      <c r="AV793" s="12" t="s">
        <v>83</v>
      </c>
      <c r="AW793" s="12" t="s">
        <v>30</v>
      </c>
      <c r="AX793" s="12" t="s">
        <v>73</v>
      </c>
      <c r="AY793" s="261" t="s">
        <v>139</v>
      </c>
    </row>
    <row r="794" spans="2:51" s="12" customFormat="1" ht="12">
      <c r="B794" s="250"/>
      <c r="C794" s="251"/>
      <c r="D794" s="252" t="s">
        <v>148</v>
      </c>
      <c r="E794" s="253" t="s">
        <v>1</v>
      </c>
      <c r="F794" s="254" t="s">
        <v>1089</v>
      </c>
      <c r="G794" s="251"/>
      <c r="H794" s="255">
        <v>7.2</v>
      </c>
      <c r="I794" s="256"/>
      <c r="J794" s="251"/>
      <c r="K794" s="251"/>
      <c r="L794" s="257"/>
      <c r="M794" s="258"/>
      <c r="N794" s="259"/>
      <c r="O794" s="259"/>
      <c r="P794" s="259"/>
      <c r="Q794" s="259"/>
      <c r="R794" s="259"/>
      <c r="S794" s="259"/>
      <c r="T794" s="260"/>
      <c r="AT794" s="261" t="s">
        <v>148</v>
      </c>
      <c r="AU794" s="261" t="s">
        <v>83</v>
      </c>
      <c r="AV794" s="12" t="s">
        <v>83</v>
      </c>
      <c r="AW794" s="12" t="s">
        <v>30</v>
      </c>
      <c r="AX794" s="12" t="s">
        <v>73</v>
      </c>
      <c r="AY794" s="261" t="s">
        <v>139</v>
      </c>
    </row>
    <row r="795" spans="2:51" s="14" customFormat="1" ht="12">
      <c r="B795" s="289"/>
      <c r="C795" s="290"/>
      <c r="D795" s="252" t="s">
        <v>148</v>
      </c>
      <c r="E795" s="291" t="s">
        <v>1</v>
      </c>
      <c r="F795" s="292" t="s">
        <v>1090</v>
      </c>
      <c r="G795" s="290"/>
      <c r="H795" s="291" t="s">
        <v>1</v>
      </c>
      <c r="I795" s="293"/>
      <c r="J795" s="290"/>
      <c r="K795" s="290"/>
      <c r="L795" s="294"/>
      <c r="M795" s="295"/>
      <c r="N795" s="296"/>
      <c r="O795" s="296"/>
      <c r="P795" s="296"/>
      <c r="Q795" s="296"/>
      <c r="R795" s="296"/>
      <c r="S795" s="296"/>
      <c r="T795" s="297"/>
      <c r="AT795" s="298" t="s">
        <v>148</v>
      </c>
      <c r="AU795" s="298" t="s">
        <v>83</v>
      </c>
      <c r="AV795" s="14" t="s">
        <v>81</v>
      </c>
      <c r="AW795" s="14" t="s">
        <v>30</v>
      </c>
      <c r="AX795" s="14" t="s">
        <v>73</v>
      </c>
      <c r="AY795" s="298" t="s">
        <v>139</v>
      </c>
    </row>
    <row r="796" spans="2:51" s="12" customFormat="1" ht="12">
      <c r="B796" s="250"/>
      <c r="C796" s="251"/>
      <c r="D796" s="252" t="s">
        <v>148</v>
      </c>
      <c r="E796" s="253" t="s">
        <v>1</v>
      </c>
      <c r="F796" s="254" t="s">
        <v>1091</v>
      </c>
      <c r="G796" s="251"/>
      <c r="H796" s="255">
        <v>15.6</v>
      </c>
      <c r="I796" s="256"/>
      <c r="J796" s="251"/>
      <c r="K796" s="251"/>
      <c r="L796" s="257"/>
      <c r="M796" s="258"/>
      <c r="N796" s="259"/>
      <c r="O796" s="259"/>
      <c r="P796" s="259"/>
      <c r="Q796" s="259"/>
      <c r="R796" s="259"/>
      <c r="S796" s="259"/>
      <c r="T796" s="260"/>
      <c r="AT796" s="261" t="s">
        <v>148</v>
      </c>
      <c r="AU796" s="261" t="s">
        <v>83</v>
      </c>
      <c r="AV796" s="12" t="s">
        <v>83</v>
      </c>
      <c r="AW796" s="12" t="s">
        <v>30</v>
      </c>
      <c r="AX796" s="12" t="s">
        <v>73</v>
      </c>
      <c r="AY796" s="261" t="s">
        <v>139</v>
      </c>
    </row>
    <row r="797" spans="2:51" s="12" customFormat="1" ht="12">
      <c r="B797" s="250"/>
      <c r="C797" s="251"/>
      <c r="D797" s="252" t="s">
        <v>148</v>
      </c>
      <c r="E797" s="253" t="s">
        <v>1</v>
      </c>
      <c r="F797" s="254" t="s">
        <v>1092</v>
      </c>
      <c r="G797" s="251"/>
      <c r="H797" s="255">
        <v>17.5</v>
      </c>
      <c r="I797" s="256"/>
      <c r="J797" s="251"/>
      <c r="K797" s="251"/>
      <c r="L797" s="257"/>
      <c r="M797" s="258"/>
      <c r="N797" s="259"/>
      <c r="O797" s="259"/>
      <c r="P797" s="259"/>
      <c r="Q797" s="259"/>
      <c r="R797" s="259"/>
      <c r="S797" s="259"/>
      <c r="T797" s="260"/>
      <c r="AT797" s="261" t="s">
        <v>148</v>
      </c>
      <c r="AU797" s="261" t="s">
        <v>83</v>
      </c>
      <c r="AV797" s="12" t="s">
        <v>83</v>
      </c>
      <c r="AW797" s="12" t="s">
        <v>30</v>
      </c>
      <c r="AX797" s="12" t="s">
        <v>73</v>
      </c>
      <c r="AY797" s="261" t="s">
        <v>139</v>
      </c>
    </row>
    <row r="798" spans="2:51" s="12" customFormat="1" ht="12">
      <c r="B798" s="250"/>
      <c r="C798" s="251"/>
      <c r="D798" s="252" t="s">
        <v>148</v>
      </c>
      <c r="E798" s="253" t="s">
        <v>1</v>
      </c>
      <c r="F798" s="254" t="s">
        <v>1093</v>
      </c>
      <c r="G798" s="251"/>
      <c r="H798" s="255">
        <v>26.4</v>
      </c>
      <c r="I798" s="256"/>
      <c r="J798" s="251"/>
      <c r="K798" s="251"/>
      <c r="L798" s="257"/>
      <c r="M798" s="258"/>
      <c r="N798" s="259"/>
      <c r="O798" s="259"/>
      <c r="P798" s="259"/>
      <c r="Q798" s="259"/>
      <c r="R798" s="259"/>
      <c r="S798" s="259"/>
      <c r="T798" s="260"/>
      <c r="AT798" s="261" t="s">
        <v>148</v>
      </c>
      <c r="AU798" s="261" t="s">
        <v>83</v>
      </c>
      <c r="AV798" s="12" t="s">
        <v>83</v>
      </c>
      <c r="AW798" s="12" t="s">
        <v>30</v>
      </c>
      <c r="AX798" s="12" t="s">
        <v>73</v>
      </c>
      <c r="AY798" s="261" t="s">
        <v>139</v>
      </c>
    </row>
    <row r="799" spans="2:51" s="12" customFormat="1" ht="12">
      <c r="B799" s="250"/>
      <c r="C799" s="251"/>
      <c r="D799" s="252" t="s">
        <v>148</v>
      </c>
      <c r="E799" s="253" t="s">
        <v>1</v>
      </c>
      <c r="F799" s="254" t="s">
        <v>1094</v>
      </c>
      <c r="G799" s="251"/>
      <c r="H799" s="255">
        <v>57.39</v>
      </c>
      <c r="I799" s="256"/>
      <c r="J799" s="251"/>
      <c r="K799" s="251"/>
      <c r="L799" s="257"/>
      <c r="M799" s="258"/>
      <c r="N799" s="259"/>
      <c r="O799" s="259"/>
      <c r="P799" s="259"/>
      <c r="Q799" s="259"/>
      <c r="R799" s="259"/>
      <c r="S799" s="259"/>
      <c r="T799" s="260"/>
      <c r="AT799" s="261" t="s">
        <v>148</v>
      </c>
      <c r="AU799" s="261" t="s">
        <v>83</v>
      </c>
      <c r="AV799" s="12" t="s">
        <v>83</v>
      </c>
      <c r="AW799" s="12" t="s">
        <v>30</v>
      </c>
      <c r="AX799" s="12" t="s">
        <v>73</v>
      </c>
      <c r="AY799" s="261" t="s">
        <v>139</v>
      </c>
    </row>
    <row r="800" spans="2:51" s="12" customFormat="1" ht="12">
      <c r="B800" s="250"/>
      <c r="C800" s="251"/>
      <c r="D800" s="252" t="s">
        <v>148</v>
      </c>
      <c r="E800" s="253" t="s">
        <v>1</v>
      </c>
      <c r="F800" s="254" t="s">
        <v>1095</v>
      </c>
      <c r="G800" s="251"/>
      <c r="H800" s="255">
        <v>2.5</v>
      </c>
      <c r="I800" s="256"/>
      <c r="J800" s="251"/>
      <c r="K800" s="251"/>
      <c r="L800" s="257"/>
      <c r="M800" s="258"/>
      <c r="N800" s="259"/>
      <c r="O800" s="259"/>
      <c r="P800" s="259"/>
      <c r="Q800" s="259"/>
      <c r="R800" s="259"/>
      <c r="S800" s="259"/>
      <c r="T800" s="260"/>
      <c r="AT800" s="261" t="s">
        <v>148</v>
      </c>
      <c r="AU800" s="261" t="s">
        <v>83</v>
      </c>
      <c r="AV800" s="12" t="s">
        <v>83</v>
      </c>
      <c r="AW800" s="12" t="s">
        <v>30</v>
      </c>
      <c r="AX800" s="12" t="s">
        <v>73</v>
      </c>
      <c r="AY800" s="261" t="s">
        <v>139</v>
      </c>
    </row>
    <row r="801" spans="2:51" s="13" customFormat="1" ht="12">
      <c r="B801" s="262"/>
      <c r="C801" s="263"/>
      <c r="D801" s="252" t="s">
        <v>148</v>
      </c>
      <c r="E801" s="264" t="s">
        <v>1</v>
      </c>
      <c r="F801" s="265" t="s">
        <v>150</v>
      </c>
      <c r="G801" s="263"/>
      <c r="H801" s="266">
        <v>197.39</v>
      </c>
      <c r="I801" s="267"/>
      <c r="J801" s="263"/>
      <c r="K801" s="263"/>
      <c r="L801" s="268"/>
      <c r="M801" s="269"/>
      <c r="N801" s="270"/>
      <c r="O801" s="270"/>
      <c r="P801" s="270"/>
      <c r="Q801" s="270"/>
      <c r="R801" s="270"/>
      <c r="S801" s="270"/>
      <c r="T801" s="271"/>
      <c r="AT801" s="272" t="s">
        <v>148</v>
      </c>
      <c r="AU801" s="272" t="s">
        <v>83</v>
      </c>
      <c r="AV801" s="13" t="s">
        <v>146</v>
      </c>
      <c r="AW801" s="13" t="s">
        <v>30</v>
      </c>
      <c r="AX801" s="13" t="s">
        <v>81</v>
      </c>
      <c r="AY801" s="272" t="s">
        <v>139</v>
      </c>
    </row>
    <row r="802" spans="2:65" s="1" customFormat="1" ht="24" customHeight="1">
      <c r="B802" s="38"/>
      <c r="C802" s="237" t="s">
        <v>1096</v>
      </c>
      <c r="D802" s="237" t="s">
        <v>141</v>
      </c>
      <c r="E802" s="238" t="s">
        <v>1097</v>
      </c>
      <c r="F802" s="239" t="s">
        <v>1098</v>
      </c>
      <c r="G802" s="240" t="s">
        <v>433</v>
      </c>
      <c r="H802" s="241">
        <v>4.128</v>
      </c>
      <c r="I802" s="242"/>
      <c r="J802" s="243">
        <f>ROUND(I802*H802,2)</f>
        <v>0</v>
      </c>
      <c r="K802" s="239" t="s">
        <v>145</v>
      </c>
      <c r="L802" s="43"/>
      <c r="M802" s="244" t="s">
        <v>1</v>
      </c>
      <c r="N802" s="245" t="s">
        <v>38</v>
      </c>
      <c r="O802" s="86"/>
      <c r="P802" s="246">
        <f>O802*H802</f>
        <v>0</v>
      </c>
      <c r="Q802" s="246">
        <v>0.17818</v>
      </c>
      <c r="R802" s="246">
        <f>Q802*H802</f>
        <v>0.73552704</v>
      </c>
      <c r="S802" s="246">
        <v>0</v>
      </c>
      <c r="T802" s="247">
        <f>S802*H802</f>
        <v>0</v>
      </c>
      <c r="AR802" s="248" t="s">
        <v>146</v>
      </c>
      <c r="AT802" s="248" t="s">
        <v>141</v>
      </c>
      <c r="AU802" s="248" t="s">
        <v>83</v>
      </c>
      <c r="AY802" s="17" t="s">
        <v>139</v>
      </c>
      <c r="BE802" s="249">
        <f>IF(N802="základní",J802,0)</f>
        <v>0</v>
      </c>
      <c r="BF802" s="249">
        <f>IF(N802="snížená",J802,0)</f>
        <v>0</v>
      </c>
      <c r="BG802" s="249">
        <f>IF(N802="zákl. přenesená",J802,0)</f>
        <v>0</v>
      </c>
      <c r="BH802" s="249">
        <f>IF(N802="sníž. přenesená",J802,0)</f>
        <v>0</v>
      </c>
      <c r="BI802" s="249">
        <f>IF(N802="nulová",J802,0)</f>
        <v>0</v>
      </c>
      <c r="BJ802" s="17" t="s">
        <v>81</v>
      </c>
      <c r="BK802" s="249">
        <f>ROUND(I802*H802,2)</f>
        <v>0</v>
      </c>
      <c r="BL802" s="17" t="s">
        <v>146</v>
      </c>
      <c r="BM802" s="248" t="s">
        <v>1099</v>
      </c>
    </row>
    <row r="803" spans="2:51" s="12" customFormat="1" ht="12">
      <c r="B803" s="250"/>
      <c r="C803" s="251"/>
      <c r="D803" s="252" t="s">
        <v>148</v>
      </c>
      <c r="E803" s="253" t="s">
        <v>1</v>
      </c>
      <c r="F803" s="254" t="s">
        <v>1100</v>
      </c>
      <c r="G803" s="251"/>
      <c r="H803" s="255">
        <v>1.024</v>
      </c>
      <c r="I803" s="256"/>
      <c r="J803" s="251"/>
      <c r="K803" s="251"/>
      <c r="L803" s="257"/>
      <c r="M803" s="258"/>
      <c r="N803" s="259"/>
      <c r="O803" s="259"/>
      <c r="P803" s="259"/>
      <c r="Q803" s="259"/>
      <c r="R803" s="259"/>
      <c r="S803" s="259"/>
      <c r="T803" s="260"/>
      <c r="AT803" s="261" t="s">
        <v>148</v>
      </c>
      <c r="AU803" s="261" t="s">
        <v>83</v>
      </c>
      <c r="AV803" s="12" t="s">
        <v>83</v>
      </c>
      <c r="AW803" s="12" t="s">
        <v>30</v>
      </c>
      <c r="AX803" s="12" t="s">
        <v>73</v>
      </c>
      <c r="AY803" s="261" t="s">
        <v>139</v>
      </c>
    </row>
    <row r="804" spans="2:51" s="12" customFormat="1" ht="12">
      <c r="B804" s="250"/>
      <c r="C804" s="251"/>
      <c r="D804" s="252" t="s">
        <v>148</v>
      </c>
      <c r="E804" s="253" t="s">
        <v>1</v>
      </c>
      <c r="F804" s="254" t="s">
        <v>1101</v>
      </c>
      <c r="G804" s="251"/>
      <c r="H804" s="255">
        <v>0.704</v>
      </c>
      <c r="I804" s="256"/>
      <c r="J804" s="251"/>
      <c r="K804" s="251"/>
      <c r="L804" s="257"/>
      <c r="M804" s="258"/>
      <c r="N804" s="259"/>
      <c r="O804" s="259"/>
      <c r="P804" s="259"/>
      <c r="Q804" s="259"/>
      <c r="R804" s="259"/>
      <c r="S804" s="259"/>
      <c r="T804" s="260"/>
      <c r="AT804" s="261" t="s">
        <v>148</v>
      </c>
      <c r="AU804" s="261" t="s">
        <v>83</v>
      </c>
      <c r="AV804" s="12" t="s">
        <v>83</v>
      </c>
      <c r="AW804" s="12" t="s">
        <v>30</v>
      </c>
      <c r="AX804" s="12" t="s">
        <v>73</v>
      </c>
      <c r="AY804" s="261" t="s">
        <v>139</v>
      </c>
    </row>
    <row r="805" spans="2:51" s="12" customFormat="1" ht="12">
      <c r="B805" s="250"/>
      <c r="C805" s="251"/>
      <c r="D805" s="252" t="s">
        <v>148</v>
      </c>
      <c r="E805" s="253" t="s">
        <v>1</v>
      </c>
      <c r="F805" s="254" t="s">
        <v>1102</v>
      </c>
      <c r="G805" s="251"/>
      <c r="H805" s="255">
        <v>0.308</v>
      </c>
      <c r="I805" s="256"/>
      <c r="J805" s="251"/>
      <c r="K805" s="251"/>
      <c r="L805" s="257"/>
      <c r="M805" s="258"/>
      <c r="N805" s="259"/>
      <c r="O805" s="259"/>
      <c r="P805" s="259"/>
      <c r="Q805" s="259"/>
      <c r="R805" s="259"/>
      <c r="S805" s="259"/>
      <c r="T805" s="260"/>
      <c r="AT805" s="261" t="s">
        <v>148</v>
      </c>
      <c r="AU805" s="261" t="s">
        <v>83</v>
      </c>
      <c r="AV805" s="12" t="s">
        <v>83</v>
      </c>
      <c r="AW805" s="12" t="s">
        <v>30</v>
      </c>
      <c r="AX805" s="12" t="s">
        <v>73</v>
      </c>
      <c r="AY805" s="261" t="s">
        <v>139</v>
      </c>
    </row>
    <row r="806" spans="2:51" s="12" customFormat="1" ht="12">
      <c r="B806" s="250"/>
      <c r="C806" s="251"/>
      <c r="D806" s="252" t="s">
        <v>148</v>
      </c>
      <c r="E806" s="253" t="s">
        <v>1</v>
      </c>
      <c r="F806" s="254" t="s">
        <v>1103</v>
      </c>
      <c r="G806" s="251"/>
      <c r="H806" s="255">
        <v>0.828</v>
      </c>
      <c r="I806" s="256"/>
      <c r="J806" s="251"/>
      <c r="K806" s="251"/>
      <c r="L806" s="257"/>
      <c r="M806" s="258"/>
      <c r="N806" s="259"/>
      <c r="O806" s="259"/>
      <c r="P806" s="259"/>
      <c r="Q806" s="259"/>
      <c r="R806" s="259"/>
      <c r="S806" s="259"/>
      <c r="T806" s="260"/>
      <c r="AT806" s="261" t="s">
        <v>148</v>
      </c>
      <c r="AU806" s="261" t="s">
        <v>83</v>
      </c>
      <c r="AV806" s="12" t="s">
        <v>83</v>
      </c>
      <c r="AW806" s="12" t="s">
        <v>30</v>
      </c>
      <c r="AX806" s="12" t="s">
        <v>73</v>
      </c>
      <c r="AY806" s="261" t="s">
        <v>139</v>
      </c>
    </row>
    <row r="807" spans="2:51" s="12" customFormat="1" ht="12">
      <c r="B807" s="250"/>
      <c r="C807" s="251"/>
      <c r="D807" s="252" t="s">
        <v>148</v>
      </c>
      <c r="E807" s="253" t="s">
        <v>1</v>
      </c>
      <c r="F807" s="254" t="s">
        <v>1104</v>
      </c>
      <c r="G807" s="251"/>
      <c r="H807" s="255">
        <v>0.672</v>
      </c>
      <c r="I807" s="256"/>
      <c r="J807" s="251"/>
      <c r="K807" s="251"/>
      <c r="L807" s="257"/>
      <c r="M807" s="258"/>
      <c r="N807" s="259"/>
      <c r="O807" s="259"/>
      <c r="P807" s="259"/>
      <c r="Q807" s="259"/>
      <c r="R807" s="259"/>
      <c r="S807" s="259"/>
      <c r="T807" s="260"/>
      <c r="AT807" s="261" t="s">
        <v>148</v>
      </c>
      <c r="AU807" s="261" t="s">
        <v>83</v>
      </c>
      <c r="AV807" s="12" t="s">
        <v>83</v>
      </c>
      <c r="AW807" s="12" t="s">
        <v>30</v>
      </c>
      <c r="AX807" s="12" t="s">
        <v>73</v>
      </c>
      <c r="AY807" s="261" t="s">
        <v>139</v>
      </c>
    </row>
    <row r="808" spans="2:51" s="12" customFormat="1" ht="12">
      <c r="B808" s="250"/>
      <c r="C808" s="251"/>
      <c r="D808" s="252" t="s">
        <v>148</v>
      </c>
      <c r="E808" s="253" t="s">
        <v>1</v>
      </c>
      <c r="F808" s="254" t="s">
        <v>1105</v>
      </c>
      <c r="G808" s="251"/>
      <c r="H808" s="255">
        <v>0.592</v>
      </c>
      <c r="I808" s="256"/>
      <c r="J808" s="251"/>
      <c r="K808" s="251"/>
      <c r="L808" s="257"/>
      <c r="M808" s="258"/>
      <c r="N808" s="259"/>
      <c r="O808" s="259"/>
      <c r="P808" s="259"/>
      <c r="Q808" s="259"/>
      <c r="R808" s="259"/>
      <c r="S808" s="259"/>
      <c r="T808" s="260"/>
      <c r="AT808" s="261" t="s">
        <v>148</v>
      </c>
      <c r="AU808" s="261" t="s">
        <v>83</v>
      </c>
      <c r="AV808" s="12" t="s">
        <v>83</v>
      </c>
      <c r="AW808" s="12" t="s">
        <v>30</v>
      </c>
      <c r="AX808" s="12" t="s">
        <v>73</v>
      </c>
      <c r="AY808" s="261" t="s">
        <v>139</v>
      </c>
    </row>
    <row r="809" spans="2:51" s="13" customFormat="1" ht="12">
      <c r="B809" s="262"/>
      <c r="C809" s="263"/>
      <c r="D809" s="252" t="s">
        <v>148</v>
      </c>
      <c r="E809" s="264" t="s">
        <v>1</v>
      </c>
      <c r="F809" s="265" t="s">
        <v>150</v>
      </c>
      <c r="G809" s="263"/>
      <c r="H809" s="266">
        <v>4.128</v>
      </c>
      <c r="I809" s="267"/>
      <c r="J809" s="263"/>
      <c r="K809" s="263"/>
      <c r="L809" s="268"/>
      <c r="M809" s="269"/>
      <c r="N809" s="270"/>
      <c r="O809" s="270"/>
      <c r="P809" s="270"/>
      <c r="Q809" s="270"/>
      <c r="R809" s="270"/>
      <c r="S809" s="270"/>
      <c r="T809" s="271"/>
      <c r="AT809" s="272" t="s">
        <v>148</v>
      </c>
      <c r="AU809" s="272" t="s">
        <v>83</v>
      </c>
      <c r="AV809" s="13" t="s">
        <v>146</v>
      </c>
      <c r="AW809" s="13" t="s">
        <v>30</v>
      </c>
      <c r="AX809" s="13" t="s">
        <v>81</v>
      </c>
      <c r="AY809" s="272" t="s">
        <v>139</v>
      </c>
    </row>
    <row r="810" spans="2:65" s="1" customFormat="1" ht="24" customHeight="1">
      <c r="B810" s="38"/>
      <c r="C810" s="237" t="s">
        <v>1106</v>
      </c>
      <c r="D810" s="237" t="s">
        <v>141</v>
      </c>
      <c r="E810" s="238" t="s">
        <v>1107</v>
      </c>
      <c r="F810" s="239" t="s">
        <v>1108</v>
      </c>
      <c r="G810" s="240" t="s">
        <v>433</v>
      </c>
      <c r="H810" s="241">
        <v>1.056</v>
      </c>
      <c r="I810" s="242"/>
      <c r="J810" s="243">
        <f>ROUND(I810*H810,2)</f>
        <v>0</v>
      </c>
      <c r="K810" s="239" t="s">
        <v>145</v>
      </c>
      <c r="L810" s="43"/>
      <c r="M810" s="244" t="s">
        <v>1</v>
      </c>
      <c r="N810" s="245" t="s">
        <v>38</v>
      </c>
      <c r="O810" s="86"/>
      <c r="P810" s="246">
        <f>O810*H810</f>
        <v>0</v>
      </c>
      <c r="Q810" s="246">
        <v>0.1733</v>
      </c>
      <c r="R810" s="246">
        <f>Q810*H810</f>
        <v>0.18300480000000002</v>
      </c>
      <c r="S810" s="246">
        <v>0</v>
      </c>
      <c r="T810" s="247">
        <f>S810*H810</f>
        <v>0</v>
      </c>
      <c r="AR810" s="248" t="s">
        <v>146</v>
      </c>
      <c r="AT810" s="248" t="s">
        <v>141</v>
      </c>
      <c r="AU810" s="248" t="s">
        <v>83</v>
      </c>
      <c r="AY810" s="17" t="s">
        <v>139</v>
      </c>
      <c r="BE810" s="249">
        <f>IF(N810="základní",J810,0)</f>
        <v>0</v>
      </c>
      <c r="BF810" s="249">
        <f>IF(N810="snížená",J810,0)</f>
        <v>0</v>
      </c>
      <c r="BG810" s="249">
        <f>IF(N810="zákl. přenesená",J810,0)</f>
        <v>0</v>
      </c>
      <c r="BH810" s="249">
        <f>IF(N810="sníž. přenesená",J810,0)</f>
        <v>0</v>
      </c>
      <c r="BI810" s="249">
        <f>IF(N810="nulová",J810,0)</f>
        <v>0</v>
      </c>
      <c r="BJ810" s="17" t="s">
        <v>81</v>
      </c>
      <c r="BK810" s="249">
        <f>ROUND(I810*H810,2)</f>
        <v>0</v>
      </c>
      <c r="BL810" s="17" t="s">
        <v>146</v>
      </c>
      <c r="BM810" s="248" t="s">
        <v>1109</v>
      </c>
    </row>
    <row r="811" spans="2:51" s="12" customFormat="1" ht="12">
      <c r="B811" s="250"/>
      <c r="C811" s="251"/>
      <c r="D811" s="252" t="s">
        <v>148</v>
      </c>
      <c r="E811" s="253" t="s">
        <v>1</v>
      </c>
      <c r="F811" s="254" t="s">
        <v>1110</v>
      </c>
      <c r="G811" s="251"/>
      <c r="H811" s="255">
        <v>1.056</v>
      </c>
      <c r="I811" s="256"/>
      <c r="J811" s="251"/>
      <c r="K811" s="251"/>
      <c r="L811" s="257"/>
      <c r="M811" s="258"/>
      <c r="N811" s="259"/>
      <c r="O811" s="259"/>
      <c r="P811" s="259"/>
      <c r="Q811" s="259"/>
      <c r="R811" s="259"/>
      <c r="S811" s="259"/>
      <c r="T811" s="260"/>
      <c r="AT811" s="261" t="s">
        <v>148</v>
      </c>
      <c r="AU811" s="261" t="s">
        <v>83</v>
      </c>
      <c r="AV811" s="12" t="s">
        <v>83</v>
      </c>
      <c r="AW811" s="12" t="s">
        <v>30</v>
      </c>
      <c r="AX811" s="12" t="s">
        <v>73</v>
      </c>
      <c r="AY811" s="261" t="s">
        <v>139</v>
      </c>
    </row>
    <row r="812" spans="2:51" s="13" customFormat="1" ht="12">
      <c r="B812" s="262"/>
      <c r="C812" s="263"/>
      <c r="D812" s="252" t="s">
        <v>148</v>
      </c>
      <c r="E812" s="264" t="s">
        <v>1</v>
      </c>
      <c r="F812" s="265" t="s">
        <v>150</v>
      </c>
      <c r="G812" s="263"/>
      <c r="H812" s="266">
        <v>1.056</v>
      </c>
      <c r="I812" s="267"/>
      <c r="J812" s="263"/>
      <c r="K812" s="263"/>
      <c r="L812" s="268"/>
      <c r="M812" s="269"/>
      <c r="N812" s="270"/>
      <c r="O812" s="270"/>
      <c r="P812" s="270"/>
      <c r="Q812" s="270"/>
      <c r="R812" s="270"/>
      <c r="S812" s="270"/>
      <c r="T812" s="271"/>
      <c r="AT812" s="272" t="s">
        <v>148</v>
      </c>
      <c r="AU812" s="272" t="s">
        <v>83</v>
      </c>
      <c r="AV812" s="13" t="s">
        <v>146</v>
      </c>
      <c r="AW812" s="13" t="s">
        <v>30</v>
      </c>
      <c r="AX812" s="13" t="s">
        <v>81</v>
      </c>
      <c r="AY812" s="272" t="s">
        <v>139</v>
      </c>
    </row>
    <row r="813" spans="2:65" s="1" customFormat="1" ht="24" customHeight="1">
      <c r="B813" s="38"/>
      <c r="C813" s="237" t="s">
        <v>1111</v>
      </c>
      <c r="D813" s="237" t="s">
        <v>141</v>
      </c>
      <c r="E813" s="238" t="s">
        <v>1112</v>
      </c>
      <c r="F813" s="239" t="s">
        <v>1113</v>
      </c>
      <c r="G813" s="240" t="s">
        <v>433</v>
      </c>
      <c r="H813" s="241">
        <v>8.562</v>
      </c>
      <c r="I813" s="242"/>
      <c r="J813" s="243">
        <f>ROUND(I813*H813,2)</f>
        <v>0</v>
      </c>
      <c r="K813" s="239" t="s">
        <v>145</v>
      </c>
      <c r="L813" s="43"/>
      <c r="M813" s="244" t="s">
        <v>1</v>
      </c>
      <c r="N813" s="245" t="s">
        <v>38</v>
      </c>
      <c r="O813" s="86"/>
      <c r="P813" s="246">
        <f>O813*H813</f>
        <v>0</v>
      </c>
      <c r="Q813" s="246">
        <v>0.00785</v>
      </c>
      <c r="R813" s="246">
        <f>Q813*H813</f>
        <v>0.06721169999999999</v>
      </c>
      <c r="S813" s="246">
        <v>0</v>
      </c>
      <c r="T813" s="247">
        <f>S813*H813</f>
        <v>0</v>
      </c>
      <c r="AR813" s="248" t="s">
        <v>146</v>
      </c>
      <c r="AT813" s="248" t="s">
        <v>141</v>
      </c>
      <c r="AU813" s="248" t="s">
        <v>83</v>
      </c>
      <c r="AY813" s="17" t="s">
        <v>139</v>
      </c>
      <c r="BE813" s="249">
        <f>IF(N813="základní",J813,0)</f>
        <v>0</v>
      </c>
      <c r="BF813" s="249">
        <f>IF(N813="snížená",J813,0)</f>
        <v>0</v>
      </c>
      <c r="BG813" s="249">
        <f>IF(N813="zákl. přenesená",J813,0)</f>
        <v>0</v>
      </c>
      <c r="BH813" s="249">
        <f>IF(N813="sníž. přenesená",J813,0)</f>
        <v>0</v>
      </c>
      <c r="BI813" s="249">
        <f>IF(N813="nulová",J813,0)</f>
        <v>0</v>
      </c>
      <c r="BJ813" s="17" t="s">
        <v>81</v>
      </c>
      <c r="BK813" s="249">
        <f>ROUND(I813*H813,2)</f>
        <v>0</v>
      </c>
      <c r="BL813" s="17" t="s">
        <v>146</v>
      </c>
      <c r="BM813" s="248" t="s">
        <v>1114</v>
      </c>
    </row>
    <row r="814" spans="2:51" s="12" customFormat="1" ht="12">
      <c r="B814" s="250"/>
      <c r="C814" s="251"/>
      <c r="D814" s="252" t="s">
        <v>148</v>
      </c>
      <c r="E814" s="253" t="s">
        <v>1</v>
      </c>
      <c r="F814" s="254" t="s">
        <v>1115</v>
      </c>
      <c r="G814" s="251"/>
      <c r="H814" s="255">
        <v>1.512</v>
      </c>
      <c r="I814" s="256"/>
      <c r="J814" s="251"/>
      <c r="K814" s="251"/>
      <c r="L814" s="257"/>
      <c r="M814" s="258"/>
      <c r="N814" s="259"/>
      <c r="O814" s="259"/>
      <c r="P814" s="259"/>
      <c r="Q814" s="259"/>
      <c r="R814" s="259"/>
      <c r="S814" s="259"/>
      <c r="T814" s="260"/>
      <c r="AT814" s="261" t="s">
        <v>148</v>
      </c>
      <c r="AU814" s="261" t="s">
        <v>83</v>
      </c>
      <c r="AV814" s="12" t="s">
        <v>83</v>
      </c>
      <c r="AW814" s="12" t="s">
        <v>30</v>
      </c>
      <c r="AX814" s="12" t="s">
        <v>73</v>
      </c>
      <c r="AY814" s="261" t="s">
        <v>139</v>
      </c>
    </row>
    <row r="815" spans="2:51" s="12" customFormat="1" ht="12">
      <c r="B815" s="250"/>
      <c r="C815" s="251"/>
      <c r="D815" s="252" t="s">
        <v>148</v>
      </c>
      <c r="E815" s="253" t="s">
        <v>1</v>
      </c>
      <c r="F815" s="254" t="s">
        <v>1116</v>
      </c>
      <c r="G815" s="251"/>
      <c r="H815" s="255">
        <v>7.05</v>
      </c>
      <c r="I815" s="256"/>
      <c r="J815" s="251"/>
      <c r="K815" s="251"/>
      <c r="L815" s="257"/>
      <c r="M815" s="258"/>
      <c r="N815" s="259"/>
      <c r="O815" s="259"/>
      <c r="P815" s="259"/>
      <c r="Q815" s="259"/>
      <c r="R815" s="259"/>
      <c r="S815" s="259"/>
      <c r="T815" s="260"/>
      <c r="AT815" s="261" t="s">
        <v>148</v>
      </c>
      <c r="AU815" s="261" t="s">
        <v>83</v>
      </c>
      <c r="AV815" s="12" t="s">
        <v>83</v>
      </c>
      <c r="AW815" s="12" t="s">
        <v>30</v>
      </c>
      <c r="AX815" s="12" t="s">
        <v>73</v>
      </c>
      <c r="AY815" s="261" t="s">
        <v>139</v>
      </c>
    </row>
    <row r="816" spans="2:51" s="13" customFormat="1" ht="12">
      <c r="B816" s="262"/>
      <c r="C816" s="263"/>
      <c r="D816" s="252" t="s">
        <v>148</v>
      </c>
      <c r="E816" s="264" t="s">
        <v>1</v>
      </c>
      <c r="F816" s="265" t="s">
        <v>150</v>
      </c>
      <c r="G816" s="263"/>
      <c r="H816" s="266">
        <v>8.562</v>
      </c>
      <c r="I816" s="267"/>
      <c r="J816" s="263"/>
      <c r="K816" s="263"/>
      <c r="L816" s="268"/>
      <c r="M816" s="269"/>
      <c r="N816" s="270"/>
      <c r="O816" s="270"/>
      <c r="P816" s="270"/>
      <c r="Q816" s="270"/>
      <c r="R816" s="270"/>
      <c r="S816" s="270"/>
      <c r="T816" s="271"/>
      <c r="AT816" s="272" t="s">
        <v>148</v>
      </c>
      <c r="AU816" s="272" t="s">
        <v>83</v>
      </c>
      <c r="AV816" s="13" t="s">
        <v>146</v>
      </c>
      <c r="AW816" s="13" t="s">
        <v>30</v>
      </c>
      <c r="AX816" s="13" t="s">
        <v>81</v>
      </c>
      <c r="AY816" s="272" t="s">
        <v>139</v>
      </c>
    </row>
    <row r="817" spans="2:65" s="1" customFormat="1" ht="24" customHeight="1">
      <c r="B817" s="38"/>
      <c r="C817" s="237" t="s">
        <v>1117</v>
      </c>
      <c r="D817" s="237" t="s">
        <v>141</v>
      </c>
      <c r="E817" s="238" t="s">
        <v>1118</v>
      </c>
      <c r="F817" s="239" t="s">
        <v>1119</v>
      </c>
      <c r="G817" s="240" t="s">
        <v>433</v>
      </c>
      <c r="H817" s="241">
        <v>80.574</v>
      </c>
      <c r="I817" s="242"/>
      <c r="J817" s="243">
        <f>ROUND(I817*H817,2)</f>
        <v>0</v>
      </c>
      <c r="K817" s="239" t="s">
        <v>145</v>
      </c>
      <c r="L817" s="43"/>
      <c r="M817" s="244" t="s">
        <v>1</v>
      </c>
      <c r="N817" s="245" t="s">
        <v>38</v>
      </c>
      <c r="O817" s="86"/>
      <c r="P817" s="246">
        <f>O817*H817</f>
        <v>0</v>
      </c>
      <c r="Q817" s="246">
        <v>0.22241</v>
      </c>
      <c r="R817" s="246">
        <f>Q817*H817</f>
        <v>17.920463339999998</v>
      </c>
      <c r="S817" s="246">
        <v>0</v>
      </c>
      <c r="T817" s="247">
        <f>S817*H817</f>
        <v>0</v>
      </c>
      <c r="AR817" s="248" t="s">
        <v>146</v>
      </c>
      <c r="AT817" s="248" t="s">
        <v>141</v>
      </c>
      <c r="AU817" s="248" t="s">
        <v>83</v>
      </c>
      <c r="AY817" s="17" t="s">
        <v>139</v>
      </c>
      <c r="BE817" s="249">
        <f>IF(N817="základní",J817,0)</f>
        <v>0</v>
      </c>
      <c r="BF817" s="249">
        <f>IF(N817="snížená",J817,0)</f>
        <v>0</v>
      </c>
      <c r="BG817" s="249">
        <f>IF(N817="zákl. přenesená",J817,0)</f>
        <v>0</v>
      </c>
      <c r="BH817" s="249">
        <f>IF(N817="sníž. přenesená",J817,0)</f>
        <v>0</v>
      </c>
      <c r="BI817" s="249">
        <f>IF(N817="nulová",J817,0)</f>
        <v>0</v>
      </c>
      <c r="BJ817" s="17" t="s">
        <v>81</v>
      </c>
      <c r="BK817" s="249">
        <f>ROUND(I817*H817,2)</f>
        <v>0</v>
      </c>
      <c r="BL817" s="17" t="s">
        <v>146</v>
      </c>
      <c r="BM817" s="248" t="s">
        <v>1120</v>
      </c>
    </row>
    <row r="818" spans="2:51" s="12" customFormat="1" ht="12">
      <c r="B818" s="250"/>
      <c r="C818" s="251"/>
      <c r="D818" s="252" t="s">
        <v>148</v>
      </c>
      <c r="E818" s="253" t="s">
        <v>1</v>
      </c>
      <c r="F818" s="254" t="s">
        <v>1121</v>
      </c>
      <c r="G818" s="251"/>
      <c r="H818" s="255">
        <v>67.266</v>
      </c>
      <c r="I818" s="256"/>
      <c r="J818" s="251"/>
      <c r="K818" s="251"/>
      <c r="L818" s="257"/>
      <c r="M818" s="258"/>
      <c r="N818" s="259"/>
      <c r="O818" s="259"/>
      <c r="P818" s="259"/>
      <c r="Q818" s="259"/>
      <c r="R818" s="259"/>
      <c r="S818" s="259"/>
      <c r="T818" s="260"/>
      <c r="AT818" s="261" t="s">
        <v>148</v>
      </c>
      <c r="AU818" s="261" t="s">
        <v>83</v>
      </c>
      <c r="AV818" s="12" t="s">
        <v>83</v>
      </c>
      <c r="AW818" s="12" t="s">
        <v>30</v>
      </c>
      <c r="AX818" s="12" t="s">
        <v>73</v>
      </c>
      <c r="AY818" s="261" t="s">
        <v>139</v>
      </c>
    </row>
    <row r="819" spans="2:51" s="12" customFormat="1" ht="12">
      <c r="B819" s="250"/>
      <c r="C819" s="251"/>
      <c r="D819" s="252" t="s">
        <v>148</v>
      </c>
      <c r="E819" s="253" t="s">
        <v>1</v>
      </c>
      <c r="F819" s="254" t="s">
        <v>1122</v>
      </c>
      <c r="G819" s="251"/>
      <c r="H819" s="255">
        <v>13.308</v>
      </c>
      <c r="I819" s="256"/>
      <c r="J819" s="251"/>
      <c r="K819" s="251"/>
      <c r="L819" s="257"/>
      <c r="M819" s="258"/>
      <c r="N819" s="259"/>
      <c r="O819" s="259"/>
      <c r="P819" s="259"/>
      <c r="Q819" s="259"/>
      <c r="R819" s="259"/>
      <c r="S819" s="259"/>
      <c r="T819" s="260"/>
      <c r="AT819" s="261" t="s">
        <v>148</v>
      </c>
      <c r="AU819" s="261" t="s">
        <v>83</v>
      </c>
      <c r="AV819" s="12" t="s">
        <v>83</v>
      </c>
      <c r="AW819" s="12" t="s">
        <v>30</v>
      </c>
      <c r="AX819" s="12" t="s">
        <v>73</v>
      </c>
      <c r="AY819" s="261" t="s">
        <v>139</v>
      </c>
    </row>
    <row r="820" spans="2:51" s="13" customFormat="1" ht="12">
      <c r="B820" s="262"/>
      <c r="C820" s="263"/>
      <c r="D820" s="252" t="s">
        <v>148</v>
      </c>
      <c r="E820" s="264" t="s">
        <v>1</v>
      </c>
      <c r="F820" s="265" t="s">
        <v>150</v>
      </c>
      <c r="G820" s="263"/>
      <c r="H820" s="266">
        <v>80.57400000000001</v>
      </c>
      <c r="I820" s="267"/>
      <c r="J820" s="263"/>
      <c r="K820" s="263"/>
      <c r="L820" s="268"/>
      <c r="M820" s="269"/>
      <c r="N820" s="270"/>
      <c r="O820" s="270"/>
      <c r="P820" s="270"/>
      <c r="Q820" s="270"/>
      <c r="R820" s="270"/>
      <c r="S820" s="270"/>
      <c r="T820" s="271"/>
      <c r="AT820" s="272" t="s">
        <v>148</v>
      </c>
      <c r="AU820" s="272" t="s">
        <v>83</v>
      </c>
      <c r="AV820" s="13" t="s">
        <v>146</v>
      </c>
      <c r="AW820" s="13" t="s">
        <v>30</v>
      </c>
      <c r="AX820" s="13" t="s">
        <v>81</v>
      </c>
      <c r="AY820" s="272" t="s">
        <v>139</v>
      </c>
    </row>
    <row r="821" spans="2:65" s="1" customFormat="1" ht="24" customHeight="1">
      <c r="B821" s="38"/>
      <c r="C821" s="237" t="s">
        <v>1123</v>
      </c>
      <c r="D821" s="237" t="s">
        <v>141</v>
      </c>
      <c r="E821" s="238" t="s">
        <v>1124</v>
      </c>
      <c r="F821" s="239" t="s">
        <v>1125</v>
      </c>
      <c r="G821" s="240" t="s">
        <v>171</v>
      </c>
      <c r="H821" s="241">
        <v>56.055</v>
      </c>
      <c r="I821" s="242"/>
      <c r="J821" s="243">
        <f>ROUND(I821*H821,2)</f>
        <v>0</v>
      </c>
      <c r="K821" s="239" t="s">
        <v>145</v>
      </c>
      <c r="L821" s="43"/>
      <c r="M821" s="244" t="s">
        <v>1</v>
      </c>
      <c r="N821" s="245" t="s">
        <v>38</v>
      </c>
      <c r="O821" s="86"/>
      <c r="P821" s="246">
        <f>O821*H821</f>
        <v>0</v>
      </c>
      <c r="Q821" s="246">
        <v>0.0364</v>
      </c>
      <c r="R821" s="246">
        <f>Q821*H821</f>
        <v>2.0404020000000003</v>
      </c>
      <c r="S821" s="246">
        <v>0</v>
      </c>
      <c r="T821" s="247">
        <f>S821*H821</f>
        <v>0</v>
      </c>
      <c r="AR821" s="248" t="s">
        <v>146</v>
      </c>
      <c r="AT821" s="248" t="s">
        <v>141</v>
      </c>
      <c r="AU821" s="248" t="s">
        <v>83</v>
      </c>
      <c r="AY821" s="17" t="s">
        <v>139</v>
      </c>
      <c r="BE821" s="249">
        <f>IF(N821="základní",J821,0)</f>
        <v>0</v>
      </c>
      <c r="BF821" s="249">
        <f>IF(N821="snížená",J821,0)</f>
        <v>0</v>
      </c>
      <c r="BG821" s="249">
        <f>IF(N821="zákl. přenesená",J821,0)</f>
        <v>0</v>
      </c>
      <c r="BH821" s="249">
        <f>IF(N821="sníž. přenesená",J821,0)</f>
        <v>0</v>
      </c>
      <c r="BI821" s="249">
        <f>IF(N821="nulová",J821,0)</f>
        <v>0</v>
      </c>
      <c r="BJ821" s="17" t="s">
        <v>81</v>
      </c>
      <c r="BK821" s="249">
        <f>ROUND(I821*H821,2)</f>
        <v>0</v>
      </c>
      <c r="BL821" s="17" t="s">
        <v>146</v>
      </c>
      <c r="BM821" s="248" t="s">
        <v>1126</v>
      </c>
    </row>
    <row r="822" spans="2:51" s="12" customFormat="1" ht="12">
      <c r="B822" s="250"/>
      <c r="C822" s="251"/>
      <c r="D822" s="252" t="s">
        <v>148</v>
      </c>
      <c r="E822" s="253" t="s">
        <v>1</v>
      </c>
      <c r="F822" s="254" t="s">
        <v>1127</v>
      </c>
      <c r="G822" s="251"/>
      <c r="H822" s="255">
        <v>56.055</v>
      </c>
      <c r="I822" s="256"/>
      <c r="J822" s="251"/>
      <c r="K822" s="251"/>
      <c r="L822" s="257"/>
      <c r="M822" s="258"/>
      <c r="N822" s="259"/>
      <c r="O822" s="259"/>
      <c r="P822" s="259"/>
      <c r="Q822" s="259"/>
      <c r="R822" s="259"/>
      <c r="S822" s="259"/>
      <c r="T822" s="260"/>
      <c r="AT822" s="261" t="s">
        <v>148</v>
      </c>
      <c r="AU822" s="261" t="s">
        <v>83</v>
      </c>
      <c r="AV822" s="12" t="s">
        <v>83</v>
      </c>
      <c r="AW822" s="12" t="s">
        <v>30</v>
      </c>
      <c r="AX822" s="12" t="s">
        <v>73</v>
      </c>
      <c r="AY822" s="261" t="s">
        <v>139</v>
      </c>
    </row>
    <row r="823" spans="2:51" s="13" customFormat="1" ht="12">
      <c r="B823" s="262"/>
      <c r="C823" s="263"/>
      <c r="D823" s="252" t="s">
        <v>148</v>
      </c>
      <c r="E823" s="264" t="s">
        <v>1</v>
      </c>
      <c r="F823" s="265" t="s">
        <v>150</v>
      </c>
      <c r="G823" s="263"/>
      <c r="H823" s="266">
        <v>56.055</v>
      </c>
      <c r="I823" s="267"/>
      <c r="J823" s="263"/>
      <c r="K823" s="263"/>
      <c r="L823" s="268"/>
      <c r="M823" s="269"/>
      <c r="N823" s="270"/>
      <c r="O823" s="270"/>
      <c r="P823" s="270"/>
      <c r="Q823" s="270"/>
      <c r="R823" s="270"/>
      <c r="S823" s="270"/>
      <c r="T823" s="271"/>
      <c r="AT823" s="272" t="s">
        <v>148</v>
      </c>
      <c r="AU823" s="272" t="s">
        <v>83</v>
      </c>
      <c r="AV823" s="13" t="s">
        <v>146</v>
      </c>
      <c r="AW823" s="13" t="s">
        <v>30</v>
      </c>
      <c r="AX823" s="13" t="s">
        <v>81</v>
      </c>
      <c r="AY823" s="272" t="s">
        <v>139</v>
      </c>
    </row>
    <row r="824" spans="2:65" s="1" customFormat="1" ht="24" customHeight="1">
      <c r="B824" s="38"/>
      <c r="C824" s="237" t="s">
        <v>1128</v>
      </c>
      <c r="D824" s="237" t="s">
        <v>141</v>
      </c>
      <c r="E824" s="238" t="s">
        <v>1129</v>
      </c>
      <c r="F824" s="239" t="s">
        <v>1130</v>
      </c>
      <c r="G824" s="240" t="s">
        <v>171</v>
      </c>
      <c r="H824" s="241">
        <v>26.615</v>
      </c>
      <c r="I824" s="242"/>
      <c r="J824" s="243">
        <f>ROUND(I824*H824,2)</f>
        <v>0</v>
      </c>
      <c r="K824" s="239" t="s">
        <v>1</v>
      </c>
      <c r="L824" s="43"/>
      <c r="M824" s="244" t="s">
        <v>1</v>
      </c>
      <c r="N824" s="245" t="s">
        <v>38</v>
      </c>
      <c r="O824" s="86"/>
      <c r="P824" s="246">
        <f>O824*H824</f>
        <v>0</v>
      </c>
      <c r="Q824" s="246">
        <v>0.04634</v>
      </c>
      <c r="R824" s="246">
        <f>Q824*H824</f>
        <v>1.2333390999999998</v>
      </c>
      <c r="S824" s="246">
        <v>0</v>
      </c>
      <c r="T824" s="247">
        <f>S824*H824</f>
        <v>0</v>
      </c>
      <c r="AR824" s="248" t="s">
        <v>146</v>
      </c>
      <c r="AT824" s="248" t="s">
        <v>141</v>
      </c>
      <c r="AU824" s="248" t="s">
        <v>83</v>
      </c>
      <c r="AY824" s="17" t="s">
        <v>139</v>
      </c>
      <c r="BE824" s="249">
        <f>IF(N824="základní",J824,0)</f>
        <v>0</v>
      </c>
      <c r="BF824" s="249">
        <f>IF(N824="snížená",J824,0)</f>
        <v>0</v>
      </c>
      <c r="BG824" s="249">
        <f>IF(N824="zákl. přenesená",J824,0)</f>
        <v>0</v>
      </c>
      <c r="BH824" s="249">
        <f>IF(N824="sníž. přenesená",J824,0)</f>
        <v>0</v>
      </c>
      <c r="BI824" s="249">
        <f>IF(N824="nulová",J824,0)</f>
        <v>0</v>
      </c>
      <c r="BJ824" s="17" t="s">
        <v>81</v>
      </c>
      <c r="BK824" s="249">
        <f>ROUND(I824*H824,2)</f>
        <v>0</v>
      </c>
      <c r="BL824" s="17" t="s">
        <v>146</v>
      </c>
      <c r="BM824" s="248" t="s">
        <v>1131</v>
      </c>
    </row>
    <row r="825" spans="2:51" s="12" customFormat="1" ht="12">
      <c r="B825" s="250"/>
      <c r="C825" s="251"/>
      <c r="D825" s="252" t="s">
        <v>148</v>
      </c>
      <c r="E825" s="253" t="s">
        <v>1</v>
      </c>
      <c r="F825" s="254" t="s">
        <v>1132</v>
      </c>
      <c r="G825" s="251"/>
      <c r="H825" s="255">
        <v>26.615</v>
      </c>
      <c r="I825" s="256"/>
      <c r="J825" s="251"/>
      <c r="K825" s="251"/>
      <c r="L825" s="257"/>
      <c r="M825" s="258"/>
      <c r="N825" s="259"/>
      <c r="O825" s="259"/>
      <c r="P825" s="259"/>
      <c r="Q825" s="259"/>
      <c r="R825" s="259"/>
      <c r="S825" s="259"/>
      <c r="T825" s="260"/>
      <c r="AT825" s="261" t="s">
        <v>148</v>
      </c>
      <c r="AU825" s="261" t="s">
        <v>83</v>
      </c>
      <c r="AV825" s="12" t="s">
        <v>83</v>
      </c>
      <c r="AW825" s="12" t="s">
        <v>30</v>
      </c>
      <c r="AX825" s="12" t="s">
        <v>73</v>
      </c>
      <c r="AY825" s="261" t="s">
        <v>139</v>
      </c>
    </row>
    <row r="826" spans="2:51" s="13" customFormat="1" ht="12">
      <c r="B826" s="262"/>
      <c r="C826" s="263"/>
      <c r="D826" s="252" t="s">
        <v>148</v>
      </c>
      <c r="E826" s="264" t="s">
        <v>1</v>
      </c>
      <c r="F826" s="265" t="s">
        <v>150</v>
      </c>
      <c r="G826" s="263"/>
      <c r="H826" s="266">
        <v>26.615</v>
      </c>
      <c r="I826" s="267"/>
      <c r="J826" s="263"/>
      <c r="K826" s="263"/>
      <c r="L826" s="268"/>
      <c r="M826" s="269"/>
      <c r="N826" s="270"/>
      <c r="O826" s="270"/>
      <c r="P826" s="270"/>
      <c r="Q826" s="270"/>
      <c r="R826" s="270"/>
      <c r="S826" s="270"/>
      <c r="T826" s="271"/>
      <c r="AT826" s="272" t="s">
        <v>148</v>
      </c>
      <c r="AU826" s="272" t="s">
        <v>83</v>
      </c>
      <c r="AV826" s="13" t="s">
        <v>146</v>
      </c>
      <c r="AW826" s="13" t="s">
        <v>30</v>
      </c>
      <c r="AX826" s="13" t="s">
        <v>81</v>
      </c>
      <c r="AY826" s="272" t="s">
        <v>139</v>
      </c>
    </row>
    <row r="827" spans="2:65" s="1" customFormat="1" ht="24" customHeight="1">
      <c r="B827" s="38"/>
      <c r="C827" s="237" t="s">
        <v>1133</v>
      </c>
      <c r="D827" s="237" t="s">
        <v>141</v>
      </c>
      <c r="E827" s="238" t="s">
        <v>1134</v>
      </c>
      <c r="F827" s="239" t="s">
        <v>1135</v>
      </c>
      <c r="G827" s="240" t="s">
        <v>171</v>
      </c>
      <c r="H827" s="241">
        <v>31.4</v>
      </c>
      <c r="I827" s="242"/>
      <c r="J827" s="243">
        <f>ROUND(I827*H827,2)</f>
        <v>0</v>
      </c>
      <c r="K827" s="239" t="s">
        <v>145</v>
      </c>
      <c r="L827" s="43"/>
      <c r="M827" s="244" t="s">
        <v>1</v>
      </c>
      <c r="N827" s="245" t="s">
        <v>38</v>
      </c>
      <c r="O827" s="86"/>
      <c r="P827" s="246">
        <f>O827*H827</f>
        <v>0</v>
      </c>
      <c r="Q827" s="246">
        <v>0.33828</v>
      </c>
      <c r="R827" s="246">
        <f>Q827*H827</f>
        <v>10.621992</v>
      </c>
      <c r="S827" s="246">
        <v>0</v>
      </c>
      <c r="T827" s="247">
        <f>S827*H827</f>
        <v>0</v>
      </c>
      <c r="AR827" s="248" t="s">
        <v>146</v>
      </c>
      <c r="AT827" s="248" t="s">
        <v>141</v>
      </c>
      <c r="AU827" s="248" t="s">
        <v>83</v>
      </c>
      <c r="AY827" s="17" t="s">
        <v>139</v>
      </c>
      <c r="BE827" s="249">
        <f>IF(N827="základní",J827,0)</f>
        <v>0</v>
      </c>
      <c r="BF827" s="249">
        <f>IF(N827="snížená",J827,0)</f>
        <v>0</v>
      </c>
      <c r="BG827" s="249">
        <f>IF(N827="zákl. přenesená",J827,0)</f>
        <v>0</v>
      </c>
      <c r="BH827" s="249">
        <f>IF(N827="sníž. přenesená",J827,0)</f>
        <v>0</v>
      </c>
      <c r="BI827" s="249">
        <f>IF(N827="nulová",J827,0)</f>
        <v>0</v>
      </c>
      <c r="BJ827" s="17" t="s">
        <v>81</v>
      </c>
      <c r="BK827" s="249">
        <f>ROUND(I827*H827,2)</f>
        <v>0</v>
      </c>
      <c r="BL827" s="17" t="s">
        <v>146</v>
      </c>
      <c r="BM827" s="248" t="s">
        <v>1136</v>
      </c>
    </row>
    <row r="828" spans="2:51" s="12" customFormat="1" ht="12">
      <c r="B828" s="250"/>
      <c r="C828" s="251"/>
      <c r="D828" s="252" t="s">
        <v>148</v>
      </c>
      <c r="E828" s="253" t="s">
        <v>1</v>
      </c>
      <c r="F828" s="254" t="s">
        <v>1137</v>
      </c>
      <c r="G828" s="251"/>
      <c r="H828" s="255">
        <v>29.4</v>
      </c>
      <c r="I828" s="256"/>
      <c r="J828" s="251"/>
      <c r="K828" s="251"/>
      <c r="L828" s="257"/>
      <c r="M828" s="258"/>
      <c r="N828" s="259"/>
      <c r="O828" s="259"/>
      <c r="P828" s="259"/>
      <c r="Q828" s="259"/>
      <c r="R828" s="259"/>
      <c r="S828" s="259"/>
      <c r="T828" s="260"/>
      <c r="AT828" s="261" t="s">
        <v>148</v>
      </c>
      <c r="AU828" s="261" t="s">
        <v>83</v>
      </c>
      <c r="AV828" s="12" t="s">
        <v>83</v>
      </c>
      <c r="AW828" s="12" t="s">
        <v>30</v>
      </c>
      <c r="AX828" s="12" t="s">
        <v>73</v>
      </c>
      <c r="AY828" s="261" t="s">
        <v>139</v>
      </c>
    </row>
    <row r="829" spans="2:51" s="12" customFormat="1" ht="12">
      <c r="B829" s="250"/>
      <c r="C829" s="251"/>
      <c r="D829" s="252" t="s">
        <v>148</v>
      </c>
      <c r="E829" s="253" t="s">
        <v>1</v>
      </c>
      <c r="F829" s="254" t="s">
        <v>1138</v>
      </c>
      <c r="G829" s="251"/>
      <c r="H829" s="255">
        <v>2</v>
      </c>
      <c r="I829" s="256"/>
      <c r="J829" s="251"/>
      <c r="K829" s="251"/>
      <c r="L829" s="257"/>
      <c r="M829" s="258"/>
      <c r="N829" s="259"/>
      <c r="O829" s="259"/>
      <c r="P829" s="259"/>
      <c r="Q829" s="259"/>
      <c r="R829" s="259"/>
      <c r="S829" s="259"/>
      <c r="T829" s="260"/>
      <c r="AT829" s="261" t="s">
        <v>148</v>
      </c>
      <c r="AU829" s="261" t="s">
        <v>83</v>
      </c>
      <c r="AV829" s="12" t="s">
        <v>83</v>
      </c>
      <c r="AW829" s="12" t="s">
        <v>30</v>
      </c>
      <c r="AX829" s="12" t="s">
        <v>73</v>
      </c>
      <c r="AY829" s="261" t="s">
        <v>139</v>
      </c>
    </row>
    <row r="830" spans="2:51" s="13" customFormat="1" ht="12">
      <c r="B830" s="262"/>
      <c r="C830" s="263"/>
      <c r="D830" s="252" t="s">
        <v>148</v>
      </c>
      <c r="E830" s="264" t="s">
        <v>1</v>
      </c>
      <c r="F830" s="265" t="s">
        <v>150</v>
      </c>
      <c r="G830" s="263"/>
      <c r="H830" s="266">
        <v>31.4</v>
      </c>
      <c r="I830" s="267"/>
      <c r="J830" s="263"/>
      <c r="K830" s="263"/>
      <c r="L830" s="268"/>
      <c r="M830" s="269"/>
      <c r="N830" s="270"/>
      <c r="O830" s="270"/>
      <c r="P830" s="270"/>
      <c r="Q830" s="270"/>
      <c r="R830" s="270"/>
      <c r="S830" s="270"/>
      <c r="T830" s="271"/>
      <c r="AT830" s="272" t="s">
        <v>148</v>
      </c>
      <c r="AU830" s="272" t="s">
        <v>83</v>
      </c>
      <c r="AV830" s="13" t="s">
        <v>146</v>
      </c>
      <c r="AW830" s="13" t="s">
        <v>30</v>
      </c>
      <c r="AX830" s="13" t="s">
        <v>81</v>
      </c>
      <c r="AY830" s="272" t="s">
        <v>139</v>
      </c>
    </row>
    <row r="831" spans="2:65" s="1" customFormat="1" ht="24" customHeight="1">
      <c r="B831" s="38"/>
      <c r="C831" s="237" t="s">
        <v>1139</v>
      </c>
      <c r="D831" s="237" t="s">
        <v>141</v>
      </c>
      <c r="E831" s="238" t="s">
        <v>1140</v>
      </c>
      <c r="F831" s="239" t="s">
        <v>1141</v>
      </c>
      <c r="G831" s="240" t="s">
        <v>177</v>
      </c>
      <c r="H831" s="241">
        <v>22</v>
      </c>
      <c r="I831" s="242"/>
      <c r="J831" s="243">
        <f>ROUND(I831*H831,2)</f>
        <v>0</v>
      </c>
      <c r="K831" s="239" t="s">
        <v>145</v>
      </c>
      <c r="L831" s="43"/>
      <c r="M831" s="244" t="s">
        <v>1</v>
      </c>
      <c r="N831" s="245" t="s">
        <v>38</v>
      </c>
      <c r="O831" s="86"/>
      <c r="P831" s="246">
        <f>O831*H831</f>
        <v>0</v>
      </c>
      <c r="Q831" s="246">
        <v>0.0273</v>
      </c>
      <c r="R831" s="246">
        <f>Q831*H831</f>
        <v>0.6006</v>
      </c>
      <c r="S831" s="246">
        <v>0</v>
      </c>
      <c r="T831" s="247">
        <f>S831*H831</f>
        <v>0</v>
      </c>
      <c r="AR831" s="248" t="s">
        <v>146</v>
      </c>
      <c r="AT831" s="248" t="s">
        <v>141</v>
      </c>
      <c r="AU831" s="248" t="s">
        <v>83</v>
      </c>
      <c r="AY831" s="17" t="s">
        <v>139</v>
      </c>
      <c r="BE831" s="249">
        <f>IF(N831="základní",J831,0)</f>
        <v>0</v>
      </c>
      <c r="BF831" s="249">
        <f>IF(N831="snížená",J831,0)</f>
        <v>0</v>
      </c>
      <c r="BG831" s="249">
        <f>IF(N831="zákl. přenesená",J831,0)</f>
        <v>0</v>
      </c>
      <c r="BH831" s="249">
        <f>IF(N831="sníž. přenesená",J831,0)</f>
        <v>0</v>
      </c>
      <c r="BI831" s="249">
        <f>IF(N831="nulová",J831,0)</f>
        <v>0</v>
      </c>
      <c r="BJ831" s="17" t="s">
        <v>81</v>
      </c>
      <c r="BK831" s="249">
        <f>ROUND(I831*H831,2)</f>
        <v>0</v>
      </c>
      <c r="BL831" s="17" t="s">
        <v>146</v>
      </c>
      <c r="BM831" s="248" t="s">
        <v>1142</v>
      </c>
    </row>
    <row r="832" spans="2:51" s="12" customFormat="1" ht="12">
      <c r="B832" s="250"/>
      <c r="C832" s="251"/>
      <c r="D832" s="252" t="s">
        <v>148</v>
      </c>
      <c r="E832" s="253" t="s">
        <v>1</v>
      </c>
      <c r="F832" s="254" t="s">
        <v>1143</v>
      </c>
      <c r="G832" s="251"/>
      <c r="H832" s="255">
        <v>22</v>
      </c>
      <c r="I832" s="256"/>
      <c r="J832" s="251"/>
      <c r="K832" s="251"/>
      <c r="L832" s="257"/>
      <c r="M832" s="258"/>
      <c r="N832" s="259"/>
      <c r="O832" s="259"/>
      <c r="P832" s="259"/>
      <c r="Q832" s="259"/>
      <c r="R832" s="259"/>
      <c r="S832" s="259"/>
      <c r="T832" s="260"/>
      <c r="AT832" s="261" t="s">
        <v>148</v>
      </c>
      <c r="AU832" s="261" t="s">
        <v>83</v>
      </c>
      <c r="AV832" s="12" t="s">
        <v>83</v>
      </c>
      <c r="AW832" s="12" t="s">
        <v>30</v>
      </c>
      <c r="AX832" s="12" t="s">
        <v>73</v>
      </c>
      <c r="AY832" s="261" t="s">
        <v>139</v>
      </c>
    </row>
    <row r="833" spans="2:51" s="13" customFormat="1" ht="12">
      <c r="B833" s="262"/>
      <c r="C833" s="263"/>
      <c r="D833" s="252" t="s">
        <v>148</v>
      </c>
      <c r="E833" s="264" t="s">
        <v>1</v>
      </c>
      <c r="F833" s="265" t="s">
        <v>150</v>
      </c>
      <c r="G833" s="263"/>
      <c r="H833" s="266">
        <v>22</v>
      </c>
      <c r="I833" s="267"/>
      <c r="J833" s="263"/>
      <c r="K833" s="263"/>
      <c r="L833" s="268"/>
      <c r="M833" s="269"/>
      <c r="N833" s="270"/>
      <c r="O833" s="270"/>
      <c r="P833" s="270"/>
      <c r="Q833" s="270"/>
      <c r="R833" s="270"/>
      <c r="S833" s="270"/>
      <c r="T833" s="271"/>
      <c r="AT833" s="272" t="s">
        <v>148</v>
      </c>
      <c r="AU833" s="272" t="s">
        <v>83</v>
      </c>
      <c r="AV833" s="13" t="s">
        <v>146</v>
      </c>
      <c r="AW833" s="13" t="s">
        <v>30</v>
      </c>
      <c r="AX833" s="13" t="s">
        <v>81</v>
      </c>
      <c r="AY833" s="272" t="s">
        <v>139</v>
      </c>
    </row>
    <row r="834" spans="2:65" s="1" customFormat="1" ht="16.5" customHeight="1">
      <c r="B834" s="38"/>
      <c r="C834" s="237" t="s">
        <v>1144</v>
      </c>
      <c r="D834" s="237" t="s">
        <v>141</v>
      </c>
      <c r="E834" s="238" t="s">
        <v>1145</v>
      </c>
      <c r="F834" s="239" t="s">
        <v>1146</v>
      </c>
      <c r="G834" s="240" t="s">
        <v>433</v>
      </c>
      <c r="H834" s="241">
        <v>0.441</v>
      </c>
      <c r="I834" s="242"/>
      <c r="J834" s="243">
        <f>ROUND(I834*H834,2)</f>
        <v>0</v>
      </c>
      <c r="K834" s="239" t="s">
        <v>1147</v>
      </c>
      <c r="L834" s="43"/>
      <c r="M834" s="244" t="s">
        <v>1</v>
      </c>
      <c r="N834" s="245" t="s">
        <v>38</v>
      </c>
      <c r="O834" s="86"/>
      <c r="P834" s="246">
        <f>O834*H834</f>
        <v>0</v>
      </c>
      <c r="Q834" s="246">
        <v>0.49001</v>
      </c>
      <c r="R834" s="246">
        <f>Q834*H834</f>
        <v>0.21609441000000001</v>
      </c>
      <c r="S834" s="246">
        <v>0</v>
      </c>
      <c r="T834" s="247">
        <f>S834*H834</f>
        <v>0</v>
      </c>
      <c r="AR834" s="248" t="s">
        <v>146</v>
      </c>
      <c r="AT834" s="248" t="s">
        <v>141</v>
      </c>
      <c r="AU834" s="248" t="s">
        <v>83</v>
      </c>
      <c r="AY834" s="17" t="s">
        <v>139</v>
      </c>
      <c r="BE834" s="249">
        <f>IF(N834="základní",J834,0)</f>
        <v>0</v>
      </c>
      <c r="BF834" s="249">
        <f>IF(N834="snížená",J834,0)</f>
        <v>0</v>
      </c>
      <c r="BG834" s="249">
        <f>IF(N834="zákl. přenesená",J834,0)</f>
        <v>0</v>
      </c>
      <c r="BH834" s="249">
        <f>IF(N834="sníž. přenesená",J834,0)</f>
        <v>0</v>
      </c>
      <c r="BI834" s="249">
        <f>IF(N834="nulová",J834,0)</f>
        <v>0</v>
      </c>
      <c r="BJ834" s="17" t="s">
        <v>81</v>
      </c>
      <c r="BK834" s="249">
        <f>ROUND(I834*H834,2)</f>
        <v>0</v>
      </c>
      <c r="BL834" s="17" t="s">
        <v>146</v>
      </c>
      <c r="BM834" s="248" t="s">
        <v>1148</v>
      </c>
    </row>
    <row r="835" spans="2:51" s="12" customFormat="1" ht="12">
      <c r="B835" s="250"/>
      <c r="C835" s="251"/>
      <c r="D835" s="252" t="s">
        <v>148</v>
      </c>
      <c r="E835" s="253" t="s">
        <v>1</v>
      </c>
      <c r="F835" s="254" t="s">
        <v>1149</v>
      </c>
      <c r="G835" s="251"/>
      <c r="H835" s="255">
        <v>0.441</v>
      </c>
      <c r="I835" s="256"/>
      <c r="J835" s="251"/>
      <c r="K835" s="251"/>
      <c r="L835" s="257"/>
      <c r="M835" s="258"/>
      <c r="N835" s="259"/>
      <c r="O835" s="259"/>
      <c r="P835" s="259"/>
      <c r="Q835" s="259"/>
      <c r="R835" s="259"/>
      <c r="S835" s="259"/>
      <c r="T835" s="260"/>
      <c r="AT835" s="261" t="s">
        <v>148</v>
      </c>
      <c r="AU835" s="261" t="s">
        <v>83</v>
      </c>
      <c r="AV835" s="12" t="s">
        <v>83</v>
      </c>
      <c r="AW835" s="12" t="s">
        <v>30</v>
      </c>
      <c r="AX835" s="12" t="s">
        <v>73</v>
      </c>
      <c r="AY835" s="261" t="s">
        <v>139</v>
      </c>
    </row>
    <row r="836" spans="2:51" s="13" customFormat="1" ht="12">
      <c r="B836" s="262"/>
      <c r="C836" s="263"/>
      <c r="D836" s="252" t="s">
        <v>148</v>
      </c>
      <c r="E836" s="264" t="s">
        <v>1</v>
      </c>
      <c r="F836" s="265" t="s">
        <v>150</v>
      </c>
      <c r="G836" s="263"/>
      <c r="H836" s="266">
        <v>0.441</v>
      </c>
      <c r="I836" s="267"/>
      <c r="J836" s="263"/>
      <c r="K836" s="263"/>
      <c r="L836" s="268"/>
      <c r="M836" s="269"/>
      <c r="N836" s="270"/>
      <c r="O836" s="270"/>
      <c r="P836" s="270"/>
      <c r="Q836" s="270"/>
      <c r="R836" s="270"/>
      <c r="S836" s="270"/>
      <c r="T836" s="271"/>
      <c r="AT836" s="272" t="s">
        <v>148</v>
      </c>
      <c r="AU836" s="272" t="s">
        <v>83</v>
      </c>
      <c r="AV836" s="13" t="s">
        <v>146</v>
      </c>
      <c r="AW836" s="13" t="s">
        <v>30</v>
      </c>
      <c r="AX836" s="13" t="s">
        <v>81</v>
      </c>
      <c r="AY836" s="272" t="s">
        <v>139</v>
      </c>
    </row>
    <row r="837" spans="2:63" s="11" customFormat="1" ht="22.8" customHeight="1">
      <c r="B837" s="221"/>
      <c r="C837" s="222"/>
      <c r="D837" s="223" t="s">
        <v>72</v>
      </c>
      <c r="E837" s="235" t="s">
        <v>146</v>
      </c>
      <c r="F837" s="235" t="s">
        <v>215</v>
      </c>
      <c r="G837" s="222"/>
      <c r="H837" s="222"/>
      <c r="I837" s="225"/>
      <c r="J837" s="236">
        <f>BK837</f>
        <v>0</v>
      </c>
      <c r="K837" s="222"/>
      <c r="L837" s="227"/>
      <c r="M837" s="228"/>
      <c r="N837" s="229"/>
      <c r="O837" s="229"/>
      <c r="P837" s="230">
        <f>SUM(P838:P1221)</f>
        <v>0</v>
      </c>
      <c r="Q837" s="229"/>
      <c r="R837" s="230">
        <f>SUM(R838:R1221)</f>
        <v>569.7619459500002</v>
      </c>
      <c r="S837" s="229"/>
      <c r="T837" s="231">
        <f>SUM(T838:T1221)</f>
        <v>0</v>
      </c>
      <c r="AR837" s="232" t="s">
        <v>81</v>
      </c>
      <c r="AT837" s="233" t="s">
        <v>72</v>
      </c>
      <c r="AU837" s="233" t="s">
        <v>81</v>
      </c>
      <c r="AY837" s="232" t="s">
        <v>139</v>
      </c>
      <c r="BK837" s="234">
        <f>SUM(BK838:BK1221)</f>
        <v>0</v>
      </c>
    </row>
    <row r="838" spans="2:65" s="1" customFormat="1" ht="24" customHeight="1">
      <c r="B838" s="38"/>
      <c r="C838" s="237" t="s">
        <v>1150</v>
      </c>
      <c r="D838" s="237" t="s">
        <v>141</v>
      </c>
      <c r="E838" s="238" t="s">
        <v>1151</v>
      </c>
      <c r="F838" s="239" t="s">
        <v>1152</v>
      </c>
      <c r="G838" s="240" t="s">
        <v>177</v>
      </c>
      <c r="H838" s="241">
        <v>22</v>
      </c>
      <c r="I838" s="242"/>
      <c r="J838" s="243">
        <f>ROUND(I838*H838,2)</f>
        <v>0</v>
      </c>
      <c r="K838" s="239" t="s">
        <v>145</v>
      </c>
      <c r="L838" s="43"/>
      <c r="M838" s="244" t="s">
        <v>1</v>
      </c>
      <c r="N838" s="245" t="s">
        <v>38</v>
      </c>
      <c r="O838" s="86"/>
      <c r="P838" s="246">
        <f>O838*H838</f>
        <v>0</v>
      </c>
      <c r="Q838" s="246">
        <v>0.15501</v>
      </c>
      <c r="R838" s="246">
        <f>Q838*H838</f>
        <v>3.4102200000000003</v>
      </c>
      <c r="S838" s="246">
        <v>0</v>
      </c>
      <c r="T838" s="247">
        <f>S838*H838</f>
        <v>0</v>
      </c>
      <c r="AR838" s="248" t="s">
        <v>146</v>
      </c>
      <c r="AT838" s="248" t="s">
        <v>141</v>
      </c>
      <c r="AU838" s="248" t="s">
        <v>83</v>
      </c>
      <c r="AY838" s="17" t="s">
        <v>139</v>
      </c>
      <c r="BE838" s="249">
        <f>IF(N838="základní",J838,0)</f>
        <v>0</v>
      </c>
      <c r="BF838" s="249">
        <f>IF(N838="snížená",J838,0)</f>
        <v>0</v>
      </c>
      <c r="BG838" s="249">
        <f>IF(N838="zákl. přenesená",J838,0)</f>
        <v>0</v>
      </c>
      <c r="BH838" s="249">
        <f>IF(N838="sníž. přenesená",J838,0)</f>
        <v>0</v>
      </c>
      <c r="BI838" s="249">
        <f>IF(N838="nulová",J838,0)</f>
        <v>0</v>
      </c>
      <c r="BJ838" s="17" t="s">
        <v>81</v>
      </c>
      <c r="BK838" s="249">
        <f>ROUND(I838*H838,2)</f>
        <v>0</v>
      </c>
      <c r="BL838" s="17" t="s">
        <v>146</v>
      </c>
      <c r="BM838" s="248" t="s">
        <v>1153</v>
      </c>
    </row>
    <row r="839" spans="2:51" s="12" customFormat="1" ht="12">
      <c r="B839" s="250"/>
      <c r="C839" s="251"/>
      <c r="D839" s="252" t="s">
        <v>148</v>
      </c>
      <c r="E839" s="253" t="s">
        <v>1</v>
      </c>
      <c r="F839" s="254" t="s">
        <v>1154</v>
      </c>
      <c r="G839" s="251"/>
      <c r="H839" s="255">
        <v>16</v>
      </c>
      <c r="I839" s="256"/>
      <c r="J839" s="251"/>
      <c r="K839" s="251"/>
      <c r="L839" s="257"/>
      <c r="M839" s="258"/>
      <c r="N839" s="259"/>
      <c r="O839" s="259"/>
      <c r="P839" s="259"/>
      <c r="Q839" s="259"/>
      <c r="R839" s="259"/>
      <c r="S839" s="259"/>
      <c r="T839" s="260"/>
      <c r="AT839" s="261" t="s">
        <v>148</v>
      </c>
      <c r="AU839" s="261" t="s">
        <v>83</v>
      </c>
      <c r="AV839" s="12" t="s">
        <v>83</v>
      </c>
      <c r="AW839" s="12" t="s">
        <v>30</v>
      </c>
      <c r="AX839" s="12" t="s">
        <v>73</v>
      </c>
      <c r="AY839" s="261" t="s">
        <v>139</v>
      </c>
    </row>
    <row r="840" spans="2:51" s="12" customFormat="1" ht="12">
      <c r="B840" s="250"/>
      <c r="C840" s="251"/>
      <c r="D840" s="252" t="s">
        <v>148</v>
      </c>
      <c r="E840" s="253" t="s">
        <v>1</v>
      </c>
      <c r="F840" s="254" t="s">
        <v>1155</v>
      </c>
      <c r="G840" s="251"/>
      <c r="H840" s="255">
        <v>6</v>
      </c>
      <c r="I840" s="256"/>
      <c r="J840" s="251"/>
      <c r="K840" s="251"/>
      <c r="L840" s="257"/>
      <c r="M840" s="258"/>
      <c r="N840" s="259"/>
      <c r="O840" s="259"/>
      <c r="P840" s="259"/>
      <c r="Q840" s="259"/>
      <c r="R840" s="259"/>
      <c r="S840" s="259"/>
      <c r="T840" s="260"/>
      <c r="AT840" s="261" t="s">
        <v>148</v>
      </c>
      <c r="AU840" s="261" t="s">
        <v>83</v>
      </c>
      <c r="AV840" s="12" t="s">
        <v>83</v>
      </c>
      <c r="AW840" s="12" t="s">
        <v>30</v>
      </c>
      <c r="AX840" s="12" t="s">
        <v>73</v>
      </c>
      <c r="AY840" s="261" t="s">
        <v>139</v>
      </c>
    </row>
    <row r="841" spans="2:51" s="13" customFormat="1" ht="12">
      <c r="B841" s="262"/>
      <c r="C841" s="263"/>
      <c r="D841" s="252" t="s">
        <v>148</v>
      </c>
      <c r="E841" s="264" t="s">
        <v>1</v>
      </c>
      <c r="F841" s="265" t="s">
        <v>150</v>
      </c>
      <c r="G841" s="263"/>
      <c r="H841" s="266">
        <v>22</v>
      </c>
      <c r="I841" s="267"/>
      <c r="J841" s="263"/>
      <c r="K841" s="263"/>
      <c r="L841" s="268"/>
      <c r="M841" s="269"/>
      <c r="N841" s="270"/>
      <c r="O841" s="270"/>
      <c r="P841" s="270"/>
      <c r="Q841" s="270"/>
      <c r="R841" s="270"/>
      <c r="S841" s="270"/>
      <c r="T841" s="271"/>
      <c r="AT841" s="272" t="s">
        <v>148</v>
      </c>
      <c r="AU841" s="272" t="s">
        <v>83</v>
      </c>
      <c r="AV841" s="13" t="s">
        <v>146</v>
      </c>
      <c r="AW841" s="13" t="s">
        <v>30</v>
      </c>
      <c r="AX841" s="13" t="s">
        <v>81</v>
      </c>
      <c r="AY841" s="272" t="s">
        <v>139</v>
      </c>
    </row>
    <row r="842" spans="2:65" s="1" customFormat="1" ht="16.5" customHeight="1">
      <c r="B842" s="38"/>
      <c r="C842" s="273" t="s">
        <v>1156</v>
      </c>
      <c r="D842" s="273" t="s">
        <v>174</v>
      </c>
      <c r="E842" s="274" t="s">
        <v>1157</v>
      </c>
      <c r="F842" s="275" t="s">
        <v>1158</v>
      </c>
      <c r="G842" s="276" t="s">
        <v>177</v>
      </c>
      <c r="H842" s="277">
        <v>8</v>
      </c>
      <c r="I842" s="278"/>
      <c r="J842" s="279">
        <f>ROUND(I842*H842,2)</f>
        <v>0</v>
      </c>
      <c r="K842" s="275" t="s">
        <v>1</v>
      </c>
      <c r="L842" s="280"/>
      <c r="M842" s="281" t="s">
        <v>1</v>
      </c>
      <c r="N842" s="282" t="s">
        <v>38</v>
      </c>
      <c r="O842" s="86"/>
      <c r="P842" s="246">
        <f>O842*H842</f>
        <v>0</v>
      </c>
      <c r="Q842" s="246">
        <v>0.47</v>
      </c>
      <c r="R842" s="246">
        <f>Q842*H842</f>
        <v>3.76</v>
      </c>
      <c r="S842" s="246">
        <v>0</v>
      </c>
      <c r="T842" s="247">
        <f>S842*H842</f>
        <v>0</v>
      </c>
      <c r="AR842" s="248" t="s">
        <v>178</v>
      </c>
      <c r="AT842" s="248" t="s">
        <v>174</v>
      </c>
      <c r="AU842" s="248" t="s">
        <v>83</v>
      </c>
      <c r="AY842" s="17" t="s">
        <v>139</v>
      </c>
      <c r="BE842" s="249">
        <f>IF(N842="základní",J842,0)</f>
        <v>0</v>
      </c>
      <c r="BF842" s="249">
        <f>IF(N842="snížená",J842,0)</f>
        <v>0</v>
      </c>
      <c r="BG842" s="249">
        <f>IF(N842="zákl. přenesená",J842,0)</f>
        <v>0</v>
      </c>
      <c r="BH842" s="249">
        <f>IF(N842="sníž. přenesená",J842,0)</f>
        <v>0</v>
      </c>
      <c r="BI842" s="249">
        <f>IF(N842="nulová",J842,0)</f>
        <v>0</v>
      </c>
      <c r="BJ842" s="17" t="s">
        <v>81</v>
      </c>
      <c r="BK842" s="249">
        <f>ROUND(I842*H842,2)</f>
        <v>0</v>
      </c>
      <c r="BL842" s="17" t="s">
        <v>146</v>
      </c>
      <c r="BM842" s="248" t="s">
        <v>1159</v>
      </c>
    </row>
    <row r="843" spans="2:65" s="1" customFormat="1" ht="16.5" customHeight="1">
      <c r="B843" s="38"/>
      <c r="C843" s="273" t="s">
        <v>1160</v>
      </c>
      <c r="D843" s="273" t="s">
        <v>174</v>
      </c>
      <c r="E843" s="274" t="s">
        <v>1161</v>
      </c>
      <c r="F843" s="275" t="s">
        <v>1162</v>
      </c>
      <c r="G843" s="276" t="s">
        <v>177</v>
      </c>
      <c r="H843" s="277">
        <v>6</v>
      </c>
      <c r="I843" s="278"/>
      <c r="J843" s="279">
        <f>ROUND(I843*H843,2)</f>
        <v>0</v>
      </c>
      <c r="K843" s="275" t="s">
        <v>1</v>
      </c>
      <c r="L843" s="280"/>
      <c r="M843" s="281" t="s">
        <v>1</v>
      </c>
      <c r="N843" s="282" t="s">
        <v>38</v>
      </c>
      <c r="O843" s="86"/>
      <c r="P843" s="246">
        <f>O843*H843</f>
        <v>0</v>
      </c>
      <c r="Q843" s="246">
        <v>0.235</v>
      </c>
      <c r="R843" s="246">
        <f>Q843*H843</f>
        <v>1.41</v>
      </c>
      <c r="S843" s="246">
        <v>0</v>
      </c>
      <c r="T843" s="247">
        <f>S843*H843</f>
        <v>0</v>
      </c>
      <c r="AR843" s="248" t="s">
        <v>178</v>
      </c>
      <c r="AT843" s="248" t="s">
        <v>174</v>
      </c>
      <c r="AU843" s="248" t="s">
        <v>83</v>
      </c>
      <c r="AY843" s="17" t="s">
        <v>139</v>
      </c>
      <c r="BE843" s="249">
        <f>IF(N843="základní",J843,0)</f>
        <v>0</v>
      </c>
      <c r="BF843" s="249">
        <f>IF(N843="snížená",J843,0)</f>
        <v>0</v>
      </c>
      <c r="BG843" s="249">
        <f>IF(N843="zákl. přenesená",J843,0)</f>
        <v>0</v>
      </c>
      <c r="BH843" s="249">
        <f>IF(N843="sníž. přenesená",J843,0)</f>
        <v>0</v>
      </c>
      <c r="BI843" s="249">
        <f>IF(N843="nulová",J843,0)</f>
        <v>0</v>
      </c>
      <c r="BJ843" s="17" t="s">
        <v>81</v>
      </c>
      <c r="BK843" s="249">
        <f>ROUND(I843*H843,2)</f>
        <v>0</v>
      </c>
      <c r="BL843" s="17" t="s">
        <v>146</v>
      </c>
      <c r="BM843" s="248" t="s">
        <v>1163</v>
      </c>
    </row>
    <row r="844" spans="2:65" s="1" customFormat="1" ht="16.5" customHeight="1">
      <c r="B844" s="38"/>
      <c r="C844" s="237" t="s">
        <v>1164</v>
      </c>
      <c r="D844" s="237" t="s">
        <v>141</v>
      </c>
      <c r="E844" s="238" t="s">
        <v>1165</v>
      </c>
      <c r="F844" s="239" t="s">
        <v>1166</v>
      </c>
      <c r="G844" s="240" t="s">
        <v>177</v>
      </c>
      <c r="H844" s="241">
        <v>8</v>
      </c>
      <c r="I844" s="242"/>
      <c r="J844" s="243">
        <f>ROUND(I844*H844,2)</f>
        <v>0</v>
      </c>
      <c r="K844" s="239" t="s">
        <v>1</v>
      </c>
      <c r="L844" s="43"/>
      <c r="M844" s="244" t="s">
        <v>1</v>
      </c>
      <c r="N844" s="245" t="s">
        <v>38</v>
      </c>
      <c r="O844" s="86"/>
      <c r="P844" s="246">
        <f>O844*H844</f>
        <v>0</v>
      </c>
      <c r="Q844" s="246">
        <v>0</v>
      </c>
      <c r="R844" s="246">
        <f>Q844*H844</f>
        <v>0</v>
      </c>
      <c r="S844" s="246">
        <v>0</v>
      </c>
      <c r="T844" s="247">
        <f>S844*H844</f>
        <v>0</v>
      </c>
      <c r="AR844" s="248" t="s">
        <v>146</v>
      </c>
      <c r="AT844" s="248" t="s">
        <v>141</v>
      </c>
      <c r="AU844" s="248" t="s">
        <v>83</v>
      </c>
      <c r="AY844" s="17" t="s">
        <v>139</v>
      </c>
      <c r="BE844" s="249">
        <f>IF(N844="základní",J844,0)</f>
        <v>0</v>
      </c>
      <c r="BF844" s="249">
        <f>IF(N844="snížená",J844,0)</f>
        <v>0</v>
      </c>
      <c r="BG844" s="249">
        <f>IF(N844="zákl. přenesená",J844,0)</f>
        <v>0</v>
      </c>
      <c r="BH844" s="249">
        <f>IF(N844="sníž. přenesená",J844,0)</f>
        <v>0</v>
      </c>
      <c r="BI844" s="249">
        <f>IF(N844="nulová",J844,0)</f>
        <v>0</v>
      </c>
      <c r="BJ844" s="17" t="s">
        <v>81</v>
      </c>
      <c r="BK844" s="249">
        <f>ROUND(I844*H844,2)</f>
        <v>0</v>
      </c>
      <c r="BL844" s="17" t="s">
        <v>146</v>
      </c>
      <c r="BM844" s="248" t="s">
        <v>1167</v>
      </c>
    </row>
    <row r="845" spans="2:65" s="1" customFormat="1" ht="24" customHeight="1">
      <c r="B845" s="38"/>
      <c r="C845" s="237" t="s">
        <v>1168</v>
      </c>
      <c r="D845" s="237" t="s">
        <v>141</v>
      </c>
      <c r="E845" s="238" t="s">
        <v>1169</v>
      </c>
      <c r="F845" s="239" t="s">
        <v>1170</v>
      </c>
      <c r="G845" s="240" t="s">
        <v>177</v>
      </c>
      <c r="H845" s="241">
        <v>64</v>
      </c>
      <c r="I845" s="242"/>
      <c r="J845" s="243">
        <f>ROUND(I845*H845,2)</f>
        <v>0</v>
      </c>
      <c r="K845" s="239" t="s">
        <v>145</v>
      </c>
      <c r="L845" s="43"/>
      <c r="M845" s="244" t="s">
        <v>1</v>
      </c>
      <c r="N845" s="245" t="s">
        <v>38</v>
      </c>
      <c r="O845" s="86"/>
      <c r="P845" s="246">
        <f>O845*H845</f>
        <v>0</v>
      </c>
      <c r="Q845" s="246">
        <v>0.18459</v>
      </c>
      <c r="R845" s="246">
        <f>Q845*H845</f>
        <v>11.81376</v>
      </c>
      <c r="S845" s="246">
        <v>0</v>
      </c>
      <c r="T845" s="247">
        <f>S845*H845</f>
        <v>0</v>
      </c>
      <c r="AR845" s="248" t="s">
        <v>146</v>
      </c>
      <c r="AT845" s="248" t="s">
        <v>141</v>
      </c>
      <c r="AU845" s="248" t="s">
        <v>83</v>
      </c>
      <c r="AY845" s="17" t="s">
        <v>139</v>
      </c>
      <c r="BE845" s="249">
        <f>IF(N845="základní",J845,0)</f>
        <v>0</v>
      </c>
      <c r="BF845" s="249">
        <f>IF(N845="snížená",J845,0)</f>
        <v>0</v>
      </c>
      <c r="BG845" s="249">
        <f>IF(N845="zákl. přenesená",J845,0)</f>
        <v>0</v>
      </c>
      <c r="BH845" s="249">
        <f>IF(N845="sníž. přenesená",J845,0)</f>
        <v>0</v>
      </c>
      <c r="BI845" s="249">
        <f>IF(N845="nulová",J845,0)</f>
        <v>0</v>
      </c>
      <c r="BJ845" s="17" t="s">
        <v>81</v>
      </c>
      <c r="BK845" s="249">
        <f>ROUND(I845*H845,2)</f>
        <v>0</v>
      </c>
      <c r="BL845" s="17" t="s">
        <v>146</v>
      </c>
      <c r="BM845" s="248" t="s">
        <v>1171</v>
      </c>
    </row>
    <row r="846" spans="2:51" s="14" customFormat="1" ht="12">
      <c r="B846" s="289"/>
      <c r="C846" s="290"/>
      <c r="D846" s="252" t="s">
        <v>148</v>
      </c>
      <c r="E846" s="291" t="s">
        <v>1</v>
      </c>
      <c r="F846" s="292" t="s">
        <v>1172</v>
      </c>
      <c r="G846" s="290"/>
      <c r="H846" s="291" t="s">
        <v>1</v>
      </c>
      <c r="I846" s="293"/>
      <c r="J846" s="290"/>
      <c r="K846" s="290"/>
      <c r="L846" s="294"/>
      <c r="M846" s="295"/>
      <c r="N846" s="296"/>
      <c r="O846" s="296"/>
      <c r="P846" s="296"/>
      <c r="Q846" s="296"/>
      <c r="R846" s="296"/>
      <c r="S846" s="296"/>
      <c r="T846" s="297"/>
      <c r="AT846" s="298" t="s">
        <v>148</v>
      </c>
      <c r="AU846" s="298" t="s">
        <v>83</v>
      </c>
      <c r="AV846" s="14" t="s">
        <v>81</v>
      </c>
      <c r="AW846" s="14" t="s">
        <v>30</v>
      </c>
      <c r="AX846" s="14" t="s">
        <v>73</v>
      </c>
      <c r="AY846" s="298" t="s">
        <v>139</v>
      </c>
    </row>
    <row r="847" spans="2:51" s="12" customFormat="1" ht="12">
      <c r="B847" s="250"/>
      <c r="C847" s="251"/>
      <c r="D847" s="252" t="s">
        <v>148</v>
      </c>
      <c r="E847" s="253" t="s">
        <v>1</v>
      </c>
      <c r="F847" s="254" t="s">
        <v>1173</v>
      </c>
      <c r="G847" s="251"/>
      <c r="H847" s="255">
        <v>11</v>
      </c>
      <c r="I847" s="256"/>
      <c r="J847" s="251"/>
      <c r="K847" s="251"/>
      <c r="L847" s="257"/>
      <c r="M847" s="258"/>
      <c r="N847" s="259"/>
      <c r="O847" s="259"/>
      <c r="P847" s="259"/>
      <c r="Q847" s="259"/>
      <c r="R847" s="259"/>
      <c r="S847" s="259"/>
      <c r="T847" s="260"/>
      <c r="AT847" s="261" t="s">
        <v>148</v>
      </c>
      <c r="AU847" s="261" t="s">
        <v>83</v>
      </c>
      <c r="AV847" s="12" t="s">
        <v>83</v>
      </c>
      <c r="AW847" s="12" t="s">
        <v>30</v>
      </c>
      <c r="AX847" s="12" t="s">
        <v>73</v>
      </c>
      <c r="AY847" s="261" t="s">
        <v>139</v>
      </c>
    </row>
    <row r="848" spans="2:51" s="12" customFormat="1" ht="12">
      <c r="B848" s="250"/>
      <c r="C848" s="251"/>
      <c r="D848" s="252" t="s">
        <v>148</v>
      </c>
      <c r="E848" s="253" t="s">
        <v>1</v>
      </c>
      <c r="F848" s="254" t="s">
        <v>1174</v>
      </c>
      <c r="G848" s="251"/>
      <c r="H848" s="255">
        <v>1</v>
      </c>
      <c r="I848" s="256"/>
      <c r="J848" s="251"/>
      <c r="K848" s="251"/>
      <c r="L848" s="257"/>
      <c r="M848" s="258"/>
      <c r="N848" s="259"/>
      <c r="O848" s="259"/>
      <c r="P848" s="259"/>
      <c r="Q848" s="259"/>
      <c r="R848" s="259"/>
      <c r="S848" s="259"/>
      <c r="T848" s="260"/>
      <c r="AT848" s="261" t="s">
        <v>148</v>
      </c>
      <c r="AU848" s="261" t="s">
        <v>83</v>
      </c>
      <c r="AV848" s="12" t="s">
        <v>83</v>
      </c>
      <c r="AW848" s="12" t="s">
        <v>30</v>
      </c>
      <c r="AX848" s="12" t="s">
        <v>73</v>
      </c>
      <c r="AY848" s="261" t="s">
        <v>139</v>
      </c>
    </row>
    <row r="849" spans="2:51" s="12" customFormat="1" ht="12">
      <c r="B849" s="250"/>
      <c r="C849" s="251"/>
      <c r="D849" s="252" t="s">
        <v>148</v>
      </c>
      <c r="E849" s="253" t="s">
        <v>1</v>
      </c>
      <c r="F849" s="254" t="s">
        <v>1175</v>
      </c>
      <c r="G849" s="251"/>
      <c r="H849" s="255">
        <v>4</v>
      </c>
      <c r="I849" s="256"/>
      <c r="J849" s="251"/>
      <c r="K849" s="251"/>
      <c r="L849" s="257"/>
      <c r="M849" s="258"/>
      <c r="N849" s="259"/>
      <c r="O849" s="259"/>
      <c r="P849" s="259"/>
      <c r="Q849" s="259"/>
      <c r="R849" s="259"/>
      <c r="S849" s="259"/>
      <c r="T849" s="260"/>
      <c r="AT849" s="261" t="s">
        <v>148</v>
      </c>
      <c r="AU849" s="261" t="s">
        <v>83</v>
      </c>
      <c r="AV849" s="12" t="s">
        <v>83</v>
      </c>
      <c r="AW849" s="12" t="s">
        <v>30</v>
      </c>
      <c r="AX849" s="12" t="s">
        <v>73</v>
      </c>
      <c r="AY849" s="261" t="s">
        <v>139</v>
      </c>
    </row>
    <row r="850" spans="2:51" s="12" customFormat="1" ht="12">
      <c r="B850" s="250"/>
      <c r="C850" s="251"/>
      <c r="D850" s="252" t="s">
        <v>148</v>
      </c>
      <c r="E850" s="253" t="s">
        <v>1</v>
      </c>
      <c r="F850" s="254" t="s">
        <v>1176</v>
      </c>
      <c r="G850" s="251"/>
      <c r="H850" s="255">
        <v>1</v>
      </c>
      <c r="I850" s="256"/>
      <c r="J850" s="251"/>
      <c r="K850" s="251"/>
      <c r="L850" s="257"/>
      <c r="M850" s="258"/>
      <c r="N850" s="259"/>
      <c r="O850" s="259"/>
      <c r="P850" s="259"/>
      <c r="Q850" s="259"/>
      <c r="R850" s="259"/>
      <c r="S850" s="259"/>
      <c r="T850" s="260"/>
      <c r="AT850" s="261" t="s">
        <v>148</v>
      </c>
      <c r="AU850" s="261" t="s">
        <v>83</v>
      </c>
      <c r="AV850" s="12" t="s">
        <v>83</v>
      </c>
      <c r="AW850" s="12" t="s">
        <v>30</v>
      </c>
      <c r="AX850" s="12" t="s">
        <v>73</v>
      </c>
      <c r="AY850" s="261" t="s">
        <v>139</v>
      </c>
    </row>
    <row r="851" spans="2:51" s="12" customFormat="1" ht="12">
      <c r="B851" s="250"/>
      <c r="C851" s="251"/>
      <c r="D851" s="252" t="s">
        <v>148</v>
      </c>
      <c r="E851" s="253" t="s">
        <v>1</v>
      </c>
      <c r="F851" s="254" t="s">
        <v>1177</v>
      </c>
      <c r="G851" s="251"/>
      <c r="H851" s="255">
        <v>1</v>
      </c>
      <c r="I851" s="256"/>
      <c r="J851" s="251"/>
      <c r="K851" s="251"/>
      <c r="L851" s="257"/>
      <c r="M851" s="258"/>
      <c r="N851" s="259"/>
      <c r="O851" s="259"/>
      <c r="P851" s="259"/>
      <c r="Q851" s="259"/>
      <c r="R851" s="259"/>
      <c r="S851" s="259"/>
      <c r="T851" s="260"/>
      <c r="AT851" s="261" t="s">
        <v>148</v>
      </c>
      <c r="AU851" s="261" t="s">
        <v>83</v>
      </c>
      <c r="AV851" s="12" t="s">
        <v>83</v>
      </c>
      <c r="AW851" s="12" t="s">
        <v>30</v>
      </c>
      <c r="AX851" s="12" t="s">
        <v>73</v>
      </c>
      <c r="AY851" s="261" t="s">
        <v>139</v>
      </c>
    </row>
    <row r="852" spans="2:51" s="12" customFormat="1" ht="12">
      <c r="B852" s="250"/>
      <c r="C852" s="251"/>
      <c r="D852" s="252" t="s">
        <v>148</v>
      </c>
      <c r="E852" s="253" t="s">
        <v>1</v>
      </c>
      <c r="F852" s="254" t="s">
        <v>1178</v>
      </c>
      <c r="G852" s="251"/>
      <c r="H852" s="255">
        <v>1</v>
      </c>
      <c r="I852" s="256"/>
      <c r="J852" s="251"/>
      <c r="K852" s="251"/>
      <c r="L852" s="257"/>
      <c r="M852" s="258"/>
      <c r="N852" s="259"/>
      <c r="O852" s="259"/>
      <c r="P852" s="259"/>
      <c r="Q852" s="259"/>
      <c r="R852" s="259"/>
      <c r="S852" s="259"/>
      <c r="T852" s="260"/>
      <c r="AT852" s="261" t="s">
        <v>148</v>
      </c>
      <c r="AU852" s="261" t="s">
        <v>83</v>
      </c>
      <c r="AV852" s="12" t="s">
        <v>83</v>
      </c>
      <c r="AW852" s="12" t="s">
        <v>30</v>
      </c>
      <c r="AX852" s="12" t="s">
        <v>73</v>
      </c>
      <c r="AY852" s="261" t="s">
        <v>139</v>
      </c>
    </row>
    <row r="853" spans="2:51" s="12" customFormat="1" ht="12">
      <c r="B853" s="250"/>
      <c r="C853" s="251"/>
      <c r="D853" s="252" t="s">
        <v>148</v>
      </c>
      <c r="E853" s="253" t="s">
        <v>1</v>
      </c>
      <c r="F853" s="254" t="s">
        <v>1179</v>
      </c>
      <c r="G853" s="251"/>
      <c r="H853" s="255">
        <v>7</v>
      </c>
      <c r="I853" s="256"/>
      <c r="J853" s="251"/>
      <c r="K853" s="251"/>
      <c r="L853" s="257"/>
      <c r="M853" s="258"/>
      <c r="N853" s="259"/>
      <c r="O853" s="259"/>
      <c r="P853" s="259"/>
      <c r="Q853" s="259"/>
      <c r="R853" s="259"/>
      <c r="S853" s="259"/>
      <c r="T853" s="260"/>
      <c r="AT853" s="261" t="s">
        <v>148</v>
      </c>
      <c r="AU853" s="261" t="s">
        <v>83</v>
      </c>
      <c r="AV853" s="12" t="s">
        <v>83</v>
      </c>
      <c r="AW853" s="12" t="s">
        <v>30</v>
      </c>
      <c r="AX853" s="12" t="s">
        <v>73</v>
      </c>
      <c r="AY853" s="261" t="s">
        <v>139</v>
      </c>
    </row>
    <row r="854" spans="2:51" s="12" customFormat="1" ht="12">
      <c r="B854" s="250"/>
      <c r="C854" s="251"/>
      <c r="D854" s="252" t="s">
        <v>148</v>
      </c>
      <c r="E854" s="253" t="s">
        <v>1</v>
      </c>
      <c r="F854" s="254" t="s">
        <v>1180</v>
      </c>
      <c r="G854" s="251"/>
      <c r="H854" s="255">
        <v>1</v>
      </c>
      <c r="I854" s="256"/>
      <c r="J854" s="251"/>
      <c r="K854" s="251"/>
      <c r="L854" s="257"/>
      <c r="M854" s="258"/>
      <c r="N854" s="259"/>
      <c r="O854" s="259"/>
      <c r="P854" s="259"/>
      <c r="Q854" s="259"/>
      <c r="R854" s="259"/>
      <c r="S854" s="259"/>
      <c r="T854" s="260"/>
      <c r="AT854" s="261" t="s">
        <v>148</v>
      </c>
      <c r="AU854" s="261" t="s">
        <v>83</v>
      </c>
      <c r="AV854" s="12" t="s">
        <v>83</v>
      </c>
      <c r="AW854" s="12" t="s">
        <v>30</v>
      </c>
      <c r="AX854" s="12" t="s">
        <v>73</v>
      </c>
      <c r="AY854" s="261" t="s">
        <v>139</v>
      </c>
    </row>
    <row r="855" spans="2:51" s="12" customFormat="1" ht="12">
      <c r="B855" s="250"/>
      <c r="C855" s="251"/>
      <c r="D855" s="252" t="s">
        <v>148</v>
      </c>
      <c r="E855" s="253" t="s">
        <v>1</v>
      </c>
      <c r="F855" s="254" t="s">
        <v>1181</v>
      </c>
      <c r="G855" s="251"/>
      <c r="H855" s="255">
        <v>1</v>
      </c>
      <c r="I855" s="256"/>
      <c r="J855" s="251"/>
      <c r="K855" s="251"/>
      <c r="L855" s="257"/>
      <c r="M855" s="258"/>
      <c r="N855" s="259"/>
      <c r="O855" s="259"/>
      <c r="P855" s="259"/>
      <c r="Q855" s="259"/>
      <c r="R855" s="259"/>
      <c r="S855" s="259"/>
      <c r="T855" s="260"/>
      <c r="AT855" s="261" t="s">
        <v>148</v>
      </c>
      <c r="AU855" s="261" t="s">
        <v>83</v>
      </c>
      <c r="AV855" s="12" t="s">
        <v>83</v>
      </c>
      <c r="AW855" s="12" t="s">
        <v>30</v>
      </c>
      <c r="AX855" s="12" t="s">
        <v>73</v>
      </c>
      <c r="AY855" s="261" t="s">
        <v>139</v>
      </c>
    </row>
    <row r="856" spans="2:51" s="12" customFormat="1" ht="12">
      <c r="B856" s="250"/>
      <c r="C856" s="251"/>
      <c r="D856" s="252" t="s">
        <v>148</v>
      </c>
      <c r="E856" s="253" t="s">
        <v>1</v>
      </c>
      <c r="F856" s="254" t="s">
        <v>1182</v>
      </c>
      <c r="G856" s="251"/>
      <c r="H856" s="255">
        <v>1</v>
      </c>
      <c r="I856" s="256"/>
      <c r="J856" s="251"/>
      <c r="K856" s="251"/>
      <c r="L856" s="257"/>
      <c r="M856" s="258"/>
      <c r="N856" s="259"/>
      <c r="O856" s="259"/>
      <c r="P856" s="259"/>
      <c r="Q856" s="259"/>
      <c r="R856" s="259"/>
      <c r="S856" s="259"/>
      <c r="T856" s="260"/>
      <c r="AT856" s="261" t="s">
        <v>148</v>
      </c>
      <c r="AU856" s="261" t="s">
        <v>83</v>
      </c>
      <c r="AV856" s="12" t="s">
        <v>83</v>
      </c>
      <c r="AW856" s="12" t="s">
        <v>30</v>
      </c>
      <c r="AX856" s="12" t="s">
        <v>73</v>
      </c>
      <c r="AY856" s="261" t="s">
        <v>139</v>
      </c>
    </row>
    <row r="857" spans="2:51" s="12" customFormat="1" ht="12">
      <c r="B857" s="250"/>
      <c r="C857" s="251"/>
      <c r="D857" s="252" t="s">
        <v>148</v>
      </c>
      <c r="E857" s="253" t="s">
        <v>1</v>
      </c>
      <c r="F857" s="254" t="s">
        <v>1183</v>
      </c>
      <c r="G857" s="251"/>
      <c r="H857" s="255">
        <v>1</v>
      </c>
      <c r="I857" s="256"/>
      <c r="J857" s="251"/>
      <c r="K857" s="251"/>
      <c r="L857" s="257"/>
      <c r="M857" s="258"/>
      <c r="N857" s="259"/>
      <c r="O857" s="259"/>
      <c r="P857" s="259"/>
      <c r="Q857" s="259"/>
      <c r="R857" s="259"/>
      <c r="S857" s="259"/>
      <c r="T857" s="260"/>
      <c r="AT857" s="261" t="s">
        <v>148</v>
      </c>
      <c r="AU857" s="261" t="s">
        <v>83</v>
      </c>
      <c r="AV857" s="12" t="s">
        <v>83</v>
      </c>
      <c r="AW857" s="12" t="s">
        <v>30</v>
      </c>
      <c r="AX857" s="12" t="s">
        <v>73</v>
      </c>
      <c r="AY857" s="261" t="s">
        <v>139</v>
      </c>
    </row>
    <row r="858" spans="2:51" s="14" customFormat="1" ht="12">
      <c r="B858" s="289"/>
      <c r="C858" s="290"/>
      <c r="D858" s="252" t="s">
        <v>148</v>
      </c>
      <c r="E858" s="291" t="s">
        <v>1</v>
      </c>
      <c r="F858" s="292" t="s">
        <v>1184</v>
      </c>
      <c r="G858" s="290"/>
      <c r="H858" s="291" t="s">
        <v>1</v>
      </c>
      <c r="I858" s="293"/>
      <c r="J858" s="290"/>
      <c r="K858" s="290"/>
      <c r="L858" s="294"/>
      <c r="M858" s="295"/>
      <c r="N858" s="296"/>
      <c r="O858" s="296"/>
      <c r="P858" s="296"/>
      <c r="Q858" s="296"/>
      <c r="R858" s="296"/>
      <c r="S858" s="296"/>
      <c r="T858" s="297"/>
      <c r="AT858" s="298" t="s">
        <v>148</v>
      </c>
      <c r="AU858" s="298" t="s">
        <v>83</v>
      </c>
      <c r="AV858" s="14" t="s">
        <v>81</v>
      </c>
      <c r="AW858" s="14" t="s">
        <v>30</v>
      </c>
      <c r="AX858" s="14" t="s">
        <v>73</v>
      </c>
      <c r="AY858" s="298" t="s">
        <v>139</v>
      </c>
    </row>
    <row r="859" spans="2:51" s="12" customFormat="1" ht="12">
      <c r="B859" s="250"/>
      <c r="C859" s="251"/>
      <c r="D859" s="252" t="s">
        <v>148</v>
      </c>
      <c r="E859" s="253" t="s">
        <v>1</v>
      </c>
      <c r="F859" s="254" t="s">
        <v>1185</v>
      </c>
      <c r="G859" s="251"/>
      <c r="H859" s="255">
        <v>1</v>
      </c>
      <c r="I859" s="256"/>
      <c r="J859" s="251"/>
      <c r="K859" s="251"/>
      <c r="L859" s="257"/>
      <c r="M859" s="258"/>
      <c r="N859" s="259"/>
      <c r="O859" s="259"/>
      <c r="P859" s="259"/>
      <c r="Q859" s="259"/>
      <c r="R859" s="259"/>
      <c r="S859" s="259"/>
      <c r="T859" s="260"/>
      <c r="AT859" s="261" t="s">
        <v>148</v>
      </c>
      <c r="AU859" s="261" t="s">
        <v>83</v>
      </c>
      <c r="AV859" s="12" t="s">
        <v>83</v>
      </c>
      <c r="AW859" s="12" t="s">
        <v>30</v>
      </c>
      <c r="AX859" s="12" t="s">
        <v>73</v>
      </c>
      <c r="AY859" s="261" t="s">
        <v>139</v>
      </c>
    </row>
    <row r="860" spans="2:51" s="12" customFormat="1" ht="12">
      <c r="B860" s="250"/>
      <c r="C860" s="251"/>
      <c r="D860" s="252" t="s">
        <v>148</v>
      </c>
      <c r="E860" s="253" t="s">
        <v>1</v>
      </c>
      <c r="F860" s="254" t="s">
        <v>1186</v>
      </c>
      <c r="G860" s="251"/>
      <c r="H860" s="255">
        <v>2</v>
      </c>
      <c r="I860" s="256"/>
      <c r="J860" s="251"/>
      <c r="K860" s="251"/>
      <c r="L860" s="257"/>
      <c r="M860" s="258"/>
      <c r="N860" s="259"/>
      <c r="O860" s="259"/>
      <c r="P860" s="259"/>
      <c r="Q860" s="259"/>
      <c r="R860" s="259"/>
      <c r="S860" s="259"/>
      <c r="T860" s="260"/>
      <c r="AT860" s="261" t="s">
        <v>148</v>
      </c>
      <c r="AU860" s="261" t="s">
        <v>83</v>
      </c>
      <c r="AV860" s="12" t="s">
        <v>83</v>
      </c>
      <c r="AW860" s="12" t="s">
        <v>30</v>
      </c>
      <c r="AX860" s="12" t="s">
        <v>73</v>
      </c>
      <c r="AY860" s="261" t="s">
        <v>139</v>
      </c>
    </row>
    <row r="861" spans="2:51" s="12" customFormat="1" ht="12">
      <c r="B861" s="250"/>
      <c r="C861" s="251"/>
      <c r="D861" s="252" t="s">
        <v>148</v>
      </c>
      <c r="E861" s="253" t="s">
        <v>1</v>
      </c>
      <c r="F861" s="254" t="s">
        <v>1187</v>
      </c>
      <c r="G861" s="251"/>
      <c r="H861" s="255">
        <v>7</v>
      </c>
      <c r="I861" s="256"/>
      <c r="J861" s="251"/>
      <c r="K861" s="251"/>
      <c r="L861" s="257"/>
      <c r="M861" s="258"/>
      <c r="N861" s="259"/>
      <c r="O861" s="259"/>
      <c r="P861" s="259"/>
      <c r="Q861" s="259"/>
      <c r="R861" s="259"/>
      <c r="S861" s="259"/>
      <c r="T861" s="260"/>
      <c r="AT861" s="261" t="s">
        <v>148</v>
      </c>
      <c r="AU861" s="261" t="s">
        <v>83</v>
      </c>
      <c r="AV861" s="12" t="s">
        <v>83</v>
      </c>
      <c r="AW861" s="12" t="s">
        <v>30</v>
      </c>
      <c r="AX861" s="12" t="s">
        <v>73</v>
      </c>
      <c r="AY861" s="261" t="s">
        <v>139</v>
      </c>
    </row>
    <row r="862" spans="2:51" s="12" customFormat="1" ht="12">
      <c r="B862" s="250"/>
      <c r="C862" s="251"/>
      <c r="D862" s="252" t="s">
        <v>148</v>
      </c>
      <c r="E862" s="253" t="s">
        <v>1</v>
      </c>
      <c r="F862" s="254" t="s">
        <v>1188</v>
      </c>
      <c r="G862" s="251"/>
      <c r="H862" s="255">
        <v>1</v>
      </c>
      <c r="I862" s="256"/>
      <c r="J862" s="251"/>
      <c r="K862" s="251"/>
      <c r="L862" s="257"/>
      <c r="M862" s="258"/>
      <c r="N862" s="259"/>
      <c r="O862" s="259"/>
      <c r="P862" s="259"/>
      <c r="Q862" s="259"/>
      <c r="R862" s="259"/>
      <c r="S862" s="259"/>
      <c r="T862" s="260"/>
      <c r="AT862" s="261" t="s">
        <v>148</v>
      </c>
      <c r="AU862" s="261" t="s">
        <v>83</v>
      </c>
      <c r="AV862" s="12" t="s">
        <v>83</v>
      </c>
      <c r="AW862" s="12" t="s">
        <v>30</v>
      </c>
      <c r="AX862" s="12" t="s">
        <v>73</v>
      </c>
      <c r="AY862" s="261" t="s">
        <v>139</v>
      </c>
    </row>
    <row r="863" spans="2:51" s="12" customFormat="1" ht="12">
      <c r="B863" s="250"/>
      <c r="C863" s="251"/>
      <c r="D863" s="252" t="s">
        <v>148</v>
      </c>
      <c r="E863" s="253" t="s">
        <v>1</v>
      </c>
      <c r="F863" s="254" t="s">
        <v>1189</v>
      </c>
      <c r="G863" s="251"/>
      <c r="H863" s="255">
        <v>1</v>
      </c>
      <c r="I863" s="256"/>
      <c r="J863" s="251"/>
      <c r="K863" s="251"/>
      <c r="L863" s="257"/>
      <c r="M863" s="258"/>
      <c r="N863" s="259"/>
      <c r="O863" s="259"/>
      <c r="P863" s="259"/>
      <c r="Q863" s="259"/>
      <c r="R863" s="259"/>
      <c r="S863" s="259"/>
      <c r="T863" s="260"/>
      <c r="AT863" s="261" t="s">
        <v>148</v>
      </c>
      <c r="AU863" s="261" t="s">
        <v>83</v>
      </c>
      <c r="AV863" s="12" t="s">
        <v>83</v>
      </c>
      <c r="AW863" s="12" t="s">
        <v>30</v>
      </c>
      <c r="AX863" s="12" t="s">
        <v>73</v>
      </c>
      <c r="AY863" s="261" t="s">
        <v>139</v>
      </c>
    </row>
    <row r="864" spans="2:51" s="12" customFormat="1" ht="12">
      <c r="B864" s="250"/>
      <c r="C864" s="251"/>
      <c r="D864" s="252" t="s">
        <v>148</v>
      </c>
      <c r="E864" s="253" t="s">
        <v>1</v>
      </c>
      <c r="F864" s="254" t="s">
        <v>1190</v>
      </c>
      <c r="G864" s="251"/>
      <c r="H864" s="255">
        <v>1</v>
      </c>
      <c r="I864" s="256"/>
      <c r="J864" s="251"/>
      <c r="K864" s="251"/>
      <c r="L864" s="257"/>
      <c r="M864" s="258"/>
      <c r="N864" s="259"/>
      <c r="O864" s="259"/>
      <c r="P864" s="259"/>
      <c r="Q864" s="259"/>
      <c r="R864" s="259"/>
      <c r="S864" s="259"/>
      <c r="T864" s="260"/>
      <c r="AT864" s="261" t="s">
        <v>148</v>
      </c>
      <c r="AU864" s="261" t="s">
        <v>83</v>
      </c>
      <c r="AV864" s="12" t="s">
        <v>83</v>
      </c>
      <c r="AW864" s="12" t="s">
        <v>30</v>
      </c>
      <c r="AX864" s="12" t="s">
        <v>73</v>
      </c>
      <c r="AY864" s="261" t="s">
        <v>139</v>
      </c>
    </row>
    <row r="865" spans="2:51" s="12" customFormat="1" ht="12">
      <c r="B865" s="250"/>
      <c r="C865" s="251"/>
      <c r="D865" s="252" t="s">
        <v>148</v>
      </c>
      <c r="E865" s="253" t="s">
        <v>1</v>
      </c>
      <c r="F865" s="254" t="s">
        <v>1191</v>
      </c>
      <c r="G865" s="251"/>
      <c r="H865" s="255">
        <v>1</v>
      </c>
      <c r="I865" s="256"/>
      <c r="J865" s="251"/>
      <c r="K865" s="251"/>
      <c r="L865" s="257"/>
      <c r="M865" s="258"/>
      <c r="N865" s="259"/>
      <c r="O865" s="259"/>
      <c r="P865" s="259"/>
      <c r="Q865" s="259"/>
      <c r="R865" s="259"/>
      <c r="S865" s="259"/>
      <c r="T865" s="260"/>
      <c r="AT865" s="261" t="s">
        <v>148</v>
      </c>
      <c r="AU865" s="261" t="s">
        <v>83</v>
      </c>
      <c r="AV865" s="12" t="s">
        <v>83</v>
      </c>
      <c r="AW865" s="12" t="s">
        <v>30</v>
      </c>
      <c r="AX865" s="12" t="s">
        <v>73</v>
      </c>
      <c r="AY865" s="261" t="s">
        <v>139</v>
      </c>
    </row>
    <row r="866" spans="2:51" s="12" customFormat="1" ht="12">
      <c r="B866" s="250"/>
      <c r="C866" s="251"/>
      <c r="D866" s="252" t="s">
        <v>148</v>
      </c>
      <c r="E866" s="253" t="s">
        <v>1</v>
      </c>
      <c r="F866" s="254" t="s">
        <v>1192</v>
      </c>
      <c r="G866" s="251"/>
      <c r="H866" s="255">
        <v>1</v>
      </c>
      <c r="I866" s="256"/>
      <c r="J866" s="251"/>
      <c r="K866" s="251"/>
      <c r="L866" s="257"/>
      <c r="M866" s="258"/>
      <c r="N866" s="259"/>
      <c r="O866" s="259"/>
      <c r="P866" s="259"/>
      <c r="Q866" s="259"/>
      <c r="R866" s="259"/>
      <c r="S866" s="259"/>
      <c r="T866" s="260"/>
      <c r="AT866" s="261" t="s">
        <v>148</v>
      </c>
      <c r="AU866" s="261" t="s">
        <v>83</v>
      </c>
      <c r="AV866" s="12" t="s">
        <v>83</v>
      </c>
      <c r="AW866" s="12" t="s">
        <v>30</v>
      </c>
      <c r="AX866" s="12" t="s">
        <v>73</v>
      </c>
      <c r="AY866" s="261" t="s">
        <v>139</v>
      </c>
    </row>
    <row r="867" spans="2:51" s="12" customFormat="1" ht="12">
      <c r="B867" s="250"/>
      <c r="C867" s="251"/>
      <c r="D867" s="252" t="s">
        <v>148</v>
      </c>
      <c r="E867" s="253" t="s">
        <v>1</v>
      </c>
      <c r="F867" s="254" t="s">
        <v>1193</v>
      </c>
      <c r="G867" s="251"/>
      <c r="H867" s="255">
        <v>2</v>
      </c>
      <c r="I867" s="256"/>
      <c r="J867" s="251"/>
      <c r="K867" s="251"/>
      <c r="L867" s="257"/>
      <c r="M867" s="258"/>
      <c r="N867" s="259"/>
      <c r="O867" s="259"/>
      <c r="P867" s="259"/>
      <c r="Q867" s="259"/>
      <c r="R867" s="259"/>
      <c r="S867" s="259"/>
      <c r="T867" s="260"/>
      <c r="AT867" s="261" t="s">
        <v>148</v>
      </c>
      <c r="AU867" s="261" t="s">
        <v>83</v>
      </c>
      <c r="AV867" s="12" t="s">
        <v>83</v>
      </c>
      <c r="AW867" s="12" t="s">
        <v>30</v>
      </c>
      <c r="AX867" s="12" t="s">
        <v>73</v>
      </c>
      <c r="AY867" s="261" t="s">
        <v>139</v>
      </c>
    </row>
    <row r="868" spans="2:51" s="12" customFormat="1" ht="12">
      <c r="B868" s="250"/>
      <c r="C868" s="251"/>
      <c r="D868" s="252" t="s">
        <v>148</v>
      </c>
      <c r="E868" s="253" t="s">
        <v>1</v>
      </c>
      <c r="F868" s="254" t="s">
        <v>1194</v>
      </c>
      <c r="G868" s="251"/>
      <c r="H868" s="255">
        <v>1</v>
      </c>
      <c r="I868" s="256"/>
      <c r="J868" s="251"/>
      <c r="K868" s="251"/>
      <c r="L868" s="257"/>
      <c r="M868" s="258"/>
      <c r="N868" s="259"/>
      <c r="O868" s="259"/>
      <c r="P868" s="259"/>
      <c r="Q868" s="259"/>
      <c r="R868" s="259"/>
      <c r="S868" s="259"/>
      <c r="T868" s="260"/>
      <c r="AT868" s="261" t="s">
        <v>148</v>
      </c>
      <c r="AU868" s="261" t="s">
        <v>83</v>
      </c>
      <c r="AV868" s="12" t="s">
        <v>83</v>
      </c>
      <c r="AW868" s="12" t="s">
        <v>30</v>
      </c>
      <c r="AX868" s="12" t="s">
        <v>73</v>
      </c>
      <c r="AY868" s="261" t="s">
        <v>139</v>
      </c>
    </row>
    <row r="869" spans="2:51" s="12" customFormat="1" ht="12">
      <c r="B869" s="250"/>
      <c r="C869" s="251"/>
      <c r="D869" s="252" t="s">
        <v>148</v>
      </c>
      <c r="E869" s="253" t="s">
        <v>1</v>
      </c>
      <c r="F869" s="254" t="s">
        <v>1195</v>
      </c>
      <c r="G869" s="251"/>
      <c r="H869" s="255">
        <v>1</v>
      </c>
      <c r="I869" s="256"/>
      <c r="J869" s="251"/>
      <c r="K869" s="251"/>
      <c r="L869" s="257"/>
      <c r="M869" s="258"/>
      <c r="N869" s="259"/>
      <c r="O869" s="259"/>
      <c r="P869" s="259"/>
      <c r="Q869" s="259"/>
      <c r="R869" s="259"/>
      <c r="S869" s="259"/>
      <c r="T869" s="260"/>
      <c r="AT869" s="261" t="s">
        <v>148</v>
      </c>
      <c r="AU869" s="261" t="s">
        <v>83</v>
      </c>
      <c r="AV869" s="12" t="s">
        <v>83</v>
      </c>
      <c r="AW869" s="12" t="s">
        <v>30</v>
      </c>
      <c r="AX869" s="12" t="s">
        <v>73</v>
      </c>
      <c r="AY869" s="261" t="s">
        <v>139</v>
      </c>
    </row>
    <row r="870" spans="2:51" s="12" customFormat="1" ht="12">
      <c r="B870" s="250"/>
      <c r="C870" s="251"/>
      <c r="D870" s="252" t="s">
        <v>148</v>
      </c>
      <c r="E870" s="253" t="s">
        <v>1</v>
      </c>
      <c r="F870" s="254" t="s">
        <v>1196</v>
      </c>
      <c r="G870" s="251"/>
      <c r="H870" s="255">
        <v>1</v>
      </c>
      <c r="I870" s="256"/>
      <c r="J870" s="251"/>
      <c r="K870" s="251"/>
      <c r="L870" s="257"/>
      <c r="M870" s="258"/>
      <c r="N870" s="259"/>
      <c r="O870" s="259"/>
      <c r="P870" s="259"/>
      <c r="Q870" s="259"/>
      <c r="R870" s="259"/>
      <c r="S870" s="259"/>
      <c r="T870" s="260"/>
      <c r="AT870" s="261" t="s">
        <v>148</v>
      </c>
      <c r="AU870" s="261" t="s">
        <v>83</v>
      </c>
      <c r="AV870" s="12" t="s">
        <v>83</v>
      </c>
      <c r="AW870" s="12" t="s">
        <v>30</v>
      </c>
      <c r="AX870" s="12" t="s">
        <v>73</v>
      </c>
      <c r="AY870" s="261" t="s">
        <v>139</v>
      </c>
    </row>
    <row r="871" spans="2:51" s="12" customFormat="1" ht="12">
      <c r="B871" s="250"/>
      <c r="C871" s="251"/>
      <c r="D871" s="252" t="s">
        <v>148</v>
      </c>
      <c r="E871" s="253" t="s">
        <v>1</v>
      </c>
      <c r="F871" s="254" t="s">
        <v>1197</v>
      </c>
      <c r="G871" s="251"/>
      <c r="H871" s="255">
        <v>1</v>
      </c>
      <c r="I871" s="256"/>
      <c r="J871" s="251"/>
      <c r="K871" s="251"/>
      <c r="L871" s="257"/>
      <c r="M871" s="258"/>
      <c r="N871" s="259"/>
      <c r="O871" s="259"/>
      <c r="P871" s="259"/>
      <c r="Q871" s="259"/>
      <c r="R871" s="259"/>
      <c r="S871" s="259"/>
      <c r="T871" s="260"/>
      <c r="AT871" s="261" t="s">
        <v>148</v>
      </c>
      <c r="AU871" s="261" t="s">
        <v>83</v>
      </c>
      <c r="AV871" s="12" t="s">
        <v>83</v>
      </c>
      <c r="AW871" s="12" t="s">
        <v>30</v>
      </c>
      <c r="AX871" s="12" t="s">
        <v>73</v>
      </c>
      <c r="AY871" s="261" t="s">
        <v>139</v>
      </c>
    </row>
    <row r="872" spans="2:51" s="12" customFormat="1" ht="12">
      <c r="B872" s="250"/>
      <c r="C872" s="251"/>
      <c r="D872" s="252" t="s">
        <v>148</v>
      </c>
      <c r="E872" s="253" t="s">
        <v>1</v>
      </c>
      <c r="F872" s="254" t="s">
        <v>1198</v>
      </c>
      <c r="G872" s="251"/>
      <c r="H872" s="255">
        <v>1</v>
      </c>
      <c r="I872" s="256"/>
      <c r="J872" s="251"/>
      <c r="K872" s="251"/>
      <c r="L872" s="257"/>
      <c r="M872" s="258"/>
      <c r="N872" s="259"/>
      <c r="O872" s="259"/>
      <c r="P872" s="259"/>
      <c r="Q872" s="259"/>
      <c r="R872" s="259"/>
      <c r="S872" s="259"/>
      <c r="T872" s="260"/>
      <c r="AT872" s="261" t="s">
        <v>148</v>
      </c>
      <c r="AU872" s="261" t="s">
        <v>83</v>
      </c>
      <c r="AV872" s="12" t="s">
        <v>83</v>
      </c>
      <c r="AW872" s="12" t="s">
        <v>30</v>
      </c>
      <c r="AX872" s="12" t="s">
        <v>73</v>
      </c>
      <c r="AY872" s="261" t="s">
        <v>139</v>
      </c>
    </row>
    <row r="873" spans="2:51" s="12" customFormat="1" ht="12">
      <c r="B873" s="250"/>
      <c r="C873" s="251"/>
      <c r="D873" s="252" t="s">
        <v>148</v>
      </c>
      <c r="E873" s="253" t="s">
        <v>1</v>
      </c>
      <c r="F873" s="254" t="s">
        <v>1199</v>
      </c>
      <c r="G873" s="251"/>
      <c r="H873" s="255">
        <v>1</v>
      </c>
      <c r="I873" s="256"/>
      <c r="J873" s="251"/>
      <c r="K873" s="251"/>
      <c r="L873" s="257"/>
      <c r="M873" s="258"/>
      <c r="N873" s="259"/>
      <c r="O873" s="259"/>
      <c r="P873" s="259"/>
      <c r="Q873" s="259"/>
      <c r="R873" s="259"/>
      <c r="S873" s="259"/>
      <c r="T873" s="260"/>
      <c r="AT873" s="261" t="s">
        <v>148</v>
      </c>
      <c r="AU873" s="261" t="s">
        <v>83</v>
      </c>
      <c r="AV873" s="12" t="s">
        <v>83</v>
      </c>
      <c r="AW873" s="12" t="s">
        <v>30</v>
      </c>
      <c r="AX873" s="12" t="s">
        <v>73</v>
      </c>
      <c r="AY873" s="261" t="s">
        <v>139</v>
      </c>
    </row>
    <row r="874" spans="2:51" s="12" customFormat="1" ht="12">
      <c r="B874" s="250"/>
      <c r="C874" s="251"/>
      <c r="D874" s="252" t="s">
        <v>148</v>
      </c>
      <c r="E874" s="253" t="s">
        <v>1</v>
      </c>
      <c r="F874" s="254" t="s">
        <v>1200</v>
      </c>
      <c r="G874" s="251"/>
      <c r="H874" s="255">
        <v>1</v>
      </c>
      <c r="I874" s="256"/>
      <c r="J874" s="251"/>
      <c r="K874" s="251"/>
      <c r="L874" s="257"/>
      <c r="M874" s="258"/>
      <c r="N874" s="259"/>
      <c r="O874" s="259"/>
      <c r="P874" s="259"/>
      <c r="Q874" s="259"/>
      <c r="R874" s="259"/>
      <c r="S874" s="259"/>
      <c r="T874" s="260"/>
      <c r="AT874" s="261" t="s">
        <v>148</v>
      </c>
      <c r="AU874" s="261" t="s">
        <v>83</v>
      </c>
      <c r="AV874" s="12" t="s">
        <v>83</v>
      </c>
      <c r="AW874" s="12" t="s">
        <v>30</v>
      </c>
      <c r="AX874" s="12" t="s">
        <v>73</v>
      </c>
      <c r="AY874" s="261" t="s">
        <v>139</v>
      </c>
    </row>
    <row r="875" spans="2:51" s="12" customFormat="1" ht="12">
      <c r="B875" s="250"/>
      <c r="C875" s="251"/>
      <c r="D875" s="252" t="s">
        <v>148</v>
      </c>
      <c r="E875" s="253" t="s">
        <v>1</v>
      </c>
      <c r="F875" s="254" t="s">
        <v>1201</v>
      </c>
      <c r="G875" s="251"/>
      <c r="H875" s="255">
        <v>5</v>
      </c>
      <c r="I875" s="256"/>
      <c r="J875" s="251"/>
      <c r="K875" s="251"/>
      <c r="L875" s="257"/>
      <c r="M875" s="258"/>
      <c r="N875" s="259"/>
      <c r="O875" s="259"/>
      <c r="P875" s="259"/>
      <c r="Q875" s="259"/>
      <c r="R875" s="259"/>
      <c r="S875" s="259"/>
      <c r="T875" s="260"/>
      <c r="AT875" s="261" t="s">
        <v>148</v>
      </c>
      <c r="AU875" s="261" t="s">
        <v>83</v>
      </c>
      <c r="AV875" s="12" t="s">
        <v>83</v>
      </c>
      <c r="AW875" s="12" t="s">
        <v>30</v>
      </c>
      <c r="AX875" s="12" t="s">
        <v>73</v>
      </c>
      <c r="AY875" s="261" t="s">
        <v>139</v>
      </c>
    </row>
    <row r="876" spans="2:51" s="12" customFormat="1" ht="12">
      <c r="B876" s="250"/>
      <c r="C876" s="251"/>
      <c r="D876" s="252" t="s">
        <v>148</v>
      </c>
      <c r="E876" s="253" t="s">
        <v>1</v>
      </c>
      <c r="F876" s="254" t="s">
        <v>1202</v>
      </c>
      <c r="G876" s="251"/>
      <c r="H876" s="255">
        <v>2</v>
      </c>
      <c r="I876" s="256"/>
      <c r="J876" s="251"/>
      <c r="K876" s="251"/>
      <c r="L876" s="257"/>
      <c r="M876" s="258"/>
      <c r="N876" s="259"/>
      <c r="O876" s="259"/>
      <c r="P876" s="259"/>
      <c r="Q876" s="259"/>
      <c r="R876" s="259"/>
      <c r="S876" s="259"/>
      <c r="T876" s="260"/>
      <c r="AT876" s="261" t="s">
        <v>148</v>
      </c>
      <c r="AU876" s="261" t="s">
        <v>83</v>
      </c>
      <c r="AV876" s="12" t="s">
        <v>83</v>
      </c>
      <c r="AW876" s="12" t="s">
        <v>30</v>
      </c>
      <c r="AX876" s="12" t="s">
        <v>73</v>
      </c>
      <c r="AY876" s="261" t="s">
        <v>139</v>
      </c>
    </row>
    <row r="877" spans="2:51" s="12" customFormat="1" ht="12">
      <c r="B877" s="250"/>
      <c r="C877" s="251"/>
      <c r="D877" s="252" t="s">
        <v>148</v>
      </c>
      <c r="E877" s="253" t="s">
        <v>1</v>
      </c>
      <c r="F877" s="254" t="s">
        <v>1203</v>
      </c>
      <c r="G877" s="251"/>
      <c r="H877" s="255">
        <v>1</v>
      </c>
      <c r="I877" s="256"/>
      <c r="J877" s="251"/>
      <c r="K877" s="251"/>
      <c r="L877" s="257"/>
      <c r="M877" s="258"/>
      <c r="N877" s="259"/>
      <c r="O877" s="259"/>
      <c r="P877" s="259"/>
      <c r="Q877" s="259"/>
      <c r="R877" s="259"/>
      <c r="S877" s="259"/>
      <c r="T877" s="260"/>
      <c r="AT877" s="261" t="s">
        <v>148</v>
      </c>
      <c r="AU877" s="261" t="s">
        <v>83</v>
      </c>
      <c r="AV877" s="12" t="s">
        <v>83</v>
      </c>
      <c r="AW877" s="12" t="s">
        <v>30</v>
      </c>
      <c r="AX877" s="12" t="s">
        <v>73</v>
      </c>
      <c r="AY877" s="261" t="s">
        <v>139</v>
      </c>
    </row>
    <row r="878" spans="2:51" s="12" customFormat="1" ht="12">
      <c r="B878" s="250"/>
      <c r="C878" s="251"/>
      <c r="D878" s="252" t="s">
        <v>148</v>
      </c>
      <c r="E878" s="253" t="s">
        <v>1</v>
      </c>
      <c r="F878" s="254" t="s">
        <v>1204</v>
      </c>
      <c r="G878" s="251"/>
      <c r="H878" s="255">
        <v>2</v>
      </c>
      <c r="I878" s="256"/>
      <c r="J878" s="251"/>
      <c r="K878" s="251"/>
      <c r="L878" s="257"/>
      <c r="M878" s="258"/>
      <c r="N878" s="259"/>
      <c r="O878" s="259"/>
      <c r="P878" s="259"/>
      <c r="Q878" s="259"/>
      <c r="R878" s="259"/>
      <c r="S878" s="259"/>
      <c r="T878" s="260"/>
      <c r="AT878" s="261" t="s">
        <v>148</v>
      </c>
      <c r="AU878" s="261" t="s">
        <v>83</v>
      </c>
      <c r="AV878" s="12" t="s">
        <v>83</v>
      </c>
      <c r="AW878" s="12" t="s">
        <v>30</v>
      </c>
      <c r="AX878" s="12" t="s">
        <v>73</v>
      </c>
      <c r="AY878" s="261" t="s">
        <v>139</v>
      </c>
    </row>
    <row r="879" spans="2:51" s="13" customFormat="1" ht="12">
      <c r="B879" s="262"/>
      <c r="C879" s="263"/>
      <c r="D879" s="252" t="s">
        <v>148</v>
      </c>
      <c r="E879" s="264" t="s">
        <v>1</v>
      </c>
      <c r="F879" s="265" t="s">
        <v>150</v>
      </c>
      <c r="G879" s="263"/>
      <c r="H879" s="266">
        <v>64</v>
      </c>
      <c r="I879" s="267"/>
      <c r="J879" s="263"/>
      <c r="K879" s="263"/>
      <c r="L879" s="268"/>
      <c r="M879" s="269"/>
      <c r="N879" s="270"/>
      <c r="O879" s="270"/>
      <c r="P879" s="270"/>
      <c r="Q879" s="270"/>
      <c r="R879" s="270"/>
      <c r="S879" s="270"/>
      <c r="T879" s="271"/>
      <c r="AT879" s="272" t="s">
        <v>148</v>
      </c>
      <c r="AU879" s="272" t="s">
        <v>83</v>
      </c>
      <c r="AV879" s="13" t="s">
        <v>146</v>
      </c>
      <c r="AW879" s="13" t="s">
        <v>30</v>
      </c>
      <c r="AX879" s="13" t="s">
        <v>81</v>
      </c>
      <c r="AY879" s="272" t="s">
        <v>139</v>
      </c>
    </row>
    <row r="880" spans="2:65" s="1" customFormat="1" ht="16.5" customHeight="1">
      <c r="B880" s="38"/>
      <c r="C880" s="273" t="s">
        <v>1205</v>
      </c>
      <c r="D880" s="273" t="s">
        <v>174</v>
      </c>
      <c r="E880" s="274" t="s">
        <v>1206</v>
      </c>
      <c r="F880" s="275" t="s">
        <v>1207</v>
      </c>
      <c r="G880" s="276" t="s">
        <v>171</v>
      </c>
      <c r="H880" s="277">
        <v>96.75</v>
      </c>
      <c r="I880" s="278"/>
      <c r="J880" s="279">
        <f>ROUND(I880*H880,2)</f>
        <v>0</v>
      </c>
      <c r="K880" s="275" t="s">
        <v>1</v>
      </c>
      <c r="L880" s="280"/>
      <c r="M880" s="281" t="s">
        <v>1</v>
      </c>
      <c r="N880" s="282" t="s">
        <v>38</v>
      </c>
      <c r="O880" s="86"/>
      <c r="P880" s="246">
        <f>O880*H880</f>
        <v>0</v>
      </c>
      <c r="Q880" s="246">
        <v>0.295</v>
      </c>
      <c r="R880" s="246">
        <f>Q880*H880</f>
        <v>28.541249999999998</v>
      </c>
      <c r="S880" s="246">
        <v>0</v>
      </c>
      <c r="T880" s="247">
        <f>S880*H880</f>
        <v>0</v>
      </c>
      <c r="AR880" s="248" t="s">
        <v>178</v>
      </c>
      <c r="AT880" s="248" t="s">
        <v>174</v>
      </c>
      <c r="AU880" s="248" t="s">
        <v>83</v>
      </c>
      <c r="AY880" s="17" t="s">
        <v>139</v>
      </c>
      <c r="BE880" s="249">
        <f>IF(N880="základní",J880,0)</f>
        <v>0</v>
      </c>
      <c r="BF880" s="249">
        <f>IF(N880="snížená",J880,0)</f>
        <v>0</v>
      </c>
      <c r="BG880" s="249">
        <f>IF(N880="zákl. přenesená",J880,0)</f>
        <v>0</v>
      </c>
      <c r="BH880" s="249">
        <f>IF(N880="sníž. přenesená",J880,0)</f>
        <v>0</v>
      </c>
      <c r="BI880" s="249">
        <f>IF(N880="nulová",J880,0)</f>
        <v>0</v>
      </c>
      <c r="BJ880" s="17" t="s">
        <v>81</v>
      </c>
      <c r="BK880" s="249">
        <f>ROUND(I880*H880,2)</f>
        <v>0</v>
      </c>
      <c r="BL880" s="17" t="s">
        <v>146</v>
      </c>
      <c r="BM880" s="248" t="s">
        <v>1208</v>
      </c>
    </row>
    <row r="881" spans="2:51" s="12" customFormat="1" ht="12">
      <c r="B881" s="250"/>
      <c r="C881" s="251"/>
      <c r="D881" s="252" t="s">
        <v>148</v>
      </c>
      <c r="E881" s="253" t="s">
        <v>1</v>
      </c>
      <c r="F881" s="254" t="s">
        <v>1209</v>
      </c>
      <c r="G881" s="251"/>
      <c r="H881" s="255">
        <v>34.65</v>
      </c>
      <c r="I881" s="256"/>
      <c r="J881" s="251"/>
      <c r="K881" s="251"/>
      <c r="L881" s="257"/>
      <c r="M881" s="258"/>
      <c r="N881" s="259"/>
      <c r="O881" s="259"/>
      <c r="P881" s="259"/>
      <c r="Q881" s="259"/>
      <c r="R881" s="259"/>
      <c r="S881" s="259"/>
      <c r="T881" s="260"/>
      <c r="AT881" s="261" t="s">
        <v>148</v>
      </c>
      <c r="AU881" s="261" t="s">
        <v>83</v>
      </c>
      <c r="AV881" s="12" t="s">
        <v>83</v>
      </c>
      <c r="AW881" s="12" t="s">
        <v>30</v>
      </c>
      <c r="AX881" s="12" t="s">
        <v>73</v>
      </c>
      <c r="AY881" s="261" t="s">
        <v>139</v>
      </c>
    </row>
    <row r="882" spans="2:51" s="12" customFormat="1" ht="12">
      <c r="B882" s="250"/>
      <c r="C882" s="251"/>
      <c r="D882" s="252" t="s">
        <v>148</v>
      </c>
      <c r="E882" s="253" t="s">
        <v>1</v>
      </c>
      <c r="F882" s="254" t="s">
        <v>1210</v>
      </c>
      <c r="G882" s="251"/>
      <c r="H882" s="255">
        <v>3.15</v>
      </c>
      <c r="I882" s="256"/>
      <c r="J882" s="251"/>
      <c r="K882" s="251"/>
      <c r="L882" s="257"/>
      <c r="M882" s="258"/>
      <c r="N882" s="259"/>
      <c r="O882" s="259"/>
      <c r="P882" s="259"/>
      <c r="Q882" s="259"/>
      <c r="R882" s="259"/>
      <c r="S882" s="259"/>
      <c r="T882" s="260"/>
      <c r="AT882" s="261" t="s">
        <v>148</v>
      </c>
      <c r="AU882" s="261" t="s">
        <v>83</v>
      </c>
      <c r="AV882" s="12" t="s">
        <v>83</v>
      </c>
      <c r="AW882" s="12" t="s">
        <v>30</v>
      </c>
      <c r="AX882" s="12" t="s">
        <v>73</v>
      </c>
      <c r="AY882" s="261" t="s">
        <v>139</v>
      </c>
    </row>
    <row r="883" spans="2:51" s="12" customFormat="1" ht="12">
      <c r="B883" s="250"/>
      <c r="C883" s="251"/>
      <c r="D883" s="252" t="s">
        <v>148</v>
      </c>
      <c r="E883" s="253" t="s">
        <v>1</v>
      </c>
      <c r="F883" s="254" t="s">
        <v>1211</v>
      </c>
      <c r="G883" s="251"/>
      <c r="H883" s="255">
        <v>12.6</v>
      </c>
      <c r="I883" s="256"/>
      <c r="J883" s="251"/>
      <c r="K883" s="251"/>
      <c r="L883" s="257"/>
      <c r="M883" s="258"/>
      <c r="N883" s="259"/>
      <c r="O883" s="259"/>
      <c r="P883" s="259"/>
      <c r="Q883" s="259"/>
      <c r="R883" s="259"/>
      <c r="S883" s="259"/>
      <c r="T883" s="260"/>
      <c r="AT883" s="261" t="s">
        <v>148</v>
      </c>
      <c r="AU883" s="261" t="s">
        <v>83</v>
      </c>
      <c r="AV883" s="12" t="s">
        <v>83</v>
      </c>
      <c r="AW883" s="12" t="s">
        <v>30</v>
      </c>
      <c r="AX883" s="12" t="s">
        <v>73</v>
      </c>
      <c r="AY883" s="261" t="s">
        <v>139</v>
      </c>
    </row>
    <row r="884" spans="2:51" s="12" customFormat="1" ht="12">
      <c r="B884" s="250"/>
      <c r="C884" s="251"/>
      <c r="D884" s="252" t="s">
        <v>148</v>
      </c>
      <c r="E884" s="253" t="s">
        <v>1</v>
      </c>
      <c r="F884" s="254" t="s">
        <v>1212</v>
      </c>
      <c r="G884" s="251"/>
      <c r="H884" s="255">
        <v>5.07</v>
      </c>
      <c r="I884" s="256"/>
      <c r="J884" s="251"/>
      <c r="K884" s="251"/>
      <c r="L884" s="257"/>
      <c r="M884" s="258"/>
      <c r="N884" s="259"/>
      <c r="O884" s="259"/>
      <c r="P884" s="259"/>
      <c r="Q884" s="259"/>
      <c r="R884" s="259"/>
      <c r="S884" s="259"/>
      <c r="T884" s="260"/>
      <c r="AT884" s="261" t="s">
        <v>148</v>
      </c>
      <c r="AU884" s="261" t="s">
        <v>83</v>
      </c>
      <c r="AV884" s="12" t="s">
        <v>83</v>
      </c>
      <c r="AW884" s="12" t="s">
        <v>30</v>
      </c>
      <c r="AX884" s="12" t="s">
        <v>73</v>
      </c>
      <c r="AY884" s="261" t="s">
        <v>139</v>
      </c>
    </row>
    <row r="885" spans="2:51" s="12" customFormat="1" ht="12">
      <c r="B885" s="250"/>
      <c r="C885" s="251"/>
      <c r="D885" s="252" t="s">
        <v>148</v>
      </c>
      <c r="E885" s="253" t="s">
        <v>1</v>
      </c>
      <c r="F885" s="254" t="s">
        <v>1213</v>
      </c>
      <c r="G885" s="251"/>
      <c r="H885" s="255">
        <v>5.07</v>
      </c>
      <c r="I885" s="256"/>
      <c r="J885" s="251"/>
      <c r="K885" s="251"/>
      <c r="L885" s="257"/>
      <c r="M885" s="258"/>
      <c r="N885" s="259"/>
      <c r="O885" s="259"/>
      <c r="P885" s="259"/>
      <c r="Q885" s="259"/>
      <c r="R885" s="259"/>
      <c r="S885" s="259"/>
      <c r="T885" s="260"/>
      <c r="AT885" s="261" t="s">
        <v>148</v>
      </c>
      <c r="AU885" s="261" t="s">
        <v>83</v>
      </c>
      <c r="AV885" s="12" t="s">
        <v>83</v>
      </c>
      <c r="AW885" s="12" t="s">
        <v>30</v>
      </c>
      <c r="AX885" s="12" t="s">
        <v>73</v>
      </c>
      <c r="AY885" s="261" t="s">
        <v>139</v>
      </c>
    </row>
    <row r="886" spans="2:51" s="12" customFormat="1" ht="12">
      <c r="B886" s="250"/>
      <c r="C886" s="251"/>
      <c r="D886" s="252" t="s">
        <v>148</v>
      </c>
      <c r="E886" s="253" t="s">
        <v>1</v>
      </c>
      <c r="F886" s="254" t="s">
        <v>1214</v>
      </c>
      <c r="G886" s="251"/>
      <c r="H886" s="255">
        <v>5.84</v>
      </c>
      <c r="I886" s="256"/>
      <c r="J886" s="251"/>
      <c r="K886" s="251"/>
      <c r="L886" s="257"/>
      <c r="M886" s="258"/>
      <c r="N886" s="259"/>
      <c r="O886" s="259"/>
      <c r="P886" s="259"/>
      <c r="Q886" s="259"/>
      <c r="R886" s="259"/>
      <c r="S886" s="259"/>
      <c r="T886" s="260"/>
      <c r="AT886" s="261" t="s">
        <v>148</v>
      </c>
      <c r="AU886" s="261" t="s">
        <v>83</v>
      </c>
      <c r="AV886" s="12" t="s">
        <v>83</v>
      </c>
      <c r="AW886" s="12" t="s">
        <v>30</v>
      </c>
      <c r="AX886" s="12" t="s">
        <v>73</v>
      </c>
      <c r="AY886" s="261" t="s">
        <v>139</v>
      </c>
    </row>
    <row r="887" spans="2:51" s="12" customFormat="1" ht="12">
      <c r="B887" s="250"/>
      <c r="C887" s="251"/>
      <c r="D887" s="252" t="s">
        <v>148</v>
      </c>
      <c r="E887" s="253" t="s">
        <v>1</v>
      </c>
      <c r="F887" s="254" t="s">
        <v>1215</v>
      </c>
      <c r="G887" s="251"/>
      <c r="H887" s="255">
        <v>14.14</v>
      </c>
      <c r="I887" s="256"/>
      <c r="J887" s="251"/>
      <c r="K887" s="251"/>
      <c r="L887" s="257"/>
      <c r="M887" s="258"/>
      <c r="N887" s="259"/>
      <c r="O887" s="259"/>
      <c r="P887" s="259"/>
      <c r="Q887" s="259"/>
      <c r="R887" s="259"/>
      <c r="S887" s="259"/>
      <c r="T887" s="260"/>
      <c r="AT887" s="261" t="s">
        <v>148</v>
      </c>
      <c r="AU887" s="261" t="s">
        <v>83</v>
      </c>
      <c r="AV887" s="12" t="s">
        <v>83</v>
      </c>
      <c r="AW887" s="12" t="s">
        <v>30</v>
      </c>
      <c r="AX887" s="12" t="s">
        <v>73</v>
      </c>
      <c r="AY887" s="261" t="s">
        <v>139</v>
      </c>
    </row>
    <row r="888" spans="2:51" s="12" customFormat="1" ht="12">
      <c r="B888" s="250"/>
      <c r="C888" s="251"/>
      <c r="D888" s="252" t="s">
        <v>148</v>
      </c>
      <c r="E888" s="253" t="s">
        <v>1</v>
      </c>
      <c r="F888" s="254" t="s">
        <v>1216</v>
      </c>
      <c r="G888" s="251"/>
      <c r="H888" s="255">
        <v>2.05</v>
      </c>
      <c r="I888" s="256"/>
      <c r="J888" s="251"/>
      <c r="K888" s="251"/>
      <c r="L888" s="257"/>
      <c r="M888" s="258"/>
      <c r="N888" s="259"/>
      <c r="O888" s="259"/>
      <c r="P888" s="259"/>
      <c r="Q888" s="259"/>
      <c r="R888" s="259"/>
      <c r="S888" s="259"/>
      <c r="T888" s="260"/>
      <c r="AT888" s="261" t="s">
        <v>148</v>
      </c>
      <c r="AU888" s="261" t="s">
        <v>83</v>
      </c>
      <c r="AV888" s="12" t="s">
        <v>83</v>
      </c>
      <c r="AW888" s="12" t="s">
        <v>30</v>
      </c>
      <c r="AX888" s="12" t="s">
        <v>73</v>
      </c>
      <c r="AY888" s="261" t="s">
        <v>139</v>
      </c>
    </row>
    <row r="889" spans="2:51" s="12" customFormat="1" ht="12">
      <c r="B889" s="250"/>
      <c r="C889" s="251"/>
      <c r="D889" s="252" t="s">
        <v>148</v>
      </c>
      <c r="E889" s="253" t="s">
        <v>1</v>
      </c>
      <c r="F889" s="254" t="s">
        <v>1217</v>
      </c>
      <c r="G889" s="251"/>
      <c r="H889" s="255">
        <v>2.02</v>
      </c>
      <c r="I889" s="256"/>
      <c r="J889" s="251"/>
      <c r="K889" s="251"/>
      <c r="L889" s="257"/>
      <c r="M889" s="258"/>
      <c r="N889" s="259"/>
      <c r="O889" s="259"/>
      <c r="P889" s="259"/>
      <c r="Q889" s="259"/>
      <c r="R889" s="259"/>
      <c r="S889" s="259"/>
      <c r="T889" s="260"/>
      <c r="AT889" s="261" t="s">
        <v>148</v>
      </c>
      <c r="AU889" s="261" t="s">
        <v>83</v>
      </c>
      <c r="AV889" s="12" t="s">
        <v>83</v>
      </c>
      <c r="AW889" s="12" t="s">
        <v>30</v>
      </c>
      <c r="AX889" s="12" t="s">
        <v>73</v>
      </c>
      <c r="AY889" s="261" t="s">
        <v>139</v>
      </c>
    </row>
    <row r="890" spans="2:51" s="12" customFormat="1" ht="12">
      <c r="B890" s="250"/>
      <c r="C890" s="251"/>
      <c r="D890" s="252" t="s">
        <v>148</v>
      </c>
      <c r="E890" s="253" t="s">
        <v>1</v>
      </c>
      <c r="F890" s="254" t="s">
        <v>1218</v>
      </c>
      <c r="G890" s="251"/>
      <c r="H890" s="255">
        <v>6.08</v>
      </c>
      <c r="I890" s="256"/>
      <c r="J890" s="251"/>
      <c r="K890" s="251"/>
      <c r="L890" s="257"/>
      <c r="M890" s="258"/>
      <c r="N890" s="259"/>
      <c r="O890" s="259"/>
      <c r="P890" s="259"/>
      <c r="Q890" s="259"/>
      <c r="R890" s="259"/>
      <c r="S890" s="259"/>
      <c r="T890" s="260"/>
      <c r="AT890" s="261" t="s">
        <v>148</v>
      </c>
      <c r="AU890" s="261" t="s">
        <v>83</v>
      </c>
      <c r="AV890" s="12" t="s">
        <v>83</v>
      </c>
      <c r="AW890" s="12" t="s">
        <v>30</v>
      </c>
      <c r="AX890" s="12" t="s">
        <v>73</v>
      </c>
      <c r="AY890" s="261" t="s">
        <v>139</v>
      </c>
    </row>
    <row r="891" spans="2:51" s="12" customFormat="1" ht="12">
      <c r="B891" s="250"/>
      <c r="C891" s="251"/>
      <c r="D891" s="252" t="s">
        <v>148</v>
      </c>
      <c r="E891" s="253" t="s">
        <v>1</v>
      </c>
      <c r="F891" s="254" t="s">
        <v>1219</v>
      </c>
      <c r="G891" s="251"/>
      <c r="H891" s="255">
        <v>6.08</v>
      </c>
      <c r="I891" s="256"/>
      <c r="J891" s="251"/>
      <c r="K891" s="251"/>
      <c r="L891" s="257"/>
      <c r="M891" s="258"/>
      <c r="N891" s="259"/>
      <c r="O891" s="259"/>
      <c r="P891" s="259"/>
      <c r="Q891" s="259"/>
      <c r="R891" s="259"/>
      <c r="S891" s="259"/>
      <c r="T891" s="260"/>
      <c r="AT891" s="261" t="s">
        <v>148</v>
      </c>
      <c r="AU891" s="261" t="s">
        <v>83</v>
      </c>
      <c r="AV891" s="12" t="s">
        <v>83</v>
      </c>
      <c r="AW891" s="12" t="s">
        <v>30</v>
      </c>
      <c r="AX891" s="12" t="s">
        <v>73</v>
      </c>
      <c r="AY891" s="261" t="s">
        <v>139</v>
      </c>
    </row>
    <row r="892" spans="2:51" s="13" customFormat="1" ht="12">
      <c r="B892" s="262"/>
      <c r="C892" s="263"/>
      <c r="D892" s="252" t="s">
        <v>148</v>
      </c>
      <c r="E892" s="264" t="s">
        <v>1</v>
      </c>
      <c r="F892" s="265" t="s">
        <v>150</v>
      </c>
      <c r="G892" s="263"/>
      <c r="H892" s="266">
        <v>96.74999999999999</v>
      </c>
      <c r="I892" s="267"/>
      <c r="J892" s="263"/>
      <c r="K892" s="263"/>
      <c r="L892" s="268"/>
      <c r="M892" s="269"/>
      <c r="N892" s="270"/>
      <c r="O892" s="270"/>
      <c r="P892" s="270"/>
      <c r="Q892" s="270"/>
      <c r="R892" s="270"/>
      <c r="S892" s="270"/>
      <c r="T892" s="271"/>
      <c r="AT892" s="272" t="s">
        <v>148</v>
      </c>
      <c r="AU892" s="272" t="s">
        <v>83</v>
      </c>
      <c r="AV892" s="13" t="s">
        <v>146</v>
      </c>
      <c r="AW892" s="13" t="s">
        <v>30</v>
      </c>
      <c r="AX892" s="13" t="s">
        <v>81</v>
      </c>
      <c r="AY892" s="272" t="s">
        <v>139</v>
      </c>
    </row>
    <row r="893" spans="2:65" s="1" customFormat="1" ht="16.5" customHeight="1">
      <c r="B893" s="38"/>
      <c r="C893" s="273" t="s">
        <v>1220</v>
      </c>
      <c r="D893" s="273" t="s">
        <v>174</v>
      </c>
      <c r="E893" s="274" t="s">
        <v>1221</v>
      </c>
      <c r="F893" s="275" t="s">
        <v>1222</v>
      </c>
      <c r="G893" s="276" t="s">
        <v>171</v>
      </c>
      <c r="H893" s="277">
        <v>114.63</v>
      </c>
      <c r="I893" s="278"/>
      <c r="J893" s="279">
        <f>ROUND(I893*H893,2)</f>
        <v>0</v>
      </c>
      <c r="K893" s="275" t="s">
        <v>1</v>
      </c>
      <c r="L893" s="280"/>
      <c r="M893" s="281" t="s">
        <v>1</v>
      </c>
      <c r="N893" s="282" t="s">
        <v>38</v>
      </c>
      <c r="O893" s="86"/>
      <c r="P893" s="246">
        <f>O893*H893</f>
        <v>0</v>
      </c>
      <c r="Q893" s="246">
        <v>0.413</v>
      </c>
      <c r="R893" s="246">
        <f>Q893*H893</f>
        <v>47.342189999999995</v>
      </c>
      <c r="S893" s="246">
        <v>0</v>
      </c>
      <c r="T893" s="247">
        <f>S893*H893</f>
        <v>0</v>
      </c>
      <c r="AR893" s="248" t="s">
        <v>178</v>
      </c>
      <c r="AT893" s="248" t="s">
        <v>174</v>
      </c>
      <c r="AU893" s="248" t="s">
        <v>83</v>
      </c>
      <c r="AY893" s="17" t="s">
        <v>139</v>
      </c>
      <c r="BE893" s="249">
        <f>IF(N893="základní",J893,0)</f>
        <v>0</v>
      </c>
      <c r="BF893" s="249">
        <f>IF(N893="snížená",J893,0)</f>
        <v>0</v>
      </c>
      <c r="BG893" s="249">
        <f>IF(N893="zákl. přenesená",J893,0)</f>
        <v>0</v>
      </c>
      <c r="BH893" s="249">
        <f>IF(N893="sníž. přenesená",J893,0)</f>
        <v>0</v>
      </c>
      <c r="BI893" s="249">
        <f>IF(N893="nulová",J893,0)</f>
        <v>0</v>
      </c>
      <c r="BJ893" s="17" t="s">
        <v>81</v>
      </c>
      <c r="BK893" s="249">
        <f>ROUND(I893*H893,2)</f>
        <v>0</v>
      </c>
      <c r="BL893" s="17" t="s">
        <v>146</v>
      </c>
      <c r="BM893" s="248" t="s">
        <v>1223</v>
      </c>
    </row>
    <row r="894" spans="2:51" s="12" customFormat="1" ht="12">
      <c r="B894" s="250"/>
      <c r="C894" s="251"/>
      <c r="D894" s="252" t="s">
        <v>148</v>
      </c>
      <c r="E894" s="253" t="s">
        <v>1</v>
      </c>
      <c r="F894" s="254" t="s">
        <v>1224</v>
      </c>
      <c r="G894" s="251"/>
      <c r="H894" s="255">
        <v>5.03</v>
      </c>
      <c r="I894" s="256"/>
      <c r="J894" s="251"/>
      <c r="K894" s="251"/>
      <c r="L894" s="257"/>
      <c r="M894" s="258"/>
      <c r="N894" s="259"/>
      <c r="O894" s="259"/>
      <c r="P894" s="259"/>
      <c r="Q894" s="259"/>
      <c r="R894" s="259"/>
      <c r="S894" s="259"/>
      <c r="T894" s="260"/>
      <c r="AT894" s="261" t="s">
        <v>148</v>
      </c>
      <c r="AU894" s="261" t="s">
        <v>83</v>
      </c>
      <c r="AV894" s="12" t="s">
        <v>83</v>
      </c>
      <c r="AW894" s="12" t="s">
        <v>30</v>
      </c>
      <c r="AX894" s="12" t="s">
        <v>73</v>
      </c>
      <c r="AY894" s="261" t="s">
        <v>139</v>
      </c>
    </row>
    <row r="895" spans="2:51" s="12" customFormat="1" ht="12">
      <c r="B895" s="250"/>
      <c r="C895" s="251"/>
      <c r="D895" s="252" t="s">
        <v>148</v>
      </c>
      <c r="E895" s="253" t="s">
        <v>1</v>
      </c>
      <c r="F895" s="254" t="s">
        <v>1225</v>
      </c>
      <c r="G895" s="251"/>
      <c r="H895" s="255">
        <v>11.62</v>
      </c>
      <c r="I895" s="256"/>
      <c r="J895" s="251"/>
      <c r="K895" s="251"/>
      <c r="L895" s="257"/>
      <c r="M895" s="258"/>
      <c r="N895" s="259"/>
      <c r="O895" s="259"/>
      <c r="P895" s="259"/>
      <c r="Q895" s="259"/>
      <c r="R895" s="259"/>
      <c r="S895" s="259"/>
      <c r="T895" s="260"/>
      <c r="AT895" s="261" t="s">
        <v>148</v>
      </c>
      <c r="AU895" s="261" t="s">
        <v>83</v>
      </c>
      <c r="AV895" s="12" t="s">
        <v>83</v>
      </c>
      <c r="AW895" s="12" t="s">
        <v>30</v>
      </c>
      <c r="AX895" s="12" t="s">
        <v>73</v>
      </c>
      <c r="AY895" s="261" t="s">
        <v>139</v>
      </c>
    </row>
    <row r="896" spans="2:51" s="12" customFormat="1" ht="12">
      <c r="B896" s="250"/>
      <c r="C896" s="251"/>
      <c r="D896" s="252" t="s">
        <v>148</v>
      </c>
      <c r="E896" s="253" t="s">
        <v>1</v>
      </c>
      <c r="F896" s="254" t="s">
        <v>1226</v>
      </c>
      <c r="G896" s="251"/>
      <c r="H896" s="255">
        <v>14.14</v>
      </c>
      <c r="I896" s="256"/>
      <c r="J896" s="251"/>
      <c r="K896" s="251"/>
      <c r="L896" s="257"/>
      <c r="M896" s="258"/>
      <c r="N896" s="259"/>
      <c r="O896" s="259"/>
      <c r="P896" s="259"/>
      <c r="Q896" s="259"/>
      <c r="R896" s="259"/>
      <c r="S896" s="259"/>
      <c r="T896" s="260"/>
      <c r="AT896" s="261" t="s">
        <v>148</v>
      </c>
      <c r="AU896" s="261" t="s">
        <v>83</v>
      </c>
      <c r="AV896" s="12" t="s">
        <v>83</v>
      </c>
      <c r="AW896" s="12" t="s">
        <v>30</v>
      </c>
      <c r="AX896" s="12" t="s">
        <v>73</v>
      </c>
      <c r="AY896" s="261" t="s">
        <v>139</v>
      </c>
    </row>
    <row r="897" spans="2:51" s="12" customFormat="1" ht="12">
      <c r="B897" s="250"/>
      <c r="C897" s="251"/>
      <c r="D897" s="252" t="s">
        <v>148</v>
      </c>
      <c r="E897" s="253" t="s">
        <v>1</v>
      </c>
      <c r="F897" s="254" t="s">
        <v>1227</v>
      </c>
      <c r="G897" s="251"/>
      <c r="H897" s="255">
        <v>2.02</v>
      </c>
      <c r="I897" s="256"/>
      <c r="J897" s="251"/>
      <c r="K897" s="251"/>
      <c r="L897" s="257"/>
      <c r="M897" s="258"/>
      <c r="N897" s="259"/>
      <c r="O897" s="259"/>
      <c r="P897" s="259"/>
      <c r="Q897" s="259"/>
      <c r="R897" s="259"/>
      <c r="S897" s="259"/>
      <c r="T897" s="260"/>
      <c r="AT897" s="261" t="s">
        <v>148</v>
      </c>
      <c r="AU897" s="261" t="s">
        <v>83</v>
      </c>
      <c r="AV897" s="12" t="s">
        <v>83</v>
      </c>
      <c r="AW897" s="12" t="s">
        <v>30</v>
      </c>
      <c r="AX897" s="12" t="s">
        <v>73</v>
      </c>
      <c r="AY897" s="261" t="s">
        <v>139</v>
      </c>
    </row>
    <row r="898" spans="2:51" s="12" customFormat="1" ht="12">
      <c r="B898" s="250"/>
      <c r="C898" s="251"/>
      <c r="D898" s="252" t="s">
        <v>148</v>
      </c>
      <c r="E898" s="253" t="s">
        <v>1</v>
      </c>
      <c r="F898" s="254" t="s">
        <v>1228</v>
      </c>
      <c r="G898" s="251"/>
      <c r="H898" s="255">
        <v>2.02</v>
      </c>
      <c r="I898" s="256"/>
      <c r="J898" s="251"/>
      <c r="K898" s="251"/>
      <c r="L898" s="257"/>
      <c r="M898" s="258"/>
      <c r="N898" s="259"/>
      <c r="O898" s="259"/>
      <c r="P898" s="259"/>
      <c r="Q898" s="259"/>
      <c r="R898" s="259"/>
      <c r="S898" s="259"/>
      <c r="T898" s="260"/>
      <c r="AT898" s="261" t="s">
        <v>148</v>
      </c>
      <c r="AU898" s="261" t="s">
        <v>83</v>
      </c>
      <c r="AV898" s="12" t="s">
        <v>83</v>
      </c>
      <c r="AW898" s="12" t="s">
        <v>30</v>
      </c>
      <c r="AX898" s="12" t="s">
        <v>73</v>
      </c>
      <c r="AY898" s="261" t="s">
        <v>139</v>
      </c>
    </row>
    <row r="899" spans="2:51" s="12" customFormat="1" ht="12">
      <c r="B899" s="250"/>
      <c r="C899" s="251"/>
      <c r="D899" s="252" t="s">
        <v>148</v>
      </c>
      <c r="E899" s="253" t="s">
        <v>1</v>
      </c>
      <c r="F899" s="254" t="s">
        <v>1229</v>
      </c>
      <c r="G899" s="251"/>
      <c r="H899" s="255">
        <v>6.08</v>
      </c>
      <c r="I899" s="256"/>
      <c r="J899" s="251"/>
      <c r="K899" s="251"/>
      <c r="L899" s="257"/>
      <c r="M899" s="258"/>
      <c r="N899" s="259"/>
      <c r="O899" s="259"/>
      <c r="P899" s="259"/>
      <c r="Q899" s="259"/>
      <c r="R899" s="259"/>
      <c r="S899" s="259"/>
      <c r="T899" s="260"/>
      <c r="AT899" s="261" t="s">
        <v>148</v>
      </c>
      <c r="AU899" s="261" t="s">
        <v>83</v>
      </c>
      <c r="AV899" s="12" t="s">
        <v>83</v>
      </c>
      <c r="AW899" s="12" t="s">
        <v>30</v>
      </c>
      <c r="AX899" s="12" t="s">
        <v>73</v>
      </c>
      <c r="AY899" s="261" t="s">
        <v>139</v>
      </c>
    </row>
    <row r="900" spans="2:51" s="12" customFormat="1" ht="12">
      <c r="B900" s="250"/>
      <c r="C900" s="251"/>
      <c r="D900" s="252" t="s">
        <v>148</v>
      </c>
      <c r="E900" s="253" t="s">
        <v>1</v>
      </c>
      <c r="F900" s="254" t="s">
        <v>1230</v>
      </c>
      <c r="G900" s="251"/>
      <c r="H900" s="255">
        <v>6.08</v>
      </c>
      <c r="I900" s="256"/>
      <c r="J900" s="251"/>
      <c r="K900" s="251"/>
      <c r="L900" s="257"/>
      <c r="M900" s="258"/>
      <c r="N900" s="259"/>
      <c r="O900" s="259"/>
      <c r="P900" s="259"/>
      <c r="Q900" s="259"/>
      <c r="R900" s="259"/>
      <c r="S900" s="259"/>
      <c r="T900" s="260"/>
      <c r="AT900" s="261" t="s">
        <v>148</v>
      </c>
      <c r="AU900" s="261" t="s">
        <v>83</v>
      </c>
      <c r="AV900" s="12" t="s">
        <v>83</v>
      </c>
      <c r="AW900" s="12" t="s">
        <v>30</v>
      </c>
      <c r="AX900" s="12" t="s">
        <v>73</v>
      </c>
      <c r="AY900" s="261" t="s">
        <v>139</v>
      </c>
    </row>
    <row r="901" spans="2:51" s="12" customFormat="1" ht="12">
      <c r="B901" s="250"/>
      <c r="C901" s="251"/>
      <c r="D901" s="252" t="s">
        <v>148</v>
      </c>
      <c r="E901" s="253" t="s">
        <v>1</v>
      </c>
      <c r="F901" s="254" t="s">
        <v>1231</v>
      </c>
      <c r="G901" s="251"/>
      <c r="H901" s="255">
        <v>6.08</v>
      </c>
      <c r="I901" s="256"/>
      <c r="J901" s="251"/>
      <c r="K901" s="251"/>
      <c r="L901" s="257"/>
      <c r="M901" s="258"/>
      <c r="N901" s="259"/>
      <c r="O901" s="259"/>
      <c r="P901" s="259"/>
      <c r="Q901" s="259"/>
      <c r="R901" s="259"/>
      <c r="S901" s="259"/>
      <c r="T901" s="260"/>
      <c r="AT901" s="261" t="s">
        <v>148</v>
      </c>
      <c r="AU901" s="261" t="s">
        <v>83</v>
      </c>
      <c r="AV901" s="12" t="s">
        <v>83</v>
      </c>
      <c r="AW901" s="12" t="s">
        <v>30</v>
      </c>
      <c r="AX901" s="12" t="s">
        <v>73</v>
      </c>
      <c r="AY901" s="261" t="s">
        <v>139</v>
      </c>
    </row>
    <row r="902" spans="2:51" s="12" customFormat="1" ht="12">
      <c r="B902" s="250"/>
      <c r="C902" s="251"/>
      <c r="D902" s="252" t="s">
        <v>148</v>
      </c>
      <c r="E902" s="253" t="s">
        <v>1</v>
      </c>
      <c r="F902" s="254" t="s">
        <v>1232</v>
      </c>
      <c r="G902" s="251"/>
      <c r="H902" s="255">
        <v>4.6</v>
      </c>
      <c r="I902" s="256"/>
      <c r="J902" s="251"/>
      <c r="K902" s="251"/>
      <c r="L902" s="257"/>
      <c r="M902" s="258"/>
      <c r="N902" s="259"/>
      <c r="O902" s="259"/>
      <c r="P902" s="259"/>
      <c r="Q902" s="259"/>
      <c r="R902" s="259"/>
      <c r="S902" s="259"/>
      <c r="T902" s="260"/>
      <c r="AT902" s="261" t="s">
        <v>148</v>
      </c>
      <c r="AU902" s="261" t="s">
        <v>83</v>
      </c>
      <c r="AV902" s="12" t="s">
        <v>83</v>
      </c>
      <c r="AW902" s="12" t="s">
        <v>30</v>
      </c>
      <c r="AX902" s="12" t="s">
        <v>73</v>
      </c>
      <c r="AY902" s="261" t="s">
        <v>139</v>
      </c>
    </row>
    <row r="903" spans="2:51" s="12" customFormat="1" ht="12">
      <c r="B903" s="250"/>
      <c r="C903" s="251"/>
      <c r="D903" s="252" t="s">
        <v>148</v>
      </c>
      <c r="E903" s="253" t="s">
        <v>1</v>
      </c>
      <c r="F903" s="254" t="s">
        <v>1233</v>
      </c>
      <c r="G903" s="251"/>
      <c r="H903" s="255">
        <v>2.3</v>
      </c>
      <c r="I903" s="256"/>
      <c r="J903" s="251"/>
      <c r="K903" s="251"/>
      <c r="L903" s="257"/>
      <c r="M903" s="258"/>
      <c r="N903" s="259"/>
      <c r="O903" s="259"/>
      <c r="P903" s="259"/>
      <c r="Q903" s="259"/>
      <c r="R903" s="259"/>
      <c r="S903" s="259"/>
      <c r="T903" s="260"/>
      <c r="AT903" s="261" t="s">
        <v>148</v>
      </c>
      <c r="AU903" s="261" t="s">
        <v>83</v>
      </c>
      <c r="AV903" s="12" t="s">
        <v>83</v>
      </c>
      <c r="AW903" s="12" t="s">
        <v>30</v>
      </c>
      <c r="AX903" s="12" t="s">
        <v>73</v>
      </c>
      <c r="AY903" s="261" t="s">
        <v>139</v>
      </c>
    </row>
    <row r="904" spans="2:51" s="12" customFormat="1" ht="12">
      <c r="B904" s="250"/>
      <c r="C904" s="251"/>
      <c r="D904" s="252" t="s">
        <v>148</v>
      </c>
      <c r="E904" s="253" t="s">
        <v>1</v>
      </c>
      <c r="F904" s="254" t="s">
        <v>1234</v>
      </c>
      <c r="G904" s="251"/>
      <c r="H904" s="255">
        <v>4.2</v>
      </c>
      <c r="I904" s="256"/>
      <c r="J904" s="251"/>
      <c r="K904" s="251"/>
      <c r="L904" s="257"/>
      <c r="M904" s="258"/>
      <c r="N904" s="259"/>
      <c r="O904" s="259"/>
      <c r="P904" s="259"/>
      <c r="Q904" s="259"/>
      <c r="R904" s="259"/>
      <c r="S904" s="259"/>
      <c r="T904" s="260"/>
      <c r="AT904" s="261" t="s">
        <v>148</v>
      </c>
      <c r="AU904" s="261" t="s">
        <v>83</v>
      </c>
      <c r="AV904" s="12" t="s">
        <v>83</v>
      </c>
      <c r="AW904" s="12" t="s">
        <v>30</v>
      </c>
      <c r="AX904" s="12" t="s">
        <v>73</v>
      </c>
      <c r="AY904" s="261" t="s">
        <v>139</v>
      </c>
    </row>
    <row r="905" spans="2:51" s="12" customFormat="1" ht="12">
      <c r="B905" s="250"/>
      <c r="C905" s="251"/>
      <c r="D905" s="252" t="s">
        <v>148</v>
      </c>
      <c r="E905" s="253" t="s">
        <v>1</v>
      </c>
      <c r="F905" s="254" t="s">
        <v>1235</v>
      </c>
      <c r="G905" s="251"/>
      <c r="H905" s="255">
        <v>4.2</v>
      </c>
      <c r="I905" s="256"/>
      <c r="J905" s="251"/>
      <c r="K905" s="251"/>
      <c r="L905" s="257"/>
      <c r="M905" s="258"/>
      <c r="N905" s="259"/>
      <c r="O905" s="259"/>
      <c r="P905" s="259"/>
      <c r="Q905" s="259"/>
      <c r="R905" s="259"/>
      <c r="S905" s="259"/>
      <c r="T905" s="260"/>
      <c r="AT905" s="261" t="s">
        <v>148</v>
      </c>
      <c r="AU905" s="261" t="s">
        <v>83</v>
      </c>
      <c r="AV905" s="12" t="s">
        <v>83</v>
      </c>
      <c r="AW905" s="12" t="s">
        <v>30</v>
      </c>
      <c r="AX905" s="12" t="s">
        <v>73</v>
      </c>
      <c r="AY905" s="261" t="s">
        <v>139</v>
      </c>
    </row>
    <row r="906" spans="2:51" s="12" customFormat="1" ht="12">
      <c r="B906" s="250"/>
      <c r="C906" s="251"/>
      <c r="D906" s="252" t="s">
        <v>148</v>
      </c>
      <c r="E906" s="253" t="s">
        <v>1</v>
      </c>
      <c r="F906" s="254" t="s">
        <v>1236</v>
      </c>
      <c r="G906" s="251"/>
      <c r="H906" s="255">
        <v>4.2</v>
      </c>
      <c r="I906" s="256"/>
      <c r="J906" s="251"/>
      <c r="K906" s="251"/>
      <c r="L906" s="257"/>
      <c r="M906" s="258"/>
      <c r="N906" s="259"/>
      <c r="O906" s="259"/>
      <c r="P906" s="259"/>
      <c r="Q906" s="259"/>
      <c r="R906" s="259"/>
      <c r="S906" s="259"/>
      <c r="T906" s="260"/>
      <c r="AT906" s="261" t="s">
        <v>148</v>
      </c>
      <c r="AU906" s="261" t="s">
        <v>83</v>
      </c>
      <c r="AV906" s="12" t="s">
        <v>83</v>
      </c>
      <c r="AW906" s="12" t="s">
        <v>30</v>
      </c>
      <c r="AX906" s="12" t="s">
        <v>73</v>
      </c>
      <c r="AY906" s="261" t="s">
        <v>139</v>
      </c>
    </row>
    <row r="907" spans="2:51" s="12" customFormat="1" ht="12">
      <c r="B907" s="250"/>
      <c r="C907" s="251"/>
      <c r="D907" s="252" t="s">
        <v>148</v>
      </c>
      <c r="E907" s="253" t="s">
        <v>1</v>
      </c>
      <c r="F907" s="254" t="s">
        <v>1237</v>
      </c>
      <c r="G907" s="251"/>
      <c r="H907" s="255">
        <v>4.7</v>
      </c>
      <c r="I907" s="256"/>
      <c r="J907" s="251"/>
      <c r="K907" s="251"/>
      <c r="L907" s="257"/>
      <c r="M907" s="258"/>
      <c r="N907" s="259"/>
      <c r="O907" s="259"/>
      <c r="P907" s="259"/>
      <c r="Q907" s="259"/>
      <c r="R907" s="259"/>
      <c r="S907" s="259"/>
      <c r="T907" s="260"/>
      <c r="AT907" s="261" t="s">
        <v>148</v>
      </c>
      <c r="AU907" s="261" t="s">
        <v>83</v>
      </c>
      <c r="AV907" s="12" t="s">
        <v>83</v>
      </c>
      <c r="AW907" s="12" t="s">
        <v>30</v>
      </c>
      <c r="AX907" s="12" t="s">
        <v>73</v>
      </c>
      <c r="AY907" s="261" t="s">
        <v>139</v>
      </c>
    </row>
    <row r="908" spans="2:51" s="12" customFormat="1" ht="12">
      <c r="B908" s="250"/>
      <c r="C908" s="251"/>
      <c r="D908" s="252" t="s">
        <v>148</v>
      </c>
      <c r="E908" s="253" t="s">
        <v>1</v>
      </c>
      <c r="F908" s="254" t="s">
        <v>1238</v>
      </c>
      <c r="G908" s="251"/>
      <c r="H908" s="255">
        <v>4.7</v>
      </c>
      <c r="I908" s="256"/>
      <c r="J908" s="251"/>
      <c r="K908" s="251"/>
      <c r="L908" s="257"/>
      <c r="M908" s="258"/>
      <c r="N908" s="259"/>
      <c r="O908" s="259"/>
      <c r="P908" s="259"/>
      <c r="Q908" s="259"/>
      <c r="R908" s="259"/>
      <c r="S908" s="259"/>
      <c r="T908" s="260"/>
      <c r="AT908" s="261" t="s">
        <v>148</v>
      </c>
      <c r="AU908" s="261" t="s">
        <v>83</v>
      </c>
      <c r="AV908" s="12" t="s">
        <v>83</v>
      </c>
      <c r="AW908" s="12" t="s">
        <v>30</v>
      </c>
      <c r="AX908" s="12" t="s">
        <v>73</v>
      </c>
      <c r="AY908" s="261" t="s">
        <v>139</v>
      </c>
    </row>
    <row r="909" spans="2:51" s="12" customFormat="1" ht="12">
      <c r="B909" s="250"/>
      <c r="C909" s="251"/>
      <c r="D909" s="252" t="s">
        <v>148</v>
      </c>
      <c r="E909" s="253" t="s">
        <v>1</v>
      </c>
      <c r="F909" s="254" t="s">
        <v>1239</v>
      </c>
      <c r="G909" s="251"/>
      <c r="H909" s="255">
        <v>4.7</v>
      </c>
      <c r="I909" s="256"/>
      <c r="J909" s="251"/>
      <c r="K909" s="251"/>
      <c r="L909" s="257"/>
      <c r="M909" s="258"/>
      <c r="N909" s="259"/>
      <c r="O909" s="259"/>
      <c r="P909" s="259"/>
      <c r="Q909" s="259"/>
      <c r="R909" s="259"/>
      <c r="S909" s="259"/>
      <c r="T909" s="260"/>
      <c r="AT909" s="261" t="s">
        <v>148</v>
      </c>
      <c r="AU909" s="261" t="s">
        <v>83</v>
      </c>
      <c r="AV909" s="12" t="s">
        <v>83</v>
      </c>
      <c r="AW909" s="12" t="s">
        <v>30</v>
      </c>
      <c r="AX909" s="12" t="s">
        <v>73</v>
      </c>
      <c r="AY909" s="261" t="s">
        <v>139</v>
      </c>
    </row>
    <row r="910" spans="2:51" s="12" customFormat="1" ht="12">
      <c r="B910" s="250"/>
      <c r="C910" s="251"/>
      <c r="D910" s="252" t="s">
        <v>148</v>
      </c>
      <c r="E910" s="253" t="s">
        <v>1</v>
      </c>
      <c r="F910" s="254" t="s">
        <v>1240</v>
      </c>
      <c r="G910" s="251"/>
      <c r="H910" s="255">
        <v>12</v>
      </c>
      <c r="I910" s="256"/>
      <c r="J910" s="251"/>
      <c r="K910" s="251"/>
      <c r="L910" s="257"/>
      <c r="M910" s="258"/>
      <c r="N910" s="259"/>
      <c r="O910" s="259"/>
      <c r="P910" s="259"/>
      <c r="Q910" s="259"/>
      <c r="R910" s="259"/>
      <c r="S910" s="259"/>
      <c r="T910" s="260"/>
      <c r="AT910" s="261" t="s">
        <v>148</v>
      </c>
      <c r="AU910" s="261" t="s">
        <v>83</v>
      </c>
      <c r="AV910" s="12" t="s">
        <v>83</v>
      </c>
      <c r="AW910" s="12" t="s">
        <v>30</v>
      </c>
      <c r="AX910" s="12" t="s">
        <v>73</v>
      </c>
      <c r="AY910" s="261" t="s">
        <v>139</v>
      </c>
    </row>
    <row r="911" spans="2:51" s="12" customFormat="1" ht="12">
      <c r="B911" s="250"/>
      <c r="C911" s="251"/>
      <c r="D911" s="252" t="s">
        <v>148</v>
      </c>
      <c r="E911" s="253" t="s">
        <v>1</v>
      </c>
      <c r="F911" s="254" t="s">
        <v>1241</v>
      </c>
      <c r="G911" s="251"/>
      <c r="H911" s="255">
        <v>4.8</v>
      </c>
      <c r="I911" s="256"/>
      <c r="J911" s="251"/>
      <c r="K911" s="251"/>
      <c r="L911" s="257"/>
      <c r="M911" s="258"/>
      <c r="N911" s="259"/>
      <c r="O911" s="259"/>
      <c r="P911" s="259"/>
      <c r="Q911" s="259"/>
      <c r="R911" s="259"/>
      <c r="S911" s="259"/>
      <c r="T911" s="260"/>
      <c r="AT911" s="261" t="s">
        <v>148</v>
      </c>
      <c r="AU911" s="261" t="s">
        <v>83</v>
      </c>
      <c r="AV911" s="12" t="s">
        <v>83</v>
      </c>
      <c r="AW911" s="12" t="s">
        <v>30</v>
      </c>
      <c r="AX911" s="12" t="s">
        <v>73</v>
      </c>
      <c r="AY911" s="261" t="s">
        <v>139</v>
      </c>
    </row>
    <row r="912" spans="2:51" s="12" customFormat="1" ht="12">
      <c r="B912" s="250"/>
      <c r="C912" s="251"/>
      <c r="D912" s="252" t="s">
        <v>148</v>
      </c>
      <c r="E912" s="253" t="s">
        <v>1</v>
      </c>
      <c r="F912" s="254" t="s">
        <v>1242</v>
      </c>
      <c r="G912" s="251"/>
      <c r="H912" s="255">
        <v>2</v>
      </c>
      <c r="I912" s="256"/>
      <c r="J912" s="251"/>
      <c r="K912" s="251"/>
      <c r="L912" s="257"/>
      <c r="M912" s="258"/>
      <c r="N912" s="259"/>
      <c r="O912" s="259"/>
      <c r="P912" s="259"/>
      <c r="Q912" s="259"/>
      <c r="R912" s="259"/>
      <c r="S912" s="259"/>
      <c r="T912" s="260"/>
      <c r="AT912" s="261" t="s">
        <v>148</v>
      </c>
      <c r="AU912" s="261" t="s">
        <v>83</v>
      </c>
      <c r="AV912" s="12" t="s">
        <v>83</v>
      </c>
      <c r="AW912" s="12" t="s">
        <v>30</v>
      </c>
      <c r="AX912" s="12" t="s">
        <v>73</v>
      </c>
      <c r="AY912" s="261" t="s">
        <v>139</v>
      </c>
    </row>
    <row r="913" spans="2:51" s="12" customFormat="1" ht="12">
      <c r="B913" s="250"/>
      <c r="C913" s="251"/>
      <c r="D913" s="252" t="s">
        <v>148</v>
      </c>
      <c r="E913" s="253" t="s">
        <v>1</v>
      </c>
      <c r="F913" s="254" t="s">
        <v>1243</v>
      </c>
      <c r="G913" s="251"/>
      <c r="H913" s="255">
        <v>9.16</v>
      </c>
      <c r="I913" s="256"/>
      <c r="J913" s="251"/>
      <c r="K913" s="251"/>
      <c r="L913" s="257"/>
      <c r="M913" s="258"/>
      <c r="N913" s="259"/>
      <c r="O913" s="259"/>
      <c r="P913" s="259"/>
      <c r="Q913" s="259"/>
      <c r="R913" s="259"/>
      <c r="S913" s="259"/>
      <c r="T913" s="260"/>
      <c r="AT913" s="261" t="s">
        <v>148</v>
      </c>
      <c r="AU913" s="261" t="s">
        <v>83</v>
      </c>
      <c r="AV913" s="12" t="s">
        <v>83</v>
      </c>
      <c r="AW913" s="12" t="s">
        <v>30</v>
      </c>
      <c r="AX913" s="12" t="s">
        <v>73</v>
      </c>
      <c r="AY913" s="261" t="s">
        <v>139</v>
      </c>
    </row>
    <row r="914" spans="2:51" s="13" customFormat="1" ht="12">
      <c r="B914" s="262"/>
      <c r="C914" s="263"/>
      <c r="D914" s="252" t="s">
        <v>148</v>
      </c>
      <c r="E914" s="264" t="s">
        <v>1</v>
      </c>
      <c r="F914" s="265" t="s">
        <v>150</v>
      </c>
      <c r="G914" s="263"/>
      <c r="H914" s="266">
        <v>114.63000000000001</v>
      </c>
      <c r="I914" s="267"/>
      <c r="J914" s="263"/>
      <c r="K914" s="263"/>
      <c r="L914" s="268"/>
      <c r="M914" s="269"/>
      <c r="N914" s="270"/>
      <c r="O914" s="270"/>
      <c r="P914" s="270"/>
      <c r="Q914" s="270"/>
      <c r="R914" s="270"/>
      <c r="S914" s="270"/>
      <c r="T914" s="271"/>
      <c r="AT914" s="272" t="s">
        <v>148</v>
      </c>
      <c r="AU914" s="272" t="s">
        <v>83</v>
      </c>
      <c r="AV914" s="13" t="s">
        <v>146</v>
      </c>
      <c r="AW914" s="13" t="s">
        <v>30</v>
      </c>
      <c r="AX914" s="13" t="s">
        <v>81</v>
      </c>
      <c r="AY914" s="272" t="s">
        <v>139</v>
      </c>
    </row>
    <row r="915" spans="2:65" s="1" customFormat="1" ht="24" customHeight="1">
      <c r="B915" s="38"/>
      <c r="C915" s="237" t="s">
        <v>1244</v>
      </c>
      <c r="D915" s="237" t="s">
        <v>141</v>
      </c>
      <c r="E915" s="238" t="s">
        <v>1245</v>
      </c>
      <c r="F915" s="239" t="s">
        <v>1246</v>
      </c>
      <c r="G915" s="240" t="s">
        <v>171</v>
      </c>
      <c r="H915" s="241">
        <v>77</v>
      </c>
      <c r="I915" s="242"/>
      <c r="J915" s="243">
        <f>ROUND(I915*H915,2)</f>
        <v>0</v>
      </c>
      <c r="K915" s="239" t="s">
        <v>145</v>
      </c>
      <c r="L915" s="43"/>
      <c r="M915" s="244" t="s">
        <v>1</v>
      </c>
      <c r="N915" s="245" t="s">
        <v>38</v>
      </c>
      <c r="O915" s="86"/>
      <c r="P915" s="246">
        <f>O915*H915</f>
        <v>0</v>
      </c>
      <c r="Q915" s="246">
        <v>0.25575</v>
      </c>
      <c r="R915" s="246">
        <f>Q915*H915</f>
        <v>19.692749999999997</v>
      </c>
      <c r="S915" s="246">
        <v>0</v>
      </c>
      <c r="T915" s="247">
        <f>S915*H915</f>
        <v>0</v>
      </c>
      <c r="AR915" s="248" t="s">
        <v>146</v>
      </c>
      <c r="AT915" s="248" t="s">
        <v>141</v>
      </c>
      <c r="AU915" s="248" t="s">
        <v>83</v>
      </c>
      <c r="AY915" s="17" t="s">
        <v>139</v>
      </c>
      <c r="BE915" s="249">
        <f>IF(N915="základní",J915,0)</f>
        <v>0</v>
      </c>
      <c r="BF915" s="249">
        <f>IF(N915="snížená",J915,0)</f>
        <v>0</v>
      </c>
      <c r="BG915" s="249">
        <f>IF(N915="zákl. přenesená",J915,0)</f>
        <v>0</v>
      </c>
      <c r="BH915" s="249">
        <f>IF(N915="sníž. přenesená",J915,0)</f>
        <v>0</v>
      </c>
      <c r="BI915" s="249">
        <f>IF(N915="nulová",J915,0)</f>
        <v>0</v>
      </c>
      <c r="BJ915" s="17" t="s">
        <v>81</v>
      </c>
      <c r="BK915" s="249">
        <f>ROUND(I915*H915,2)</f>
        <v>0</v>
      </c>
      <c r="BL915" s="17" t="s">
        <v>146</v>
      </c>
      <c r="BM915" s="248" t="s">
        <v>1247</v>
      </c>
    </row>
    <row r="916" spans="2:51" s="14" customFormat="1" ht="12">
      <c r="B916" s="289"/>
      <c r="C916" s="290"/>
      <c r="D916" s="252" t="s">
        <v>148</v>
      </c>
      <c r="E916" s="291" t="s">
        <v>1</v>
      </c>
      <c r="F916" s="292" t="s">
        <v>1172</v>
      </c>
      <c r="G916" s="290"/>
      <c r="H916" s="291" t="s">
        <v>1</v>
      </c>
      <c r="I916" s="293"/>
      <c r="J916" s="290"/>
      <c r="K916" s="290"/>
      <c r="L916" s="294"/>
      <c r="M916" s="295"/>
      <c r="N916" s="296"/>
      <c r="O916" s="296"/>
      <c r="P916" s="296"/>
      <c r="Q916" s="296"/>
      <c r="R916" s="296"/>
      <c r="S916" s="296"/>
      <c r="T916" s="297"/>
      <c r="AT916" s="298" t="s">
        <v>148</v>
      </c>
      <c r="AU916" s="298" t="s">
        <v>83</v>
      </c>
      <c r="AV916" s="14" t="s">
        <v>81</v>
      </c>
      <c r="AW916" s="14" t="s">
        <v>30</v>
      </c>
      <c r="AX916" s="14" t="s">
        <v>73</v>
      </c>
      <c r="AY916" s="298" t="s">
        <v>139</v>
      </c>
    </row>
    <row r="917" spans="2:51" s="12" customFormat="1" ht="12">
      <c r="B917" s="250"/>
      <c r="C917" s="251"/>
      <c r="D917" s="252" t="s">
        <v>148</v>
      </c>
      <c r="E917" s="253" t="s">
        <v>1</v>
      </c>
      <c r="F917" s="254" t="s">
        <v>1248</v>
      </c>
      <c r="G917" s="251"/>
      <c r="H917" s="255">
        <v>10</v>
      </c>
      <c r="I917" s="256"/>
      <c r="J917" s="251"/>
      <c r="K917" s="251"/>
      <c r="L917" s="257"/>
      <c r="M917" s="258"/>
      <c r="N917" s="259"/>
      <c r="O917" s="259"/>
      <c r="P917" s="259"/>
      <c r="Q917" s="259"/>
      <c r="R917" s="259"/>
      <c r="S917" s="259"/>
      <c r="T917" s="260"/>
      <c r="AT917" s="261" t="s">
        <v>148</v>
      </c>
      <c r="AU917" s="261" t="s">
        <v>83</v>
      </c>
      <c r="AV917" s="12" t="s">
        <v>83</v>
      </c>
      <c r="AW917" s="12" t="s">
        <v>30</v>
      </c>
      <c r="AX917" s="12" t="s">
        <v>73</v>
      </c>
      <c r="AY917" s="261" t="s">
        <v>139</v>
      </c>
    </row>
    <row r="918" spans="2:51" s="12" customFormat="1" ht="12">
      <c r="B918" s="250"/>
      <c r="C918" s="251"/>
      <c r="D918" s="252" t="s">
        <v>148</v>
      </c>
      <c r="E918" s="253" t="s">
        <v>1</v>
      </c>
      <c r="F918" s="254" t="s">
        <v>1249</v>
      </c>
      <c r="G918" s="251"/>
      <c r="H918" s="255">
        <v>4</v>
      </c>
      <c r="I918" s="256"/>
      <c r="J918" s="251"/>
      <c r="K918" s="251"/>
      <c r="L918" s="257"/>
      <c r="M918" s="258"/>
      <c r="N918" s="259"/>
      <c r="O918" s="259"/>
      <c r="P918" s="259"/>
      <c r="Q918" s="259"/>
      <c r="R918" s="259"/>
      <c r="S918" s="259"/>
      <c r="T918" s="260"/>
      <c r="AT918" s="261" t="s">
        <v>148</v>
      </c>
      <c r="AU918" s="261" t="s">
        <v>83</v>
      </c>
      <c r="AV918" s="12" t="s">
        <v>83</v>
      </c>
      <c r="AW918" s="12" t="s">
        <v>30</v>
      </c>
      <c r="AX918" s="12" t="s">
        <v>73</v>
      </c>
      <c r="AY918" s="261" t="s">
        <v>139</v>
      </c>
    </row>
    <row r="919" spans="2:51" s="12" customFormat="1" ht="12">
      <c r="B919" s="250"/>
      <c r="C919" s="251"/>
      <c r="D919" s="252" t="s">
        <v>148</v>
      </c>
      <c r="E919" s="253" t="s">
        <v>1</v>
      </c>
      <c r="F919" s="254" t="s">
        <v>1250</v>
      </c>
      <c r="G919" s="251"/>
      <c r="H919" s="255">
        <v>8</v>
      </c>
      <c r="I919" s="256"/>
      <c r="J919" s="251"/>
      <c r="K919" s="251"/>
      <c r="L919" s="257"/>
      <c r="M919" s="258"/>
      <c r="N919" s="259"/>
      <c r="O919" s="259"/>
      <c r="P919" s="259"/>
      <c r="Q919" s="259"/>
      <c r="R919" s="259"/>
      <c r="S919" s="259"/>
      <c r="T919" s="260"/>
      <c r="AT919" s="261" t="s">
        <v>148</v>
      </c>
      <c r="AU919" s="261" t="s">
        <v>83</v>
      </c>
      <c r="AV919" s="12" t="s">
        <v>83</v>
      </c>
      <c r="AW919" s="12" t="s">
        <v>30</v>
      </c>
      <c r="AX919" s="12" t="s">
        <v>73</v>
      </c>
      <c r="AY919" s="261" t="s">
        <v>139</v>
      </c>
    </row>
    <row r="920" spans="2:51" s="12" customFormat="1" ht="12">
      <c r="B920" s="250"/>
      <c r="C920" s="251"/>
      <c r="D920" s="252" t="s">
        <v>148</v>
      </c>
      <c r="E920" s="253" t="s">
        <v>1</v>
      </c>
      <c r="F920" s="254" t="s">
        <v>1251</v>
      </c>
      <c r="G920" s="251"/>
      <c r="H920" s="255">
        <v>4</v>
      </c>
      <c r="I920" s="256"/>
      <c r="J920" s="251"/>
      <c r="K920" s="251"/>
      <c r="L920" s="257"/>
      <c r="M920" s="258"/>
      <c r="N920" s="259"/>
      <c r="O920" s="259"/>
      <c r="P920" s="259"/>
      <c r="Q920" s="259"/>
      <c r="R920" s="259"/>
      <c r="S920" s="259"/>
      <c r="T920" s="260"/>
      <c r="AT920" s="261" t="s">
        <v>148</v>
      </c>
      <c r="AU920" s="261" t="s">
        <v>83</v>
      </c>
      <c r="AV920" s="12" t="s">
        <v>83</v>
      </c>
      <c r="AW920" s="12" t="s">
        <v>30</v>
      </c>
      <c r="AX920" s="12" t="s">
        <v>73</v>
      </c>
      <c r="AY920" s="261" t="s">
        <v>139</v>
      </c>
    </row>
    <row r="921" spans="2:51" s="14" customFormat="1" ht="12">
      <c r="B921" s="289"/>
      <c r="C921" s="290"/>
      <c r="D921" s="252" t="s">
        <v>148</v>
      </c>
      <c r="E921" s="291" t="s">
        <v>1</v>
      </c>
      <c r="F921" s="292" t="s">
        <v>1184</v>
      </c>
      <c r="G921" s="290"/>
      <c r="H921" s="291" t="s">
        <v>1</v>
      </c>
      <c r="I921" s="293"/>
      <c r="J921" s="290"/>
      <c r="K921" s="290"/>
      <c r="L921" s="294"/>
      <c r="M921" s="295"/>
      <c r="N921" s="296"/>
      <c r="O921" s="296"/>
      <c r="P921" s="296"/>
      <c r="Q921" s="296"/>
      <c r="R921" s="296"/>
      <c r="S921" s="296"/>
      <c r="T921" s="297"/>
      <c r="AT921" s="298" t="s">
        <v>148</v>
      </c>
      <c r="AU921" s="298" t="s">
        <v>83</v>
      </c>
      <c r="AV921" s="14" t="s">
        <v>81</v>
      </c>
      <c r="AW921" s="14" t="s">
        <v>30</v>
      </c>
      <c r="AX921" s="14" t="s">
        <v>73</v>
      </c>
      <c r="AY921" s="298" t="s">
        <v>139</v>
      </c>
    </row>
    <row r="922" spans="2:51" s="12" customFormat="1" ht="12">
      <c r="B922" s="250"/>
      <c r="C922" s="251"/>
      <c r="D922" s="252" t="s">
        <v>148</v>
      </c>
      <c r="E922" s="253" t="s">
        <v>1</v>
      </c>
      <c r="F922" s="254" t="s">
        <v>1252</v>
      </c>
      <c r="G922" s="251"/>
      <c r="H922" s="255">
        <v>11</v>
      </c>
      <c r="I922" s="256"/>
      <c r="J922" s="251"/>
      <c r="K922" s="251"/>
      <c r="L922" s="257"/>
      <c r="M922" s="258"/>
      <c r="N922" s="259"/>
      <c r="O922" s="259"/>
      <c r="P922" s="259"/>
      <c r="Q922" s="259"/>
      <c r="R922" s="259"/>
      <c r="S922" s="259"/>
      <c r="T922" s="260"/>
      <c r="AT922" s="261" t="s">
        <v>148</v>
      </c>
      <c r="AU922" s="261" t="s">
        <v>83</v>
      </c>
      <c r="AV922" s="12" t="s">
        <v>83</v>
      </c>
      <c r="AW922" s="12" t="s">
        <v>30</v>
      </c>
      <c r="AX922" s="12" t="s">
        <v>73</v>
      </c>
      <c r="AY922" s="261" t="s">
        <v>139</v>
      </c>
    </row>
    <row r="923" spans="2:51" s="12" customFormat="1" ht="12">
      <c r="B923" s="250"/>
      <c r="C923" s="251"/>
      <c r="D923" s="252" t="s">
        <v>148</v>
      </c>
      <c r="E923" s="253" t="s">
        <v>1</v>
      </c>
      <c r="F923" s="254" t="s">
        <v>1253</v>
      </c>
      <c r="G923" s="251"/>
      <c r="H923" s="255">
        <v>3</v>
      </c>
      <c r="I923" s="256"/>
      <c r="J923" s="251"/>
      <c r="K923" s="251"/>
      <c r="L923" s="257"/>
      <c r="M923" s="258"/>
      <c r="N923" s="259"/>
      <c r="O923" s="259"/>
      <c r="P923" s="259"/>
      <c r="Q923" s="259"/>
      <c r="R923" s="259"/>
      <c r="S923" s="259"/>
      <c r="T923" s="260"/>
      <c r="AT923" s="261" t="s">
        <v>148</v>
      </c>
      <c r="AU923" s="261" t="s">
        <v>83</v>
      </c>
      <c r="AV923" s="12" t="s">
        <v>83</v>
      </c>
      <c r="AW923" s="12" t="s">
        <v>30</v>
      </c>
      <c r="AX923" s="12" t="s">
        <v>73</v>
      </c>
      <c r="AY923" s="261" t="s">
        <v>139</v>
      </c>
    </row>
    <row r="924" spans="2:51" s="12" customFormat="1" ht="12">
      <c r="B924" s="250"/>
      <c r="C924" s="251"/>
      <c r="D924" s="252" t="s">
        <v>148</v>
      </c>
      <c r="E924" s="253" t="s">
        <v>1</v>
      </c>
      <c r="F924" s="254" t="s">
        <v>1254</v>
      </c>
      <c r="G924" s="251"/>
      <c r="H924" s="255">
        <v>11</v>
      </c>
      <c r="I924" s="256"/>
      <c r="J924" s="251"/>
      <c r="K924" s="251"/>
      <c r="L924" s="257"/>
      <c r="M924" s="258"/>
      <c r="N924" s="259"/>
      <c r="O924" s="259"/>
      <c r="P924" s="259"/>
      <c r="Q924" s="259"/>
      <c r="R924" s="259"/>
      <c r="S924" s="259"/>
      <c r="T924" s="260"/>
      <c r="AT924" s="261" t="s">
        <v>148</v>
      </c>
      <c r="AU924" s="261" t="s">
        <v>83</v>
      </c>
      <c r="AV924" s="12" t="s">
        <v>83</v>
      </c>
      <c r="AW924" s="12" t="s">
        <v>30</v>
      </c>
      <c r="AX924" s="12" t="s">
        <v>73</v>
      </c>
      <c r="AY924" s="261" t="s">
        <v>139</v>
      </c>
    </row>
    <row r="925" spans="2:51" s="12" customFormat="1" ht="12">
      <c r="B925" s="250"/>
      <c r="C925" s="251"/>
      <c r="D925" s="252" t="s">
        <v>148</v>
      </c>
      <c r="E925" s="253" t="s">
        <v>1</v>
      </c>
      <c r="F925" s="254" t="s">
        <v>1255</v>
      </c>
      <c r="G925" s="251"/>
      <c r="H925" s="255">
        <v>10</v>
      </c>
      <c r="I925" s="256"/>
      <c r="J925" s="251"/>
      <c r="K925" s="251"/>
      <c r="L925" s="257"/>
      <c r="M925" s="258"/>
      <c r="N925" s="259"/>
      <c r="O925" s="259"/>
      <c r="P925" s="259"/>
      <c r="Q925" s="259"/>
      <c r="R925" s="259"/>
      <c r="S925" s="259"/>
      <c r="T925" s="260"/>
      <c r="AT925" s="261" t="s">
        <v>148</v>
      </c>
      <c r="AU925" s="261" t="s">
        <v>83</v>
      </c>
      <c r="AV925" s="12" t="s">
        <v>83</v>
      </c>
      <c r="AW925" s="12" t="s">
        <v>30</v>
      </c>
      <c r="AX925" s="12" t="s">
        <v>73</v>
      </c>
      <c r="AY925" s="261" t="s">
        <v>139</v>
      </c>
    </row>
    <row r="926" spans="2:51" s="12" customFormat="1" ht="12">
      <c r="B926" s="250"/>
      <c r="C926" s="251"/>
      <c r="D926" s="252" t="s">
        <v>148</v>
      </c>
      <c r="E926" s="253" t="s">
        <v>1</v>
      </c>
      <c r="F926" s="254" t="s">
        <v>1256</v>
      </c>
      <c r="G926" s="251"/>
      <c r="H926" s="255">
        <v>10</v>
      </c>
      <c r="I926" s="256"/>
      <c r="J926" s="251"/>
      <c r="K926" s="251"/>
      <c r="L926" s="257"/>
      <c r="M926" s="258"/>
      <c r="N926" s="259"/>
      <c r="O926" s="259"/>
      <c r="P926" s="259"/>
      <c r="Q926" s="259"/>
      <c r="R926" s="259"/>
      <c r="S926" s="259"/>
      <c r="T926" s="260"/>
      <c r="AT926" s="261" t="s">
        <v>148</v>
      </c>
      <c r="AU926" s="261" t="s">
        <v>83</v>
      </c>
      <c r="AV926" s="12" t="s">
        <v>83</v>
      </c>
      <c r="AW926" s="12" t="s">
        <v>30</v>
      </c>
      <c r="AX926" s="12" t="s">
        <v>73</v>
      </c>
      <c r="AY926" s="261" t="s">
        <v>139</v>
      </c>
    </row>
    <row r="927" spans="2:51" s="12" customFormat="1" ht="12">
      <c r="B927" s="250"/>
      <c r="C927" s="251"/>
      <c r="D927" s="252" t="s">
        <v>148</v>
      </c>
      <c r="E927" s="253" t="s">
        <v>1</v>
      </c>
      <c r="F927" s="254" t="s">
        <v>1257</v>
      </c>
      <c r="G927" s="251"/>
      <c r="H927" s="255">
        <v>6</v>
      </c>
      <c r="I927" s="256"/>
      <c r="J927" s="251"/>
      <c r="K927" s="251"/>
      <c r="L927" s="257"/>
      <c r="M927" s="258"/>
      <c r="N927" s="259"/>
      <c r="O927" s="259"/>
      <c r="P927" s="259"/>
      <c r="Q927" s="259"/>
      <c r="R927" s="259"/>
      <c r="S927" s="259"/>
      <c r="T927" s="260"/>
      <c r="AT927" s="261" t="s">
        <v>148</v>
      </c>
      <c r="AU927" s="261" t="s">
        <v>83</v>
      </c>
      <c r="AV927" s="12" t="s">
        <v>83</v>
      </c>
      <c r="AW927" s="12" t="s">
        <v>30</v>
      </c>
      <c r="AX927" s="12" t="s">
        <v>73</v>
      </c>
      <c r="AY927" s="261" t="s">
        <v>139</v>
      </c>
    </row>
    <row r="928" spans="2:51" s="13" customFormat="1" ht="12">
      <c r="B928" s="262"/>
      <c r="C928" s="263"/>
      <c r="D928" s="252" t="s">
        <v>148</v>
      </c>
      <c r="E928" s="264" t="s">
        <v>1</v>
      </c>
      <c r="F928" s="265" t="s">
        <v>150</v>
      </c>
      <c r="G928" s="263"/>
      <c r="H928" s="266">
        <v>77</v>
      </c>
      <c r="I928" s="267"/>
      <c r="J928" s="263"/>
      <c r="K928" s="263"/>
      <c r="L928" s="268"/>
      <c r="M928" s="269"/>
      <c r="N928" s="270"/>
      <c r="O928" s="270"/>
      <c r="P928" s="270"/>
      <c r="Q928" s="270"/>
      <c r="R928" s="270"/>
      <c r="S928" s="270"/>
      <c r="T928" s="271"/>
      <c r="AT928" s="272" t="s">
        <v>148</v>
      </c>
      <c r="AU928" s="272" t="s">
        <v>83</v>
      </c>
      <c r="AV928" s="13" t="s">
        <v>146</v>
      </c>
      <c r="AW928" s="13" t="s">
        <v>30</v>
      </c>
      <c r="AX928" s="13" t="s">
        <v>81</v>
      </c>
      <c r="AY928" s="272" t="s">
        <v>139</v>
      </c>
    </row>
    <row r="929" spans="2:65" s="1" customFormat="1" ht="16.5" customHeight="1">
      <c r="B929" s="38"/>
      <c r="C929" s="273" t="s">
        <v>1258</v>
      </c>
      <c r="D929" s="273" t="s">
        <v>174</v>
      </c>
      <c r="E929" s="274" t="s">
        <v>1206</v>
      </c>
      <c r="F929" s="275" t="s">
        <v>1207</v>
      </c>
      <c r="G929" s="276" t="s">
        <v>171</v>
      </c>
      <c r="H929" s="277">
        <v>147.02</v>
      </c>
      <c r="I929" s="278"/>
      <c r="J929" s="279">
        <f>ROUND(I929*H929,2)</f>
        <v>0</v>
      </c>
      <c r="K929" s="275" t="s">
        <v>1</v>
      </c>
      <c r="L929" s="280"/>
      <c r="M929" s="281" t="s">
        <v>1</v>
      </c>
      <c r="N929" s="282" t="s">
        <v>38</v>
      </c>
      <c r="O929" s="86"/>
      <c r="P929" s="246">
        <f>O929*H929</f>
        <v>0</v>
      </c>
      <c r="Q929" s="246">
        <v>0.295</v>
      </c>
      <c r="R929" s="246">
        <f>Q929*H929</f>
        <v>43.3709</v>
      </c>
      <c r="S929" s="246">
        <v>0</v>
      </c>
      <c r="T929" s="247">
        <f>S929*H929</f>
        <v>0</v>
      </c>
      <c r="AR929" s="248" t="s">
        <v>178</v>
      </c>
      <c r="AT929" s="248" t="s">
        <v>174</v>
      </c>
      <c r="AU929" s="248" t="s">
        <v>83</v>
      </c>
      <c r="AY929" s="17" t="s">
        <v>139</v>
      </c>
      <c r="BE929" s="249">
        <f>IF(N929="základní",J929,0)</f>
        <v>0</v>
      </c>
      <c r="BF929" s="249">
        <f>IF(N929="snížená",J929,0)</f>
        <v>0</v>
      </c>
      <c r="BG929" s="249">
        <f>IF(N929="zákl. přenesená",J929,0)</f>
        <v>0</v>
      </c>
      <c r="BH929" s="249">
        <f>IF(N929="sníž. přenesená",J929,0)</f>
        <v>0</v>
      </c>
      <c r="BI929" s="249">
        <f>IF(N929="nulová",J929,0)</f>
        <v>0</v>
      </c>
      <c r="BJ929" s="17" t="s">
        <v>81</v>
      </c>
      <c r="BK929" s="249">
        <f>ROUND(I929*H929,2)</f>
        <v>0</v>
      </c>
      <c r="BL929" s="17" t="s">
        <v>146</v>
      </c>
      <c r="BM929" s="248" t="s">
        <v>1259</v>
      </c>
    </row>
    <row r="930" spans="2:51" s="12" customFormat="1" ht="12">
      <c r="B930" s="250"/>
      <c r="C930" s="251"/>
      <c r="D930" s="252" t="s">
        <v>148</v>
      </c>
      <c r="E930" s="253" t="s">
        <v>1</v>
      </c>
      <c r="F930" s="254" t="s">
        <v>1260</v>
      </c>
      <c r="G930" s="251"/>
      <c r="H930" s="255">
        <v>50.7</v>
      </c>
      <c r="I930" s="256"/>
      <c r="J930" s="251"/>
      <c r="K930" s="251"/>
      <c r="L930" s="257"/>
      <c r="M930" s="258"/>
      <c r="N930" s="259"/>
      <c r="O930" s="259"/>
      <c r="P930" s="259"/>
      <c r="Q930" s="259"/>
      <c r="R930" s="259"/>
      <c r="S930" s="259"/>
      <c r="T930" s="260"/>
      <c r="AT930" s="261" t="s">
        <v>148</v>
      </c>
      <c r="AU930" s="261" t="s">
        <v>83</v>
      </c>
      <c r="AV930" s="12" t="s">
        <v>83</v>
      </c>
      <c r="AW930" s="12" t="s">
        <v>30</v>
      </c>
      <c r="AX930" s="12" t="s">
        <v>73</v>
      </c>
      <c r="AY930" s="261" t="s">
        <v>139</v>
      </c>
    </row>
    <row r="931" spans="2:51" s="12" customFormat="1" ht="12">
      <c r="B931" s="250"/>
      <c r="C931" s="251"/>
      <c r="D931" s="252" t="s">
        <v>148</v>
      </c>
      <c r="E931" s="253" t="s">
        <v>1</v>
      </c>
      <c r="F931" s="254" t="s">
        <v>1261</v>
      </c>
      <c r="G931" s="251"/>
      <c r="H931" s="255">
        <v>23.36</v>
      </c>
      <c r="I931" s="256"/>
      <c r="J931" s="251"/>
      <c r="K931" s="251"/>
      <c r="L931" s="257"/>
      <c r="M931" s="258"/>
      <c r="N931" s="259"/>
      <c r="O931" s="259"/>
      <c r="P931" s="259"/>
      <c r="Q931" s="259"/>
      <c r="R931" s="259"/>
      <c r="S931" s="259"/>
      <c r="T931" s="260"/>
      <c r="AT931" s="261" t="s">
        <v>148</v>
      </c>
      <c r="AU931" s="261" t="s">
        <v>83</v>
      </c>
      <c r="AV931" s="12" t="s">
        <v>83</v>
      </c>
      <c r="AW931" s="12" t="s">
        <v>30</v>
      </c>
      <c r="AX931" s="12" t="s">
        <v>73</v>
      </c>
      <c r="AY931" s="261" t="s">
        <v>139</v>
      </c>
    </row>
    <row r="932" spans="2:51" s="12" customFormat="1" ht="12">
      <c r="B932" s="250"/>
      <c r="C932" s="251"/>
      <c r="D932" s="252" t="s">
        <v>148</v>
      </c>
      <c r="E932" s="253" t="s">
        <v>1</v>
      </c>
      <c r="F932" s="254" t="s">
        <v>1262</v>
      </c>
      <c r="G932" s="251"/>
      <c r="H932" s="255">
        <v>48.64</v>
      </c>
      <c r="I932" s="256"/>
      <c r="J932" s="251"/>
      <c r="K932" s="251"/>
      <c r="L932" s="257"/>
      <c r="M932" s="258"/>
      <c r="N932" s="259"/>
      <c r="O932" s="259"/>
      <c r="P932" s="259"/>
      <c r="Q932" s="259"/>
      <c r="R932" s="259"/>
      <c r="S932" s="259"/>
      <c r="T932" s="260"/>
      <c r="AT932" s="261" t="s">
        <v>148</v>
      </c>
      <c r="AU932" s="261" t="s">
        <v>83</v>
      </c>
      <c r="AV932" s="12" t="s">
        <v>83</v>
      </c>
      <c r="AW932" s="12" t="s">
        <v>30</v>
      </c>
      <c r="AX932" s="12" t="s">
        <v>73</v>
      </c>
      <c r="AY932" s="261" t="s">
        <v>139</v>
      </c>
    </row>
    <row r="933" spans="2:51" s="12" customFormat="1" ht="12">
      <c r="B933" s="250"/>
      <c r="C933" s="251"/>
      <c r="D933" s="252" t="s">
        <v>148</v>
      </c>
      <c r="E933" s="253" t="s">
        <v>1</v>
      </c>
      <c r="F933" s="254" t="s">
        <v>1263</v>
      </c>
      <c r="G933" s="251"/>
      <c r="H933" s="255">
        <v>24.32</v>
      </c>
      <c r="I933" s="256"/>
      <c r="J933" s="251"/>
      <c r="K933" s="251"/>
      <c r="L933" s="257"/>
      <c r="M933" s="258"/>
      <c r="N933" s="259"/>
      <c r="O933" s="259"/>
      <c r="P933" s="259"/>
      <c r="Q933" s="259"/>
      <c r="R933" s="259"/>
      <c r="S933" s="259"/>
      <c r="T933" s="260"/>
      <c r="AT933" s="261" t="s">
        <v>148</v>
      </c>
      <c r="AU933" s="261" t="s">
        <v>83</v>
      </c>
      <c r="AV933" s="12" t="s">
        <v>83</v>
      </c>
      <c r="AW933" s="12" t="s">
        <v>30</v>
      </c>
      <c r="AX933" s="12" t="s">
        <v>73</v>
      </c>
      <c r="AY933" s="261" t="s">
        <v>139</v>
      </c>
    </row>
    <row r="934" spans="2:51" s="13" customFormat="1" ht="12">
      <c r="B934" s="262"/>
      <c r="C934" s="263"/>
      <c r="D934" s="252" t="s">
        <v>148</v>
      </c>
      <c r="E934" s="264" t="s">
        <v>1</v>
      </c>
      <c r="F934" s="265" t="s">
        <v>150</v>
      </c>
      <c r="G934" s="263"/>
      <c r="H934" s="266">
        <v>147.02</v>
      </c>
      <c r="I934" s="267"/>
      <c r="J934" s="263"/>
      <c r="K934" s="263"/>
      <c r="L934" s="268"/>
      <c r="M934" s="269"/>
      <c r="N934" s="270"/>
      <c r="O934" s="270"/>
      <c r="P934" s="270"/>
      <c r="Q934" s="270"/>
      <c r="R934" s="270"/>
      <c r="S934" s="270"/>
      <c r="T934" s="271"/>
      <c r="AT934" s="272" t="s">
        <v>148</v>
      </c>
      <c r="AU934" s="272" t="s">
        <v>83</v>
      </c>
      <c r="AV934" s="13" t="s">
        <v>146</v>
      </c>
      <c r="AW934" s="13" t="s">
        <v>30</v>
      </c>
      <c r="AX934" s="13" t="s">
        <v>81</v>
      </c>
      <c r="AY934" s="272" t="s">
        <v>139</v>
      </c>
    </row>
    <row r="935" spans="2:65" s="1" customFormat="1" ht="16.5" customHeight="1">
      <c r="B935" s="38"/>
      <c r="C935" s="273" t="s">
        <v>1264</v>
      </c>
      <c r="D935" s="273" t="s">
        <v>174</v>
      </c>
      <c r="E935" s="274" t="s">
        <v>1221</v>
      </c>
      <c r="F935" s="275" t="s">
        <v>1222</v>
      </c>
      <c r="G935" s="276" t="s">
        <v>171</v>
      </c>
      <c r="H935" s="277">
        <v>256.12</v>
      </c>
      <c r="I935" s="278"/>
      <c r="J935" s="279">
        <f>ROUND(I935*H935,2)</f>
        <v>0</v>
      </c>
      <c r="K935" s="275" t="s">
        <v>1</v>
      </c>
      <c r="L935" s="280"/>
      <c r="M935" s="281" t="s">
        <v>1</v>
      </c>
      <c r="N935" s="282" t="s">
        <v>38</v>
      </c>
      <c r="O935" s="86"/>
      <c r="P935" s="246">
        <f>O935*H935</f>
        <v>0</v>
      </c>
      <c r="Q935" s="246">
        <v>0.413</v>
      </c>
      <c r="R935" s="246">
        <f>Q935*H935</f>
        <v>105.77756</v>
      </c>
      <c r="S935" s="246">
        <v>0</v>
      </c>
      <c r="T935" s="247">
        <f>S935*H935</f>
        <v>0</v>
      </c>
      <c r="AR935" s="248" t="s">
        <v>178</v>
      </c>
      <c r="AT935" s="248" t="s">
        <v>174</v>
      </c>
      <c r="AU935" s="248" t="s">
        <v>83</v>
      </c>
      <c r="AY935" s="17" t="s">
        <v>139</v>
      </c>
      <c r="BE935" s="249">
        <f>IF(N935="základní",J935,0)</f>
        <v>0</v>
      </c>
      <c r="BF935" s="249">
        <f>IF(N935="snížená",J935,0)</f>
        <v>0</v>
      </c>
      <c r="BG935" s="249">
        <f>IF(N935="zákl. přenesená",J935,0)</f>
        <v>0</v>
      </c>
      <c r="BH935" s="249">
        <f>IF(N935="sníž. přenesená",J935,0)</f>
        <v>0</v>
      </c>
      <c r="BI935" s="249">
        <f>IF(N935="nulová",J935,0)</f>
        <v>0</v>
      </c>
      <c r="BJ935" s="17" t="s">
        <v>81</v>
      </c>
      <c r="BK935" s="249">
        <f>ROUND(I935*H935,2)</f>
        <v>0</v>
      </c>
      <c r="BL935" s="17" t="s">
        <v>146</v>
      </c>
      <c r="BM935" s="248" t="s">
        <v>1265</v>
      </c>
    </row>
    <row r="936" spans="2:51" s="14" customFormat="1" ht="12">
      <c r="B936" s="289"/>
      <c r="C936" s="290"/>
      <c r="D936" s="252" t="s">
        <v>148</v>
      </c>
      <c r="E936" s="291" t="s">
        <v>1</v>
      </c>
      <c r="F936" s="292" t="s">
        <v>1184</v>
      </c>
      <c r="G936" s="290"/>
      <c r="H936" s="291" t="s">
        <v>1</v>
      </c>
      <c r="I936" s="293"/>
      <c r="J936" s="290"/>
      <c r="K936" s="290"/>
      <c r="L936" s="294"/>
      <c r="M936" s="295"/>
      <c r="N936" s="296"/>
      <c r="O936" s="296"/>
      <c r="P936" s="296"/>
      <c r="Q936" s="296"/>
      <c r="R936" s="296"/>
      <c r="S936" s="296"/>
      <c r="T936" s="297"/>
      <c r="AT936" s="298" t="s">
        <v>148</v>
      </c>
      <c r="AU936" s="298" t="s">
        <v>83</v>
      </c>
      <c r="AV936" s="14" t="s">
        <v>81</v>
      </c>
      <c r="AW936" s="14" t="s">
        <v>30</v>
      </c>
      <c r="AX936" s="14" t="s">
        <v>73</v>
      </c>
      <c r="AY936" s="298" t="s">
        <v>139</v>
      </c>
    </row>
    <row r="937" spans="2:51" s="12" customFormat="1" ht="12">
      <c r="B937" s="250"/>
      <c r="C937" s="251"/>
      <c r="D937" s="252" t="s">
        <v>148</v>
      </c>
      <c r="E937" s="253" t="s">
        <v>1</v>
      </c>
      <c r="F937" s="254" t="s">
        <v>1266</v>
      </c>
      <c r="G937" s="251"/>
      <c r="H937" s="255">
        <v>55.33</v>
      </c>
      <c r="I937" s="256"/>
      <c r="J937" s="251"/>
      <c r="K937" s="251"/>
      <c r="L937" s="257"/>
      <c r="M937" s="258"/>
      <c r="N937" s="259"/>
      <c r="O937" s="259"/>
      <c r="P937" s="259"/>
      <c r="Q937" s="259"/>
      <c r="R937" s="259"/>
      <c r="S937" s="259"/>
      <c r="T937" s="260"/>
      <c r="AT937" s="261" t="s">
        <v>148</v>
      </c>
      <c r="AU937" s="261" t="s">
        <v>83</v>
      </c>
      <c r="AV937" s="12" t="s">
        <v>83</v>
      </c>
      <c r="AW937" s="12" t="s">
        <v>30</v>
      </c>
      <c r="AX937" s="12" t="s">
        <v>73</v>
      </c>
      <c r="AY937" s="261" t="s">
        <v>139</v>
      </c>
    </row>
    <row r="938" spans="2:51" s="12" customFormat="1" ht="12">
      <c r="B938" s="250"/>
      <c r="C938" s="251"/>
      <c r="D938" s="252" t="s">
        <v>148</v>
      </c>
      <c r="E938" s="253" t="s">
        <v>1</v>
      </c>
      <c r="F938" s="254" t="s">
        <v>1267</v>
      </c>
      <c r="G938" s="251"/>
      <c r="H938" s="255">
        <v>17.43</v>
      </c>
      <c r="I938" s="256"/>
      <c r="J938" s="251"/>
      <c r="K938" s="251"/>
      <c r="L938" s="257"/>
      <c r="M938" s="258"/>
      <c r="N938" s="259"/>
      <c r="O938" s="259"/>
      <c r="P938" s="259"/>
      <c r="Q938" s="259"/>
      <c r="R938" s="259"/>
      <c r="S938" s="259"/>
      <c r="T938" s="260"/>
      <c r="AT938" s="261" t="s">
        <v>148</v>
      </c>
      <c r="AU938" s="261" t="s">
        <v>83</v>
      </c>
      <c r="AV938" s="12" t="s">
        <v>83</v>
      </c>
      <c r="AW938" s="12" t="s">
        <v>30</v>
      </c>
      <c r="AX938" s="12" t="s">
        <v>73</v>
      </c>
      <c r="AY938" s="261" t="s">
        <v>139</v>
      </c>
    </row>
    <row r="939" spans="2:51" s="12" customFormat="1" ht="12">
      <c r="B939" s="250"/>
      <c r="C939" s="251"/>
      <c r="D939" s="252" t="s">
        <v>148</v>
      </c>
      <c r="E939" s="253" t="s">
        <v>1</v>
      </c>
      <c r="F939" s="254" t="s">
        <v>1268</v>
      </c>
      <c r="G939" s="251"/>
      <c r="H939" s="255">
        <v>66.88</v>
      </c>
      <c r="I939" s="256"/>
      <c r="J939" s="251"/>
      <c r="K939" s="251"/>
      <c r="L939" s="257"/>
      <c r="M939" s="258"/>
      <c r="N939" s="259"/>
      <c r="O939" s="259"/>
      <c r="P939" s="259"/>
      <c r="Q939" s="259"/>
      <c r="R939" s="259"/>
      <c r="S939" s="259"/>
      <c r="T939" s="260"/>
      <c r="AT939" s="261" t="s">
        <v>148</v>
      </c>
      <c r="AU939" s="261" t="s">
        <v>83</v>
      </c>
      <c r="AV939" s="12" t="s">
        <v>83</v>
      </c>
      <c r="AW939" s="12" t="s">
        <v>30</v>
      </c>
      <c r="AX939" s="12" t="s">
        <v>73</v>
      </c>
      <c r="AY939" s="261" t="s">
        <v>139</v>
      </c>
    </row>
    <row r="940" spans="2:51" s="12" customFormat="1" ht="12">
      <c r="B940" s="250"/>
      <c r="C940" s="251"/>
      <c r="D940" s="252" t="s">
        <v>148</v>
      </c>
      <c r="E940" s="253" t="s">
        <v>1</v>
      </c>
      <c r="F940" s="254" t="s">
        <v>1269</v>
      </c>
      <c r="G940" s="251"/>
      <c r="H940" s="255">
        <v>42</v>
      </c>
      <c r="I940" s="256"/>
      <c r="J940" s="251"/>
      <c r="K940" s="251"/>
      <c r="L940" s="257"/>
      <c r="M940" s="258"/>
      <c r="N940" s="259"/>
      <c r="O940" s="259"/>
      <c r="P940" s="259"/>
      <c r="Q940" s="259"/>
      <c r="R940" s="259"/>
      <c r="S940" s="259"/>
      <c r="T940" s="260"/>
      <c r="AT940" s="261" t="s">
        <v>148</v>
      </c>
      <c r="AU940" s="261" t="s">
        <v>83</v>
      </c>
      <c r="AV940" s="12" t="s">
        <v>83</v>
      </c>
      <c r="AW940" s="12" t="s">
        <v>30</v>
      </c>
      <c r="AX940" s="12" t="s">
        <v>73</v>
      </c>
      <c r="AY940" s="261" t="s">
        <v>139</v>
      </c>
    </row>
    <row r="941" spans="2:51" s="12" customFormat="1" ht="12">
      <c r="B941" s="250"/>
      <c r="C941" s="251"/>
      <c r="D941" s="252" t="s">
        <v>148</v>
      </c>
      <c r="E941" s="253" t="s">
        <v>1</v>
      </c>
      <c r="F941" s="254" t="s">
        <v>1270</v>
      </c>
      <c r="G941" s="251"/>
      <c r="H941" s="255">
        <v>47</v>
      </c>
      <c r="I941" s="256"/>
      <c r="J941" s="251"/>
      <c r="K941" s="251"/>
      <c r="L941" s="257"/>
      <c r="M941" s="258"/>
      <c r="N941" s="259"/>
      <c r="O941" s="259"/>
      <c r="P941" s="259"/>
      <c r="Q941" s="259"/>
      <c r="R941" s="259"/>
      <c r="S941" s="259"/>
      <c r="T941" s="260"/>
      <c r="AT941" s="261" t="s">
        <v>148</v>
      </c>
      <c r="AU941" s="261" t="s">
        <v>83</v>
      </c>
      <c r="AV941" s="12" t="s">
        <v>83</v>
      </c>
      <c r="AW941" s="12" t="s">
        <v>30</v>
      </c>
      <c r="AX941" s="12" t="s">
        <v>73</v>
      </c>
      <c r="AY941" s="261" t="s">
        <v>139</v>
      </c>
    </row>
    <row r="942" spans="2:51" s="12" customFormat="1" ht="12">
      <c r="B942" s="250"/>
      <c r="C942" s="251"/>
      <c r="D942" s="252" t="s">
        <v>148</v>
      </c>
      <c r="E942" s="253" t="s">
        <v>1</v>
      </c>
      <c r="F942" s="254" t="s">
        <v>1271</v>
      </c>
      <c r="G942" s="251"/>
      <c r="H942" s="255">
        <v>27.48</v>
      </c>
      <c r="I942" s="256"/>
      <c r="J942" s="251"/>
      <c r="K942" s="251"/>
      <c r="L942" s="257"/>
      <c r="M942" s="258"/>
      <c r="N942" s="259"/>
      <c r="O942" s="259"/>
      <c r="P942" s="259"/>
      <c r="Q942" s="259"/>
      <c r="R942" s="259"/>
      <c r="S942" s="259"/>
      <c r="T942" s="260"/>
      <c r="AT942" s="261" t="s">
        <v>148</v>
      </c>
      <c r="AU942" s="261" t="s">
        <v>83</v>
      </c>
      <c r="AV942" s="12" t="s">
        <v>83</v>
      </c>
      <c r="AW942" s="12" t="s">
        <v>30</v>
      </c>
      <c r="AX942" s="12" t="s">
        <v>73</v>
      </c>
      <c r="AY942" s="261" t="s">
        <v>139</v>
      </c>
    </row>
    <row r="943" spans="2:51" s="13" customFormat="1" ht="12">
      <c r="B943" s="262"/>
      <c r="C943" s="263"/>
      <c r="D943" s="252" t="s">
        <v>148</v>
      </c>
      <c r="E943" s="264" t="s">
        <v>1</v>
      </c>
      <c r="F943" s="265" t="s">
        <v>150</v>
      </c>
      <c r="G943" s="263"/>
      <c r="H943" s="266">
        <v>256.12</v>
      </c>
      <c r="I943" s="267"/>
      <c r="J943" s="263"/>
      <c r="K943" s="263"/>
      <c r="L943" s="268"/>
      <c r="M943" s="269"/>
      <c r="N943" s="270"/>
      <c r="O943" s="270"/>
      <c r="P943" s="270"/>
      <c r="Q943" s="270"/>
      <c r="R943" s="270"/>
      <c r="S943" s="270"/>
      <c r="T943" s="271"/>
      <c r="AT943" s="272" t="s">
        <v>148</v>
      </c>
      <c r="AU943" s="272" t="s">
        <v>83</v>
      </c>
      <c r="AV943" s="13" t="s">
        <v>146</v>
      </c>
      <c r="AW943" s="13" t="s">
        <v>30</v>
      </c>
      <c r="AX943" s="13" t="s">
        <v>81</v>
      </c>
      <c r="AY943" s="272" t="s">
        <v>139</v>
      </c>
    </row>
    <row r="944" spans="2:65" s="1" customFormat="1" ht="16.5" customHeight="1">
      <c r="B944" s="38"/>
      <c r="C944" s="237" t="s">
        <v>1272</v>
      </c>
      <c r="D944" s="237" t="s">
        <v>141</v>
      </c>
      <c r="E944" s="238" t="s">
        <v>1273</v>
      </c>
      <c r="F944" s="239" t="s">
        <v>1274</v>
      </c>
      <c r="G944" s="240" t="s">
        <v>144</v>
      </c>
      <c r="H944" s="241">
        <v>4.08</v>
      </c>
      <c r="I944" s="242"/>
      <c r="J944" s="243">
        <f>ROUND(I944*H944,2)</f>
        <v>0</v>
      </c>
      <c r="K944" s="239" t="s">
        <v>145</v>
      </c>
      <c r="L944" s="43"/>
      <c r="M944" s="244" t="s">
        <v>1</v>
      </c>
      <c r="N944" s="245" t="s">
        <v>38</v>
      </c>
      <c r="O944" s="86"/>
      <c r="P944" s="246">
        <f>O944*H944</f>
        <v>0</v>
      </c>
      <c r="Q944" s="246">
        <v>2.45343</v>
      </c>
      <c r="R944" s="246">
        <f>Q944*H944</f>
        <v>10.0099944</v>
      </c>
      <c r="S944" s="246">
        <v>0</v>
      </c>
      <c r="T944" s="247">
        <f>S944*H944</f>
        <v>0</v>
      </c>
      <c r="AR944" s="248" t="s">
        <v>146</v>
      </c>
      <c r="AT944" s="248" t="s">
        <v>141</v>
      </c>
      <c r="AU944" s="248" t="s">
        <v>83</v>
      </c>
      <c r="AY944" s="17" t="s">
        <v>139</v>
      </c>
      <c r="BE944" s="249">
        <f>IF(N944="základní",J944,0)</f>
        <v>0</v>
      </c>
      <c r="BF944" s="249">
        <f>IF(N944="snížená",J944,0)</f>
        <v>0</v>
      </c>
      <c r="BG944" s="249">
        <f>IF(N944="zákl. přenesená",J944,0)</f>
        <v>0</v>
      </c>
      <c r="BH944" s="249">
        <f>IF(N944="sníž. přenesená",J944,0)</f>
        <v>0</v>
      </c>
      <c r="BI944" s="249">
        <f>IF(N944="nulová",J944,0)</f>
        <v>0</v>
      </c>
      <c r="BJ944" s="17" t="s">
        <v>81</v>
      </c>
      <c r="BK944" s="249">
        <f>ROUND(I944*H944,2)</f>
        <v>0</v>
      </c>
      <c r="BL944" s="17" t="s">
        <v>146</v>
      </c>
      <c r="BM944" s="248" t="s">
        <v>1275</v>
      </c>
    </row>
    <row r="945" spans="2:51" s="12" customFormat="1" ht="12">
      <c r="B945" s="250"/>
      <c r="C945" s="251"/>
      <c r="D945" s="252" t="s">
        <v>148</v>
      </c>
      <c r="E945" s="253" t="s">
        <v>1</v>
      </c>
      <c r="F945" s="254" t="s">
        <v>1276</v>
      </c>
      <c r="G945" s="251"/>
      <c r="H945" s="255">
        <v>0.39</v>
      </c>
      <c r="I945" s="256"/>
      <c r="J945" s="251"/>
      <c r="K945" s="251"/>
      <c r="L945" s="257"/>
      <c r="M945" s="258"/>
      <c r="N945" s="259"/>
      <c r="O945" s="259"/>
      <c r="P945" s="259"/>
      <c r="Q945" s="259"/>
      <c r="R945" s="259"/>
      <c r="S945" s="259"/>
      <c r="T945" s="260"/>
      <c r="AT945" s="261" t="s">
        <v>148</v>
      </c>
      <c r="AU945" s="261" t="s">
        <v>83</v>
      </c>
      <c r="AV945" s="12" t="s">
        <v>83</v>
      </c>
      <c r="AW945" s="12" t="s">
        <v>30</v>
      </c>
      <c r="AX945" s="12" t="s">
        <v>73</v>
      </c>
      <c r="AY945" s="261" t="s">
        <v>139</v>
      </c>
    </row>
    <row r="946" spans="2:51" s="12" customFormat="1" ht="12">
      <c r="B946" s="250"/>
      <c r="C946" s="251"/>
      <c r="D946" s="252" t="s">
        <v>148</v>
      </c>
      <c r="E946" s="253" t="s">
        <v>1</v>
      </c>
      <c r="F946" s="254" t="s">
        <v>1277</v>
      </c>
      <c r="G946" s="251"/>
      <c r="H946" s="255">
        <v>1.44</v>
      </c>
      <c r="I946" s="256"/>
      <c r="J946" s="251"/>
      <c r="K946" s="251"/>
      <c r="L946" s="257"/>
      <c r="M946" s="258"/>
      <c r="N946" s="259"/>
      <c r="O946" s="259"/>
      <c r="P946" s="259"/>
      <c r="Q946" s="259"/>
      <c r="R946" s="259"/>
      <c r="S946" s="259"/>
      <c r="T946" s="260"/>
      <c r="AT946" s="261" t="s">
        <v>148</v>
      </c>
      <c r="AU946" s="261" t="s">
        <v>83</v>
      </c>
      <c r="AV946" s="12" t="s">
        <v>83</v>
      </c>
      <c r="AW946" s="12" t="s">
        <v>30</v>
      </c>
      <c r="AX946" s="12" t="s">
        <v>73</v>
      </c>
      <c r="AY946" s="261" t="s">
        <v>139</v>
      </c>
    </row>
    <row r="947" spans="2:51" s="12" customFormat="1" ht="12">
      <c r="B947" s="250"/>
      <c r="C947" s="251"/>
      <c r="D947" s="252" t="s">
        <v>148</v>
      </c>
      <c r="E947" s="253" t="s">
        <v>1</v>
      </c>
      <c r="F947" s="254" t="s">
        <v>1278</v>
      </c>
      <c r="G947" s="251"/>
      <c r="H947" s="255">
        <v>1.16</v>
      </c>
      <c r="I947" s="256"/>
      <c r="J947" s="251"/>
      <c r="K947" s="251"/>
      <c r="L947" s="257"/>
      <c r="M947" s="258"/>
      <c r="N947" s="259"/>
      <c r="O947" s="259"/>
      <c r="P947" s="259"/>
      <c r="Q947" s="259"/>
      <c r="R947" s="259"/>
      <c r="S947" s="259"/>
      <c r="T947" s="260"/>
      <c r="AT947" s="261" t="s">
        <v>148</v>
      </c>
      <c r="AU947" s="261" t="s">
        <v>83</v>
      </c>
      <c r="AV947" s="12" t="s">
        <v>83</v>
      </c>
      <c r="AW947" s="12" t="s">
        <v>30</v>
      </c>
      <c r="AX947" s="12" t="s">
        <v>73</v>
      </c>
      <c r="AY947" s="261" t="s">
        <v>139</v>
      </c>
    </row>
    <row r="948" spans="2:51" s="12" customFormat="1" ht="12">
      <c r="B948" s="250"/>
      <c r="C948" s="251"/>
      <c r="D948" s="252" t="s">
        <v>148</v>
      </c>
      <c r="E948" s="253" t="s">
        <v>1</v>
      </c>
      <c r="F948" s="254" t="s">
        <v>1279</v>
      </c>
      <c r="G948" s="251"/>
      <c r="H948" s="255">
        <v>1.09</v>
      </c>
      <c r="I948" s="256"/>
      <c r="J948" s="251"/>
      <c r="K948" s="251"/>
      <c r="L948" s="257"/>
      <c r="M948" s="258"/>
      <c r="N948" s="259"/>
      <c r="O948" s="259"/>
      <c r="P948" s="259"/>
      <c r="Q948" s="259"/>
      <c r="R948" s="259"/>
      <c r="S948" s="259"/>
      <c r="T948" s="260"/>
      <c r="AT948" s="261" t="s">
        <v>148</v>
      </c>
      <c r="AU948" s="261" t="s">
        <v>83</v>
      </c>
      <c r="AV948" s="12" t="s">
        <v>83</v>
      </c>
      <c r="AW948" s="12" t="s">
        <v>30</v>
      </c>
      <c r="AX948" s="12" t="s">
        <v>73</v>
      </c>
      <c r="AY948" s="261" t="s">
        <v>139</v>
      </c>
    </row>
    <row r="949" spans="2:51" s="13" customFormat="1" ht="12">
      <c r="B949" s="262"/>
      <c r="C949" s="263"/>
      <c r="D949" s="252" t="s">
        <v>148</v>
      </c>
      <c r="E949" s="264" t="s">
        <v>1</v>
      </c>
      <c r="F949" s="265" t="s">
        <v>150</v>
      </c>
      <c r="G949" s="263"/>
      <c r="H949" s="266">
        <v>4.08</v>
      </c>
      <c r="I949" s="267"/>
      <c r="J949" s="263"/>
      <c r="K949" s="263"/>
      <c r="L949" s="268"/>
      <c r="M949" s="269"/>
      <c r="N949" s="270"/>
      <c r="O949" s="270"/>
      <c r="P949" s="270"/>
      <c r="Q949" s="270"/>
      <c r="R949" s="270"/>
      <c r="S949" s="270"/>
      <c r="T949" s="271"/>
      <c r="AT949" s="272" t="s">
        <v>148</v>
      </c>
      <c r="AU949" s="272" t="s">
        <v>83</v>
      </c>
      <c r="AV949" s="13" t="s">
        <v>146</v>
      </c>
      <c r="AW949" s="13" t="s">
        <v>30</v>
      </c>
      <c r="AX949" s="13" t="s">
        <v>81</v>
      </c>
      <c r="AY949" s="272" t="s">
        <v>139</v>
      </c>
    </row>
    <row r="950" spans="2:65" s="1" customFormat="1" ht="16.5" customHeight="1">
      <c r="B950" s="38"/>
      <c r="C950" s="237" t="s">
        <v>1280</v>
      </c>
      <c r="D950" s="237" t="s">
        <v>141</v>
      </c>
      <c r="E950" s="238" t="s">
        <v>1281</v>
      </c>
      <c r="F950" s="239" t="s">
        <v>1282</v>
      </c>
      <c r="G950" s="240" t="s">
        <v>144</v>
      </c>
      <c r="H950" s="241">
        <v>13.99</v>
      </c>
      <c r="I950" s="242"/>
      <c r="J950" s="243">
        <f>ROUND(I950*H950,2)</f>
        <v>0</v>
      </c>
      <c r="K950" s="239" t="s">
        <v>145</v>
      </c>
      <c r="L950" s="43"/>
      <c r="M950" s="244" t="s">
        <v>1</v>
      </c>
      <c r="N950" s="245" t="s">
        <v>38</v>
      </c>
      <c r="O950" s="86"/>
      <c r="P950" s="246">
        <f>O950*H950</f>
        <v>0</v>
      </c>
      <c r="Q950" s="246">
        <v>2.45343</v>
      </c>
      <c r="R950" s="246">
        <f>Q950*H950</f>
        <v>34.3234857</v>
      </c>
      <c r="S950" s="246">
        <v>0</v>
      </c>
      <c r="T950" s="247">
        <f>S950*H950</f>
        <v>0</v>
      </c>
      <c r="AR950" s="248" t="s">
        <v>146</v>
      </c>
      <c r="AT950" s="248" t="s">
        <v>141</v>
      </c>
      <c r="AU950" s="248" t="s">
        <v>83</v>
      </c>
      <c r="AY950" s="17" t="s">
        <v>139</v>
      </c>
      <c r="BE950" s="249">
        <f>IF(N950="základní",J950,0)</f>
        <v>0</v>
      </c>
      <c r="BF950" s="249">
        <f>IF(N950="snížená",J950,0)</f>
        <v>0</v>
      </c>
      <c r="BG950" s="249">
        <f>IF(N950="zákl. přenesená",J950,0)</f>
        <v>0</v>
      </c>
      <c r="BH950" s="249">
        <f>IF(N950="sníž. přenesená",J950,0)</f>
        <v>0</v>
      </c>
      <c r="BI950" s="249">
        <f>IF(N950="nulová",J950,0)</f>
        <v>0</v>
      </c>
      <c r="BJ950" s="17" t="s">
        <v>81</v>
      </c>
      <c r="BK950" s="249">
        <f>ROUND(I950*H950,2)</f>
        <v>0</v>
      </c>
      <c r="BL950" s="17" t="s">
        <v>146</v>
      </c>
      <c r="BM950" s="248" t="s">
        <v>1283</v>
      </c>
    </row>
    <row r="951" spans="2:51" s="12" customFormat="1" ht="12">
      <c r="B951" s="250"/>
      <c r="C951" s="251"/>
      <c r="D951" s="252" t="s">
        <v>148</v>
      </c>
      <c r="E951" s="253" t="s">
        <v>1</v>
      </c>
      <c r="F951" s="254" t="s">
        <v>1284</v>
      </c>
      <c r="G951" s="251"/>
      <c r="H951" s="255">
        <v>9.01</v>
      </c>
      <c r="I951" s="256"/>
      <c r="J951" s="251"/>
      <c r="K951" s="251"/>
      <c r="L951" s="257"/>
      <c r="M951" s="258"/>
      <c r="N951" s="259"/>
      <c r="O951" s="259"/>
      <c r="P951" s="259"/>
      <c r="Q951" s="259"/>
      <c r="R951" s="259"/>
      <c r="S951" s="259"/>
      <c r="T951" s="260"/>
      <c r="AT951" s="261" t="s">
        <v>148</v>
      </c>
      <c r="AU951" s="261" t="s">
        <v>83</v>
      </c>
      <c r="AV951" s="12" t="s">
        <v>83</v>
      </c>
      <c r="AW951" s="12" t="s">
        <v>30</v>
      </c>
      <c r="AX951" s="12" t="s">
        <v>73</v>
      </c>
      <c r="AY951" s="261" t="s">
        <v>139</v>
      </c>
    </row>
    <row r="952" spans="2:51" s="12" customFormat="1" ht="12">
      <c r="B952" s="250"/>
      <c r="C952" s="251"/>
      <c r="D952" s="252" t="s">
        <v>148</v>
      </c>
      <c r="E952" s="253" t="s">
        <v>1</v>
      </c>
      <c r="F952" s="254" t="s">
        <v>1285</v>
      </c>
      <c r="G952" s="251"/>
      <c r="H952" s="255">
        <v>4.98</v>
      </c>
      <c r="I952" s="256"/>
      <c r="J952" s="251"/>
      <c r="K952" s="251"/>
      <c r="L952" s="257"/>
      <c r="M952" s="258"/>
      <c r="N952" s="259"/>
      <c r="O952" s="259"/>
      <c r="P952" s="259"/>
      <c r="Q952" s="259"/>
      <c r="R952" s="259"/>
      <c r="S952" s="259"/>
      <c r="T952" s="260"/>
      <c r="AT952" s="261" t="s">
        <v>148</v>
      </c>
      <c r="AU952" s="261" t="s">
        <v>83</v>
      </c>
      <c r="AV952" s="12" t="s">
        <v>83</v>
      </c>
      <c r="AW952" s="12" t="s">
        <v>30</v>
      </c>
      <c r="AX952" s="12" t="s">
        <v>73</v>
      </c>
      <c r="AY952" s="261" t="s">
        <v>139</v>
      </c>
    </row>
    <row r="953" spans="2:51" s="13" customFormat="1" ht="12">
      <c r="B953" s="262"/>
      <c r="C953" s="263"/>
      <c r="D953" s="252" t="s">
        <v>148</v>
      </c>
      <c r="E953" s="264" t="s">
        <v>1</v>
      </c>
      <c r="F953" s="265" t="s">
        <v>150</v>
      </c>
      <c r="G953" s="263"/>
      <c r="H953" s="266">
        <v>13.99</v>
      </c>
      <c r="I953" s="267"/>
      <c r="J953" s="263"/>
      <c r="K953" s="263"/>
      <c r="L953" s="268"/>
      <c r="M953" s="269"/>
      <c r="N953" s="270"/>
      <c r="O953" s="270"/>
      <c r="P953" s="270"/>
      <c r="Q953" s="270"/>
      <c r="R953" s="270"/>
      <c r="S953" s="270"/>
      <c r="T953" s="271"/>
      <c r="AT953" s="272" t="s">
        <v>148</v>
      </c>
      <c r="AU953" s="272" t="s">
        <v>83</v>
      </c>
      <c r="AV953" s="13" t="s">
        <v>146</v>
      </c>
      <c r="AW953" s="13" t="s">
        <v>30</v>
      </c>
      <c r="AX953" s="13" t="s">
        <v>81</v>
      </c>
      <c r="AY953" s="272" t="s">
        <v>139</v>
      </c>
    </row>
    <row r="954" spans="2:65" s="1" customFormat="1" ht="16.5" customHeight="1">
      <c r="B954" s="38"/>
      <c r="C954" s="237" t="s">
        <v>1286</v>
      </c>
      <c r="D954" s="237" t="s">
        <v>141</v>
      </c>
      <c r="E954" s="238" t="s">
        <v>1287</v>
      </c>
      <c r="F954" s="239" t="s">
        <v>1288</v>
      </c>
      <c r="G954" s="240" t="s">
        <v>433</v>
      </c>
      <c r="H954" s="241">
        <v>47.338</v>
      </c>
      <c r="I954" s="242"/>
      <c r="J954" s="243">
        <f>ROUND(I954*H954,2)</f>
        <v>0</v>
      </c>
      <c r="K954" s="239" t="s">
        <v>145</v>
      </c>
      <c r="L954" s="43"/>
      <c r="M954" s="244" t="s">
        <v>1</v>
      </c>
      <c r="N954" s="245" t="s">
        <v>38</v>
      </c>
      <c r="O954" s="86"/>
      <c r="P954" s="246">
        <f>O954*H954</f>
        <v>0</v>
      </c>
      <c r="Q954" s="246">
        <v>0.00215</v>
      </c>
      <c r="R954" s="246">
        <f>Q954*H954</f>
        <v>0.1017767</v>
      </c>
      <c r="S954" s="246">
        <v>0</v>
      </c>
      <c r="T954" s="247">
        <f>S954*H954</f>
        <v>0</v>
      </c>
      <c r="AR954" s="248" t="s">
        <v>146</v>
      </c>
      <c r="AT954" s="248" t="s">
        <v>141</v>
      </c>
      <c r="AU954" s="248" t="s">
        <v>83</v>
      </c>
      <c r="AY954" s="17" t="s">
        <v>139</v>
      </c>
      <c r="BE954" s="249">
        <f>IF(N954="základní",J954,0)</f>
        <v>0</v>
      </c>
      <c r="BF954" s="249">
        <f>IF(N954="snížená",J954,0)</f>
        <v>0</v>
      </c>
      <c r="BG954" s="249">
        <f>IF(N954="zákl. přenesená",J954,0)</f>
        <v>0</v>
      </c>
      <c r="BH954" s="249">
        <f>IF(N954="sníž. přenesená",J954,0)</f>
        <v>0</v>
      </c>
      <c r="BI954" s="249">
        <f>IF(N954="nulová",J954,0)</f>
        <v>0</v>
      </c>
      <c r="BJ954" s="17" t="s">
        <v>81</v>
      </c>
      <c r="BK954" s="249">
        <f>ROUND(I954*H954,2)</f>
        <v>0</v>
      </c>
      <c r="BL954" s="17" t="s">
        <v>146</v>
      </c>
      <c r="BM954" s="248" t="s">
        <v>1289</v>
      </c>
    </row>
    <row r="955" spans="2:51" s="12" customFormat="1" ht="12">
      <c r="B955" s="250"/>
      <c r="C955" s="251"/>
      <c r="D955" s="252" t="s">
        <v>148</v>
      </c>
      <c r="E955" s="253" t="s">
        <v>1</v>
      </c>
      <c r="F955" s="254" t="s">
        <v>1290</v>
      </c>
      <c r="G955" s="251"/>
      <c r="H955" s="255">
        <v>2.139</v>
      </c>
      <c r="I955" s="256"/>
      <c r="J955" s="251"/>
      <c r="K955" s="251"/>
      <c r="L955" s="257"/>
      <c r="M955" s="258"/>
      <c r="N955" s="259"/>
      <c r="O955" s="259"/>
      <c r="P955" s="259"/>
      <c r="Q955" s="259"/>
      <c r="R955" s="259"/>
      <c r="S955" s="259"/>
      <c r="T955" s="260"/>
      <c r="AT955" s="261" t="s">
        <v>148</v>
      </c>
      <c r="AU955" s="261" t="s">
        <v>83</v>
      </c>
      <c r="AV955" s="12" t="s">
        <v>83</v>
      </c>
      <c r="AW955" s="12" t="s">
        <v>30</v>
      </c>
      <c r="AX955" s="12" t="s">
        <v>73</v>
      </c>
      <c r="AY955" s="261" t="s">
        <v>139</v>
      </c>
    </row>
    <row r="956" spans="2:51" s="12" customFormat="1" ht="12">
      <c r="B956" s="250"/>
      <c r="C956" s="251"/>
      <c r="D956" s="252" t="s">
        <v>148</v>
      </c>
      <c r="E956" s="253" t="s">
        <v>1</v>
      </c>
      <c r="F956" s="254" t="s">
        <v>1291</v>
      </c>
      <c r="G956" s="251"/>
      <c r="H956" s="255">
        <v>3.108</v>
      </c>
      <c r="I956" s="256"/>
      <c r="J956" s="251"/>
      <c r="K956" s="251"/>
      <c r="L956" s="257"/>
      <c r="M956" s="258"/>
      <c r="N956" s="259"/>
      <c r="O956" s="259"/>
      <c r="P956" s="259"/>
      <c r="Q956" s="259"/>
      <c r="R956" s="259"/>
      <c r="S956" s="259"/>
      <c r="T956" s="260"/>
      <c r="AT956" s="261" t="s">
        <v>148</v>
      </c>
      <c r="AU956" s="261" t="s">
        <v>83</v>
      </c>
      <c r="AV956" s="12" t="s">
        <v>83</v>
      </c>
      <c r="AW956" s="12" t="s">
        <v>30</v>
      </c>
      <c r="AX956" s="12" t="s">
        <v>73</v>
      </c>
      <c r="AY956" s="261" t="s">
        <v>139</v>
      </c>
    </row>
    <row r="957" spans="2:51" s="12" customFormat="1" ht="12">
      <c r="B957" s="250"/>
      <c r="C957" s="251"/>
      <c r="D957" s="252" t="s">
        <v>148</v>
      </c>
      <c r="E957" s="253" t="s">
        <v>1</v>
      </c>
      <c r="F957" s="254" t="s">
        <v>1292</v>
      </c>
      <c r="G957" s="251"/>
      <c r="H957" s="255">
        <v>21.954</v>
      </c>
      <c r="I957" s="256"/>
      <c r="J957" s="251"/>
      <c r="K957" s="251"/>
      <c r="L957" s="257"/>
      <c r="M957" s="258"/>
      <c r="N957" s="259"/>
      <c r="O957" s="259"/>
      <c r="P957" s="259"/>
      <c r="Q957" s="259"/>
      <c r="R957" s="259"/>
      <c r="S957" s="259"/>
      <c r="T957" s="260"/>
      <c r="AT957" s="261" t="s">
        <v>148</v>
      </c>
      <c r="AU957" s="261" t="s">
        <v>83</v>
      </c>
      <c r="AV957" s="12" t="s">
        <v>83</v>
      </c>
      <c r="AW957" s="12" t="s">
        <v>30</v>
      </c>
      <c r="AX957" s="12" t="s">
        <v>73</v>
      </c>
      <c r="AY957" s="261" t="s">
        <v>139</v>
      </c>
    </row>
    <row r="958" spans="2:51" s="12" customFormat="1" ht="12">
      <c r="B958" s="250"/>
      <c r="C958" s="251"/>
      <c r="D958" s="252" t="s">
        <v>148</v>
      </c>
      <c r="E958" s="253" t="s">
        <v>1</v>
      </c>
      <c r="F958" s="254" t="s">
        <v>1293</v>
      </c>
      <c r="G958" s="251"/>
      <c r="H958" s="255">
        <v>10.349</v>
      </c>
      <c r="I958" s="256"/>
      <c r="J958" s="251"/>
      <c r="K958" s="251"/>
      <c r="L958" s="257"/>
      <c r="M958" s="258"/>
      <c r="N958" s="259"/>
      <c r="O958" s="259"/>
      <c r="P958" s="259"/>
      <c r="Q958" s="259"/>
      <c r="R958" s="259"/>
      <c r="S958" s="259"/>
      <c r="T958" s="260"/>
      <c r="AT958" s="261" t="s">
        <v>148</v>
      </c>
      <c r="AU958" s="261" t="s">
        <v>83</v>
      </c>
      <c r="AV958" s="12" t="s">
        <v>83</v>
      </c>
      <c r="AW958" s="12" t="s">
        <v>30</v>
      </c>
      <c r="AX958" s="12" t="s">
        <v>73</v>
      </c>
      <c r="AY958" s="261" t="s">
        <v>139</v>
      </c>
    </row>
    <row r="959" spans="2:51" s="12" customFormat="1" ht="12">
      <c r="B959" s="250"/>
      <c r="C959" s="251"/>
      <c r="D959" s="252" t="s">
        <v>148</v>
      </c>
      <c r="E959" s="253" t="s">
        <v>1</v>
      </c>
      <c r="F959" s="254" t="s">
        <v>1294</v>
      </c>
      <c r="G959" s="251"/>
      <c r="H959" s="255">
        <v>9.788</v>
      </c>
      <c r="I959" s="256"/>
      <c r="J959" s="251"/>
      <c r="K959" s="251"/>
      <c r="L959" s="257"/>
      <c r="M959" s="258"/>
      <c r="N959" s="259"/>
      <c r="O959" s="259"/>
      <c r="P959" s="259"/>
      <c r="Q959" s="259"/>
      <c r="R959" s="259"/>
      <c r="S959" s="259"/>
      <c r="T959" s="260"/>
      <c r="AT959" s="261" t="s">
        <v>148</v>
      </c>
      <c r="AU959" s="261" t="s">
        <v>83</v>
      </c>
      <c r="AV959" s="12" t="s">
        <v>83</v>
      </c>
      <c r="AW959" s="12" t="s">
        <v>30</v>
      </c>
      <c r="AX959" s="12" t="s">
        <v>73</v>
      </c>
      <c r="AY959" s="261" t="s">
        <v>139</v>
      </c>
    </row>
    <row r="960" spans="2:51" s="13" customFormat="1" ht="12">
      <c r="B960" s="262"/>
      <c r="C960" s="263"/>
      <c r="D960" s="252" t="s">
        <v>148</v>
      </c>
      <c r="E960" s="264" t="s">
        <v>1</v>
      </c>
      <c r="F960" s="265" t="s">
        <v>150</v>
      </c>
      <c r="G960" s="263"/>
      <c r="H960" s="266">
        <v>47.337999999999994</v>
      </c>
      <c r="I960" s="267"/>
      <c r="J960" s="263"/>
      <c r="K960" s="263"/>
      <c r="L960" s="268"/>
      <c r="M960" s="269"/>
      <c r="N960" s="270"/>
      <c r="O960" s="270"/>
      <c r="P960" s="270"/>
      <c r="Q960" s="270"/>
      <c r="R960" s="270"/>
      <c r="S960" s="270"/>
      <c r="T960" s="271"/>
      <c r="AT960" s="272" t="s">
        <v>148</v>
      </c>
      <c r="AU960" s="272" t="s">
        <v>83</v>
      </c>
      <c r="AV960" s="13" t="s">
        <v>146</v>
      </c>
      <c r="AW960" s="13" t="s">
        <v>30</v>
      </c>
      <c r="AX960" s="13" t="s">
        <v>81</v>
      </c>
      <c r="AY960" s="272" t="s">
        <v>139</v>
      </c>
    </row>
    <row r="961" spans="2:65" s="1" customFormat="1" ht="16.5" customHeight="1">
      <c r="B961" s="38"/>
      <c r="C961" s="237" t="s">
        <v>1295</v>
      </c>
      <c r="D961" s="237" t="s">
        <v>141</v>
      </c>
      <c r="E961" s="238" t="s">
        <v>1296</v>
      </c>
      <c r="F961" s="239" t="s">
        <v>1297</v>
      </c>
      <c r="G961" s="240" t="s">
        <v>433</v>
      </c>
      <c r="H961" s="241">
        <v>47.338</v>
      </c>
      <c r="I961" s="242"/>
      <c r="J961" s="243">
        <f>ROUND(I961*H961,2)</f>
        <v>0</v>
      </c>
      <c r="K961" s="239" t="s">
        <v>145</v>
      </c>
      <c r="L961" s="43"/>
      <c r="M961" s="244" t="s">
        <v>1</v>
      </c>
      <c r="N961" s="245" t="s">
        <v>38</v>
      </c>
      <c r="O961" s="86"/>
      <c r="P961" s="246">
        <f>O961*H961</f>
        <v>0</v>
      </c>
      <c r="Q961" s="246">
        <v>0</v>
      </c>
      <c r="R961" s="246">
        <f>Q961*H961</f>
        <v>0</v>
      </c>
      <c r="S961" s="246">
        <v>0</v>
      </c>
      <c r="T961" s="247">
        <f>S961*H961</f>
        <v>0</v>
      </c>
      <c r="AR961" s="248" t="s">
        <v>146</v>
      </c>
      <c r="AT961" s="248" t="s">
        <v>141</v>
      </c>
      <c r="AU961" s="248" t="s">
        <v>83</v>
      </c>
      <c r="AY961" s="17" t="s">
        <v>139</v>
      </c>
      <c r="BE961" s="249">
        <f>IF(N961="základní",J961,0)</f>
        <v>0</v>
      </c>
      <c r="BF961" s="249">
        <f>IF(N961="snížená",J961,0)</f>
        <v>0</v>
      </c>
      <c r="BG961" s="249">
        <f>IF(N961="zákl. přenesená",J961,0)</f>
        <v>0</v>
      </c>
      <c r="BH961" s="249">
        <f>IF(N961="sníž. přenesená",J961,0)</f>
        <v>0</v>
      </c>
      <c r="BI961" s="249">
        <f>IF(N961="nulová",J961,0)</f>
        <v>0</v>
      </c>
      <c r="BJ961" s="17" t="s">
        <v>81</v>
      </c>
      <c r="BK961" s="249">
        <f>ROUND(I961*H961,2)</f>
        <v>0</v>
      </c>
      <c r="BL961" s="17" t="s">
        <v>146</v>
      </c>
      <c r="BM961" s="248" t="s">
        <v>1298</v>
      </c>
    </row>
    <row r="962" spans="2:65" s="1" customFormat="1" ht="24" customHeight="1">
      <c r="B962" s="38"/>
      <c r="C962" s="237" t="s">
        <v>1299</v>
      </c>
      <c r="D962" s="237" t="s">
        <v>141</v>
      </c>
      <c r="E962" s="238" t="s">
        <v>1300</v>
      </c>
      <c r="F962" s="239" t="s">
        <v>1301</v>
      </c>
      <c r="G962" s="240" t="s">
        <v>433</v>
      </c>
      <c r="H962" s="241">
        <v>35.046</v>
      </c>
      <c r="I962" s="242"/>
      <c r="J962" s="243">
        <f>ROUND(I962*H962,2)</f>
        <v>0</v>
      </c>
      <c r="K962" s="239" t="s">
        <v>145</v>
      </c>
      <c r="L962" s="43"/>
      <c r="M962" s="244" t="s">
        <v>1</v>
      </c>
      <c r="N962" s="245" t="s">
        <v>38</v>
      </c>
      <c r="O962" s="86"/>
      <c r="P962" s="246">
        <f>O962*H962</f>
        <v>0</v>
      </c>
      <c r="Q962" s="246">
        <v>0.00524</v>
      </c>
      <c r="R962" s="246">
        <f>Q962*H962</f>
        <v>0.18364104</v>
      </c>
      <c r="S962" s="246">
        <v>0</v>
      </c>
      <c r="T962" s="247">
        <f>S962*H962</f>
        <v>0</v>
      </c>
      <c r="AR962" s="248" t="s">
        <v>146</v>
      </c>
      <c r="AT962" s="248" t="s">
        <v>141</v>
      </c>
      <c r="AU962" s="248" t="s">
        <v>83</v>
      </c>
      <c r="AY962" s="17" t="s">
        <v>139</v>
      </c>
      <c r="BE962" s="249">
        <f>IF(N962="základní",J962,0)</f>
        <v>0</v>
      </c>
      <c r="BF962" s="249">
        <f>IF(N962="snížená",J962,0)</f>
        <v>0</v>
      </c>
      <c r="BG962" s="249">
        <f>IF(N962="zákl. přenesená",J962,0)</f>
        <v>0</v>
      </c>
      <c r="BH962" s="249">
        <f>IF(N962="sníž. přenesená",J962,0)</f>
        <v>0</v>
      </c>
      <c r="BI962" s="249">
        <f>IF(N962="nulová",J962,0)</f>
        <v>0</v>
      </c>
      <c r="BJ962" s="17" t="s">
        <v>81</v>
      </c>
      <c r="BK962" s="249">
        <f>ROUND(I962*H962,2)</f>
        <v>0</v>
      </c>
      <c r="BL962" s="17" t="s">
        <v>146</v>
      </c>
      <c r="BM962" s="248" t="s">
        <v>1302</v>
      </c>
    </row>
    <row r="963" spans="2:51" s="12" customFormat="1" ht="12">
      <c r="B963" s="250"/>
      <c r="C963" s="251"/>
      <c r="D963" s="252" t="s">
        <v>148</v>
      </c>
      <c r="E963" s="253" t="s">
        <v>1</v>
      </c>
      <c r="F963" s="254" t="s">
        <v>1303</v>
      </c>
      <c r="G963" s="251"/>
      <c r="H963" s="255">
        <v>0.925</v>
      </c>
      <c r="I963" s="256"/>
      <c r="J963" s="251"/>
      <c r="K963" s="251"/>
      <c r="L963" s="257"/>
      <c r="M963" s="258"/>
      <c r="N963" s="259"/>
      <c r="O963" s="259"/>
      <c r="P963" s="259"/>
      <c r="Q963" s="259"/>
      <c r="R963" s="259"/>
      <c r="S963" s="259"/>
      <c r="T963" s="260"/>
      <c r="AT963" s="261" t="s">
        <v>148</v>
      </c>
      <c r="AU963" s="261" t="s">
        <v>83</v>
      </c>
      <c r="AV963" s="12" t="s">
        <v>83</v>
      </c>
      <c r="AW963" s="12" t="s">
        <v>30</v>
      </c>
      <c r="AX963" s="12" t="s">
        <v>73</v>
      </c>
      <c r="AY963" s="261" t="s">
        <v>139</v>
      </c>
    </row>
    <row r="964" spans="2:51" s="12" customFormat="1" ht="12">
      <c r="B964" s="250"/>
      <c r="C964" s="251"/>
      <c r="D964" s="252" t="s">
        <v>148</v>
      </c>
      <c r="E964" s="253" t="s">
        <v>1</v>
      </c>
      <c r="F964" s="254" t="s">
        <v>1304</v>
      </c>
      <c r="G964" s="251"/>
      <c r="H964" s="255">
        <v>19.153</v>
      </c>
      <c r="I964" s="256"/>
      <c r="J964" s="251"/>
      <c r="K964" s="251"/>
      <c r="L964" s="257"/>
      <c r="M964" s="258"/>
      <c r="N964" s="259"/>
      <c r="O964" s="259"/>
      <c r="P964" s="259"/>
      <c r="Q964" s="259"/>
      <c r="R964" s="259"/>
      <c r="S964" s="259"/>
      <c r="T964" s="260"/>
      <c r="AT964" s="261" t="s">
        <v>148</v>
      </c>
      <c r="AU964" s="261" t="s">
        <v>83</v>
      </c>
      <c r="AV964" s="12" t="s">
        <v>83</v>
      </c>
      <c r="AW964" s="12" t="s">
        <v>30</v>
      </c>
      <c r="AX964" s="12" t="s">
        <v>73</v>
      </c>
      <c r="AY964" s="261" t="s">
        <v>139</v>
      </c>
    </row>
    <row r="965" spans="2:51" s="12" customFormat="1" ht="12">
      <c r="B965" s="250"/>
      <c r="C965" s="251"/>
      <c r="D965" s="252" t="s">
        <v>148</v>
      </c>
      <c r="E965" s="253" t="s">
        <v>1</v>
      </c>
      <c r="F965" s="254" t="s">
        <v>1305</v>
      </c>
      <c r="G965" s="251"/>
      <c r="H965" s="255">
        <v>7.73</v>
      </c>
      <c r="I965" s="256"/>
      <c r="J965" s="251"/>
      <c r="K965" s="251"/>
      <c r="L965" s="257"/>
      <c r="M965" s="258"/>
      <c r="N965" s="259"/>
      <c r="O965" s="259"/>
      <c r="P965" s="259"/>
      <c r="Q965" s="259"/>
      <c r="R965" s="259"/>
      <c r="S965" s="259"/>
      <c r="T965" s="260"/>
      <c r="AT965" s="261" t="s">
        <v>148</v>
      </c>
      <c r="AU965" s="261" t="s">
        <v>83</v>
      </c>
      <c r="AV965" s="12" t="s">
        <v>83</v>
      </c>
      <c r="AW965" s="12" t="s">
        <v>30</v>
      </c>
      <c r="AX965" s="12" t="s">
        <v>73</v>
      </c>
      <c r="AY965" s="261" t="s">
        <v>139</v>
      </c>
    </row>
    <row r="966" spans="2:51" s="12" customFormat="1" ht="12">
      <c r="B966" s="250"/>
      <c r="C966" s="251"/>
      <c r="D966" s="252" t="s">
        <v>148</v>
      </c>
      <c r="E966" s="253" t="s">
        <v>1</v>
      </c>
      <c r="F966" s="254" t="s">
        <v>1306</v>
      </c>
      <c r="G966" s="251"/>
      <c r="H966" s="255">
        <v>7.238</v>
      </c>
      <c r="I966" s="256"/>
      <c r="J966" s="251"/>
      <c r="K966" s="251"/>
      <c r="L966" s="257"/>
      <c r="M966" s="258"/>
      <c r="N966" s="259"/>
      <c r="O966" s="259"/>
      <c r="P966" s="259"/>
      <c r="Q966" s="259"/>
      <c r="R966" s="259"/>
      <c r="S966" s="259"/>
      <c r="T966" s="260"/>
      <c r="AT966" s="261" t="s">
        <v>148</v>
      </c>
      <c r="AU966" s="261" t="s">
        <v>83</v>
      </c>
      <c r="AV966" s="12" t="s">
        <v>83</v>
      </c>
      <c r="AW966" s="12" t="s">
        <v>30</v>
      </c>
      <c r="AX966" s="12" t="s">
        <v>73</v>
      </c>
      <c r="AY966" s="261" t="s">
        <v>139</v>
      </c>
    </row>
    <row r="967" spans="2:51" s="13" customFormat="1" ht="12">
      <c r="B967" s="262"/>
      <c r="C967" s="263"/>
      <c r="D967" s="252" t="s">
        <v>148</v>
      </c>
      <c r="E967" s="264" t="s">
        <v>1</v>
      </c>
      <c r="F967" s="265" t="s">
        <v>150</v>
      </c>
      <c r="G967" s="263"/>
      <c r="H967" s="266">
        <v>35.046</v>
      </c>
      <c r="I967" s="267"/>
      <c r="J967" s="263"/>
      <c r="K967" s="263"/>
      <c r="L967" s="268"/>
      <c r="M967" s="269"/>
      <c r="N967" s="270"/>
      <c r="O967" s="270"/>
      <c r="P967" s="270"/>
      <c r="Q967" s="270"/>
      <c r="R967" s="270"/>
      <c r="S967" s="270"/>
      <c r="T967" s="271"/>
      <c r="AT967" s="272" t="s">
        <v>148</v>
      </c>
      <c r="AU967" s="272" t="s">
        <v>83</v>
      </c>
      <c r="AV967" s="13" t="s">
        <v>146</v>
      </c>
      <c r="AW967" s="13" t="s">
        <v>30</v>
      </c>
      <c r="AX967" s="13" t="s">
        <v>81</v>
      </c>
      <c r="AY967" s="272" t="s">
        <v>139</v>
      </c>
    </row>
    <row r="968" spans="2:65" s="1" customFormat="1" ht="24" customHeight="1">
      <c r="B968" s="38"/>
      <c r="C968" s="237" t="s">
        <v>1307</v>
      </c>
      <c r="D968" s="237" t="s">
        <v>141</v>
      </c>
      <c r="E968" s="238" t="s">
        <v>1308</v>
      </c>
      <c r="F968" s="239" t="s">
        <v>1309</v>
      </c>
      <c r="G968" s="240" t="s">
        <v>433</v>
      </c>
      <c r="H968" s="241">
        <v>35.046</v>
      </c>
      <c r="I968" s="242"/>
      <c r="J968" s="243">
        <f>ROUND(I968*H968,2)</f>
        <v>0</v>
      </c>
      <c r="K968" s="239" t="s">
        <v>145</v>
      </c>
      <c r="L968" s="43"/>
      <c r="M968" s="244" t="s">
        <v>1</v>
      </c>
      <c r="N968" s="245" t="s">
        <v>38</v>
      </c>
      <c r="O968" s="86"/>
      <c r="P968" s="246">
        <f>O968*H968</f>
        <v>0</v>
      </c>
      <c r="Q968" s="246">
        <v>0</v>
      </c>
      <c r="R968" s="246">
        <f>Q968*H968</f>
        <v>0</v>
      </c>
      <c r="S968" s="246">
        <v>0</v>
      </c>
      <c r="T968" s="247">
        <f>S968*H968</f>
        <v>0</v>
      </c>
      <c r="AR968" s="248" t="s">
        <v>146</v>
      </c>
      <c r="AT968" s="248" t="s">
        <v>141</v>
      </c>
      <c r="AU968" s="248" t="s">
        <v>83</v>
      </c>
      <c r="AY968" s="17" t="s">
        <v>139</v>
      </c>
      <c r="BE968" s="249">
        <f>IF(N968="základní",J968,0)</f>
        <v>0</v>
      </c>
      <c r="BF968" s="249">
        <f>IF(N968="snížená",J968,0)</f>
        <v>0</v>
      </c>
      <c r="BG968" s="249">
        <f>IF(N968="zákl. přenesená",J968,0)</f>
        <v>0</v>
      </c>
      <c r="BH968" s="249">
        <f>IF(N968="sníž. přenesená",J968,0)</f>
        <v>0</v>
      </c>
      <c r="BI968" s="249">
        <f>IF(N968="nulová",J968,0)</f>
        <v>0</v>
      </c>
      <c r="BJ968" s="17" t="s">
        <v>81</v>
      </c>
      <c r="BK968" s="249">
        <f>ROUND(I968*H968,2)</f>
        <v>0</v>
      </c>
      <c r="BL968" s="17" t="s">
        <v>146</v>
      </c>
      <c r="BM968" s="248" t="s">
        <v>1310</v>
      </c>
    </row>
    <row r="969" spans="2:65" s="1" customFormat="1" ht="24" customHeight="1">
      <c r="B969" s="38"/>
      <c r="C969" s="237" t="s">
        <v>1311</v>
      </c>
      <c r="D969" s="237" t="s">
        <v>141</v>
      </c>
      <c r="E969" s="238" t="s">
        <v>1312</v>
      </c>
      <c r="F969" s="239" t="s">
        <v>1313</v>
      </c>
      <c r="G969" s="240" t="s">
        <v>433</v>
      </c>
      <c r="H969" s="241">
        <v>83</v>
      </c>
      <c r="I969" s="242"/>
      <c r="J969" s="243">
        <f>ROUND(I969*H969,2)</f>
        <v>0</v>
      </c>
      <c r="K969" s="239" t="s">
        <v>145</v>
      </c>
      <c r="L969" s="43"/>
      <c r="M969" s="244" t="s">
        <v>1</v>
      </c>
      <c r="N969" s="245" t="s">
        <v>38</v>
      </c>
      <c r="O969" s="86"/>
      <c r="P969" s="246">
        <f>O969*H969</f>
        <v>0</v>
      </c>
      <c r="Q969" s="246">
        <v>0.00812</v>
      </c>
      <c r="R969" s="246">
        <f>Q969*H969</f>
        <v>0.67396</v>
      </c>
      <c r="S969" s="246">
        <v>0</v>
      </c>
      <c r="T969" s="247">
        <f>S969*H969</f>
        <v>0</v>
      </c>
      <c r="AR969" s="248" t="s">
        <v>146</v>
      </c>
      <c r="AT969" s="248" t="s">
        <v>141</v>
      </c>
      <c r="AU969" s="248" t="s">
        <v>83</v>
      </c>
      <c r="AY969" s="17" t="s">
        <v>139</v>
      </c>
      <c r="BE969" s="249">
        <f>IF(N969="základní",J969,0)</f>
        <v>0</v>
      </c>
      <c r="BF969" s="249">
        <f>IF(N969="snížená",J969,0)</f>
        <v>0</v>
      </c>
      <c r="BG969" s="249">
        <f>IF(N969="zákl. přenesená",J969,0)</f>
        <v>0</v>
      </c>
      <c r="BH969" s="249">
        <f>IF(N969="sníž. přenesená",J969,0)</f>
        <v>0</v>
      </c>
      <c r="BI969" s="249">
        <f>IF(N969="nulová",J969,0)</f>
        <v>0</v>
      </c>
      <c r="BJ969" s="17" t="s">
        <v>81</v>
      </c>
      <c r="BK969" s="249">
        <f>ROUND(I969*H969,2)</f>
        <v>0</v>
      </c>
      <c r="BL969" s="17" t="s">
        <v>146</v>
      </c>
      <c r="BM969" s="248" t="s">
        <v>1314</v>
      </c>
    </row>
    <row r="970" spans="2:51" s="12" customFormat="1" ht="12">
      <c r="B970" s="250"/>
      <c r="C970" s="251"/>
      <c r="D970" s="252" t="s">
        <v>148</v>
      </c>
      <c r="E970" s="253" t="s">
        <v>1</v>
      </c>
      <c r="F970" s="254" t="s">
        <v>1315</v>
      </c>
      <c r="G970" s="251"/>
      <c r="H970" s="255">
        <v>83</v>
      </c>
      <c r="I970" s="256"/>
      <c r="J970" s="251"/>
      <c r="K970" s="251"/>
      <c r="L970" s="257"/>
      <c r="M970" s="258"/>
      <c r="N970" s="259"/>
      <c r="O970" s="259"/>
      <c r="P970" s="259"/>
      <c r="Q970" s="259"/>
      <c r="R970" s="259"/>
      <c r="S970" s="259"/>
      <c r="T970" s="260"/>
      <c r="AT970" s="261" t="s">
        <v>148</v>
      </c>
      <c r="AU970" s="261" t="s">
        <v>83</v>
      </c>
      <c r="AV970" s="12" t="s">
        <v>83</v>
      </c>
      <c r="AW970" s="12" t="s">
        <v>30</v>
      </c>
      <c r="AX970" s="12" t="s">
        <v>73</v>
      </c>
      <c r="AY970" s="261" t="s">
        <v>139</v>
      </c>
    </row>
    <row r="971" spans="2:51" s="13" customFormat="1" ht="12">
      <c r="B971" s="262"/>
      <c r="C971" s="263"/>
      <c r="D971" s="252" t="s">
        <v>148</v>
      </c>
      <c r="E971" s="264" t="s">
        <v>1</v>
      </c>
      <c r="F971" s="265" t="s">
        <v>150</v>
      </c>
      <c r="G971" s="263"/>
      <c r="H971" s="266">
        <v>83</v>
      </c>
      <c r="I971" s="267"/>
      <c r="J971" s="263"/>
      <c r="K971" s="263"/>
      <c r="L971" s="268"/>
      <c r="M971" s="269"/>
      <c r="N971" s="270"/>
      <c r="O971" s="270"/>
      <c r="P971" s="270"/>
      <c r="Q971" s="270"/>
      <c r="R971" s="270"/>
      <c r="S971" s="270"/>
      <c r="T971" s="271"/>
      <c r="AT971" s="272" t="s">
        <v>148</v>
      </c>
      <c r="AU971" s="272" t="s">
        <v>83</v>
      </c>
      <c r="AV971" s="13" t="s">
        <v>146</v>
      </c>
      <c r="AW971" s="13" t="s">
        <v>30</v>
      </c>
      <c r="AX971" s="13" t="s">
        <v>81</v>
      </c>
      <c r="AY971" s="272" t="s">
        <v>139</v>
      </c>
    </row>
    <row r="972" spans="2:65" s="1" customFormat="1" ht="24" customHeight="1">
      <c r="B972" s="38"/>
      <c r="C972" s="237" t="s">
        <v>1316</v>
      </c>
      <c r="D972" s="237" t="s">
        <v>141</v>
      </c>
      <c r="E972" s="238" t="s">
        <v>1317</v>
      </c>
      <c r="F972" s="239" t="s">
        <v>1318</v>
      </c>
      <c r="G972" s="240" t="s">
        <v>433</v>
      </c>
      <c r="H972" s="241">
        <v>106</v>
      </c>
      <c r="I972" s="242"/>
      <c r="J972" s="243">
        <f>ROUND(I972*H972,2)</f>
        <v>0</v>
      </c>
      <c r="K972" s="239" t="s">
        <v>145</v>
      </c>
      <c r="L972" s="43"/>
      <c r="M972" s="244" t="s">
        <v>1</v>
      </c>
      <c r="N972" s="245" t="s">
        <v>38</v>
      </c>
      <c r="O972" s="86"/>
      <c r="P972" s="246">
        <f>O972*H972</f>
        <v>0</v>
      </c>
      <c r="Q972" s="246">
        <v>0.01</v>
      </c>
      <c r="R972" s="246">
        <f>Q972*H972</f>
        <v>1.06</v>
      </c>
      <c r="S972" s="246">
        <v>0</v>
      </c>
      <c r="T972" s="247">
        <f>S972*H972</f>
        <v>0</v>
      </c>
      <c r="AR972" s="248" t="s">
        <v>146</v>
      </c>
      <c r="AT972" s="248" t="s">
        <v>141</v>
      </c>
      <c r="AU972" s="248" t="s">
        <v>83</v>
      </c>
      <c r="AY972" s="17" t="s">
        <v>139</v>
      </c>
      <c r="BE972" s="249">
        <f>IF(N972="základní",J972,0)</f>
        <v>0</v>
      </c>
      <c r="BF972" s="249">
        <f>IF(N972="snížená",J972,0)</f>
        <v>0</v>
      </c>
      <c r="BG972" s="249">
        <f>IF(N972="zákl. přenesená",J972,0)</f>
        <v>0</v>
      </c>
      <c r="BH972" s="249">
        <f>IF(N972="sníž. přenesená",J972,0)</f>
        <v>0</v>
      </c>
      <c r="BI972" s="249">
        <f>IF(N972="nulová",J972,0)</f>
        <v>0</v>
      </c>
      <c r="BJ972" s="17" t="s">
        <v>81</v>
      </c>
      <c r="BK972" s="249">
        <f>ROUND(I972*H972,2)</f>
        <v>0</v>
      </c>
      <c r="BL972" s="17" t="s">
        <v>146</v>
      </c>
      <c r="BM972" s="248" t="s">
        <v>1319</v>
      </c>
    </row>
    <row r="973" spans="2:51" s="12" customFormat="1" ht="12">
      <c r="B973" s="250"/>
      <c r="C973" s="251"/>
      <c r="D973" s="252" t="s">
        <v>148</v>
      </c>
      <c r="E973" s="253" t="s">
        <v>1</v>
      </c>
      <c r="F973" s="254" t="s">
        <v>1320</v>
      </c>
      <c r="G973" s="251"/>
      <c r="H973" s="255">
        <v>106</v>
      </c>
      <c r="I973" s="256"/>
      <c r="J973" s="251"/>
      <c r="K973" s="251"/>
      <c r="L973" s="257"/>
      <c r="M973" s="258"/>
      <c r="N973" s="259"/>
      <c r="O973" s="259"/>
      <c r="P973" s="259"/>
      <c r="Q973" s="259"/>
      <c r="R973" s="259"/>
      <c r="S973" s="259"/>
      <c r="T973" s="260"/>
      <c r="AT973" s="261" t="s">
        <v>148</v>
      </c>
      <c r="AU973" s="261" t="s">
        <v>83</v>
      </c>
      <c r="AV973" s="12" t="s">
        <v>83</v>
      </c>
      <c r="AW973" s="12" t="s">
        <v>30</v>
      </c>
      <c r="AX973" s="12" t="s">
        <v>73</v>
      </c>
      <c r="AY973" s="261" t="s">
        <v>139</v>
      </c>
    </row>
    <row r="974" spans="2:51" s="13" customFormat="1" ht="12">
      <c r="B974" s="262"/>
      <c r="C974" s="263"/>
      <c r="D974" s="252" t="s">
        <v>148</v>
      </c>
      <c r="E974" s="264" t="s">
        <v>1</v>
      </c>
      <c r="F974" s="265" t="s">
        <v>150</v>
      </c>
      <c r="G974" s="263"/>
      <c r="H974" s="266">
        <v>106</v>
      </c>
      <c r="I974" s="267"/>
      <c r="J974" s="263"/>
      <c r="K974" s="263"/>
      <c r="L974" s="268"/>
      <c r="M974" s="269"/>
      <c r="N974" s="270"/>
      <c r="O974" s="270"/>
      <c r="P974" s="270"/>
      <c r="Q974" s="270"/>
      <c r="R974" s="270"/>
      <c r="S974" s="270"/>
      <c r="T974" s="271"/>
      <c r="AT974" s="272" t="s">
        <v>148</v>
      </c>
      <c r="AU974" s="272" t="s">
        <v>83</v>
      </c>
      <c r="AV974" s="13" t="s">
        <v>146</v>
      </c>
      <c r="AW974" s="13" t="s">
        <v>30</v>
      </c>
      <c r="AX974" s="13" t="s">
        <v>81</v>
      </c>
      <c r="AY974" s="272" t="s">
        <v>139</v>
      </c>
    </row>
    <row r="975" spans="2:65" s="1" customFormat="1" ht="16.5" customHeight="1">
      <c r="B975" s="38"/>
      <c r="C975" s="237" t="s">
        <v>1321</v>
      </c>
      <c r="D975" s="237" t="s">
        <v>141</v>
      </c>
      <c r="E975" s="238" t="s">
        <v>1322</v>
      </c>
      <c r="F975" s="239" t="s">
        <v>1323</v>
      </c>
      <c r="G975" s="240" t="s">
        <v>193</v>
      </c>
      <c r="H975" s="241">
        <v>2.394</v>
      </c>
      <c r="I975" s="242"/>
      <c r="J975" s="243">
        <f>ROUND(I975*H975,2)</f>
        <v>0</v>
      </c>
      <c r="K975" s="239" t="s">
        <v>145</v>
      </c>
      <c r="L975" s="43"/>
      <c r="M975" s="244" t="s">
        <v>1</v>
      </c>
      <c r="N975" s="245" t="s">
        <v>38</v>
      </c>
      <c r="O975" s="86"/>
      <c r="P975" s="246">
        <f>O975*H975</f>
        <v>0</v>
      </c>
      <c r="Q975" s="246">
        <v>1.05516</v>
      </c>
      <c r="R975" s="246">
        <f>Q975*H975</f>
        <v>2.5260530400000003</v>
      </c>
      <c r="S975" s="246">
        <v>0</v>
      </c>
      <c r="T975" s="247">
        <f>S975*H975</f>
        <v>0</v>
      </c>
      <c r="AR975" s="248" t="s">
        <v>146</v>
      </c>
      <c r="AT975" s="248" t="s">
        <v>141</v>
      </c>
      <c r="AU975" s="248" t="s">
        <v>83</v>
      </c>
      <c r="AY975" s="17" t="s">
        <v>139</v>
      </c>
      <c r="BE975" s="249">
        <f>IF(N975="základní",J975,0)</f>
        <v>0</v>
      </c>
      <c r="BF975" s="249">
        <f>IF(N975="snížená",J975,0)</f>
        <v>0</v>
      </c>
      <c r="BG975" s="249">
        <f>IF(N975="zákl. přenesená",J975,0)</f>
        <v>0</v>
      </c>
      <c r="BH975" s="249">
        <f>IF(N975="sníž. přenesená",J975,0)</f>
        <v>0</v>
      </c>
      <c r="BI975" s="249">
        <f>IF(N975="nulová",J975,0)</f>
        <v>0</v>
      </c>
      <c r="BJ975" s="17" t="s">
        <v>81</v>
      </c>
      <c r="BK975" s="249">
        <f>ROUND(I975*H975,2)</f>
        <v>0</v>
      </c>
      <c r="BL975" s="17" t="s">
        <v>146</v>
      </c>
      <c r="BM975" s="248" t="s">
        <v>1324</v>
      </c>
    </row>
    <row r="976" spans="2:51" s="14" customFormat="1" ht="12">
      <c r="B976" s="289"/>
      <c r="C976" s="290"/>
      <c r="D976" s="252" t="s">
        <v>148</v>
      </c>
      <c r="E976" s="291" t="s">
        <v>1</v>
      </c>
      <c r="F976" s="292" t="s">
        <v>1325</v>
      </c>
      <c r="G976" s="290"/>
      <c r="H976" s="291" t="s">
        <v>1</v>
      </c>
      <c r="I976" s="293"/>
      <c r="J976" s="290"/>
      <c r="K976" s="290"/>
      <c r="L976" s="294"/>
      <c r="M976" s="295"/>
      <c r="N976" s="296"/>
      <c r="O976" s="296"/>
      <c r="P976" s="296"/>
      <c r="Q976" s="296"/>
      <c r="R976" s="296"/>
      <c r="S976" s="296"/>
      <c r="T976" s="297"/>
      <c r="AT976" s="298" t="s">
        <v>148</v>
      </c>
      <c r="AU976" s="298" t="s">
        <v>83</v>
      </c>
      <c r="AV976" s="14" t="s">
        <v>81</v>
      </c>
      <c r="AW976" s="14" t="s">
        <v>30</v>
      </c>
      <c r="AX976" s="14" t="s">
        <v>73</v>
      </c>
      <c r="AY976" s="298" t="s">
        <v>139</v>
      </c>
    </row>
    <row r="977" spans="2:51" s="12" customFormat="1" ht="12">
      <c r="B977" s="250"/>
      <c r="C977" s="251"/>
      <c r="D977" s="252" t="s">
        <v>148</v>
      </c>
      <c r="E977" s="253" t="s">
        <v>1</v>
      </c>
      <c r="F977" s="254" t="s">
        <v>1326</v>
      </c>
      <c r="G977" s="251"/>
      <c r="H977" s="255">
        <v>0.008</v>
      </c>
      <c r="I977" s="256"/>
      <c r="J977" s="251"/>
      <c r="K977" s="251"/>
      <c r="L977" s="257"/>
      <c r="M977" s="258"/>
      <c r="N977" s="259"/>
      <c r="O977" s="259"/>
      <c r="P977" s="259"/>
      <c r="Q977" s="259"/>
      <c r="R977" s="259"/>
      <c r="S977" s="259"/>
      <c r="T977" s="260"/>
      <c r="AT977" s="261" t="s">
        <v>148</v>
      </c>
      <c r="AU977" s="261" t="s">
        <v>83</v>
      </c>
      <c r="AV977" s="12" t="s">
        <v>83</v>
      </c>
      <c r="AW977" s="12" t="s">
        <v>30</v>
      </c>
      <c r="AX977" s="12" t="s">
        <v>73</v>
      </c>
      <c r="AY977" s="261" t="s">
        <v>139</v>
      </c>
    </row>
    <row r="978" spans="2:51" s="12" customFormat="1" ht="12">
      <c r="B978" s="250"/>
      <c r="C978" s="251"/>
      <c r="D978" s="252" t="s">
        <v>148</v>
      </c>
      <c r="E978" s="253" t="s">
        <v>1</v>
      </c>
      <c r="F978" s="254" t="s">
        <v>1327</v>
      </c>
      <c r="G978" s="251"/>
      <c r="H978" s="255">
        <v>0.016</v>
      </c>
      <c r="I978" s="256"/>
      <c r="J978" s="251"/>
      <c r="K978" s="251"/>
      <c r="L978" s="257"/>
      <c r="M978" s="258"/>
      <c r="N978" s="259"/>
      <c r="O978" s="259"/>
      <c r="P978" s="259"/>
      <c r="Q978" s="259"/>
      <c r="R978" s="259"/>
      <c r="S978" s="259"/>
      <c r="T978" s="260"/>
      <c r="AT978" s="261" t="s">
        <v>148</v>
      </c>
      <c r="AU978" s="261" t="s">
        <v>83</v>
      </c>
      <c r="AV978" s="12" t="s">
        <v>83</v>
      </c>
      <c r="AW978" s="12" t="s">
        <v>30</v>
      </c>
      <c r="AX978" s="12" t="s">
        <v>73</v>
      </c>
      <c r="AY978" s="261" t="s">
        <v>139</v>
      </c>
    </row>
    <row r="979" spans="2:51" s="12" customFormat="1" ht="12">
      <c r="B979" s="250"/>
      <c r="C979" s="251"/>
      <c r="D979" s="252" t="s">
        <v>148</v>
      </c>
      <c r="E979" s="253" t="s">
        <v>1</v>
      </c>
      <c r="F979" s="254" t="s">
        <v>1328</v>
      </c>
      <c r="G979" s="251"/>
      <c r="H979" s="255">
        <v>0.021</v>
      </c>
      <c r="I979" s="256"/>
      <c r="J979" s="251"/>
      <c r="K979" s="251"/>
      <c r="L979" s="257"/>
      <c r="M979" s="258"/>
      <c r="N979" s="259"/>
      <c r="O979" s="259"/>
      <c r="P979" s="259"/>
      <c r="Q979" s="259"/>
      <c r="R979" s="259"/>
      <c r="S979" s="259"/>
      <c r="T979" s="260"/>
      <c r="AT979" s="261" t="s">
        <v>148</v>
      </c>
      <c r="AU979" s="261" t="s">
        <v>83</v>
      </c>
      <c r="AV979" s="12" t="s">
        <v>83</v>
      </c>
      <c r="AW979" s="12" t="s">
        <v>30</v>
      </c>
      <c r="AX979" s="12" t="s">
        <v>73</v>
      </c>
      <c r="AY979" s="261" t="s">
        <v>139</v>
      </c>
    </row>
    <row r="980" spans="2:51" s="14" customFormat="1" ht="12">
      <c r="B980" s="289"/>
      <c r="C980" s="290"/>
      <c r="D980" s="252" t="s">
        <v>148</v>
      </c>
      <c r="E980" s="291" t="s">
        <v>1</v>
      </c>
      <c r="F980" s="292" t="s">
        <v>1329</v>
      </c>
      <c r="G980" s="290"/>
      <c r="H980" s="291" t="s">
        <v>1</v>
      </c>
      <c r="I980" s="293"/>
      <c r="J980" s="290"/>
      <c r="K980" s="290"/>
      <c r="L980" s="294"/>
      <c r="M980" s="295"/>
      <c r="N980" s="296"/>
      <c r="O980" s="296"/>
      <c r="P980" s="296"/>
      <c r="Q980" s="296"/>
      <c r="R980" s="296"/>
      <c r="S980" s="296"/>
      <c r="T980" s="297"/>
      <c r="AT980" s="298" t="s">
        <v>148</v>
      </c>
      <c r="AU980" s="298" t="s">
        <v>83</v>
      </c>
      <c r="AV980" s="14" t="s">
        <v>81</v>
      </c>
      <c r="AW980" s="14" t="s">
        <v>30</v>
      </c>
      <c r="AX980" s="14" t="s">
        <v>73</v>
      </c>
      <c r="AY980" s="298" t="s">
        <v>139</v>
      </c>
    </row>
    <row r="981" spans="2:51" s="12" customFormat="1" ht="12">
      <c r="B981" s="250"/>
      <c r="C981" s="251"/>
      <c r="D981" s="252" t="s">
        <v>148</v>
      </c>
      <c r="E981" s="253" t="s">
        <v>1</v>
      </c>
      <c r="F981" s="254" t="s">
        <v>1330</v>
      </c>
      <c r="G981" s="251"/>
      <c r="H981" s="255">
        <v>0.099</v>
      </c>
      <c r="I981" s="256"/>
      <c r="J981" s="251"/>
      <c r="K981" s="251"/>
      <c r="L981" s="257"/>
      <c r="M981" s="258"/>
      <c r="N981" s="259"/>
      <c r="O981" s="259"/>
      <c r="P981" s="259"/>
      <c r="Q981" s="259"/>
      <c r="R981" s="259"/>
      <c r="S981" s="259"/>
      <c r="T981" s="260"/>
      <c r="AT981" s="261" t="s">
        <v>148</v>
      </c>
      <c r="AU981" s="261" t="s">
        <v>83</v>
      </c>
      <c r="AV981" s="12" t="s">
        <v>83</v>
      </c>
      <c r="AW981" s="12" t="s">
        <v>30</v>
      </c>
      <c r="AX981" s="12" t="s">
        <v>73</v>
      </c>
      <c r="AY981" s="261" t="s">
        <v>139</v>
      </c>
    </row>
    <row r="982" spans="2:51" s="12" customFormat="1" ht="12">
      <c r="B982" s="250"/>
      <c r="C982" s="251"/>
      <c r="D982" s="252" t="s">
        <v>148</v>
      </c>
      <c r="E982" s="253" t="s">
        <v>1</v>
      </c>
      <c r="F982" s="254" t="s">
        <v>1278</v>
      </c>
      <c r="G982" s="251"/>
      <c r="H982" s="255">
        <v>1.16</v>
      </c>
      <c r="I982" s="256"/>
      <c r="J982" s="251"/>
      <c r="K982" s="251"/>
      <c r="L982" s="257"/>
      <c r="M982" s="258"/>
      <c r="N982" s="259"/>
      <c r="O982" s="259"/>
      <c r="P982" s="259"/>
      <c r="Q982" s="259"/>
      <c r="R982" s="259"/>
      <c r="S982" s="259"/>
      <c r="T982" s="260"/>
      <c r="AT982" s="261" t="s">
        <v>148</v>
      </c>
      <c r="AU982" s="261" t="s">
        <v>83</v>
      </c>
      <c r="AV982" s="12" t="s">
        <v>83</v>
      </c>
      <c r="AW982" s="12" t="s">
        <v>30</v>
      </c>
      <c r="AX982" s="12" t="s">
        <v>73</v>
      </c>
      <c r="AY982" s="261" t="s">
        <v>139</v>
      </c>
    </row>
    <row r="983" spans="2:51" s="12" customFormat="1" ht="12">
      <c r="B983" s="250"/>
      <c r="C983" s="251"/>
      <c r="D983" s="252" t="s">
        <v>148</v>
      </c>
      <c r="E983" s="253" t="s">
        <v>1</v>
      </c>
      <c r="F983" s="254" t="s">
        <v>1279</v>
      </c>
      <c r="G983" s="251"/>
      <c r="H983" s="255">
        <v>1.09</v>
      </c>
      <c r="I983" s="256"/>
      <c r="J983" s="251"/>
      <c r="K983" s="251"/>
      <c r="L983" s="257"/>
      <c r="M983" s="258"/>
      <c r="N983" s="259"/>
      <c r="O983" s="259"/>
      <c r="P983" s="259"/>
      <c r="Q983" s="259"/>
      <c r="R983" s="259"/>
      <c r="S983" s="259"/>
      <c r="T983" s="260"/>
      <c r="AT983" s="261" t="s">
        <v>148</v>
      </c>
      <c r="AU983" s="261" t="s">
        <v>83</v>
      </c>
      <c r="AV983" s="12" t="s">
        <v>83</v>
      </c>
      <c r="AW983" s="12" t="s">
        <v>30</v>
      </c>
      <c r="AX983" s="12" t="s">
        <v>73</v>
      </c>
      <c r="AY983" s="261" t="s">
        <v>139</v>
      </c>
    </row>
    <row r="984" spans="2:51" s="13" customFormat="1" ht="12">
      <c r="B984" s="262"/>
      <c r="C984" s="263"/>
      <c r="D984" s="252" t="s">
        <v>148</v>
      </c>
      <c r="E984" s="264" t="s">
        <v>1</v>
      </c>
      <c r="F984" s="265" t="s">
        <v>150</v>
      </c>
      <c r="G984" s="263"/>
      <c r="H984" s="266">
        <v>2.394</v>
      </c>
      <c r="I984" s="267"/>
      <c r="J984" s="263"/>
      <c r="K984" s="263"/>
      <c r="L984" s="268"/>
      <c r="M984" s="269"/>
      <c r="N984" s="270"/>
      <c r="O984" s="270"/>
      <c r="P984" s="270"/>
      <c r="Q984" s="270"/>
      <c r="R984" s="270"/>
      <c r="S984" s="270"/>
      <c r="T984" s="271"/>
      <c r="AT984" s="272" t="s">
        <v>148</v>
      </c>
      <c r="AU984" s="272" t="s">
        <v>83</v>
      </c>
      <c r="AV984" s="13" t="s">
        <v>146</v>
      </c>
      <c r="AW984" s="13" t="s">
        <v>30</v>
      </c>
      <c r="AX984" s="13" t="s">
        <v>81</v>
      </c>
      <c r="AY984" s="272" t="s">
        <v>139</v>
      </c>
    </row>
    <row r="985" spans="2:65" s="1" customFormat="1" ht="16.5" customHeight="1">
      <c r="B985" s="38"/>
      <c r="C985" s="237" t="s">
        <v>1331</v>
      </c>
      <c r="D985" s="237" t="s">
        <v>141</v>
      </c>
      <c r="E985" s="238" t="s">
        <v>1332</v>
      </c>
      <c r="F985" s="239" t="s">
        <v>1333</v>
      </c>
      <c r="G985" s="240" t="s">
        <v>193</v>
      </c>
      <c r="H985" s="241">
        <v>1.087</v>
      </c>
      <c r="I985" s="242"/>
      <c r="J985" s="243">
        <f>ROUND(I985*H985,2)</f>
        <v>0</v>
      </c>
      <c r="K985" s="239" t="s">
        <v>145</v>
      </c>
      <c r="L985" s="43"/>
      <c r="M985" s="244" t="s">
        <v>1</v>
      </c>
      <c r="N985" s="245" t="s">
        <v>38</v>
      </c>
      <c r="O985" s="86"/>
      <c r="P985" s="246">
        <f>O985*H985</f>
        <v>0</v>
      </c>
      <c r="Q985" s="246">
        <v>1.05306</v>
      </c>
      <c r="R985" s="246">
        <f>Q985*H985</f>
        <v>1.14467622</v>
      </c>
      <c r="S985" s="246">
        <v>0</v>
      </c>
      <c r="T985" s="247">
        <f>S985*H985</f>
        <v>0</v>
      </c>
      <c r="AR985" s="248" t="s">
        <v>146</v>
      </c>
      <c r="AT985" s="248" t="s">
        <v>141</v>
      </c>
      <c r="AU985" s="248" t="s">
        <v>83</v>
      </c>
      <c r="AY985" s="17" t="s">
        <v>139</v>
      </c>
      <c r="BE985" s="249">
        <f>IF(N985="základní",J985,0)</f>
        <v>0</v>
      </c>
      <c r="BF985" s="249">
        <f>IF(N985="snížená",J985,0)</f>
        <v>0</v>
      </c>
      <c r="BG985" s="249">
        <f>IF(N985="zákl. přenesená",J985,0)</f>
        <v>0</v>
      </c>
      <c r="BH985" s="249">
        <f>IF(N985="sníž. přenesená",J985,0)</f>
        <v>0</v>
      </c>
      <c r="BI985" s="249">
        <f>IF(N985="nulová",J985,0)</f>
        <v>0</v>
      </c>
      <c r="BJ985" s="17" t="s">
        <v>81</v>
      </c>
      <c r="BK985" s="249">
        <f>ROUND(I985*H985,2)</f>
        <v>0</v>
      </c>
      <c r="BL985" s="17" t="s">
        <v>146</v>
      </c>
      <c r="BM985" s="248" t="s">
        <v>1334</v>
      </c>
    </row>
    <row r="986" spans="2:51" s="14" customFormat="1" ht="12">
      <c r="B986" s="289"/>
      <c r="C986" s="290"/>
      <c r="D986" s="252" t="s">
        <v>148</v>
      </c>
      <c r="E986" s="291" t="s">
        <v>1</v>
      </c>
      <c r="F986" s="292" t="s">
        <v>1335</v>
      </c>
      <c r="G986" s="290"/>
      <c r="H986" s="291" t="s">
        <v>1</v>
      </c>
      <c r="I986" s="293"/>
      <c r="J986" s="290"/>
      <c r="K986" s="290"/>
      <c r="L986" s="294"/>
      <c r="M986" s="295"/>
      <c r="N986" s="296"/>
      <c r="O986" s="296"/>
      <c r="P986" s="296"/>
      <c r="Q986" s="296"/>
      <c r="R986" s="296"/>
      <c r="S986" s="296"/>
      <c r="T986" s="297"/>
      <c r="AT986" s="298" t="s">
        <v>148</v>
      </c>
      <c r="AU986" s="298" t="s">
        <v>83</v>
      </c>
      <c r="AV986" s="14" t="s">
        <v>81</v>
      </c>
      <c r="AW986" s="14" t="s">
        <v>30</v>
      </c>
      <c r="AX986" s="14" t="s">
        <v>73</v>
      </c>
      <c r="AY986" s="298" t="s">
        <v>139</v>
      </c>
    </row>
    <row r="987" spans="2:51" s="12" customFormat="1" ht="12">
      <c r="B987" s="250"/>
      <c r="C987" s="251"/>
      <c r="D987" s="252" t="s">
        <v>148</v>
      </c>
      <c r="E987" s="253" t="s">
        <v>1</v>
      </c>
      <c r="F987" s="254" t="s">
        <v>1336</v>
      </c>
      <c r="G987" s="251"/>
      <c r="H987" s="255">
        <v>0.424</v>
      </c>
      <c r="I987" s="256"/>
      <c r="J987" s="251"/>
      <c r="K987" s="251"/>
      <c r="L987" s="257"/>
      <c r="M987" s="258"/>
      <c r="N987" s="259"/>
      <c r="O987" s="259"/>
      <c r="P987" s="259"/>
      <c r="Q987" s="259"/>
      <c r="R987" s="259"/>
      <c r="S987" s="259"/>
      <c r="T987" s="260"/>
      <c r="AT987" s="261" t="s">
        <v>148</v>
      </c>
      <c r="AU987" s="261" t="s">
        <v>83</v>
      </c>
      <c r="AV987" s="12" t="s">
        <v>83</v>
      </c>
      <c r="AW987" s="12" t="s">
        <v>30</v>
      </c>
      <c r="AX987" s="12" t="s">
        <v>73</v>
      </c>
      <c r="AY987" s="261" t="s">
        <v>139</v>
      </c>
    </row>
    <row r="988" spans="2:51" s="12" customFormat="1" ht="12">
      <c r="B988" s="250"/>
      <c r="C988" s="251"/>
      <c r="D988" s="252" t="s">
        <v>148</v>
      </c>
      <c r="E988" s="253" t="s">
        <v>1</v>
      </c>
      <c r="F988" s="254" t="s">
        <v>1337</v>
      </c>
      <c r="G988" s="251"/>
      <c r="H988" s="255">
        <v>0.332</v>
      </c>
      <c r="I988" s="256"/>
      <c r="J988" s="251"/>
      <c r="K988" s="251"/>
      <c r="L988" s="257"/>
      <c r="M988" s="258"/>
      <c r="N988" s="259"/>
      <c r="O988" s="259"/>
      <c r="P988" s="259"/>
      <c r="Q988" s="259"/>
      <c r="R988" s="259"/>
      <c r="S988" s="259"/>
      <c r="T988" s="260"/>
      <c r="AT988" s="261" t="s">
        <v>148</v>
      </c>
      <c r="AU988" s="261" t="s">
        <v>83</v>
      </c>
      <c r="AV988" s="12" t="s">
        <v>83</v>
      </c>
      <c r="AW988" s="12" t="s">
        <v>30</v>
      </c>
      <c r="AX988" s="12" t="s">
        <v>73</v>
      </c>
      <c r="AY988" s="261" t="s">
        <v>139</v>
      </c>
    </row>
    <row r="989" spans="2:51" s="12" customFormat="1" ht="12">
      <c r="B989" s="250"/>
      <c r="C989" s="251"/>
      <c r="D989" s="252" t="s">
        <v>148</v>
      </c>
      <c r="E989" s="253" t="s">
        <v>1</v>
      </c>
      <c r="F989" s="254" t="s">
        <v>1338</v>
      </c>
      <c r="G989" s="251"/>
      <c r="H989" s="255">
        <v>0.249</v>
      </c>
      <c r="I989" s="256"/>
      <c r="J989" s="251"/>
      <c r="K989" s="251"/>
      <c r="L989" s="257"/>
      <c r="M989" s="258"/>
      <c r="N989" s="259"/>
      <c r="O989" s="259"/>
      <c r="P989" s="259"/>
      <c r="Q989" s="259"/>
      <c r="R989" s="259"/>
      <c r="S989" s="259"/>
      <c r="T989" s="260"/>
      <c r="AT989" s="261" t="s">
        <v>148</v>
      </c>
      <c r="AU989" s="261" t="s">
        <v>83</v>
      </c>
      <c r="AV989" s="12" t="s">
        <v>83</v>
      </c>
      <c r="AW989" s="12" t="s">
        <v>30</v>
      </c>
      <c r="AX989" s="12" t="s">
        <v>73</v>
      </c>
      <c r="AY989" s="261" t="s">
        <v>139</v>
      </c>
    </row>
    <row r="990" spans="2:51" s="12" customFormat="1" ht="12">
      <c r="B990" s="250"/>
      <c r="C990" s="251"/>
      <c r="D990" s="252" t="s">
        <v>148</v>
      </c>
      <c r="E990" s="253" t="s">
        <v>1</v>
      </c>
      <c r="F990" s="254" t="s">
        <v>1339</v>
      </c>
      <c r="G990" s="251"/>
      <c r="H990" s="255">
        <v>0.035</v>
      </c>
      <c r="I990" s="256"/>
      <c r="J990" s="251"/>
      <c r="K990" s="251"/>
      <c r="L990" s="257"/>
      <c r="M990" s="258"/>
      <c r="N990" s="259"/>
      <c r="O990" s="259"/>
      <c r="P990" s="259"/>
      <c r="Q990" s="259"/>
      <c r="R990" s="259"/>
      <c r="S990" s="259"/>
      <c r="T990" s="260"/>
      <c r="AT990" s="261" t="s">
        <v>148</v>
      </c>
      <c r="AU990" s="261" t="s">
        <v>83</v>
      </c>
      <c r="AV990" s="12" t="s">
        <v>83</v>
      </c>
      <c r="AW990" s="12" t="s">
        <v>30</v>
      </c>
      <c r="AX990" s="12" t="s">
        <v>73</v>
      </c>
      <c r="AY990" s="261" t="s">
        <v>139</v>
      </c>
    </row>
    <row r="991" spans="2:51" s="12" customFormat="1" ht="12">
      <c r="B991" s="250"/>
      <c r="C991" s="251"/>
      <c r="D991" s="252" t="s">
        <v>148</v>
      </c>
      <c r="E991" s="253" t="s">
        <v>1</v>
      </c>
      <c r="F991" s="254" t="s">
        <v>1340</v>
      </c>
      <c r="G991" s="251"/>
      <c r="H991" s="255">
        <v>0.047</v>
      </c>
      <c r="I991" s="256"/>
      <c r="J991" s="251"/>
      <c r="K991" s="251"/>
      <c r="L991" s="257"/>
      <c r="M991" s="258"/>
      <c r="N991" s="259"/>
      <c r="O991" s="259"/>
      <c r="P991" s="259"/>
      <c r="Q991" s="259"/>
      <c r="R991" s="259"/>
      <c r="S991" s="259"/>
      <c r="T991" s="260"/>
      <c r="AT991" s="261" t="s">
        <v>148</v>
      </c>
      <c r="AU991" s="261" t="s">
        <v>83</v>
      </c>
      <c r="AV991" s="12" t="s">
        <v>83</v>
      </c>
      <c r="AW991" s="12" t="s">
        <v>30</v>
      </c>
      <c r="AX991" s="12" t="s">
        <v>73</v>
      </c>
      <c r="AY991" s="261" t="s">
        <v>139</v>
      </c>
    </row>
    <row r="992" spans="2:51" s="13" customFormat="1" ht="12">
      <c r="B992" s="262"/>
      <c r="C992" s="263"/>
      <c r="D992" s="252" t="s">
        <v>148</v>
      </c>
      <c r="E992" s="264" t="s">
        <v>1</v>
      </c>
      <c r="F992" s="265" t="s">
        <v>150</v>
      </c>
      <c r="G992" s="263"/>
      <c r="H992" s="266">
        <v>1.0869999999999997</v>
      </c>
      <c r="I992" s="267"/>
      <c r="J992" s="263"/>
      <c r="K992" s="263"/>
      <c r="L992" s="268"/>
      <c r="M992" s="269"/>
      <c r="N992" s="270"/>
      <c r="O992" s="270"/>
      <c r="P992" s="270"/>
      <c r="Q992" s="270"/>
      <c r="R992" s="270"/>
      <c r="S992" s="270"/>
      <c r="T992" s="271"/>
      <c r="AT992" s="272" t="s">
        <v>148</v>
      </c>
      <c r="AU992" s="272" t="s">
        <v>83</v>
      </c>
      <c r="AV992" s="13" t="s">
        <v>146</v>
      </c>
      <c r="AW992" s="13" t="s">
        <v>30</v>
      </c>
      <c r="AX992" s="13" t="s">
        <v>81</v>
      </c>
      <c r="AY992" s="272" t="s">
        <v>139</v>
      </c>
    </row>
    <row r="993" spans="2:65" s="1" customFormat="1" ht="24" customHeight="1">
      <c r="B993" s="38"/>
      <c r="C993" s="237" t="s">
        <v>1341</v>
      </c>
      <c r="D993" s="237" t="s">
        <v>141</v>
      </c>
      <c r="E993" s="238" t="s">
        <v>1342</v>
      </c>
      <c r="F993" s="239" t="s">
        <v>1343</v>
      </c>
      <c r="G993" s="240" t="s">
        <v>177</v>
      </c>
      <c r="H993" s="241">
        <v>38</v>
      </c>
      <c r="I993" s="242"/>
      <c r="J993" s="243">
        <f>ROUND(I993*H993,2)</f>
        <v>0</v>
      </c>
      <c r="K993" s="239" t="s">
        <v>145</v>
      </c>
      <c r="L993" s="43"/>
      <c r="M993" s="244" t="s">
        <v>1</v>
      </c>
      <c r="N993" s="245" t="s">
        <v>38</v>
      </c>
      <c r="O993" s="86"/>
      <c r="P993" s="246">
        <f>O993*H993</f>
        <v>0</v>
      </c>
      <c r="Q993" s="246">
        <v>0.05818</v>
      </c>
      <c r="R993" s="246">
        <f>Q993*H993</f>
        <v>2.21084</v>
      </c>
      <c r="S993" s="246">
        <v>0</v>
      </c>
      <c r="T993" s="247">
        <f>S993*H993</f>
        <v>0</v>
      </c>
      <c r="AR993" s="248" t="s">
        <v>146</v>
      </c>
      <c r="AT993" s="248" t="s">
        <v>141</v>
      </c>
      <c r="AU993" s="248" t="s">
        <v>83</v>
      </c>
      <c r="AY993" s="17" t="s">
        <v>139</v>
      </c>
      <c r="BE993" s="249">
        <f>IF(N993="základní",J993,0)</f>
        <v>0</v>
      </c>
      <c r="BF993" s="249">
        <f>IF(N993="snížená",J993,0)</f>
        <v>0</v>
      </c>
      <c r="BG993" s="249">
        <f>IF(N993="zákl. přenesená",J993,0)</f>
        <v>0</v>
      </c>
      <c r="BH993" s="249">
        <f>IF(N993="sníž. přenesená",J993,0)</f>
        <v>0</v>
      </c>
      <c r="BI993" s="249">
        <f>IF(N993="nulová",J993,0)</f>
        <v>0</v>
      </c>
      <c r="BJ993" s="17" t="s">
        <v>81</v>
      </c>
      <c r="BK993" s="249">
        <f>ROUND(I993*H993,2)</f>
        <v>0</v>
      </c>
      <c r="BL993" s="17" t="s">
        <v>146</v>
      </c>
      <c r="BM993" s="248" t="s">
        <v>1344</v>
      </c>
    </row>
    <row r="994" spans="2:51" s="12" customFormat="1" ht="12">
      <c r="B994" s="250"/>
      <c r="C994" s="251"/>
      <c r="D994" s="252" t="s">
        <v>148</v>
      </c>
      <c r="E994" s="253" t="s">
        <v>1</v>
      </c>
      <c r="F994" s="254" t="s">
        <v>1345</v>
      </c>
      <c r="G994" s="251"/>
      <c r="H994" s="255">
        <v>16</v>
      </c>
      <c r="I994" s="256"/>
      <c r="J994" s="251"/>
      <c r="K994" s="251"/>
      <c r="L994" s="257"/>
      <c r="M994" s="258"/>
      <c r="N994" s="259"/>
      <c r="O994" s="259"/>
      <c r="P994" s="259"/>
      <c r="Q994" s="259"/>
      <c r="R994" s="259"/>
      <c r="S994" s="259"/>
      <c r="T994" s="260"/>
      <c r="AT994" s="261" t="s">
        <v>148</v>
      </c>
      <c r="AU994" s="261" t="s">
        <v>83</v>
      </c>
      <c r="AV994" s="12" t="s">
        <v>83</v>
      </c>
      <c r="AW994" s="12" t="s">
        <v>30</v>
      </c>
      <c r="AX994" s="12" t="s">
        <v>73</v>
      </c>
      <c r="AY994" s="261" t="s">
        <v>139</v>
      </c>
    </row>
    <row r="995" spans="2:51" s="12" customFormat="1" ht="12">
      <c r="B995" s="250"/>
      <c r="C995" s="251"/>
      <c r="D995" s="252" t="s">
        <v>148</v>
      </c>
      <c r="E995" s="253" t="s">
        <v>1</v>
      </c>
      <c r="F995" s="254" t="s">
        <v>1346</v>
      </c>
      <c r="G995" s="251"/>
      <c r="H995" s="255">
        <v>22</v>
      </c>
      <c r="I995" s="256"/>
      <c r="J995" s="251"/>
      <c r="K995" s="251"/>
      <c r="L995" s="257"/>
      <c r="M995" s="258"/>
      <c r="N995" s="259"/>
      <c r="O995" s="259"/>
      <c r="P995" s="259"/>
      <c r="Q995" s="259"/>
      <c r="R995" s="259"/>
      <c r="S995" s="259"/>
      <c r="T995" s="260"/>
      <c r="AT995" s="261" t="s">
        <v>148</v>
      </c>
      <c r="AU995" s="261" t="s">
        <v>83</v>
      </c>
      <c r="AV995" s="12" t="s">
        <v>83</v>
      </c>
      <c r="AW995" s="12" t="s">
        <v>30</v>
      </c>
      <c r="AX995" s="12" t="s">
        <v>73</v>
      </c>
      <c r="AY995" s="261" t="s">
        <v>139</v>
      </c>
    </row>
    <row r="996" spans="2:51" s="13" customFormat="1" ht="12">
      <c r="B996" s="262"/>
      <c r="C996" s="263"/>
      <c r="D996" s="252" t="s">
        <v>148</v>
      </c>
      <c r="E996" s="264" t="s">
        <v>1</v>
      </c>
      <c r="F996" s="265" t="s">
        <v>150</v>
      </c>
      <c r="G996" s="263"/>
      <c r="H996" s="266">
        <v>38</v>
      </c>
      <c r="I996" s="267"/>
      <c r="J996" s="263"/>
      <c r="K996" s="263"/>
      <c r="L996" s="268"/>
      <c r="M996" s="269"/>
      <c r="N996" s="270"/>
      <c r="O996" s="270"/>
      <c r="P996" s="270"/>
      <c r="Q996" s="270"/>
      <c r="R996" s="270"/>
      <c r="S996" s="270"/>
      <c r="T996" s="271"/>
      <c r="AT996" s="272" t="s">
        <v>148</v>
      </c>
      <c r="AU996" s="272" t="s">
        <v>83</v>
      </c>
      <c r="AV996" s="13" t="s">
        <v>146</v>
      </c>
      <c r="AW996" s="13" t="s">
        <v>30</v>
      </c>
      <c r="AX996" s="13" t="s">
        <v>81</v>
      </c>
      <c r="AY996" s="272" t="s">
        <v>139</v>
      </c>
    </row>
    <row r="997" spans="2:65" s="1" customFormat="1" ht="16.5" customHeight="1">
      <c r="B997" s="38"/>
      <c r="C997" s="237" t="s">
        <v>1347</v>
      </c>
      <c r="D997" s="237" t="s">
        <v>141</v>
      </c>
      <c r="E997" s="238" t="s">
        <v>1348</v>
      </c>
      <c r="F997" s="239" t="s">
        <v>1349</v>
      </c>
      <c r="G997" s="240" t="s">
        <v>177</v>
      </c>
      <c r="H997" s="241">
        <v>70</v>
      </c>
      <c r="I997" s="242"/>
      <c r="J997" s="243">
        <f>ROUND(I997*H997,2)</f>
        <v>0</v>
      </c>
      <c r="K997" s="239" t="s">
        <v>145</v>
      </c>
      <c r="L997" s="43"/>
      <c r="M997" s="244" t="s">
        <v>1</v>
      </c>
      <c r="N997" s="245" t="s">
        <v>38</v>
      </c>
      <c r="O997" s="86"/>
      <c r="P997" s="246">
        <f>O997*H997</f>
        <v>0</v>
      </c>
      <c r="Q997" s="246">
        <v>0.059</v>
      </c>
      <c r="R997" s="246">
        <f>Q997*H997</f>
        <v>4.13</v>
      </c>
      <c r="S997" s="246">
        <v>0</v>
      </c>
      <c r="T997" s="247">
        <f>S997*H997</f>
        <v>0</v>
      </c>
      <c r="AR997" s="248" t="s">
        <v>146</v>
      </c>
      <c r="AT997" s="248" t="s">
        <v>141</v>
      </c>
      <c r="AU997" s="248" t="s">
        <v>83</v>
      </c>
      <c r="AY997" s="17" t="s">
        <v>139</v>
      </c>
      <c r="BE997" s="249">
        <f>IF(N997="základní",J997,0)</f>
        <v>0</v>
      </c>
      <c r="BF997" s="249">
        <f>IF(N997="snížená",J997,0)</f>
        <v>0</v>
      </c>
      <c r="BG997" s="249">
        <f>IF(N997="zákl. přenesená",J997,0)</f>
        <v>0</v>
      </c>
      <c r="BH997" s="249">
        <f>IF(N997="sníž. přenesená",J997,0)</f>
        <v>0</v>
      </c>
      <c r="BI997" s="249">
        <f>IF(N997="nulová",J997,0)</f>
        <v>0</v>
      </c>
      <c r="BJ997" s="17" t="s">
        <v>81</v>
      </c>
      <c r="BK997" s="249">
        <f>ROUND(I997*H997,2)</f>
        <v>0</v>
      </c>
      <c r="BL997" s="17" t="s">
        <v>146</v>
      </c>
      <c r="BM997" s="248" t="s">
        <v>1350</v>
      </c>
    </row>
    <row r="998" spans="2:51" s="12" customFormat="1" ht="12">
      <c r="B998" s="250"/>
      <c r="C998" s="251"/>
      <c r="D998" s="252" t="s">
        <v>148</v>
      </c>
      <c r="E998" s="253" t="s">
        <v>1</v>
      </c>
      <c r="F998" s="254" t="s">
        <v>1351</v>
      </c>
      <c r="G998" s="251"/>
      <c r="H998" s="255">
        <v>2</v>
      </c>
      <c r="I998" s="256"/>
      <c r="J998" s="251"/>
      <c r="K998" s="251"/>
      <c r="L998" s="257"/>
      <c r="M998" s="258"/>
      <c r="N998" s="259"/>
      <c r="O998" s="259"/>
      <c r="P998" s="259"/>
      <c r="Q998" s="259"/>
      <c r="R998" s="259"/>
      <c r="S998" s="259"/>
      <c r="T998" s="260"/>
      <c r="AT998" s="261" t="s">
        <v>148</v>
      </c>
      <c r="AU998" s="261" t="s">
        <v>83</v>
      </c>
      <c r="AV998" s="12" t="s">
        <v>83</v>
      </c>
      <c r="AW998" s="12" t="s">
        <v>30</v>
      </c>
      <c r="AX998" s="12" t="s">
        <v>73</v>
      </c>
      <c r="AY998" s="261" t="s">
        <v>139</v>
      </c>
    </row>
    <row r="999" spans="2:51" s="12" customFormat="1" ht="12">
      <c r="B999" s="250"/>
      <c r="C999" s="251"/>
      <c r="D999" s="252" t="s">
        <v>148</v>
      </c>
      <c r="E999" s="253" t="s">
        <v>1</v>
      </c>
      <c r="F999" s="254" t="s">
        <v>1352</v>
      </c>
      <c r="G999" s="251"/>
      <c r="H999" s="255">
        <v>16</v>
      </c>
      <c r="I999" s="256"/>
      <c r="J999" s="251"/>
      <c r="K999" s="251"/>
      <c r="L999" s="257"/>
      <c r="M999" s="258"/>
      <c r="N999" s="259"/>
      <c r="O999" s="259"/>
      <c r="P999" s="259"/>
      <c r="Q999" s="259"/>
      <c r="R999" s="259"/>
      <c r="S999" s="259"/>
      <c r="T999" s="260"/>
      <c r="AT999" s="261" t="s">
        <v>148</v>
      </c>
      <c r="AU999" s="261" t="s">
        <v>83</v>
      </c>
      <c r="AV999" s="12" t="s">
        <v>83</v>
      </c>
      <c r="AW999" s="12" t="s">
        <v>30</v>
      </c>
      <c r="AX999" s="12" t="s">
        <v>73</v>
      </c>
      <c r="AY999" s="261" t="s">
        <v>139</v>
      </c>
    </row>
    <row r="1000" spans="2:51" s="12" customFormat="1" ht="12">
      <c r="B1000" s="250"/>
      <c r="C1000" s="251"/>
      <c r="D1000" s="252" t="s">
        <v>148</v>
      </c>
      <c r="E1000" s="253" t="s">
        <v>1</v>
      </c>
      <c r="F1000" s="254" t="s">
        <v>1353</v>
      </c>
      <c r="G1000" s="251"/>
      <c r="H1000" s="255">
        <v>4</v>
      </c>
      <c r="I1000" s="256"/>
      <c r="J1000" s="251"/>
      <c r="K1000" s="251"/>
      <c r="L1000" s="257"/>
      <c r="M1000" s="258"/>
      <c r="N1000" s="259"/>
      <c r="O1000" s="259"/>
      <c r="P1000" s="259"/>
      <c r="Q1000" s="259"/>
      <c r="R1000" s="259"/>
      <c r="S1000" s="259"/>
      <c r="T1000" s="260"/>
      <c r="AT1000" s="261" t="s">
        <v>148</v>
      </c>
      <c r="AU1000" s="261" t="s">
        <v>83</v>
      </c>
      <c r="AV1000" s="12" t="s">
        <v>83</v>
      </c>
      <c r="AW1000" s="12" t="s">
        <v>30</v>
      </c>
      <c r="AX1000" s="12" t="s">
        <v>73</v>
      </c>
      <c r="AY1000" s="261" t="s">
        <v>139</v>
      </c>
    </row>
    <row r="1001" spans="2:51" s="12" customFormat="1" ht="12">
      <c r="B1001" s="250"/>
      <c r="C1001" s="251"/>
      <c r="D1001" s="252" t="s">
        <v>148</v>
      </c>
      <c r="E1001" s="253" t="s">
        <v>1</v>
      </c>
      <c r="F1001" s="254" t="s">
        <v>1354</v>
      </c>
      <c r="G1001" s="251"/>
      <c r="H1001" s="255">
        <v>22</v>
      </c>
      <c r="I1001" s="256"/>
      <c r="J1001" s="251"/>
      <c r="K1001" s="251"/>
      <c r="L1001" s="257"/>
      <c r="M1001" s="258"/>
      <c r="N1001" s="259"/>
      <c r="O1001" s="259"/>
      <c r="P1001" s="259"/>
      <c r="Q1001" s="259"/>
      <c r="R1001" s="259"/>
      <c r="S1001" s="259"/>
      <c r="T1001" s="260"/>
      <c r="AT1001" s="261" t="s">
        <v>148</v>
      </c>
      <c r="AU1001" s="261" t="s">
        <v>83</v>
      </c>
      <c r="AV1001" s="12" t="s">
        <v>83</v>
      </c>
      <c r="AW1001" s="12" t="s">
        <v>30</v>
      </c>
      <c r="AX1001" s="12" t="s">
        <v>73</v>
      </c>
      <c r="AY1001" s="261" t="s">
        <v>139</v>
      </c>
    </row>
    <row r="1002" spans="2:51" s="12" customFormat="1" ht="12">
      <c r="B1002" s="250"/>
      <c r="C1002" s="251"/>
      <c r="D1002" s="252" t="s">
        <v>148</v>
      </c>
      <c r="E1002" s="253" t="s">
        <v>1</v>
      </c>
      <c r="F1002" s="254" t="s">
        <v>1355</v>
      </c>
      <c r="G1002" s="251"/>
      <c r="H1002" s="255">
        <v>10</v>
      </c>
      <c r="I1002" s="256"/>
      <c r="J1002" s="251"/>
      <c r="K1002" s="251"/>
      <c r="L1002" s="257"/>
      <c r="M1002" s="258"/>
      <c r="N1002" s="259"/>
      <c r="O1002" s="259"/>
      <c r="P1002" s="259"/>
      <c r="Q1002" s="259"/>
      <c r="R1002" s="259"/>
      <c r="S1002" s="259"/>
      <c r="T1002" s="260"/>
      <c r="AT1002" s="261" t="s">
        <v>148</v>
      </c>
      <c r="AU1002" s="261" t="s">
        <v>83</v>
      </c>
      <c r="AV1002" s="12" t="s">
        <v>83</v>
      </c>
      <c r="AW1002" s="12" t="s">
        <v>30</v>
      </c>
      <c r="AX1002" s="12" t="s">
        <v>73</v>
      </c>
      <c r="AY1002" s="261" t="s">
        <v>139</v>
      </c>
    </row>
    <row r="1003" spans="2:51" s="12" customFormat="1" ht="12">
      <c r="B1003" s="250"/>
      <c r="C1003" s="251"/>
      <c r="D1003" s="252" t="s">
        <v>148</v>
      </c>
      <c r="E1003" s="253" t="s">
        <v>1</v>
      </c>
      <c r="F1003" s="254" t="s">
        <v>1356</v>
      </c>
      <c r="G1003" s="251"/>
      <c r="H1003" s="255">
        <v>6</v>
      </c>
      <c r="I1003" s="256"/>
      <c r="J1003" s="251"/>
      <c r="K1003" s="251"/>
      <c r="L1003" s="257"/>
      <c r="M1003" s="258"/>
      <c r="N1003" s="259"/>
      <c r="O1003" s="259"/>
      <c r="P1003" s="259"/>
      <c r="Q1003" s="259"/>
      <c r="R1003" s="259"/>
      <c r="S1003" s="259"/>
      <c r="T1003" s="260"/>
      <c r="AT1003" s="261" t="s">
        <v>148</v>
      </c>
      <c r="AU1003" s="261" t="s">
        <v>83</v>
      </c>
      <c r="AV1003" s="12" t="s">
        <v>83</v>
      </c>
      <c r="AW1003" s="12" t="s">
        <v>30</v>
      </c>
      <c r="AX1003" s="12" t="s">
        <v>73</v>
      </c>
      <c r="AY1003" s="261" t="s">
        <v>139</v>
      </c>
    </row>
    <row r="1004" spans="2:51" s="12" customFormat="1" ht="12">
      <c r="B1004" s="250"/>
      <c r="C1004" s="251"/>
      <c r="D1004" s="252" t="s">
        <v>148</v>
      </c>
      <c r="E1004" s="253" t="s">
        <v>1</v>
      </c>
      <c r="F1004" s="254" t="s">
        <v>1357</v>
      </c>
      <c r="G1004" s="251"/>
      <c r="H1004" s="255">
        <v>4</v>
      </c>
      <c r="I1004" s="256"/>
      <c r="J1004" s="251"/>
      <c r="K1004" s="251"/>
      <c r="L1004" s="257"/>
      <c r="M1004" s="258"/>
      <c r="N1004" s="259"/>
      <c r="O1004" s="259"/>
      <c r="P1004" s="259"/>
      <c r="Q1004" s="259"/>
      <c r="R1004" s="259"/>
      <c r="S1004" s="259"/>
      <c r="T1004" s="260"/>
      <c r="AT1004" s="261" t="s">
        <v>148</v>
      </c>
      <c r="AU1004" s="261" t="s">
        <v>83</v>
      </c>
      <c r="AV1004" s="12" t="s">
        <v>83</v>
      </c>
      <c r="AW1004" s="12" t="s">
        <v>30</v>
      </c>
      <c r="AX1004" s="12" t="s">
        <v>73</v>
      </c>
      <c r="AY1004" s="261" t="s">
        <v>139</v>
      </c>
    </row>
    <row r="1005" spans="2:51" s="12" customFormat="1" ht="12">
      <c r="B1005" s="250"/>
      <c r="C1005" s="251"/>
      <c r="D1005" s="252" t="s">
        <v>148</v>
      </c>
      <c r="E1005" s="253" t="s">
        <v>1</v>
      </c>
      <c r="F1005" s="254" t="s">
        <v>1358</v>
      </c>
      <c r="G1005" s="251"/>
      <c r="H1005" s="255">
        <v>2</v>
      </c>
      <c r="I1005" s="256"/>
      <c r="J1005" s="251"/>
      <c r="K1005" s="251"/>
      <c r="L1005" s="257"/>
      <c r="M1005" s="258"/>
      <c r="N1005" s="259"/>
      <c r="O1005" s="259"/>
      <c r="P1005" s="259"/>
      <c r="Q1005" s="259"/>
      <c r="R1005" s="259"/>
      <c r="S1005" s="259"/>
      <c r="T1005" s="260"/>
      <c r="AT1005" s="261" t="s">
        <v>148</v>
      </c>
      <c r="AU1005" s="261" t="s">
        <v>83</v>
      </c>
      <c r="AV1005" s="12" t="s">
        <v>83</v>
      </c>
      <c r="AW1005" s="12" t="s">
        <v>30</v>
      </c>
      <c r="AX1005" s="12" t="s">
        <v>73</v>
      </c>
      <c r="AY1005" s="261" t="s">
        <v>139</v>
      </c>
    </row>
    <row r="1006" spans="2:51" s="12" customFormat="1" ht="12">
      <c r="B1006" s="250"/>
      <c r="C1006" s="251"/>
      <c r="D1006" s="252" t="s">
        <v>148</v>
      </c>
      <c r="E1006" s="253" t="s">
        <v>1</v>
      </c>
      <c r="F1006" s="254" t="s">
        <v>1359</v>
      </c>
      <c r="G1006" s="251"/>
      <c r="H1006" s="255">
        <v>2</v>
      </c>
      <c r="I1006" s="256"/>
      <c r="J1006" s="251"/>
      <c r="K1006" s="251"/>
      <c r="L1006" s="257"/>
      <c r="M1006" s="258"/>
      <c r="N1006" s="259"/>
      <c r="O1006" s="259"/>
      <c r="P1006" s="259"/>
      <c r="Q1006" s="259"/>
      <c r="R1006" s="259"/>
      <c r="S1006" s="259"/>
      <c r="T1006" s="260"/>
      <c r="AT1006" s="261" t="s">
        <v>148</v>
      </c>
      <c r="AU1006" s="261" t="s">
        <v>83</v>
      </c>
      <c r="AV1006" s="12" t="s">
        <v>83</v>
      </c>
      <c r="AW1006" s="12" t="s">
        <v>30</v>
      </c>
      <c r="AX1006" s="12" t="s">
        <v>73</v>
      </c>
      <c r="AY1006" s="261" t="s">
        <v>139</v>
      </c>
    </row>
    <row r="1007" spans="2:51" s="12" customFormat="1" ht="12">
      <c r="B1007" s="250"/>
      <c r="C1007" s="251"/>
      <c r="D1007" s="252" t="s">
        <v>148</v>
      </c>
      <c r="E1007" s="253" t="s">
        <v>1</v>
      </c>
      <c r="F1007" s="254" t="s">
        <v>1360</v>
      </c>
      <c r="G1007" s="251"/>
      <c r="H1007" s="255">
        <v>2</v>
      </c>
      <c r="I1007" s="256"/>
      <c r="J1007" s="251"/>
      <c r="K1007" s="251"/>
      <c r="L1007" s="257"/>
      <c r="M1007" s="258"/>
      <c r="N1007" s="259"/>
      <c r="O1007" s="259"/>
      <c r="P1007" s="259"/>
      <c r="Q1007" s="259"/>
      <c r="R1007" s="259"/>
      <c r="S1007" s="259"/>
      <c r="T1007" s="260"/>
      <c r="AT1007" s="261" t="s">
        <v>148</v>
      </c>
      <c r="AU1007" s="261" t="s">
        <v>83</v>
      </c>
      <c r="AV1007" s="12" t="s">
        <v>83</v>
      </c>
      <c r="AW1007" s="12" t="s">
        <v>30</v>
      </c>
      <c r="AX1007" s="12" t="s">
        <v>73</v>
      </c>
      <c r="AY1007" s="261" t="s">
        <v>139</v>
      </c>
    </row>
    <row r="1008" spans="2:51" s="13" customFormat="1" ht="12">
      <c r="B1008" s="262"/>
      <c r="C1008" s="263"/>
      <c r="D1008" s="252" t="s">
        <v>148</v>
      </c>
      <c r="E1008" s="264" t="s">
        <v>1</v>
      </c>
      <c r="F1008" s="265" t="s">
        <v>150</v>
      </c>
      <c r="G1008" s="263"/>
      <c r="H1008" s="266">
        <v>70</v>
      </c>
      <c r="I1008" s="267"/>
      <c r="J1008" s="263"/>
      <c r="K1008" s="263"/>
      <c r="L1008" s="268"/>
      <c r="M1008" s="269"/>
      <c r="N1008" s="270"/>
      <c r="O1008" s="270"/>
      <c r="P1008" s="270"/>
      <c r="Q1008" s="270"/>
      <c r="R1008" s="270"/>
      <c r="S1008" s="270"/>
      <c r="T1008" s="271"/>
      <c r="AT1008" s="272" t="s">
        <v>148</v>
      </c>
      <c r="AU1008" s="272" t="s">
        <v>83</v>
      </c>
      <c r="AV1008" s="13" t="s">
        <v>146</v>
      </c>
      <c r="AW1008" s="13" t="s">
        <v>30</v>
      </c>
      <c r="AX1008" s="13" t="s">
        <v>81</v>
      </c>
      <c r="AY1008" s="272" t="s">
        <v>139</v>
      </c>
    </row>
    <row r="1009" spans="2:65" s="1" customFormat="1" ht="16.5" customHeight="1">
      <c r="B1009" s="38"/>
      <c r="C1009" s="237" t="s">
        <v>1361</v>
      </c>
      <c r="D1009" s="237" t="s">
        <v>141</v>
      </c>
      <c r="E1009" s="238" t="s">
        <v>1362</v>
      </c>
      <c r="F1009" s="239" t="s">
        <v>1363</v>
      </c>
      <c r="G1009" s="240" t="s">
        <v>144</v>
      </c>
      <c r="H1009" s="241">
        <v>17.92</v>
      </c>
      <c r="I1009" s="242"/>
      <c r="J1009" s="243">
        <f>ROUND(I1009*H1009,2)</f>
        <v>0</v>
      </c>
      <c r="K1009" s="239" t="s">
        <v>145</v>
      </c>
      <c r="L1009" s="43"/>
      <c r="M1009" s="244" t="s">
        <v>1</v>
      </c>
      <c r="N1009" s="245" t="s">
        <v>38</v>
      </c>
      <c r="O1009" s="86"/>
      <c r="P1009" s="246">
        <f>O1009*H1009</f>
        <v>0</v>
      </c>
      <c r="Q1009" s="246">
        <v>2.45336</v>
      </c>
      <c r="R1009" s="246">
        <f>Q1009*H1009</f>
        <v>43.9642112</v>
      </c>
      <c r="S1009" s="246">
        <v>0</v>
      </c>
      <c r="T1009" s="247">
        <f>S1009*H1009</f>
        <v>0</v>
      </c>
      <c r="AR1009" s="248" t="s">
        <v>146</v>
      </c>
      <c r="AT1009" s="248" t="s">
        <v>141</v>
      </c>
      <c r="AU1009" s="248" t="s">
        <v>83</v>
      </c>
      <c r="AY1009" s="17" t="s">
        <v>139</v>
      </c>
      <c r="BE1009" s="249">
        <f>IF(N1009="základní",J1009,0)</f>
        <v>0</v>
      </c>
      <c r="BF1009" s="249">
        <f>IF(N1009="snížená",J1009,0)</f>
        <v>0</v>
      </c>
      <c r="BG1009" s="249">
        <f>IF(N1009="zákl. přenesená",J1009,0)</f>
        <v>0</v>
      </c>
      <c r="BH1009" s="249">
        <f>IF(N1009="sníž. přenesená",J1009,0)</f>
        <v>0</v>
      </c>
      <c r="BI1009" s="249">
        <f>IF(N1009="nulová",J1009,0)</f>
        <v>0</v>
      </c>
      <c r="BJ1009" s="17" t="s">
        <v>81</v>
      </c>
      <c r="BK1009" s="249">
        <f>ROUND(I1009*H1009,2)</f>
        <v>0</v>
      </c>
      <c r="BL1009" s="17" t="s">
        <v>146</v>
      </c>
      <c r="BM1009" s="248" t="s">
        <v>1364</v>
      </c>
    </row>
    <row r="1010" spans="2:51" s="12" customFormat="1" ht="12">
      <c r="B1010" s="250"/>
      <c r="C1010" s="251"/>
      <c r="D1010" s="252" t="s">
        <v>148</v>
      </c>
      <c r="E1010" s="253" t="s">
        <v>1</v>
      </c>
      <c r="F1010" s="254" t="s">
        <v>1365</v>
      </c>
      <c r="G1010" s="251"/>
      <c r="H1010" s="255">
        <v>0.17</v>
      </c>
      <c r="I1010" s="256"/>
      <c r="J1010" s="251"/>
      <c r="K1010" s="251"/>
      <c r="L1010" s="257"/>
      <c r="M1010" s="258"/>
      <c r="N1010" s="259"/>
      <c r="O1010" s="259"/>
      <c r="P1010" s="259"/>
      <c r="Q1010" s="259"/>
      <c r="R1010" s="259"/>
      <c r="S1010" s="259"/>
      <c r="T1010" s="260"/>
      <c r="AT1010" s="261" t="s">
        <v>148</v>
      </c>
      <c r="AU1010" s="261" t="s">
        <v>83</v>
      </c>
      <c r="AV1010" s="12" t="s">
        <v>83</v>
      </c>
      <c r="AW1010" s="12" t="s">
        <v>30</v>
      </c>
      <c r="AX1010" s="12" t="s">
        <v>73</v>
      </c>
      <c r="AY1010" s="261" t="s">
        <v>139</v>
      </c>
    </row>
    <row r="1011" spans="2:51" s="12" customFormat="1" ht="12">
      <c r="B1011" s="250"/>
      <c r="C1011" s="251"/>
      <c r="D1011" s="252" t="s">
        <v>148</v>
      </c>
      <c r="E1011" s="253" t="s">
        <v>1</v>
      </c>
      <c r="F1011" s="254" t="s">
        <v>1366</v>
      </c>
      <c r="G1011" s="251"/>
      <c r="H1011" s="255">
        <v>8.28</v>
      </c>
      <c r="I1011" s="256"/>
      <c r="J1011" s="251"/>
      <c r="K1011" s="251"/>
      <c r="L1011" s="257"/>
      <c r="M1011" s="258"/>
      <c r="N1011" s="259"/>
      <c r="O1011" s="259"/>
      <c r="P1011" s="259"/>
      <c r="Q1011" s="259"/>
      <c r="R1011" s="259"/>
      <c r="S1011" s="259"/>
      <c r="T1011" s="260"/>
      <c r="AT1011" s="261" t="s">
        <v>148</v>
      </c>
      <c r="AU1011" s="261" t="s">
        <v>83</v>
      </c>
      <c r="AV1011" s="12" t="s">
        <v>83</v>
      </c>
      <c r="AW1011" s="12" t="s">
        <v>30</v>
      </c>
      <c r="AX1011" s="12" t="s">
        <v>73</v>
      </c>
      <c r="AY1011" s="261" t="s">
        <v>139</v>
      </c>
    </row>
    <row r="1012" spans="2:51" s="12" customFormat="1" ht="12">
      <c r="B1012" s="250"/>
      <c r="C1012" s="251"/>
      <c r="D1012" s="252" t="s">
        <v>148</v>
      </c>
      <c r="E1012" s="253" t="s">
        <v>1</v>
      </c>
      <c r="F1012" s="254" t="s">
        <v>1367</v>
      </c>
      <c r="G1012" s="251"/>
      <c r="H1012" s="255">
        <v>9.47</v>
      </c>
      <c r="I1012" s="256"/>
      <c r="J1012" s="251"/>
      <c r="K1012" s="251"/>
      <c r="L1012" s="257"/>
      <c r="M1012" s="258"/>
      <c r="N1012" s="259"/>
      <c r="O1012" s="259"/>
      <c r="P1012" s="259"/>
      <c r="Q1012" s="259"/>
      <c r="R1012" s="259"/>
      <c r="S1012" s="259"/>
      <c r="T1012" s="260"/>
      <c r="AT1012" s="261" t="s">
        <v>148</v>
      </c>
      <c r="AU1012" s="261" t="s">
        <v>83</v>
      </c>
      <c r="AV1012" s="12" t="s">
        <v>83</v>
      </c>
      <c r="AW1012" s="12" t="s">
        <v>30</v>
      </c>
      <c r="AX1012" s="12" t="s">
        <v>73</v>
      </c>
      <c r="AY1012" s="261" t="s">
        <v>139</v>
      </c>
    </row>
    <row r="1013" spans="2:51" s="13" customFormat="1" ht="12">
      <c r="B1013" s="262"/>
      <c r="C1013" s="263"/>
      <c r="D1013" s="252" t="s">
        <v>148</v>
      </c>
      <c r="E1013" s="264" t="s">
        <v>1</v>
      </c>
      <c r="F1013" s="265" t="s">
        <v>150</v>
      </c>
      <c r="G1013" s="263"/>
      <c r="H1013" s="266">
        <v>17.92</v>
      </c>
      <c r="I1013" s="267"/>
      <c r="J1013" s="263"/>
      <c r="K1013" s="263"/>
      <c r="L1013" s="268"/>
      <c r="M1013" s="269"/>
      <c r="N1013" s="270"/>
      <c r="O1013" s="270"/>
      <c r="P1013" s="270"/>
      <c r="Q1013" s="270"/>
      <c r="R1013" s="270"/>
      <c r="S1013" s="270"/>
      <c r="T1013" s="271"/>
      <c r="AT1013" s="272" t="s">
        <v>148</v>
      </c>
      <c r="AU1013" s="272" t="s">
        <v>83</v>
      </c>
      <c r="AV1013" s="13" t="s">
        <v>146</v>
      </c>
      <c r="AW1013" s="13" t="s">
        <v>30</v>
      </c>
      <c r="AX1013" s="13" t="s">
        <v>81</v>
      </c>
      <c r="AY1013" s="272" t="s">
        <v>139</v>
      </c>
    </row>
    <row r="1014" spans="2:65" s="1" customFormat="1" ht="16.5" customHeight="1">
      <c r="B1014" s="38"/>
      <c r="C1014" s="237" t="s">
        <v>1368</v>
      </c>
      <c r="D1014" s="237" t="s">
        <v>141</v>
      </c>
      <c r="E1014" s="238" t="s">
        <v>1369</v>
      </c>
      <c r="F1014" s="239" t="s">
        <v>1370</v>
      </c>
      <c r="G1014" s="240" t="s">
        <v>433</v>
      </c>
      <c r="H1014" s="241">
        <v>171.078</v>
      </c>
      <c r="I1014" s="242"/>
      <c r="J1014" s="243">
        <f>ROUND(I1014*H1014,2)</f>
        <v>0</v>
      </c>
      <c r="K1014" s="239" t="s">
        <v>145</v>
      </c>
      <c r="L1014" s="43"/>
      <c r="M1014" s="244" t="s">
        <v>1</v>
      </c>
      <c r="N1014" s="245" t="s">
        <v>38</v>
      </c>
      <c r="O1014" s="86"/>
      <c r="P1014" s="246">
        <f>O1014*H1014</f>
        <v>0</v>
      </c>
      <c r="Q1014" s="246">
        <v>0.00077</v>
      </c>
      <c r="R1014" s="246">
        <f>Q1014*H1014</f>
        <v>0.13173005999999998</v>
      </c>
      <c r="S1014" s="246">
        <v>0</v>
      </c>
      <c r="T1014" s="247">
        <f>S1014*H1014</f>
        <v>0</v>
      </c>
      <c r="AR1014" s="248" t="s">
        <v>146</v>
      </c>
      <c r="AT1014" s="248" t="s">
        <v>141</v>
      </c>
      <c r="AU1014" s="248" t="s">
        <v>83</v>
      </c>
      <c r="AY1014" s="17" t="s">
        <v>139</v>
      </c>
      <c r="BE1014" s="249">
        <f>IF(N1014="základní",J1014,0)</f>
        <v>0</v>
      </c>
      <c r="BF1014" s="249">
        <f>IF(N1014="snížená",J1014,0)</f>
        <v>0</v>
      </c>
      <c r="BG1014" s="249">
        <f>IF(N1014="zákl. přenesená",J1014,0)</f>
        <v>0</v>
      </c>
      <c r="BH1014" s="249">
        <f>IF(N1014="sníž. přenesená",J1014,0)</f>
        <v>0</v>
      </c>
      <c r="BI1014" s="249">
        <f>IF(N1014="nulová",J1014,0)</f>
        <v>0</v>
      </c>
      <c r="BJ1014" s="17" t="s">
        <v>81</v>
      </c>
      <c r="BK1014" s="249">
        <f>ROUND(I1014*H1014,2)</f>
        <v>0</v>
      </c>
      <c r="BL1014" s="17" t="s">
        <v>146</v>
      </c>
      <c r="BM1014" s="248" t="s">
        <v>1371</v>
      </c>
    </row>
    <row r="1015" spans="2:51" s="12" customFormat="1" ht="12">
      <c r="B1015" s="250"/>
      <c r="C1015" s="251"/>
      <c r="D1015" s="252" t="s">
        <v>148</v>
      </c>
      <c r="E1015" s="253" t="s">
        <v>1</v>
      </c>
      <c r="F1015" s="254" t="s">
        <v>1372</v>
      </c>
      <c r="G1015" s="251"/>
      <c r="H1015" s="255">
        <v>2.42</v>
      </c>
      <c r="I1015" s="256"/>
      <c r="J1015" s="251"/>
      <c r="K1015" s="251"/>
      <c r="L1015" s="257"/>
      <c r="M1015" s="258"/>
      <c r="N1015" s="259"/>
      <c r="O1015" s="259"/>
      <c r="P1015" s="259"/>
      <c r="Q1015" s="259"/>
      <c r="R1015" s="259"/>
      <c r="S1015" s="259"/>
      <c r="T1015" s="260"/>
      <c r="AT1015" s="261" t="s">
        <v>148</v>
      </c>
      <c r="AU1015" s="261" t="s">
        <v>83</v>
      </c>
      <c r="AV1015" s="12" t="s">
        <v>83</v>
      </c>
      <c r="AW1015" s="12" t="s">
        <v>30</v>
      </c>
      <c r="AX1015" s="12" t="s">
        <v>73</v>
      </c>
      <c r="AY1015" s="261" t="s">
        <v>139</v>
      </c>
    </row>
    <row r="1016" spans="2:51" s="12" customFormat="1" ht="12">
      <c r="B1016" s="250"/>
      <c r="C1016" s="251"/>
      <c r="D1016" s="252" t="s">
        <v>148</v>
      </c>
      <c r="E1016" s="253" t="s">
        <v>1</v>
      </c>
      <c r="F1016" s="254" t="s">
        <v>1373</v>
      </c>
      <c r="G1016" s="251"/>
      <c r="H1016" s="255">
        <v>84.329</v>
      </c>
      <c r="I1016" s="256"/>
      <c r="J1016" s="251"/>
      <c r="K1016" s="251"/>
      <c r="L1016" s="257"/>
      <c r="M1016" s="258"/>
      <c r="N1016" s="259"/>
      <c r="O1016" s="259"/>
      <c r="P1016" s="259"/>
      <c r="Q1016" s="259"/>
      <c r="R1016" s="259"/>
      <c r="S1016" s="259"/>
      <c r="T1016" s="260"/>
      <c r="AT1016" s="261" t="s">
        <v>148</v>
      </c>
      <c r="AU1016" s="261" t="s">
        <v>83</v>
      </c>
      <c r="AV1016" s="12" t="s">
        <v>83</v>
      </c>
      <c r="AW1016" s="12" t="s">
        <v>30</v>
      </c>
      <c r="AX1016" s="12" t="s">
        <v>73</v>
      </c>
      <c r="AY1016" s="261" t="s">
        <v>139</v>
      </c>
    </row>
    <row r="1017" spans="2:51" s="12" customFormat="1" ht="12">
      <c r="B1017" s="250"/>
      <c r="C1017" s="251"/>
      <c r="D1017" s="252" t="s">
        <v>148</v>
      </c>
      <c r="E1017" s="253" t="s">
        <v>1</v>
      </c>
      <c r="F1017" s="254" t="s">
        <v>1374</v>
      </c>
      <c r="G1017" s="251"/>
      <c r="H1017" s="255">
        <v>84.329</v>
      </c>
      <c r="I1017" s="256"/>
      <c r="J1017" s="251"/>
      <c r="K1017" s="251"/>
      <c r="L1017" s="257"/>
      <c r="M1017" s="258"/>
      <c r="N1017" s="259"/>
      <c r="O1017" s="259"/>
      <c r="P1017" s="259"/>
      <c r="Q1017" s="259"/>
      <c r="R1017" s="259"/>
      <c r="S1017" s="259"/>
      <c r="T1017" s="260"/>
      <c r="AT1017" s="261" t="s">
        <v>148</v>
      </c>
      <c r="AU1017" s="261" t="s">
        <v>83</v>
      </c>
      <c r="AV1017" s="12" t="s">
        <v>83</v>
      </c>
      <c r="AW1017" s="12" t="s">
        <v>30</v>
      </c>
      <c r="AX1017" s="12" t="s">
        <v>73</v>
      </c>
      <c r="AY1017" s="261" t="s">
        <v>139</v>
      </c>
    </row>
    <row r="1018" spans="2:51" s="13" customFormat="1" ht="12">
      <c r="B1018" s="262"/>
      <c r="C1018" s="263"/>
      <c r="D1018" s="252" t="s">
        <v>148</v>
      </c>
      <c r="E1018" s="264" t="s">
        <v>1</v>
      </c>
      <c r="F1018" s="265" t="s">
        <v>150</v>
      </c>
      <c r="G1018" s="263"/>
      <c r="H1018" s="266">
        <v>171.07799999999997</v>
      </c>
      <c r="I1018" s="267"/>
      <c r="J1018" s="263"/>
      <c r="K1018" s="263"/>
      <c r="L1018" s="268"/>
      <c r="M1018" s="269"/>
      <c r="N1018" s="270"/>
      <c r="O1018" s="270"/>
      <c r="P1018" s="270"/>
      <c r="Q1018" s="270"/>
      <c r="R1018" s="270"/>
      <c r="S1018" s="270"/>
      <c r="T1018" s="271"/>
      <c r="AT1018" s="272" t="s">
        <v>148</v>
      </c>
      <c r="AU1018" s="272" t="s">
        <v>83</v>
      </c>
      <c r="AV1018" s="13" t="s">
        <v>146</v>
      </c>
      <c r="AW1018" s="13" t="s">
        <v>30</v>
      </c>
      <c r="AX1018" s="13" t="s">
        <v>81</v>
      </c>
      <c r="AY1018" s="272" t="s">
        <v>139</v>
      </c>
    </row>
    <row r="1019" spans="2:65" s="1" customFormat="1" ht="16.5" customHeight="1">
      <c r="B1019" s="38"/>
      <c r="C1019" s="237" t="s">
        <v>1375</v>
      </c>
      <c r="D1019" s="237" t="s">
        <v>141</v>
      </c>
      <c r="E1019" s="238" t="s">
        <v>1376</v>
      </c>
      <c r="F1019" s="239" t="s">
        <v>1377</v>
      </c>
      <c r="G1019" s="240" t="s">
        <v>433</v>
      </c>
      <c r="H1019" s="241">
        <v>171.078</v>
      </c>
      <c r="I1019" s="242"/>
      <c r="J1019" s="243">
        <f>ROUND(I1019*H1019,2)</f>
        <v>0</v>
      </c>
      <c r="K1019" s="239" t="s">
        <v>145</v>
      </c>
      <c r="L1019" s="43"/>
      <c r="M1019" s="244" t="s">
        <v>1</v>
      </c>
      <c r="N1019" s="245" t="s">
        <v>38</v>
      </c>
      <c r="O1019" s="86"/>
      <c r="P1019" s="246">
        <f>O1019*H1019</f>
        <v>0</v>
      </c>
      <c r="Q1019" s="246">
        <v>0</v>
      </c>
      <c r="R1019" s="246">
        <f>Q1019*H1019</f>
        <v>0</v>
      </c>
      <c r="S1019" s="246">
        <v>0</v>
      </c>
      <c r="T1019" s="247">
        <f>S1019*H1019</f>
        <v>0</v>
      </c>
      <c r="AR1019" s="248" t="s">
        <v>146</v>
      </c>
      <c r="AT1019" s="248" t="s">
        <v>141</v>
      </c>
      <c r="AU1019" s="248" t="s">
        <v>83</v>
      </c>
      <c r="AY1019" s="17" t="s">
        <v>139</v>
      </c>
      <c r="BE1019" s="249">
        <f>IF(N1019="základní",J1019,0)</f>
        <v>0</v>
      </c>
      <c r="BF1019" s="249">
        <f>IF(N1019="snížená",J1019,0)</f>
        <v>0</v>
      </c>
      <c r="BG1019" s="249">
        <f>IF(N1019="zákl. přenesená",J1019,0)</f>
        <v>0</v>
      </c>
      <c r="BH1019" s="249">
        <f>IF(N1019="sníž. přenesená",J1019,0)</f>
        <v>0</v>
      </c>
      <c r="BI1019" s="249">
        <f>IF(N1019="nulová",J1019,0)</f>
        <v>0</v>
      </c>
      <c r="BJ1019" s="17" t="s">
        <v>81</v>
      </c>
      <c r="BK1019" s="249">
        <f>ROUND(I1019*H1019,2)</f>
        <v>0</v>
      </c>
      <c r="BL1019" s="17" t="s">
        <v>146</v>
      </c>
      <c r="BM1019" s="248" t="s">
        <v>1378</v>
      </c>
    </row>
    <row r="1020" spans="2:65" s="1" customFormat="1" ht="24" customHeight="1">
      <c r="B1020" s="38"/>
      <c r="C1020" s="237" t="s">
        <v>1379</v>
      </c>
      <c r="D1020" s="237" t="s">
        <v>141</v>
      </c>
      <c r="E1020" s="238" t="s">
        <v>1380</v>
      </c>
      <c r="F1020" s="239" t="s">
        <v>1381</v>
      </c>
      <c r="G1020" s="240" t="s">
        <v>193</v>
      </c>
      <c r="H1020" s="241">
        <v>0.701</v>
      </c>
      <c r="I1020" s="242"/>
      <c r="J1020" s="243">
        <f>ROUND(I1020*H1020,2)</f>
        <v>0</v>
      </c>
      <c r="K1020" s="239" t="s">
        <v>145</v>
      </c>
      <c r="L1020" s="43"/>
      <c r="M1020" s="244" t="s">
        <v>1</v>
      </c>
      <c r="N1020" s="245" t="s">
        <v>38</v>
      </c>
      <c r="O1020" s="86"/>
      <c r="P1020" s="246">
        <f>O1020*H1020</f>
        <v>0</v>
      </c>
      <c r="Q1020" s="246">
        <v>1.05464</v>
      </c>
      <c r="R1020" s="246">
        <f>Q1020*H1020</f>
        <v>0.73930264</v>
      </c>
      <c r="S1020" s="246">
        <v>0</v>
      </c>
      <c r="T1020" s="247">
        <f>S1020*H1020</f>
        <v>0</v>
      </c>
      <c r="AR1020" s="248" t="s">
        <v>146</v>
      </c>
      <c r="AT1020" s="248" t="s">
        <v>141</v>
      </c>
      <c r="AU1020" s="248" t="s">
        <v>83</v>
      </c>
      <c r="AY1020" s="17" t="s">
        <v>139</v>
      </c>
      <c r="BE1020" s="249">
        <f>IF(N1020="základní",J1020,0)</f>
        <v>0</v>
      </c>
      <c r="BF1020" s="249">
        <f>IF(N1020="snížená",J1020,0)</f>
        <v>0</v>
      </c>
      <c r="BG1020" s="249">
        <f>IF(N1020="zákl. přenesená",J1020,0)</f>
        <v>0</v>
      </c>
      <c r="BH1020" s="249">
        <f>IF(N1020="sníž. přenesená",J1020,0)</f>
        <v>0</v>
      </c>
      <c r="BI1020" s="249">
        <f>IF(N1020="nulová",J1020,0)</f>
        <v>0</v>
      </c>
      <c r="BJ1020" s="17" t="s">
        <v>81</v>
      </c>
      <c r="BK1020" s="249">
        <f>ROUND(I1020*H1020,2)</f>
        <v>0</v>
      </c>
      <c r="BL1020" s="17" t="s">
        <v>146</v>
      </c>
      <c r="BM1020" s="248" t="s">
        <v>1382</v>
      </c>
    </row>
    <row r="1021" spans="2:51" s="14" customFormat="1" ht="12">
      <c r="B1021" s="289"/>
      <c r="C1021" s="290"/>
      <c r="D1021" s="252" t="s">
        <v>148</v>
      </c>
      <c r="E1021" s="291" t="s">
        <v>1</v>
      </c>
      <c r="F1021" s="292" t="s">
        <v>1383</v>
      </c>
      <c r="G1021" s="290"/>
      <c r="H1021" s="291" t="s">
        <v>1</v>
      </c>
      <c r="I1021" s="293"/>
      <c r="J1021" s="290"/>
      <c r="K1021" s="290"/>
      <c r="L1021" s="294"/>
      <c r="M1021" s="295"/>
      <c r="N1021" s="296"/>
      <c r="O1021" s="296"/>
      <c r="P1021" s="296"/>
      <c r="Q1021" s="296"/>
      <c r="R1021" s="296"/>
      <c r="S1021" s="296"/>
      <c r="T1021" s="297"/>
      <c r="AT1021" s="298" t="s">
        <v>148</v>
      </c>
      <c r="AU1021" s="298" t="s">
        <v>83</v>
      </c>
      <c r="AV1021" s="14" t="s">
        <v>81</v>
      </c>
      <c r="AW1021" s="14" t="s">
        <v>30</v>
      </c>
      <c r="AX1021" s="14" t="s">
        <v>73</v>
      </c>
      <c r="AY1021" s="298" t="s">
        <v>139</v>
      </c>
    </row>
    <row r="1022" spans="2:51" s="12" customFormat="1" ht="12">
      <c r="B1022" s="250"/>
      <c r="C1022" s="251"/>
      <c r="D1022" s="252" t="s">
        <v>148</v>
      </c>
      <c r="E1022" s="253" t="s">
        <v>1</v>
      </c>
      <c r="F1022" s="254" t="s">
        <v>1384</v>
      </c>
      <c r="G1022" s="251"/>
      <c r="H1022" s="255">
        <v>0.005</v>
      </c>
      <c r="I1022" s="256"/>
      <c r="J1022" s="251"/>
      <c r="K1022" s="251"/>
      <c r="L1022" s="257"/>
      <c r="M1022" s="258"/>
      <c r="N1022" s="259"/>
      <c r="O1022" s="259"/>
      <c r="P1022" s="259"/>
      <c r="Q1022" s="259"/>
      <c r="R1022" s="259"/>
      <c r="S1022" s="259"/>
      <c r="T1022" s="260"/>
      <c r="AT1022" s="261" t="s">
        <v>148</v>
      </c>
      <c r="AU1022" s="261" t="s">
        <v>83</v>
      </c>
      <c r="AV1022" s="12" t="s">
        <v>83</v>
      </c>
      <c r="AW1022" s="12" t="s">
        <v>30</v>
      </c>
      <c r="AX1022" s="12" t="s">
        <v>73</v>
      </c>
      <c r="AY1022" s="261" t="s">
        <v>139</v>
      </c>
    </row>
    <row r="1023" spans="2:51" s="12" customFormat="1" ht="12">
      <c r="B1023" s="250"/>
      <c r="C1023" s="251"/>
      <c r="D1023" s="252" t="s">
        <v>148</v>
      </c>
      <c r="E1023" s="253" t="s">
        <v>1</v>
      </c>
      <c r="F1023" s="254" t="s">
        <v>1385</v>
      </c>
      <c r="G1023" s="251"/>
      <c r="H1023" s="255">
        <v>0.006</v>
      </c>
      <c r="I1023" s="256"/>
      <c r="J1023" s="251"/>
      <c r="K1023" s="251"/>
      <c r="L1023" s="257"/>
      <c r="M1023" s="258"/>
      <c r="N1023" s="259"/>
      <c r="O1023" s="259"/>
      <c r="P1023" s="259"/>
      <c r="Q1023" s="259"/>
      <c r="R1023" s="259"/>
      <c r="S1023" s="259"/>
      <c r="T1023" s="260"/>
      <c r="AT1023" s="261" t="s">
        <v>148</v>
      </c>
      <c r="AU1023" s="261" t="s">
        <v>83</v>
      </c>
      <c r="AV1023" s="12" t="s">
        <v>83</v>
      </c>
      <c r="AW1023" s="12" t="s">
        <v>30</v>
      </c>
      <c r="AX1023" s="12" t="s">
        <v>73</v>
      </c>
      <c r="AY1023" s="261" t="s">
        <v>139</v>
      </c>
    </row>
    <row r="1024" spans="2:51" s="14" customFormat="1" ht="12">
      <c r="B1024" s="289"/>
      <c r="C1024" s="290"/>
      <c r="D1024" s="252" t="s">
        <v>148</v>
      </c>
      <c r="E1024" s="291" t="s">
        <v>1</v>
      </c>
      <c r="F1024" s="292" t="s">
        <v>1386</v>
      </c>
      <c r="G1024" s="290"/>
      <c r="H1024" s="291" t="s">
        <v>1</v>
      </c>
      <c r="I1024" s="293"/>
      <c r="J1024" s="290"/>
      <c r="K1024" s="290"/>
      <c r="L1024" s="294"/>
      <c r="M1024" s="295"/>
      <c r="N1024" s="296"/>
      <c r="O1024" s="296"/>
      <c r="P1024" s="296"/>
      <c r="Q1024" s="296"/>
      <c r="R1024" s="296"/>
      <c r="S1024" s="296"/>
      <c r="T1024" s="297"/>
      <c r="AT1024" s="298" t="s">
        <v>148</v>
      </c>
      <c r="AU1024" s="298" t="s">
        <v>83</v>
      </c>
      <c r="AV1024" s="14" t="s">
        <v>81</v>
      </c>
      <c r="AW1024" s="14" t="s">
        <v>30</v>
      </c>
      <c r="AX1024" s="14" t="s">
        <v>73</v>
      </c>
      <c r="AY1024" s="298" t="s">
        <v>139</v>
      </c>
    </row>
    <row r="1025" spans="2:51" s="12" customFormat="1" ht="12">
      <c r="B1025" s="250"/>
      <c r="C1025" s="251"/>
      <c r="D1025" s="252" t="s">
        <v>148</v>
      </c>
      <c r="E1025" s="253" t="s">
        <v>1</v>
      </c>
      <c r="F1025" s="254" t="s">
        <v>1387</v>
      </c>
      <c r="G1025" s="251"/>
      <c r="H1025" s="255">
        <v>0.026</v>
      </c>
      <c r="I1025" s="256"/>
      <c r="J1025" s="251"/>
      <c r="K1025" s="251"/>
      <c r="L1025" s="257"/>
      <c r="M1025" s="258"/>
      <c r="N1025" s="259"/>
      <c r="O1025" s="259"/>
      <c r="P1025" s="259"/>
      <c r="Q1025" s="259"/>
      <c r="R1025" s="259"/>
      <c r="S1025" s="259"/>
      <c r="T1025" s="260"/>
      <c r="AT1025" s="261" t="s">
        <v>148</v>
      </c>
      <c r="AU1025" s="261" t="s">
        <v>83</v>
      </c>
      <c r="AV1025" s="12" t="s">
        <v>83</v>
      </c>
      <c r="AW1025" s="12" t="s">
        <v>30</v>
      </c>
      <c r="AX1025" s="12" t="s">
        <v>73</v>
      </c>
      <c r="AY1025" s="261" t="s">
        <v>139</v>
      </c>
    </row>
    <row r="1026" spans="2:51" s="12" customFormat="1" ht="12">
      <c r="B1026" s="250"/>
      <c r="C1026" s="251"/>
      <c r="D1026" s="252" t="s">
        <v>148</v>
      </c>
      <c r="E1026" s="253" t="s">
        <v>1</v>
      </c>
      <c r="F1026" s="254" t="s">
        <v>1388</v>
      </c>
      <c r="G1026" s="251"/>
      <c r="H1026" s="255">
        <v>0.049</v>
      </c>
      <c r="I1026" s="256"/>
      <c r="J1026" s="251"/>
      <c r="K1026" s="251"/>
      <c r="L1026" s="257"/>
      <c r="M1026" s="258"/>
      <c r="N1026" s="259"/>
      <c r="O1026" s="259"/>
      <c r="P1026" s="259"/>
      <c r="Q1026" s="259"/>
      <c r="R1026" s="259"/>
      <c r="S1026" s="259"/>
      <c r="T1026" s="260"/>
      <c r="AT1026" s="261" t="s">
        <v>148</v>
      </c>
      <c r="AU1026" s="261" t="s">
        <v>83</v>
      </c>
      <c r="AV1026" s="12" t="s">
        <v>83</v>
      </c>
      <c r="AW1026" s="12" t="s">
        <v>30</v>
      </c>
      <c r="AX1026" s="12" t="s">
        <v>73</v>
      </c>
      <c r="AY1026" s="261" t="s">
        <v>139</v>
      </c>
    </row>
    <row r="1027" spans="2:51" s="12" customFormat="1" ht="12">
      <c r="B1027" s="250"/>
      <c r="C1027" s="251"/>
      <c r="D1027" s="252" t="s">
        <v>148</v>
      </c>
      <c r="E1027" s="253" t="s">
        <v>1</v>
      </c>
      <c r="F1027" s="254" t="s">
        <v>1389</v>
      </c>
      <c r="G1027" s="251"/>
      <c r="H1027" s="255">
        <v>0.063</v>
      </c>
      <c r="I1027" s="256"/>
      <c r="J1027" s="251"/>
      <c r="K1027" s="251"/>
      <c r="L1027" s="257"/>
      <c r="M1027" s="258"/>
      <c r="N1027" s="259"/>
      <c r="O1027" s="259"/>
      <c r="P1027" s="259"/>
      <c r="Q1027" s="259"/>
      <c r="R1027" s="259"/>
      <c r="S1027" s="259"/>
      <c r="T1027" s="260"/>
      <c r="AT1027" s="261" t="s">
        <v>148</v>
      </c>
      <c r="AU1027" s="261" t="s">
        <v>83</v>
      </c>
      <c r="AV1027" s="12" t="s">
        <v>83</v>
      </c>
      <c r="AW1027" s="12" t="s">
        <v>30</v>
      </c>
      <c r="AX1027" s="12" t="s">
        <v>73</v>
      </c>
      <c r="AY1027" s="261" t="s">
        <v>139</v>
      </c>
    </row>
    <row r="1028" spans="2:51" s="12" customFormat="1" ht="12">
      <c r="B1028" s="250"/>
      <c r="C1028" s="251"/>
      <c r="D1028" s="252" t="s">
        <v>148</v>
      </c>
      <c r="E1028" s="253" t="s">
        <v>1</v>
      </c>
      <c r="F1028" s="254" t="s">
        <v>1390</v>
      </c>
      <c r="G1028" s="251"/>
      <c r="H1028" s="255">
        <v>0.207</v>
      </c>
      <c r="I1028" s="256"/>
      <c r="J1028" s="251"/>
      <c r="K1028" s="251"/>
      <c r="L1028" s="257"/>
      <c r="M1028" s="258"/>
      <c r="N1028" s="259"/>
      <c r="O1028" s="259"/>
      <c r="P1028" s="259"/>
      <c r="Q1028" s="259"/>
      <c r="R1028" s="259"/>
      <c r="S1028" s="259"/>
      <c r="T1028" s="260"/>
      <c r="AT1028" s="261" t="s">
        <v>148</v>
      </c>
      <c r="AU1028" s="261" t="s">
        <v>83</v>
      </c>
      <c r="AV1028" s="12" t="s">
        <v>83</v>
      </c>
      <c r="AW1028" s="12" t="s">
        <v>30</v>
      </c>
      <c r="AX1028" s="12" t="s">
        <v>73</v>
      </c>
      <c r="AY1028" s="261" t="s">
        <v>139</v>
      </c>
    </row>
    <row r="1029" spans="2:51" s="14" customFormat="1" ht="12">
      <c r="B1029" s="289"/>
      <c r="C1029" s="290"/>
      <c r="D1029" s="252" t="s">
        <v>148</v>
      </c>
      <c r="E1029" s="291" t="s">
        <v>1</v>
      </c>
      <c r="F1029" s="292" t="s">
        <v>1391</v>
      </c>
      <c r="G1029" s="290"/>
      <c r="H1029" s="291" t="s">
        <v>1</v>
      </c>
      <c r="I1029" s="293"/>
      <c r="J1029" s="290"/>
      <c r="K1029" s="290"/>
      <c r="L1029" s="294"/>
      <c r="M1029" s="295"/>
      <c r="N1029" s="296"/>
      <c r="O1029" s="296"/>
      <c r="P1029" s="296"/>
      <c r="Q1029" s="296"/>
      <c r="R1029" s="296"/>
      <c r="S1029" s="296"/>
      <c r="T1029" s="297"/>
      <c r="AT1029" s="298" t="s">
        <v>148</v>
      </c>
      <c r="AU1029" s="298" t="s">
        <v>83</v>
      </c>
      <c r="AV1029" s="14" t="s">
        <v>81</v>
      </c>
      <c r="AW1029" s="14" t="s">
        <v>30</v>
      </c>
      <c r="AX1029" s="14" t="s">
        <v>73</v>
      </c>
      <c r="AY1029" s="298" t="s">
        <v>139</v>
      </c>
    </row>
    <row r="1030" spans="2:51" s="12" customFormat="1" ht="12">
      <c r="B1030" s="250"/>
      <c r="C1030" s="251"/>
      <c r="D1030" s="252" t="s">
        <v>148</v>
      </c>
      <c r="E1030" s="253" t="s">
        <v>1</v>
      </c>
      <c r="F1030" s="254" t="s">
        <v>1387</v>
      </c>
      <c r="G1030" s="251"/>
      <c r="H1030" s="255">
        <v>0.026</v>
      </c>
      <c r="I1030" s="256"/>
      <c r="J1030" s="251"/>
      <c r="K1030" s="251"/>
      <c r="L1030" s="257"/>
      <c r="M1030" s="258"/>
      <c r="N1030" s="259"/>
      <c r="O1030" s="259"/>
      <c r="P1030" s="259"/>
      <c r="Q1030" s="259"/>
      <c r="R1030" s="259"/>
      <c r="S1030" s="259"/>
      <c r="T1030" s="260"/>
      <c r="AT1030" s="261" t="s">
        <v>148</v>
      </c>
      <c r="AU1030" s="261" t="s">
        <v>83</v>
      </c>
      <c r="AV1030" s="12" t="s">
        <v>83</v>
      </c>
      <c r="AW1030" s="12" t="s">
        <v>30</v>
      </c>
      <c r="AX1030" s="12" t="s">
        <v>73</v>
      </c>
      <c r="AY1030" s="261" t="s">
        <v>139</v>
      </c>
    </row>
    <row r="1031" spans="2:51" s="12" customFormat="1" ht="12">
      <c r="B1031" s="250"/>
      <c r="C1031" s="251"/>
      <c r="D1031" s="252" t="s">
        <v>148</v>
      </c>
      <c r="E1031" s="253" t="s">
        <v>1</v>
      </c>
      <c r="F1031" s="254" t="s">
        <v>1388</v>
      </c>
      <c r="G1031" s="251"/>
      <c r="H1031" s="255">
        <v>0.049</v>
      </c>
      <c r="I1031" s="256"/>
      <c r="J1031" s="251"/>
      <c r="K1031" s="251"/>
      <c r="L1031" s="257"/>
      <c r="M1031" s="258"/>
      <c r="N1031" s="259"/>
      <c r="O1031" s="259"/>
      <c r="P1031" s="259"/>
      <c r="Q1031" s="259"/>
      <c r="R1031" s="259"/>
      <c r="S1031" s="259"/>
      <c r="T1031" s="260"/>
      <c r="AT1031" s="261" t="s">
        <v>148</v>
      </c>
      <c r="AU1031" s="261" t="s">
        <v>83</v>
      </c>
      <c r="AV1031" s="12" t="s">
        <v>83</v>
      </c>
      <c r="AW1031" s="12" t="s">
        <v>30</v>
      </c>
      <c r="AX1031" s="12" t="s">
        <v>73</v>
      </c>
      <c r="AY1031" s="261" t="s">
        <v>139</v>
      </c>
    </row>
    <row r="1032" spans="2:51" s="12" customFormat="1" ht="12">
      <c r="B1032" s="250"/>
      <c r="C1032" s="251"/>
      <c r="D1032" s="252" t="s">
        <v>148</v>
      </c>
      <c r="E1032" s="253" t="s">
        <v>1</v>
      </c>
      <c r="F1032" s="254" t="s">
        <v>1389</v>
      </c>
      <c r="G1032" s="251"/>
      <c r="H1032" s="255">
        <v>0.063</v>
      </c>
      <c r="I1032" s="256"/>
      <c r="J1032" s="251"/>
      <c r="K1032" s="251"/>
      <c r="L1032" s="257"/>
      <c r="M1032" s="258"/>
      <c r="N1032" s="259"/>
      <c r="O1032" s="259"/>
      <c r="P1032" s="259"/>
      <c r="Q1032" s="259"/>
      <c r="R1032" s="259"/>
      <c r="S1032" s="259"/>
      <c r="T1032" s="260"/>
      <c r="AT1032" s="261" t="s">
        <v>148</v>
      </c>
      <c r="AU1032" s="261" t="s">
        <v>83</v>
      </c>
      <c r="AV1032" s="12" t="s">
        <v>83</v>
      </c>
      <c r="AW1032" s="12" t="s">
        <v>30</v>
      </c>
      <c r="AX1032" s="12" t="s">
        <v>73</v>
      </c>
      <c r="AY1032" s="261" t="s">
        <v>139</v>
      </c>
    </row>
    <row r="1033" spans="2:51" s="12" customFormat="1" ht="12">
      <c r="B1033" s="250"/>
      <c r="C1033" s="251"/>
      <c r="D1033" s="252" t="s">
        <v>148</v>
      </c>
      <c r="E1033" s="253" t="s">
        <v>1</v>
      </c>
      <c r="F1033" s="254" t="s">
        <v>1390</v>
      </c>
      <c r="G1033" s="251"/>
      <c r="H1033" s="255">
        <v>0.207</v>
      </c>
      <c r="I1033" s="256"/>
      <c r="J1033" s="251"/>
      <c r="K1033" s="251"/>
      <c r="L1033" s="257"/>
      <c r="M1033" s="258"/>
      <c r="N1033" s="259"/>
      <c r="O1033" s="259"/>
      <c r="P1033" s="259"/>
      <c r="Q1033" s="259"/>
      <c r="R1033" s="259"/>
      <c r="S1033" s="259"/>
      <c r="T1033" s="260"/>
      <c r="AT1033" s="261" t="s">
        <v>148</v>
      </c>
      <c r="AU1033" s="261" t="s">
        <v>83</v>
      </c>
      <c r="AV1033" s="12" t="s">
        <v>83</v>
      </c>
      <c r="AW1033" s="12" t="s">
        <v>30</v>
      </c>
      <c r="AX1033" s="12" t="s">
        <v>73</v>
      </c>
      <c r="AY1033" s="261" t="s">
        <v>139</v>
      </c>
    </row>
    <row r="1034" spans="2:51" s="13" customFormat="1" ht="12">
      <c r="B1034" s="262"/>
      <c r="C1034" s="263"/>
      <c r="D1034" s="252" t="s">
        <v>148</v>
      </c>
      <c r="E1034" s="264" t="s">
        <v>1</v>
      </c>
      <c r="F1034" s="265" t="s">
        <v>150</v>
      </c>
      <c r="G1034" s="263"/>
      <c r="H1034" s="266">
        <v>0.701</v>
      </c>
      <c r="I1034" s="267"/>
      <c r="J1034" s="263"/>
      <c r="K1034" s="263"/>
      <c r="L1034" s="268"/>
      <c r="M1034" s="269"/>
      <c r="N1034" s="270"/>
      <c r="O1034" s="270"/>
      <c r="P1034" s="270"/>
      <c r="Q1034" s="270"/>
      <c r="R1034" s="270"/>
      <c r="S1034" s="270"/>
      <c r="T1034" s="271"/>
      <c r="AT1034" s="272" t="s">
        <v>148</v>
      </c>
      <c r="AU1034" s="272" t="s">
        <v>83</v>
      </c>
      <c r="AV1034" s="13" t="s">
        <v>146</v>
      </c>
      <c r="AW1034" s="13" t="s">
        <v>30</v>
      </c>
      <c r="AX1034" s="13" t="s">
        <v>81</v>
      </c>
      <c r="AY1034" s="272" t="s">
        <v>139</v>
      </c>
    </row>
    <row r="1035" spans="2:65" s="1" customFormat="1" ht="16.5" customHeight="1">
      <c r="B1035" s="38"/>
      <c r="C1035" s="237" t="s">
        <v>1392</v>
      </c>
      <c r="D1035" s="237" t="s">
        <v>141</v>
      </c>
      <c r="E1035" s="238" t="s">
        <v>1393</v>
      </c>
      <c r="F1035" s="239" t="s">
        <v>1394</v>
      </c>
      <c r="G1035" s="240" t="s">
        <v>144</v>
      </c>
      <c r="H1035" s="241">
        <v>59.088</v>
      </c>
      <c r="I1035" s="242"/>
      <c r="J1035" s="243">
        <f>ROUND(I1035*H1035,2)</f>
        <v>0</v>
      </c>
      <c r="K1035" s="239" t="s">
        <v>145</v>
      </c>
      <c r="L1035" s="43"/>
      <c r="M1035" s="244" t="s">
        <v>1</v>
      </c>
      <c r="N1035" s="245" t="s">
        <v>38</v>
      </c>
      <c r="O1035" s="86"/>
      <c r="P1035" s="246">
        <f>O1035*H1035</f>
        <v>0</v>
      </c>
      <c r="Q1035" s="246">
        <v>2.4534</v>
      </c>
      <c r="R1035" s="246">
        <f>Q1035*H1035</f>
        <v>144.9664992</v>
      </c>
      <c r="S1035" s="246">
        <v>0</v>
      </c>
      <c r="T1035" s="247">
        <f>S1035*H1035</f>
        <v>0</v>
      </c>
      <c r="AR1035" s="248" t="s">
        <v>146</v>
      </c>
      <c r="AT1035" s="248" t="s">
        <v>141</v>
      </c>
      <c r="AU1035" s="248" t="s">
        <v>83</v>
      </c>
      <c r="AY1035" s="17" t="s">
        <v>139</v>
      </c>
      <c r="BE1035" s="249">
        <f>IF(N1035="základní",J1035,0)</f>
        <v>0</v>
      </c>
      <c r="BF1035" s="249">
        <f>IF(N1035="snížená",J1035,0)</f>
        <v>0</v>
      </c>
      <c r="BG1035" s="249">
        <f>IF(N1035="zákl. přenesená",J1035,0)</f>
        <v>0</v>
      </c>
      <c r="BH1035" s="249">
        <f>IF(N1035="sníž. přenesená",J1035,0)</f>
        <v>0</v>
      </c>
      <c r="BI1035" s="249">
        <f>IF(N1035="nulová",J1035,0)</f>
        <v>0</v>
      </c>
      <c r="BJ1035" s="17" t="s">
        <v>81</v>
      </c>
      <c r="BK1035" s="249">
        <f>ROUND(I1035*H1035,2)</f>
        <v>0</v>
      </c>
      <c r="BL1035" s="17" t="s">
        <v>146</v>
      </c>
      <c r="BM1035" s="248" t="s">
        <v>1395</v>
      </c>
    </row>
    <row r="1036" spans="2:51" s="12" customFormat="1" ht="12">
      <c r="B1036" s="250"/>
      <c r="C1036" s="251"/>
      <c r="D1036" s="252" t="s">
        <v>148</v>
      </c>
      <c r="E1036" s="253" t="s">
        <v>1</v>
      </c>
      <c r="F1036" s="254" t="s">
        <v>1396</v>
      </c>
      <c r="G1036" s="251"/>
      <c r="H1036" s="255">
        <v>14.6</v>
      </c>
      <c r="I1036" s="256"/>
      <c r="J1036" s="251"/>
      <c r="K1036" s="251"/>
      <c r="L1036" s="257"/>
      <c r="M1036" s="258"/>
      <c r="N1036" s="259"/>
      <c r="O1036" s="259"/>
      <c r="P1036" s="259"/>
      <c r="Q1036" s="259"/>
      <c r="R1036" s="259"/>
      <c r="S1036" s="259"/>
      <c r="T1036" s="260"/>
      <c r="AT1036" s="261" t="s">
        <v>148</v>
      </c>
      <c r="AU1036" s="261" t="s">
        <v>83</v>
      </c>
      <c r="AV1036" s="12" t="s">
        <v>83</v>
      </c>
      <c r="AW1036" s="12" t="s">
        <v>30</v>
      </c>
      <c r="AX1036" s="12" t="s">
        <v>73</v>
      </c>
      <c r="AY1036" s="261" t="s">
        <v>139</v>
      </c>
    </row>
    <row r="1037" spans="2:51" s="12" customFormat="1" ht="12">
      <c r="B1037" s="250"/>
      <c r="C1037" s="251"/>
      <c r="D1037" s="252" t="s">
        <v>148</v>
      </c>
      <c r="E1037" s="253" t="s">
        <v>1</v>
      </c>
      <c r="F1037" s="254" t="s">
        <v>1397</v>
      </c>
      <c r="G1037" s="251"/>
      <c r="H1037" s="255">
        <v>16.8</v>
      </c>
      <c r="I1037" s="256"/>
      <c r="J1037" s="251"/>
      <c r="K1037" s="251"/>
      <c r="L1037" s="257"/>
      <c r="M1037" s="258"/>
      <c r="N1037" s="259"/>
      <c r="O1037" s="259"/>
      <c r="P1037" s="259"/>
      <c r="Q1037" s="259"/>
      <c r="R1037" s="259"/>
      <c r="S1037" s="259"/>
      <c r="T1037" s="260"/>
      <c r="AT1037" s="261" t="s">
        <v>148</v>
      </c>
      <c r="AU1037" s="261" t="s">
        <v>83</v>
      </c>
      <c r="AV1037" s="12" t="s">
        <v>83</v>
      </c>
      <c r="AW1037" s="12" t="s">
        <v>30</v>
      </c>
      <c r="AX1037" s="12" t="s">
        <v>73</v>
      </c>
      <c r="AY1037" s="261" t="s">
        <v>139</v>
      </c>
    </row>
    <row r="1038" spans="2:51" s="12" customFormat="1" ht="12">
      <c r="B1038" s="250"/>
      <c r="C1038" s="251"/>
      <c r="D1038" s="252" t="s">
        <v>148</v>
      </c>
      <c r="E1038" s="253" t="s">
        <v>1</v>
      </c>
      <c r="F1038" s="254" t="s">
        <v>1398</v>
      </c>
      <c r="G1038" s="251"/>
      <c r="H1038" s="255">
        <v>1.9</v>
      </c>
      <c r="I1038" s="256"/>
      <c r="J1038" s="251"/>
      <c r="K1038" s="251"/>
      <c r="L1038" s="257"/>
      <c r="M1038" s="258"/>
      <c r="N1038" s="259"/>
      <c r="O1038" s="259"/>
      <c r="P1038" s="259"/>
      <c r="Q1038" s="259"/>
      <c r="R1038" s="259"/>
      <c r="S1038" s="259"/>
      <c r="T1038" s="260"/>
      <c r="AT1038" s="261" t="s">
        <v>148</v>
      </c>
      <c r="AU1038" s="261" t="s">
        <v>83</v>
      </c>
      <c r="AV1038" s="12" t="s">
        <v>83</v>
      </c>
      <c r="AW1038" s="12" t="s">
        <v>30</v>
      </c>
      <c r="AX1038" s="12" t="s">
        <v>73</v>
      </c>
      <c r="AY1038" s="261" t="s">
        <v>139</v>
      </c>
    </row>
    <row r="1039" spans="2:51" s="12" customFormat="1" ht="12">
      <c r="B1039" s="250"/>
      <c r="C1039" s="251"/>
      <c r="D1039" s="252" t="s">
        <v>148</v>
      </c>
      <c r="E1039" s="253" t="s">
        <v>1</v>
      </c>
      <c r="F1039" s="254" t="s">
        <v>1399</v>
      </c>
      <c r="G1039" s="251"/>
      <c r="H1039" s="255">
        <v>2.8</v>
      </c>
      <c r="I1039" s="256"/>
      <c r="J1039" s="251"/>
      <c r="K1039" s="251"/>
      <c r="L1039" s="257"/>
      <c r="M1039" s="258"/>
      <c r="N1039" s="259"/>
      <c r="O1039" s="259"/>
      <c r="P1039" s="259"/>
      <c r="Q1039" s="259"/>
      <c r="R1039" s="259"/>
      <c r="S1039" s="259"/>
      <c r="T1039" s="260"/>
      <c r="AT1039" s="261" t="s">
        <v>148</v>
      </c>
      <c r="AU1039" s="261" t="s">
        <v>83</v>
      </c>
      <c r="AV1039" s="12" t="s">
        <v>83</v>
      </c>
      <c r="AW1039" s="12" t="s">
        <v>30</v>
      </c>
      <c r="AX1039" s="12" t="s">
        <v>73</v>
      </c>
      <c r="AY1039" s="261" t="s">
        <v>139</v>
      </c>
    </row>
    <row r="1040" spans="2:51" s="12" customFormat="1" ht="12">
      <c r="B1040" s="250"/>
      <c r="C1040" s="251"/>
      <c r="D1040" s="252" t="s">
        <v>148</v>
      </c>
      <c r="E1040" s="253" t="s">
        <v>1</v>
      </c>
      <c r="F1040" s="254" t="s">
        <v>1400</v>
      </c>
      <c r="G1040" s="251"/>
      <c r="H1040" s="255">
        <v>1.1</v>
      </c>
      <c r="I1040" s="256"/>
      <c r="J1040" s="251"/>
      <c r="K1040" s="251"/>
      <c r="L1040" s="257"/>
      <c r="M1040" s="258"/>
      <c r="N1040" s="259"/>
      <c r="O1040" s="259"/>
      <c r="P1040" s="259"/>
      <c r="Q1040" s="259"/>
      <c r="R1040" s="259"/>
      <c r="S1040" s="259"/>
      <c r="T1040" s="260"/>
      <c r="AT1040" s="261" t="s">
        <v>148</v>
      </c>
      <c r="AU1040" s="261" t="s">
        <v>83</v>
      </c>
      <c r="AV1040" s="12" t="s">
        <v>83</v>
      </c>
      <c r="AW1040" s="12" t="s">
        <v>30</v>
      </c>
      <c r="AX1040" s="12" t="s">
        <v>73</v>
      </c>
      <c r="AY1040" s="261" t="s">
        <v>139</v>
      </c>
    </row>
    <row r="1041" spans="2:51" s="12" customFormat="1" ht="12">
      <c r="B1041" s="250"/>
      <c r="C1041" s="251"/>
      <c r="D1041" s="252" t="s">
        <v>148</v>
      </c>
      <c r="E1041" s="253" t="s">
        <v>1</v>
      </c>
      <c r="F1041" s="254" t="s">
        <v>1401</v>
      </c>
      <c r="G1041" s="251"/>
      <c r="H1041" s="255">
        <v>0.9</v>
      </c>
      <c r="I1041" s="256"/>
      <c r="J1041" s="251"/>
      <c r="K1041" s="251"/>
      <c r="L1041" s="257"/>
      <c r="M1041" s="258"/>
      <c r="N1041" s="259"/>
      <c r="O1041" s="259"/>
      <c r="P1041" s="259"/>
      <c r="Q1041" s="259"/>
      <c r="R1041" s="259"/>
      <c r="S1041" s="259"/>
      <c r="T1041" s="260"/>
      <c r="AT1041" s="261" t="s">
        <v>148</v>
      </c>
      <c r="AU1041" s="261" t="s">
        <v>83</v>
      </c>
      <c r="AV1041" s="12" t="s">
        <v>83</v>
      </c>
      <c r="AW1041" s="12" t="s">
        <v>30</v>
      </c>
      <c r="AX1041" s="12" t="s">
        <v>73</v>
      </c>
      <c r="AY1041" s="261" t="s">
        <v>139</v>
      </c>
    </row>
    <row r="1042" spans="2:51" s="12" customFormat="1" ht="12">
      <c r="B1042" s="250"/>
      <c r="C1042" s="251"/>
      <c r="D1042" s="252" t="s">
        <v>148</v>
      </c>
      <c r="E1042" s="253" t="s">
        <v>1</v>
      </c>
      <c r="F1042" s="254" t="s">
        <v>1402</v>
      </c>
      <c r="G1042" s="251"/>
      <c r="H1042" s="255">
        <v>5.96</v>
      </c>
      <c r="I1042" s="256"/>
      <c r="J1042" s="251"/>
      <c r="K1042" s="251"/>
      <c r="L1042" s="257"/>
      <c r="M1042" s="258"/>
      <c r="N1042" s="259"/>
      <c r="O1042" s="259"/>
      <c r="P1042" s="259"/>
      <c r="Q1042" s="259"/>
      <c r="R1042" s="259"/>
      <c r="S1042" s="259"/>
      <c r="T1042" s="260"/>
      <c r="AT1042" s="261" t="s">
        <v>148</v>
      </c>
      <c r="AU1042" s="261" t="s">
        <v>83</v>
      </c>
      <c r="AV1042" s="12" t="s">
        <v>83</v>
      </c>
      <c r="AW1042" s="12" t="s">
        <v>30</v>
      </c>
      <c r="AX1042" s="12" t="s">
        <v>73</v>
      </c>
      <c r="AY1042" s="261" t="s">
        <v>139</v>
      </c>
    </row>
    <row r="1043" spans="2:51" s="12" customFormat="1" ht="12">
      <c r="B1043" s="250"/>
      <c r="C1043" s="251"/>
      <c r="D1043" s="252" t="s">
        <v>148</v>
      </c>
      <c r="E1043" s="253" t="s">
        <v>1</v>
      </c>
      <c r="F1043" s="254" t="s">
        <v>1403</v>
      </c>
      <c r="G1043" s="251"/>
      <c r="H1043" s="255">
        <v>4.91</v>
      </c>
      <c r="I1043" s="256"/>
      <c r="J1043" s="251"/>
      <c r="K1043" s="251"/>
      <c r="L1043" s="257"/>
      <c r="M1043" s="258"/>
      <c r="N1043" s="259"/>
      <c r="O1043" s="259"/>
      <c r="P1043" s="259"/>
      <c r="Q1043" s="259"/>
      <c r="R1043" s="259"/>
      <c r="S1043" s="259"/>
      <c r="T1043" s="260"/>
      <c r="AT1043" s="261" t="s">
        <v>148</v>
      </c>
      <c r="AU1043" s="261" t="s">
        <v>83</v>
      </c>
      <c r="AV1043" s="12" t="s">
        <v>83</v>
      </c>
      <c r="AW1043" s="12" t="s">
        <v>30</v>
      </c>
      <c r="AX1043" s="12" t="s">
        <v>73</v>
      </c>
      <c r="AY1043" s="261" t="s">
        <v>139</v>
      </c>
    </row>
    <row r="1044" spans="2:51" s="12" customFormat="1" ht="12">
      <c r="B1044" s="250"/>
      <c r="C1044" s="251"/>
      <c r="D1044" s="252" t="s">
        <v>148</v>
      </c>
      <c r="E1044" s="253" t="s">
        <v>1</v>
      </c>
      <c r="F1044" s="254" t="s">
        <v>1404</v>
      </c>
      <c r="G1044" s="251"/>
      <c r="H1044" s="255">
        <v>3.68</v>
      </c>
      <c r="I1044" s="256"/>
      <c r="J1044" s="251"/>
      <c r="K1044" s="251"/>
      <c r="L1044" s="257"/>
      <c r="M1044" s="258"/>
      <c r="N1044" s="259"/>
      <c r="O1044" s="259"/>
      <c r="P1044" s="259"/>
      <c r="Q1044" s="259"/>
      <c r="R1044" s="259"/>
      <c r="S1044" s="259"/>
      <c r="T1044" s="260"/>
      <c r="AT1044" s="261" t="s">
        <v>148</v>
      </c>
      <c r="AU1044" s="261" t="s">
        <v>83</v>
      </c>
      <c r="AV1044" s="12" t="s">
        <v>83</v>
      </c>
      <c r="AW1044" s="12" t="s">
        <v>30</v>
      </c>
      <c r="AX1044" s="12" t="s">
        <v>73</v>
      </c>
      <c r="AY1044" s="261" t="s">
        <v>139</v>
      </c>
    </row>
    <row r="1045" spans="2:51" s="12" customFormat="1" ht="12">
      <c r="B1045" s="250"/>
      <c r="C1045" s="251"/>
      <c r="D1045" s="252" t="s">
        <v>148</v>
      </c>
      <c r="E1045" s="253" t="s">
        <v>1</v>
      </c>
      <c r="F1045" s="254" t="s">
        <v>1405</v>
      </c>
      <c r="G1045" s="251"/>
      <c r="H1045" s="255">
        <v>5.23</v>
      </c>
      <c r="I1045" s="256"/>
      <c r="J1045" s="251"/>
      <c r="K1045" s="251"/>
      <c r="L1045" s="257"/>
      <c r="M1045" s="258"/>
      <c r="N1045" s="259"/>
      <c r="O1045" s="259"/>
      <c r="P1045" s="259"/>
      <c r="Q1045" s="259"/>
      <c r="R1045" s="259"/>
      <c r="S1045" s="259"/>
      <c r="T1045" s="260"/>
      <c r="AT1045" s="261" t="s">
        <v>148</v>
      </c>
      <c r="AU1045" s="261" t="s">
        <v>83</v>
      </c>
      <c r="AV1045" s="12" t="s">
        <v>83</v>
      </c>
      <c r="AW1045" s="12" t="s">
        <v>30</v>
      </c>
      <c r="AX1045" s="12" t="s">
        <v>73</v>
      </c>
      <c r="AY1045" s="261" t="s">
        <v>139</v>
      </c>
    </row>
    <row r="1046" spans="2:51" s="14" customFormat="1" ht="12">
      <c r="B1046" s="289"/>
      <c r="C1046" s="290"/>
      <c r="D1046" s="252" t="s">
        <v>148</v>
      </c>
      <c r="E1046" s="291" t="s">
        <v>1</v>
      </c>
      <c r="F1046" s="292" t="s">
        <v>770</v>
      </c>
      <c r="G1046" s="290"/>
      <c r="H1046" s="291" t="s">
        <v>1</v>
      </c>
      <c r="I1046" s="293"/>
      <c r="J1046" s="290"/>
      <c r="K1046" s="290"/>
      <c r="L1046" s="294"/>
      <c r="M1046" s="295"/>
      <c r="N1046" s="296"/>
      <c r="O1046" s="296"/>
      <c r="P1046" s="296"/>
      <c r="Q1046" s="296"/>
      <c r="R1046" s="296"/>
      <c r="S1046" s="296"/>
      <c r="T1046" s="297"/>
      <c r="AT1046" s="298" t="s">
        <v>148</v>
      </c>
      <c r="AU1046" s="298" t="s">
        <v>83</v>
      </c>
      <c r="AV1046" s="14" t="s">
        <v>81</v>
      </c>
      <c r="AW1046" s="14" t="s">
        <v>30</v>
      </c>
      <c r="AX1046" s="14" t="s">
        <v>73</v>
      </c>
      <c r="AY1046" s="298" t="s">
        <v>139</v>
      </c>
    </row>
    <row r="1047" spans="2:51" s="12" customFormat="1" ht="12">
      <c r="B1047" s="250"/>
      <c r="C1047" s="251"/>
      <c r="D1047" s="252" t="s">
        <v>148</v>
      </c>
      <c r="E1047" s="253" t="s">
        <v>1</v>
      </c>
      <c r="F1047" s="254" t="s">
        <v>1406</v>
      </c>
      <c r="G1047" s="251"/>
      <c r="H1047" s="255">
        <v>1.208</v>
      </c>
      <c r="I1047" s="256"/>
      <c r="J1047" s="251"/>
      <c r="K1047" s="251"/>
      <c r="L1047" s="257"/>
      <c r="M1047" s="258"/>
      <c r="N1047" s="259"/>
      <c r="O1047" s="259"/>
      <c r="P1047" s="259"/>
      <c r="Q1047" s="259"/>
      <c r="R1047" s="259"/>
      <c r="S1047" s="259"/>
      <c r="T1047" s="260"/>
      <c r="AT1047" s="261" t="s">
        <v>148</v>
      </c>
      <c r="AU1047" s="261" t="s">
        <v>83</v>
      </c>
      <c r="AV1047" s="12" t="s">
        <v>83</v>
      </c>
      <c r="AW1047" s="12" t="s">
        <v>30</v>
      </c>
      <c r="AX1047" s="12" t="s">
        <v>73</v>
      </c>
      <c r="AY1047" s="261" t="s">
        <v>139</v>
      </c>
    </row>
    <row r="1048" spans="2:51" s="13" customFormat="1" ht="12">
      <c r="B1048" s="262"/>
      <c r="C1048" s="263"/>
      <c r="D1048" s="252" t="s">
        <v>148</v>
      </c>
      <c r="E1048" s="264" t="s">
        <v>1</v>
      </c>
      <c r="F1048" s="265" t="s">
        <v>150</v>
      </c>
      <c r="G1048" s="263"/>
      <c r="H1048" s="266">
        <v>59.087999999999994</v>
      </c>
      <c r="I1048" s="267"/>
      <c r="J1048" s="263"/>
      <c r="K1048" s="263"/>
      <c r="L1048" s="268"/>
      <c r="M1048" s="269"/>
      <c r="N1048" s="270"/>
      <c r="O1048" s="270"/>
      <c r="P1048" s="270"/>
      <c r="Q1048" s="270"/>
      <c r="R1048" s="270"/>
      <c r="S1048" s="270"/>
      <c r="T1048" s="271"/>
      <c r="AT1048" s="272" t="s">
        <v>148</v>
      </c>
      <c r="AU1048" s="272" t="s">
        <v>83</v>
      </c>
      <c r="AV1048" s="13" t="s">
        <v>146</v>
      </c>
      <c r="AW1048" s="13" t="s">
        <v>30</v>
      </c>
      <c r="AX1048" s="13" t="s">
        <v>81</v>
      </c>
      <c r="AY1048" s="272" t="s">
        <v>139</v>
      </c>
    </row>
    <row r="1049" spans="2:65" s="1" customFormat="1" ht="16.5" customHeight="1">
      <c r="B1049" s="38"/>
      <c r="C1049" s="237" t="s">
        <v>1407</v>
      </c>
      <c r="D1049" s="237" t="s">
        <v>141</v>
      </c>
      <c r="E1049" s="238" t="s">
        <v>1408</v>
      </c>
      <c r="F1049" s="239" t="s">
        <v>1409</v>
      </c>
      <c r="G1049" s="240" t="s">
        <v>433</v>
      </c>
      <c r="H1049" s="241">
        <v>413.486</v>
      </c>
      <c r="I1049" s="242"/>
      <c r="J1049" s="243">
        <f>ROUND(I1049*H1049,2)</f>
        <v>0</v>
      </c>
      <c r="K1049" s="239" t="s">
        <v>145</v>
      </c>
      <c r="L1049" s="43"/>
      <c r="M1049" s="244" t="s">
        <v>1</v>
      </c>
      <c r="N1049" s="245" t="s">
        <v>38</v>
      </c>
      <c r="O1049" s="86"/>
      <c r="P1049" s="246">
        <f>O1049*H1049</f>
        <v>0</v>
      </c>
      <c r="Q1049" s="246">
        <v>0.00519</v>
      </c>
      <c r="R1049" s="246">
        <f>Q1049*H1049</f>
        <v>2.14599234</v>
      </c>
      <c r="S1049" s="246">
        <v>0</v>
      </c>
      <c r="T1049" s="247">
        <f>S1049*H1049</f>
        <v>0</v>
      </c>
      <c r="AR1049" s="248" t="s">
        <v>146</v>
      </c>
      <c r="AT1049" s="248" t="s">
        <v>141</v>
      </c>
      <c r="AU1049" s="248" t="s">
        <v>83</v>
      </c>
      <c r="AY1049" s="17" t="s">
        <v>139</v>
      </c>
      <c r="BE1049" s="249">
        <f>IF(N1049="základní",J1049,0)</f>
        <v>0</v>
      </c>
      <c r="BF1049" s="249">
        <f>IF(N1049="snížená",J1049,0)</f>
        <v>0</v>
      </c>
      <c r="BG1049" s="249">
        <f>IF(N1049="zákl. přenesená",J1049,0)</f>
        <v>0</v>
      </c>
      <c r="BH1049" s="249">
        <f>IF(N1049="sníž. přenesená",J1049,0)</f>
        <v>0</v>
      </c>
      <c r="BI1049" s="249">
        <f>IF(N1049="nulová",J1049,0)</f>
        <v>0</v>
      </c>
      <c r="BJ1049" s="17" t="s">
        <v>81</v>
      </c>
      <c r="BK1049" s="249">
        <f>ROUND(I1049*H1049,2)</f>
        <v>0</v>
      </c>
      <c r="BL1049" s="17" t="s">
        <v>146</v>
      </c>
      <c r="BM1049" s="248" t="s">
        <v>1410</v>
      </c>
    </row>
    <row r="1050" spans="2:51" s="12" customFormat="1" ht="12">
      <c r="B1050" s="250"/>
      <c r="C1050" s="251"/>
      <c r="D1050" s="252" t="s">
        <v>148</v>
      </c>
      <c r="E1050" s="253" t="s">
        <v>1</v>
      </c>
      <c r="F1050" s="254" t="s">
        <v>1411</v>
      </c>
      <c r="G1050" s="251"/>
      <c r="H1050" s="255">
        <v>90.5</v>
      </c>
      <c r="I1050" s="256"/>
      <c r="J1050" s="251"/>
      <c r="K1050" s="251"/>
      <c r="L1050" s="257"/>
      <c r="M1050" s="258"/>
      <c r="N1050" s="259"/>
      <c r="O1050" s="259"/>
      <c r="P1050" s="259"/>
      <c r="Q1050" s="259"/>
      <c r="R1050" s="259"/>
      <c r="S1050" s="259"/>
      <c r="T1050" s="260"/>
      <c r="AT1050" s="261" t="s">
        <v>148</v>
      </c>
      <c r="AU1050" s="261" t="s">
        <v>83</v>
      </c>
      <c r="AV1050" s="12" t="s">
        <v>83</v>
      </c>
      <c r="AW1050" s="12" t="s">
        <v>30</v>
      </c>
      <c r="AX1050" s="12" t="s">
        <v>73</v>
      </c>
      <c r="AY1050" s="261" t="s">
        <v>139</v>
      </c>
    </row>
    <row r="1051" spans="2:51" s="12" customFormat="1" ht="12">
      <c r="B1051" s="250"/>
      <c r="C1051" s="251"/>
      <c r="D1051" s="252" t="s">
        <v>148</v>
      </c>
      <c r="E1051" s="253" t="s">
        <v>1</v>
      </c>
      <c r="F1051" s="254" t="s">
        <v>1412</v>
      </c>
      <c r="G1051" s="251"/>
      <c r="H1051" s="255">
        <v>139</v>
      </c>
      <c r="I1051" s="256"/>
      <c r="J1051" s="251"/>
      <c r="K1051" s="251"/>
      <c r="L1051" s="257"/>
      <c r="M1051" s="258"/>
      <c r="N1051" s="259"/>
      <c r="O1051" s="259"/>
      <c r="P1051" s="259"/>
      <c r="Q1051" s="259"/>
      <c r="R1051" s="259"/>
      <c r="S1051" s="259"/>
      <c r="T1051" s="260"/>
      <c r="AT1051" s="261" t="s">
        <v>148</v>
      </c>
      <c r="AU1051" s="261" t="s">
        <v>83</v>
      </c>
      <c r="AV1051" s="12" t="s">
        <v>83</v>
      </c>
      <c r="AW1051" s="12" t="s">
        <v>30</v>
      </c>
      <c r="AX1051" s="12" t="s">
        <v>73</v>
      </c>
      <c r="AY1051" s="261" t="s">
        <v>139</v>
      </c>
    </row>
    <row r="1052" spans="2:51" s="12" customFormat="1" ht="12">
      <c r="B1052" s="250"/>
      <c r="C1052" s="251"/>
      <c r="D1052" s="252" t="s">
        <v>148</v>
      </c>
      <c r="E1052" s="253" t="s">
        <v>1</v>
      </c>
      <c r="F1052" s="254" t="s">
        <v>1413</v>
      </c>
      <c r="G1052" s="251"/>
      <c r="H1052" s="255">
        <v>12</v>
      </c>
      <c r="I1052" s="256"/>
      <c r="J1052" s="251"/>
      <c r="K1052" s="251"/>
      <c r="L1052" s="257"/>
      <c r="M1052" s="258"/>
      <c r="N1052" s="259"/>
      <c r="O1052" s="259"/>
      <c r="P1052" s="259"/>
      <c r="Q1052" s="259"/>
      <c r="R1052" s="259"/>
      <c r="S1052" s="259"/>
      <c r="T1052" s="260"/>
      <c r="AT1052" s="261" t="s">
        <v>148</v>
      </c>
      <c r="AU1052" s="261" t="s">
        <v>83</v>
      </c>
      <c r="AV1052" s="12" t="s">
        <v>83</v>
      </c>
      <c r="AW1052" s="12" t="s">
        <v>30</v>
      </c>
      <c r="AX1052" s="12" t="s">
        <v>73</v>
      </c>
      <c r="AY1052" s="261" t="s">
        <v>139</v>
      </c>
    </row>
    <row r="1053" spans="2:51" s="12" customFormat="1" ht="12">
      <c r="B1053" s="250"/>
      <c r="C1053" s="251"/>
      <c r="D1053" s="252" t="s">
        <v>148</v>
      </c>
      <c r="E1053" s="253" t="s">
        <v>1</v>
      </c>
      <c r="F1053" s="254" t="s">
        <v>1414</v>
      </c>
      <c r="G1053" s="251"/>
      <c r="H1053" s="255">
        <v>21.6</v>
      </c>
      <c r="I1053" s="256"/>
      <c r="J1053" s="251"/>
      <c r="K1053" s="251"/>
      <c r="L1053" s="257"/>
      <c r="M1053" s="258"/>
      <c r="N1053" s="259"/>
      <c r="O1053" s="259"/>
      <c r="P1053" s="259"/>
      <c r="Q1053" s="259"/>
      <c r="R1053" s="259"/>
      <c r="S1053" s="259"/>
      <c r="T1053" s="260"/>
      <c r="AT1053" s="261" t="s">
        <v>148</v>
      </c>
      <c r="AU1053" s="261" t="s">
        <v>83</v>
      </c>
      <c r="AV1053" s="12" t="s">
        <v>83</v>
      </c>
      <c r="AW1053" s="12" t="s">
        <v>30</v>
      </c>
      <c r="AX1053" s="12" t="s">
        <v>73</v>
      </c>
      <c r="AY1053" s="261" t="s">
        <v>139</v>
      </c>
    </row>
    <row r="1054" spans="2:51" s="12" customFormat="1" ht="12">
      <c r="B1054" s="250"/>
      <c r="C1054" s="251"/>
      <c r="D1054" s="252" t="s">
        <v>148</v>
      </c>
      <c r="E1054" s="253" t="s">
        <v>1</v>
      </c>
      <c r="F1054" s="254" t="s">
        <v>1415</v>
      </c>
      <c r="G1054" s="251"/>
      <c r="H1054" s="255">
        <v>5.72</v>
      </c>
      <c r="I1054" s="256"/>
      <c r="J1054" s="251"/>
      <c r="K1054" s="251"/>
      <c r="L1054" s="257"/>
      <c r="M1054" s="258"/>
      <c r="N1054" s="259"/>
      <c r="O1054" s="259"/>
      <c r="P1054" s="259"/>
      <c r="Q1054" s="259"/>
      <c r="R1054" s="259"/>
      <c r="S1054" s="259"/>
      <c r="T1054" s="260"/>
      <c r="AT1054" s="261" t="s">
        <v>148</v>
      </c>
      <c r="AU1054" s="261" t="s">
        <v>83</v>
      </c>
      <c r="AV1054" s="12" t="s">
        <v>83</v>
      </c>
      <c r="AW1054" s="12" t="s">
        <v>30</v>
      </c>
      <c r="AX1054" s="12" t="s">
        <v>73</v>
      </c>
      <c r="AY1054" s="261" t="s">
        <v>139</v>
      </c>
    </row>
    <row r="1055" spans="2:51" s="12" customFormat="1" ht="12">
      <c r="B1055" s="250"/>
      <c r="C1055" s="251"/>
      <c r="D1055" s="252" t="s">
        <v>148</v>
      </c>
      <c r="E1055" s="253" t="s">
        <v>1</v>
      </c>
      <c r="F1055" s="254" t="s">
        <v>1416</v>
      </c>
      <c r="G1055" s="251"/>
      <c r="H1055" s="255">
        <v>7.2</v>
      </c>
      <c r="I1055" s="256"/>
      <c r="J1055" s="251"/>
      <c r="K1055" s="251"/>
      <c r="L1055" s="257"/>
      <c r="M1055" s="258"/>
      <c r="N1055" s="259"/>
      <c r="O1055" s="259"/>
      <c r="P1055" s="259"/>
      <c r="Q1055" s="259"/>
      <c r="R1055" s="259"/>
      <c r="S1055" s="259"/>
      <c r="T1055" s="260"/>
      <c r="AT1055" s="261" t="s">
        <v>148</v>
      </c>
      <c r="AU1055" s="261" t="s">
        <v>83</v>
      </c>
      <c r="AV1055" s="12" t="s">
        <v>83</v>
      </c>
      <c r="AW1055" s="12" t="s">
        <v>30</v>
      </c>
      <c r="AX1055" s="12" t="s">
        <v>73</v>
      </c>
      <c r="AY1055" s="261" t="s">
        <v>139</v>
      </c>
    </row>
    <row r="1056" spans="2:51" s="12" customFormat="1" ht="12">
      <c r="B1056" s="250"/>
      <c r="C1056" s="251"/>
      <c r="D1056" s="252" t="s">
        <v>148</v>
      </c>
      <c r="E1056" s="253" t="s">
        <v>1</v>
      </c>
      <c r="F1056" s="254" t="s">
        <v>1417</v>
      </c>
      <c r="G1056" s="251"/>
      <c r="H1056" s="255">
        <v>45.78</v>
      </c>
      <c r="I1056" s="256"/>
      <c r="J1056" s="251"/>
      <c r="K1056" s="251"/>
      <c r="L1056" s="257"/>
      <c r="M1056" s="258"/>
      <c r="N1056" s="259"/>
      <c r="O1056" s="259"/>
      <c r="P1056" s="259"/>
      <c r="Q1056" s="259"/>
      <c r="R1056" s="259"/>
      <c r="S1056" s="259"/>
      <c r="T1056" s="260"/>
      <c r="AT1056" s="261" t="s">
        <v>148</v>
      </c>
      <c r="AU1056" s="261" t="s">
        <v>83</v>
      </c>
      <c r="AV1056" s="12" t="s">
        <v>83</v>
      </c>
      <c r="AW1056" s="12" t="s">
        <v>30</v>
      </c>
      <c r="AX1056" s="12" t="s">
        <v>73</v>
      </c>
      <c r="AY1056" s="261" t="s">
        <v>139</v>
      </c>
    </row>
    <row r="1057" spans="2:51" s="12" customFormat="1" ht="12">
      <c r="B1057" s="250"/>
      <c r="C1057" s="251"/>
      <c r="D1057" s="252" t="s">
        <v>148</v>
      </c>
      <c r="E1057" s="253" t="s">
        <v>1</v>
      </c>
      <c r="F1057" s="254" t="s">
        <v>1418</v>
      </c>
      <c r="G1057" s="251"/>
      <c r="H1057" s="255">
        <v>26.65</v>
      </c>
      <c r="I1057" s="256"/>
      <c r="J1057" s="251"/>
      <c r="K1057" s="251"/>
      <c r="L1057" s="257"/>
      <c r="M1057" s="258"/>
      <c r="N1057" s="259"/>
      <c r="O1057" s="259"/>
      <c r="P1057" s="259"/>
      <c r="Q1057" s="259"/>
      <c r="R1057" s="259"/>
      <c r="S1057" s="259"/>
      <c r="T1057" s="260"/>
      <c r="AT1057" s="261" t="s">
        <v>148</v>
      </c>
      <c r="AU1057" s="261" t="s">
        <v>83</v>
      </c>
      <c r="AV1057" s="12" t="s">
        <v>83</v>
      </c>
      <c r="AW1057" s="12" t="s">
        <v>30</v>
      </c>
      <c r="AX1057" s="12" t="s">
        <v>73</v>
      </c>
      <c r="AY1057" s="261" t="s">
        <v>139</v>
      </c>
    </row>
    <row r="1058" spans="2:51" s="12" customFormat="1" ht="12">
      <c r="B1058" s="250"/>
      <c r="C1058" s="251"/>
      <c r="D1058" s="252" t="s">
        <v>148</v>
      </c>
      <c r="E1058" s="253" t="s">
        <v>1</v>
      </c>
      <c r="F1058" s="254" t="s">
        <v>1419</v>
      </c>
      <c r="G1058" s="251"/>
      <c r="H1058" s="255">
        <v>32.36</v>
      </c>
      <c r="I1058" s="256"/>
      <c r="J1058" s="251"/>
      <c r="K1058" s="251"/>
      <c r="L1058" s="257"/>
      <c r="M1058" s="258"/>
      <c r="N1058" s="259"/>
      <c r="O1058" s="259"/>
      <c r="P1058" s="259"/>
      <c r="Q1058" s="259"/>
      <c r="R1058" s="259"/>
      <c r="S1058" s="259"/>
      <c r="T1058" s="260"/>
      <c r="AT1058" s="261" t="s">
        <v>148</v>
      </c>
      <c r="AU1058" s="261" t="s">
        <v>83</v>
      </c>
      <c r="AV1058" s="12" t="s">
        <v>83</v>
      </c>
      <c r="AW1058" s="12" t="s">
        <v>30</v>
      </c>
      <c r="AX1058" s="12" t="s">
        <v>73</v>
      </c>
      <c r="AY1058" s="261" t="s">
        <v>139</v>
      </c>
    </row>
    <row r="1059" spans="2:51" s="12" customFormat="1" ht="12">
      <c r="B1059" s="250"/>
      <c r="C1059" s="251"/>
      <c r="D1059" s="252" t="s">
        <v>148</v>
      </c>
      <c r="E1059" s="253" t="s">
        <v>1</v>
      </c>
      <c r="F1059" s="254" t="s">
        <v>1420</v>
      </c>
      <c r="G1059" s="251"/>
      <c r="H1059" s="255">
        <v>24.416</v>
      </c>
      <c r="I1059" s="256"/>
      <c r="J1059" s="251"/>
      <c r="K1059" s="251"/>
      <c r="L1059" s="257"/>
      <c r="M1059" s="258"/>
      <c r="N1059" s="259"/>
      <c r="O1059" s="259"/>
      <c r="P1059" s="259"/>
      <c r="Q1059" s="259"/>
      <c r="R1059" s="259"/>
      <c r="S1059" s="259"/>
      <c r="T1059" s="260"/>
      <c r="AT1059" s="261" t="s">
        <v>148</v>
      </c>
      <c r="AU1059" s="261" t="s">
        <v>83</v>
      </c>
      <c r="AV1059" s="12" t="s">
        <v>83</v>
      </c>
      <c r="AW1059" s="12" t="s">
        <v>30</v>
      </c>
      <c r="AX1059" s="12" t="s">
        <v>73</v>
      </c>
      <c r="AY1059" s="261" t="s">
        <v>139</v>
      </c>
    </row>
    <row r="1060" spans="2:51" s="14" customFormat="1" ht="12">
      <c r="B1060" s="289"/>
      <c r="C1060" s="290"/>
      <c r="D1060" s="252" t="s">
        <v>148</v>
      </c>
      <c r="E1060" s="291" t="s">
        <v>1</v>
      </c>
      <c r="F1060" s="292" t="s">
        <v>770</v>
      </c>
      <c r="G1060" s="290"/>
      <c r="H1060" s="291" t="s">
        <v>1</v>
      </c>
      <c r="I1060" s="293"/>
      <c r="J1060" s="290"/>
      <c r="K1060" s="290"/>
      <c r="L1060" s="294"/>
      <c r="M1060" s="295"/>
      <c r="N1060" s="296"/>
      <c r="O1060" s="296"/>
      <c r="P1060" s="296"/>
      <c r="Q1060" s="296"/>
      <c r="R1060" s="296"/>
      <c r="S1060" s="296"/>
      <c r="T1060" s="297"/>
      <c r="AT1060" s="298" t="s">
        <v>148</v>
      </c>
      <c r="AU1060" s="298" t="s">
        <v>83</v>
      </c>
      <c r="AV1060" s="14" t="s">
        <v>81</v>
      </c>
      <c r="AW1060" s="14" t="s">
        <v>30</v>
      </c>
      <c r="AX1060" s="14" t="s">
        <v>73</v>
      </c>
      <c r="AY1060" s="298" t="s">
        <v>139</v>
      </c>
    </row>
    <row r="1061" spans="2:51" s="12" customFormat="1" ht="12">
      <c r="B1061" s="250"/>
      <c r="C1061" s="251"/>
      <c r="D1061" s="252" t="s">
        <v>148</v>
      </c>
      <c r="E1061" s="253" t="s">
        <v>1</v>
      </c>
      <c r="F1061" s="254" t="s">
        <v>1421</v>
      </c>
      <c r="G1061" s="251"/>
      <c r="H1061" s="255">
        <v>8.26</v>
      </c>
      <c r="I1061" s="256"/>
      <c r="J1061" s="251"/>
      <c r="K1061" s="251"/>
      <c r="L1061" s="257"/>
      <c r="M1061" s="258"/>
      <c r="N1061" s="259"/>
      <c r="O1061" s="259"/>
      <c r="P1061" s="259"/>
      <c r="Q1061" s="259"/>
      <c r="R1061" s="259"/>
      <c r="S1061" s="259"/>
      <c r="T1061" s="260"/>
      <c r="AT1061" s="261" t="s">
        <v>148</v>
      </c>
      <c r="AU1061" s="261" t="s">
        <v>83</v>
      </c>
      <c r="AV1061" s="12" t="s">
        <v>83</v>
      </c>
      <c r="AW1061" s="12" t="s">
        <v>30</v>
      </c>
      <c r="AX1061" s="12" t="s">
        <v>73</v>
      </c>
      <c r="AY1061" s="261" t="s">
        <v>139</v>
      </c>
    </row>
    <row r="1062" spans="2:51" s="13" customFormat="1" ht="12">
      <c r="B1062" s="262"/>
      <c r="C1062" s="263"/>
      <c r="D1062" s="252" t="s">
        <v>148</v>
      </c>
      <c r="E1062" s="264" t="s">
        <v>1</v>
      </c>
      <c r="F1062" s="265" t="s">
        <v>150</v>
      </c>
      <c r="G1062" s="263"/>
      <c r="H1062" s="266">
        <v>413.48600000000005</v>
      </c>
      <c r="I1062" s="267"/>
      <c r="J1062" s="263"/>
      <c r="K1062" s="263"/>
      <c r="L1062" s="268"/>
      <c r="M1062" s="269"/>
      <c r="N1062" s="270"/>
      <c r="O1062" s="270"/>
      <c r="P1062" s="270"/>
      <c r="Q1062" s="270"/>
      <c r="R1062" s="270"/>
      <c r="S1062" s="270"/>
      <c r="T1062" s="271"/>
      <c r="AT1062" s="272" t="s">
        <v>148</v>
      </c>
      <c r="AU1062" s="272" t="s">
        <v>83</v>
      </c>
      <c r="AV1062" s="13" t="s">
        <v>146</v>
      </c>
      <c r="AW1062" s="13" t="s">
        <v>30</v>
      </c>
      <c r="AX1062" s="13" t="s">
        <v>81</v>
      </c>
      <c r="AY1062" s="272" t="s">
        <v>139</v>
      </c>
    </row>
    <row r="1063" spans="2:65" s="1" customFormat="1" ht="16.5" customHeight="1">
      <c r="B1063" s="38"/>
      <c r="C1063" s="237" t="s">
        <v>1422</v>
      </c>
      <c r="D1063" s="237" t="s">
        <v>141</v>
      </c>
      <c r="E1063" s="238" t="s">
        <v>1423</v>
      </c>
      <c r="F1063" s="239" t="s">
        <v>1424</v>
      </c>
      <c r="G1063" s="240" t="s">
        <v>433</v>
      </c>
      <c r="H1063" s="241">
        <v>413.486</v>
      </c>
      <c r="I1063" s="242"/>
      <c r="J1063" s="243">
        <f>ROUND(I1063*H1063,2)</f>
        <v>0</v>
      </c>
      <c r="K1063" s="239" t="s">
        <v>145</v>
      </c>
      <c r="L1063" s="43"/>
      <c r="M1063" s="244" t="s">
        <v>1</v>
      </c>
      <c r="N1063" s="245" t="s">
        <v>38</v>
      </c>
      <c r="O1063" s="86"/>
      <c r="P1063" s="246">
        <f>O1063*H1063</f>
        <v>0</v>
      </c>
      <c r="Q1063" s="246">
        <v>0</v>
      </c>
      <c r="R1063" s="246">
        <f>Q1063*H1063</f>
        <v>0</v>
      </c>
      <c r="S1063" s="246">
        <v>0</v>
      </c>
      <c r="T1063" s="247">
        <f>S1063*H1063</f>
        <v>0</v>
      </c>
      <c r="AR1063" s="248" t="s">
        <v>146</v>
      </c>
      <c r="AT1063" s="248" t="s">
        <v>141</v>
      </c>
      <c r="AU1063" s="248" t="s">
        <v>83</v>
      </c>
      <c r="AY1063" s="17" t="s">
        <v>139</v>
      </c>
      <c r="BE1063" s="249">
        <f>IF(N1063="základní",J1063,0)</f>
        <v>0</v>
      </c>
      <c r="BF1063" s="249">
        <f>IF(N1063="snížená",J1063,0)</f>
        <v>0</v>
      </c>
      <c r="BG1063" s="249">
        <f>IF(N1063="zákl. přenesená",J1063,0)</f>
        <v>0</v>
      </c>
      <c r="BH1063" s="249">
        <f>IF(N1063="sníž. přenesená",J1063,0)</f>
        <v>0</v>
      </c>
      <c r="BI1063" s="249">
        <f>IF(N1063="nulová",J1063,0)</f>
        <v>0</v>
      </c>
      <c r="BJ1063" s="17" t="s">
        <v>81</v>
      </c>
      <c r="BK1063" s="249">
        <f>ROUND(I1063*H1063,2)</f>
        <v>0</v>
      </c>
      <c r="BL1063" s="17" t="s">
        <v>146</v>
      </c>
      <c r="BM1063" s="248" t="s">
        <v>1425</v>
      </c>
    </row>
    <row r="1064" spans="2:65" s="1" customFormat="1" ht="24" customHeight="1">
      <c r="B1064" s="38"/>
      <c r="C1064" s="237" t="s">
        <v>1426</v>
      </c>
      <c r="D1064" s="237" t="s">
        <v>141</v>
      </c>
      <c r="E1064" s="238" t="s">
        <v>1427</v>
      </c>
      <c r="F1064" s="239" t="s">
        <v>1428</v>
      </c>
      <c r="G1064" s="240" t="s">
        <v>193</v>
      </c>
      <c r="H1064" s="241">
        <v>7.141</v>
      </c>
      <c r="I1064" s="242"/>
      <c r="J1064" s="243">
        <f>ROUND(I1064*H1064,2)</f>
        <v>0</v>
      </c>
      <c r="K1064" s="239" t="s">
        <v>145</v>
      </c>
      <c r="L1064" s="43"/>
      <c r="M1064" s="244" t="s">
        <v>1</v>
      </c>
      <c r="N1064" s="245" t="s">
        <v>38</v>
      </c>
      <c r="O1064" s="86"/>
      <c r="P1064" s="246">
        <f>O1064*H1064</f>
        <v>0</v>
      </c>
      <c r="Q1064" s="246">
        <v>1.05256</v>
      </c>
      <c r="R1064" s="246">
        <f>Q1064*H1064</f>
        <v>7.5163309599999995</v>
      </c>
      <c r="S1064" s="246">
        <v>0</v>
      </c>
      <c r="T1064" s="247">
        <f>S1064*H1064</f>
        <v>0</v>
      </c>
      <c r="AR1064" s="248" t="s">
        <v>146</v>
      </c>
      <c r="AT1064" s="248" t="s">
        <v>141</v>
      </c>
      <c r="AU1064" s="248" t="s">
        <v>83</v>
      </c>
      <c r="AY1064" s="17" t="s">
        <v>139</v>
      </c>
      <c r="BE1064" s="249">
        <f>IF(N1064="základní",J1064,0)</f>
        <v>0</v>
      </c>
      <c r="BF1064" s="249">
        <f>IF(N1064="snížená",J1064,0)</f>
        <v>0</v>
      </c>
      <c r="BG1064" s="249">
        <f>IF(N1064="zákl. přenesená",J1064,0)</f>
        <v>0</v>
      </c>
      <c r="BH1064" s="249">
        <f>IF(N1064="sníž. přenesená",J1064,0)</f>
        <v>0</v>
      </c>
      <c r="BI1064" s="249">
        <f>IF(N1064="nulová",J1064,0)</f>
        <v>0</v>
      </c>
      <c r="BJ1064" s="17" t="s">
        <v>81</v>
      </c>
      <c r="BK1064" s="249">
        <f>ROUND(I1064*H1064,2)</f>
        <v>0</v>
      </c>
      <c r="BL1064" s="17" t="s">
        <v>146</v>
      </c>
      <c r="BM1064" s="248" t="s">
        <v>1429</v>
      </c>
    </row>
    <row r="1065" spans="2:51" s="14" customFormat="1" ht="12">
      <c r="B1065" s="289"/>
      <c r="C1065" s="290"/>
      <c r="D1065" s="252" t="s">
        <v>148</v>
      </c>
      <c r="E1065" s="291" t="s">
        <v>1</v>
      </c>
      <c r="F1065" s="292" t="s">
        <v>1430</v>
      </c>
      <c r="G1065" s="290"/>
      <c r="H1065" s="291" t="s">
        <v>1</v>
      </c>
      <c r="I1065" s="293"/>
      <c r="J1065" s="290"/>
      <c r="K1065" s="290"/>
      <c r="L1065" s="294"/>
      <c r="M1065" s="295"/>
      <c r="N1065" s="296"/>
      <c r="O1065" s="296"/>
      <c r="P1065" s="296"/>
      <c r="Q1065" s="296"/>
      <c r="R1065" s="296"/>
      <c r="S1065" s="296"/>
      <c r="T1065" s="297"/>
      <c r="AT1065" s="298" t="s">
        <v>148</v>
      </c>
      <c r="AU1065" s="298" t="s">
        <v>83</v>
      </c>
      <c r="AV1065" s="14" t="s">
        <v>81</v>
      </c>
      <c r="AW1065" s="14" t="s">
        <v>30</v>
      </c>
      <c r="AX1065" s="14" t="s">
        <v>73</v>
      </c>
      <c r="AY1065" s="298" t="s">
        <v>139</v>
      </c>
    </row>
    <row r="1066" spans="2:51" s="12" customFormat="1" ht="12">
      <c r="B1066" s="250"/>
      <c r="C1066" s="251"/>
      <c r="D1066" s="252" t="s">
        <v>148</v>
      </c>
      <c r="E1066" s="253" t="s">
        <v>1</v>
      </c>
      <c r="F1066" s="254" t="s">
        <v>1431</v>
      </c>
      <c r="G1066" s="251"/>
      <c r="H1066" s="255">
        <v>0.776</v>
      </c>
      <c r="I1066" s="256"/>
      <c r="J1066" s="251"/>
      <c r="K1066" s="251"/>
      <c r="L1066" s="257"/>
      <c r="M1066" s="258"/>
      <c r="N1066" s="259"/>
      <c r="O1066" s="259"/>
      <c r="P1066" s="259"/>
      <c r="Q1066" s="259"/>
      <c r="R1066" s="259"/>
      <c r="S1066" s="259"/>
      <c r="T1066" s="260"/>
      <c r="AT1066" s="261" t="s">
        <v>148</v>
      </c>
      <c r="AU1066" s="261" t="s">
        <v>83</v>
      </c>
      <c r="AV1066" s="12" t="s">
        <v>83</v>
      </c>
      <c r="AW1066" s="12" t="s">
        <v>30</v>
      </c>
      <c r="AX1066" s="12" t="s">
        <v>73</v>
      </c>
      <c r="AY1066" s="261" t="s">
        <v>139</v>
      </c>
    </row>
    <row r="1067" spans="2:51" s="12" customFormat="1" ht="12">
      <c r="B1067" s="250"/>
      <c r="C1067" s="251"/>
      <c r="D1067" s="252" t="s">
        <v>148</v>
      </c>
      <c r="E1067" s="253" t="s">
        <v>1</v>
      </c>
      <c r="F1067" s="254" t="s">
        <v>1432</v>
      </c>
      <c r="G1067" s="251"/>
      <c r="H1067" s="255">
        <v>1.59</v>
      </c>
      <c r="I1067" s="256"/>
      <c r="J1067" s="251"/>
      <c r="K1067" s="251"/>
      <c r="L1067" s="257"/>
      <c r="M1067" s="258"/>
      <c r="N1067" s="259"/>
      <c r="O1067" s="259"/>
      <c r="P1067" s="259"/>
      <c r="Q1067" s="259"/>
      <c r="R1067" s="259"/>
      <c r="S1067" s="259"/>
      <c r="T1067" s="260"/>
      <c r="AT1067" s="261" t="s">
        <v>148</v>
      </c>
      <c r="AU1067" s="261" t="s">
        <v>83</v>
      </c>
      <c r="AV1067" s="12" t="s">
        <v>83</v>
      </c>
      <c r="AW1067" s="12" t="s">
        <v>30</v>
      </c>
      <c r="AX1067" s="12" t="s">
        <v>73</v>
      </c>
      <c r="AY1067" s="261" t="s">
        <v>139</v>
      </c>
    </row>
    <row r="1068" spans="2:51" s="12" customFormat="1" ht="12">
      <c r="B1068" s="250"/>
      <c r="C1068" s="251"/>
      <c r="D1068" s="252" t="s">
        <v>148</v>
      </c>
      <c r="E1068" s="253" t="s">
        <v>1</v>
      </c>
      <c r="F1068" s="254" t="s">
        <v>1433</v>
      </c>
      <c r="G1068" s="251"/>
      <c r="H1068" s="255">
        <v>0.172</v>
      </c>
      <c r="I1068" s="256"/>
      <c r="J1068" s="251"/>
      <c r="K1068" s="251"/>
      <c r="L1068" s="257"/>
      <c r="M1068" s="258"/>
      <c r="N1068" s="259"/>
      <c r="O1068" s="259"/>
      <c r="P1068" s="259"/>
      <c r="Q1068" s="259"/>
      <c r="R1068" s="259"/>
      <c r="S1068" s="259"/>
      <c r="T1068" s="260"/>
      <c r="AT1068" s="261" t="s">
        <v>148</v>
      </c>
      <c r="AU1068" s="261" t="s">
        <v>83</v>
      </c>
      <c r="AV1068" s="12" t="s">
        <v>83</v>
      </c>
      <c r="AW1068" s="12" t="s">
        <v>30</v>
      </c>
      <c r="AX1068" s="12" t="s">
        <v>73</v>
      </c>
      <c r="AY1068" s="261" t="s">
        <v>139</v>
      </c>
    </row>
    <row r="1069" spans="2:51" s="12" customFormat="1" ht="12">
      <c r="B1069" s="250"/>
      <c r="C1069" s="251"/>
      <c r="D1069" s="252" t="s">
        <v>148</v>
      </c>
      <c r="E1069" s="253" t="s">
        <v>1</v>
      </c>
      <c r="F1069" s="254" t="s">
        <v>1434</v>
      </c>
      <c r="G1069" s="251"/>
      <c r="H1069" s="255">
        <v>0.412</v>
      </c>
      <c r="I1069" s="256"/>
      <c r="J1069" s="251"/>
      <c r="K1069" s="251"/>
      <c r="L1069" s="257"/>
      <c r="M1069" s="258"/>
      <c r="N1069" s="259"/>
      <c r="O1069" s="259"/>
      <c r="P1069" s="259"/>
      <c r="Q1069" s="259"/>
      <c r="R1069" s="259"/>
      <c r="S1069" s="259"/>
      <c r="T1069" s="260"/>
      <c r="AT1069" s="261" t="s">
        <v>148</v>
      </c>
      <c r="AU1069" s="261" t="s">
        <v>83</v>
      </c>
      <c r="AV1069" s="12" t="s">
        <v>83</v>
      </c>
      <c r="AW1069" s="12" t="s">
        <v>30</v>
      </c>
      <c r="AX1069" s="12" t="s">
        <v>73</v>
      </c>
      <c r="AY1069" s="261" t="s">
        <v>139</v>
      </c>
    </row>
    <row r="1070" spans="2:51" s="12" customFormat="1" ht="12">
      <c r="B1070" s="250"/>
      <c r="C1070" s="251"/>
      <c r="D1070" s="252" t="s">
        <v>148</v>
      </c>
      <c r="E1070" s="253" t="s">
        <v>1</v>
      </c>
      <c r="F1070" s="254" t="s">
        <v>1435</v>
      </c>
      <c r="G1070" s="251"/>
      <c r="H1070" s="255">
        <v>0.126</v>
      </c>
      <c r="I1070" s="256"/>
      <c r="J1070" s="251"/>
      <c r="K1070" s="251"/>
      <c r="L1070" s="257"/>
      <c r="M1070" s="258"/>
      <c r="N1070" s="259"/>
      <c r="O1070" s="259"/>
      <c r="P1070" s="259"/>
      <c r="Q1070" s="259"/>
      <c r="R1070" s="259"/>
      <c r="S1070" s="259"/>
      <c r="T1070" s="260"/>
      <c r="AT1070" s="261" t="s">
        <v>148</v>
      </c>
      <c r="AU1070" s="261" t="s">
        <v>83</v>
      </c>
      <c r="AV1070" s="12" t="s">
        <v>83</v>
      </c>
      <c r="AW1070" s="12" t="s">
        <v>30</v>
      </c>
      <c r="AX1070" s="12" t="s">
        <v>73</v>
      </c>
      <c r="AY1070" s="261" t="s">
        <v>139</v>
      </c>
    </row>
    <row r="1071" spans="2:51" s="12" customFormat="1" ht="12">
      <c r="B1071" s="250"/>
      <c r="C1071" s="251"/>
      <c r="D1071" s="252" t="s">
        <v>148</v>
      </c>
      <c r="E1071" s="253" t="s">
        <v>1</v>
      </c>
      <c r="F1071" s="254" t="s">
        <v>1436</v>
      </c>
      <c r="G1071" s="251"/>
      <c r="H1071" s="255">
        <v>0.103</v>
      </c>
      <c r="I1071" s="256"/>
      <c r="J1071" s="251"/>
      <c r="K1071" s="251"/>
      <c r="L1071" s="257"/>
      <c r="M1071" s="258"/>
      <c r="N1071" s="259"/>
      <c r="O1071" s="259"/>
      <c r="P1071" s="259"/>
      <c r="Q1071" s="259"/>
      <c r="R1071" s="259"/>
      <c r="S1071" s="259"/>
      <c r="T1071" s="260"/>
      <c r="AT1071" s="261" t="s">
        <v>148</v>
      </c>
      <c r="AU1071" s="261" t="s">
        <v>83</v>
      </c>
      <c r="AV1071" s="12" t="s">
        <v>83</v>
      </c>
      <c r="AW1071" s="12" t="s">
        <v>30</v>
      </c>
      <c r="AX1071" s="12" t="s">
        <v>73</v>
      </c>
      <c r="AY1071" s="261" t="s">
        <v>139</v>
      </c>
    </row>
    <row r="1072" spans="2:51" s="12" customFormat="1" ht="12">
      <c r="B1072" s="250"/>
      <c r="C1072" s="251"/>
      <c r="D1072" s="252" t="s">
        <v>148</v>
      </c>
      <c r="E1072" s="253" t="s">
        <v>1</v>
      </c>
      <c r="F1072" s="254" t="s">
        <v>1437</v>
      </c>
      <c r="G1072" s="251"/>
      <c r="H1072" s="255">
        <v>0.436</v>
      </c>
      <c r="I1072" s="256"/>
      <c r="J1072" s="251"/>
      <c r="K1072" s="251"/>
      <c r="L1072" s="257"/>
      <c r="M1072" s="258"/>
      <c r="N1072" s="259"/>
      <c r="O1072" s="259"/>
      <c r="P1072" s="259"/>
      <c r="Q1072" s="259"/>
      <c r="R1072" s="259"/>
      <c r="S1072" s="259"/>
      <c r="T1072" s="260"/>
      <c r="AT1072" s="261" t="s">
        <v>148</v>
      </c>
      <c r="AU1072" s="261" t="s">
        <v>83</v>
      </c>
      <c r="AV1072" s="12" t="s">
        <v>83</v>
      </c>
      <c r="AW1072" s="12" t="s">
        <v>30</v>
      </c>
      <c r="AX1072" s="12" t="s">
        <v>73</v>
      </c>
      <c r="AY1072" s="261" t="s">
        <v>139</v>
      </c>
    </row>
    <row r="1073" spans="2:51" s="12" customFormat="1" ht="12">
      <c r="B1073" s="250"/>
      <c r="C1073" s="251"/>
      <c r="D1073" s="252" t="s">
        <v>148</v>
      </c>
      <c r="E1073" s="253" t="s">
        <v>1</v>
      </c>
      <c r="F1073" s="254" t="s">
        <v>1438</v>
      </c>
      <c r="G1073" s="251"/>
      <c r="H1073" s="255">
        <v>0.305</v>
      </c>
      <c r="I1073" s="256"/>
      <c r="J1073" s="251"/>
      <c r="K1073" s="251"/>
      <c r="L1073" s="257"/>
      <c r="M1073" s="258"/>
      <c r="N1073" s="259"/>
      <c r="O1073" s="259"/>
      <c r="P1073" s="259"/>
      <c r="Q1073" s="259"/>
      <c r="R1073" s="259"/>
      <c r="S1073" s="259"/>
      <c r="T1073" s="260"/>
      <c r="AT1073" s="261" t="s">
        <v>148</v>
      </c>
      <c r="AU1073" s="261" t="s">
        <v>83</v>
      </c>
      <c r="AV1073" s="12" t="s">
        <v>83</v>
      </c>
      <c r="AW1073" s="12" t="s">
        <v>30</v>
      </c>
      <c r="AX1073" s="12" t="s">
        <v>73</v>
      </c>
      <c r="AY1073" s="261" t="s">
        <v>139</v>
      </c>
    </row>
    <row r="1074" spans="2:51" s="12" customFormat="1" ht="12">
      <c r="B1074" s="250"/>
      <c r="C1074" s="251"/>
      <c r="D1074" s="252" t="s">
        <v>148</v>
      </c>
      <c r="E1074" s="253" t="s">
        <v>1</v>
      </c>
      <c r="F1074" s="254" t="s">
        <v>1439</v>
      </c>
      <c r="G1074" s="251"/>
      <c r="H1074" s="255">
        <v>0.463</v>
      </c>
      <c r="I1074" s="256"/>
      <c r="J1074" s="251"/>
      <c r="K1074" s="251"/>
      <c r="L1074" s="257"/>
      <c r="M1074" s="258"/>
      <c r="N1074" s="259"/>
      <c r="O1074" s="259"/>
      <c r="P1074" s="259"/>
      <c r="Q1074" s="259"/>
      <c r="R1074" s="259"/>
      <c r="S1074" s="259"/>
      <c r="T1074" s="260"/>
      <c r="AT1074" s="261" t="s">
        <v>148</v>
      </c>
      <c r="AU1074" s="261" t="s">
        <v>83</v>
      </c>
      <c r="AV1074" s="12" t="s">
        <v>83</v>
      </c>
      <c r="AW1074" s="12" t="s">
        <v>30</v>
      </c>
      <c r="AX1074" s="12" t="s">
        <v>73</v>
      </c>
      <c r="AY1074" s="261" t="s">
        <v>139</v>
      </c>
    </row>
    <row r="1075" spans="2:51" s="12" customFormat="1" ht="12">
      <c r="B1075" s="250"/>
      <c r="C1075" s="251"/>
      <c r="D1075" s="252" t="s">
        <v>148</v>
      </c>
      <c r="E1075" s="253" t="s">
        <v>1</v>
      </c>
      <c r="F1075" s="254" t="s">
        <v>1440</v>
      </c>
      <c r="G1075" s="251"/>
      <c r="H1075" s="255">
        <v>0.249</v>
      </c>
      <c r="I1075" s="256"/>
      <c r="J1075" s="251"/>
      <c r="K1075" s="251"/>
      <c r="L1075" s="257"/>
      <c r="M1075" s="258"/>
      <c r="N1075" s="259"/>
      <c r="O1075" s="259"/>
      <c r="P1075" s="259"/>
      <c r="Q1075" s="259"/>
      <c r="R1075" s="259"/>
      <c r="S1075" s="259"/>
      <c r="T1075" s="260"/>
      <c r="AT1075" s="261" t="s">
        <v>148</v>
      </c>
      <c r="AU1075" s="261" t="s">
        <v>83</v>
      </c>
      <c r="AV1075" s="12" t="s">
        <v>83</v>
      </c>
      <c r="AW1075" s="12" t="s">
        <v>30</v>
      </c>
      <c r="AX1075" s="12" t="s">
        <v>73</v>
      </c>
      <c r="AY1075" s="261" t="s">
        <v>139</v>
      </c>
    </row>
    <row r="1076" spans="2:51" s="14" customFormat="1" ht="12">
      <c r="B1076" s="289"/>
      <c r="C1076" s="290"/>
      <c r="D1076" s="252" t="s">
        <v>148</v>
      </c>
      <c r="E1076" s="291" t="s">
        <v>1</v>
      </c>
      <c r="F1076" s="292" t="s">
        <v>1441</v>
      </c>
      <c r="G1076" s="290"/>
      <c r="H1076" s="291" t="s">
        <v>1</v>
      </c>
      <c r="I1076" s="293"/>
      <c r="J1076" s="290"/>
      <c r="K1076" s="290"/>
      <c r="L1076" s="294"/>
      <c r="M1076" s="295"/>
      <c r="N1076" s="296"/>
      <c r="O1076" s="296"/>
      <c r="P1076" s="296"/>
      <c r="Q1076" s="296"/>
      <c r="R1076" s="296"/>
      <c r="S1076" s="296"/>
      <c r="T1076" s="297"/>
      <c r="AT1076" s="298" t="s">
        <v>148</v>
      </c>
      <c r="AU1076" s="298" t="s">
        <v>83</v>
      </c>
      <c r="AV1076" s="14" t="s">
        <v>81</v>
      </c>
      <c r="AW1076" s="14" t="s">
        <v>30</v>
      </c>
      <c r="AX1076" s="14" t="s">
        <v>73</v>
      </c>
      <c r="AY1076" s="298" t="s">
        <v>139</v>
      </c>
    </row>
    <row r="1077" spans="2:51" s="12" customFormat="1" ht="12">
      <c r="B1077" s="250"/>
      <c r="C1077" s="251"/>
      <c r="D1077" s="252" t="s">
        <v>148</v>
      </c>
      <c r="E1077" s="253" t="s">
        <v>1</v>
      </c>
      <c r="F1077" s="254" t="s">
        <v>1442</v>
      </c>
      <c r="G1077" s="251"/>
      <c r="H1077" s="255">
        <v>0.387</v>
      </c>
      <c r="I1077" s="256"/>
      <c r="J1077" s="251"/>
      <c r="K1077" s="251"/>
      <c r="L1077" s="257"/>
      <c r="M1077" s="258"/>
      <c r="N1077" s="259"/>
      <c r="O1077" s="259"/>
      <c r="P1077" s="259"/>
      <c r="Q1077" s="259"/>
      <c r="R1077" s="259"/>
      <c r="S1077" s="259"/>
      <c r="T1077" s="260"/>
      <c r="AT1077" s="261" t="s">
        <v>148</v>
      </c>
      <c r="AU1077" s="261" t="s">
        <v>83</v>
      </c>
      <c r="AV1077" s="12" t="s">
        <v>83</v>
      </c>
      <c r="AW1077" s="12" t="s">
        <v>30</v>
      </c>
      <c r="AX1077" s="12" t="s">
        <v>73</v>
      </c>
      <c r="AY1077" s="261" t="s">
        <v>139</v>
      </c>
    </row>
    <row r="1078" spans="2:51" s="12" customFormat="1" ht="12">
      <c r="B1078" s="250"/>
      <c r="C1078" s="251"/>
      <c r="D1078" s="252" t="s">
        <v>148</v>
      </c>
      <c r="E1078" s="253" t="s">
        <v>1</v>
      </c>
      <c r="F1078" s="254" t="s">
        <v>1443</v>
      </c>
      <c r="G1078" s="251"/>
      <c r="H1078" s="255">
        <v>0.808</v>
      </c>
      <c r="I1078" s="256"/>
      <c r="J1078" s="251"/>
      <c r="K1078" s="251"/>
      <c r="L1078" s="257"/>
      <c r="M1078" s="258"/>
      <c r="N1078" s="259"/>
      <c r="O1078" s="259"/>
      <c r="P1078" s="259"/>
      <c r="Q1078" s="259"/>
      <c r="R1078" s="259"/>
      <c r="S1078" s="259"/>
      <c r="T1078" s="260"/>
      <c r="AT1078" s="261" t="s">
        <v>148</v>
      </c>
      <c r="AU1078" s="261" t="s">
        <v>83</v>
      </c>
      <c r="AV1078" s="12" t="s">
        <v>83</v>
      </c>
      <c r="AW1078" s="12" t="s">
        <v>30</v>
      </c>
      <c r="AX1078" s="12" t="s">
        <v>73</v>
      </c>
      <c r="AY1078" s="261" t="s">
        <v>139</v>
      </c>
    </row>
    <row r="1079" spans="2:51" s="12" customFormat="1" ht="12">
      <c r="B1079" s="250"/>
      <c r="C1079" s="251"/>
      <c r="D1079" s="252" t="s">
        <v>148</v>
      </c>
      <c r="E1079" s="253" t="s">
        <v>1</v>
      </c>
      <c r="F1079" s="254" t="s">
        <v>1444</v>
      </c>
      <c r="G1079" s="251"/>
      <c r="H1079" s="255">
        <v>0.073</v>
      </c>
      <c r="I1079" s="256"/>
      <c r="J1079" s="251"/>
      <c r="K1079" s="251"/>
      <c r="L1079" s="257"/>
      <c r="M1079" s="258"/>
      <c r="N1079" s="259"/>
      <c r="O1079" s="259"/>
      <c r="P1079" s="259"/>
      <c r="Q1079" s="259"/>
      <c r="R1079" s="259"/>
      <c r="S1079" s="259"/>
      <c r="T1079" s="260"/>
      <c r="AT1079" s="261" t="s">
        <v>148</v>
      </c>
      <c r="AU1079" s="261" t="s">
        <v>83</v>
      </c>
      <c r="AV1079" s="12" t="s">
        <v>83</v>
      </c>
      <c r="AW1079" s="12" t="s">
        <v>30</v>
      </c>
      <c r="AX1079" s="12" t="s">
        <v>73</v>
      </c>
      <c r="AY1079" s="261" t="s">
        <v>139</v>
      </c>
    </row>
    <row r="1080" spans="2:51" s="12" customFormat="1" ht="12">
      <c r="B1080" s="250"/>
      <c r="C1080" s="251"/>
      <c r="D1080" s="252" t="s">
        <v>148</v>
      </c>
      <c r="E1080" s="253" t="s">
        <v>1</v>
      </c>
      <c r="F1080" s="254" t="s">
        <v>1445</v>
      </c>
      <c r="G1080" s="251"/>
      <c r="H1080" s="255">
        <v>0.182</v>
      </c>
      <c r="I1080" s="256"/>
      <c r="J1080" s="251"/>
      <c r="K1080" s="251"/>
      <c r="L1080" s="257"/>
      <c r="M1080" s="258"/>
      <c r="N1080" s="259"/>
      <c r="O1080" s="259"/>
      <c r="P1080" s="259"/>
      <c r="Q1080" s="259"/>
      <c r="R1080" s="259"/>
      <c r="S1080" s="259"/>
      <c r="T1080" s="260"/>
      <c r="AT1080" s="261" t="s">
        <v>148</v>
      </c>
      <c r="AU1080" s="261" t="s">
        <v>83</v>
      </c>
      <c r="AV1080" s="12" t="s">
        <v>83</v>
      </c>
      <c r="AW1080" s="12" t="s">
        <v>30</v>
      </c>
      <c r="AX1080" s="12" t="s">
        <v>73</v>
      </c>
      <c r="AY1080" s="261" t="s">
        <v>139</v>
      </c>
    </row>
    <row r="1081" spans="2:51" s="12" customFormat="1" ht="12">
      <c r="B1081" s="250"/>
      <c r="C1081" s="251"/>
      <c r="D1081" s="252" t="s">
        <v>148</v>
      </c>
      <c r="E1081" s="253" t="s">
        <v>1</v>
      </c>
      <c r="F1081" s="254" t="s">
        <v>1446</v>
      </c>
      <c r="G1081" s="251"/>
      <c r="H1081" s="255">
        <v>0.063</v>
      </c>
      <c r="I1081" s="256"/>
      <c r="J1081" s="251"/>
      <c r="K1081" s="251"/>
      <c r="L1081" s="257"/>
      <c r="M1081" s="258"/>
      <c r="N1081" s="259"/>
      <c r="O1081" s="259"/>
      <c r="P1081" s="259"/>
      <c r="Q1081" s="259"/>
      <c r="R1081" s="259"/>
      <c r="S1081" s="259"/>
      <c r="T1081" s="260"/>
      <c r="AT1081" s="261" t="s">
        <v>148</v>
      </c>
      <c r="AU1081" s="261" t="s">
        <v>83</v>
      </c>
      <c r="AV1081" s="12" t="s">
        <v>83</v>
      </c>
      <c r="AW1081" s="12" t="s">
        <v>30</v>
      </c>
      <c r="AX1081" s="12" t="s">
        <v>73</v>
      </c>
      <c r="AY1081" s="261" t="s">
        <v>139</v>
      </c>
    </row>
    <row r="1082" spans="2:51" s="12" customFormat="1" ht="12">
      <c r="B1082" s="250"/>
      <c r="C1082" s="251"/>
      <c r="D1082" s="252" t="s">
        <v>148</v>
      </c>
      <c r="E1082" s="253" t="s">
        <v>1</v>
      </c>
      <c r="F1082" s="254" t="s">
        <v>1447</v>
      </c>
      <c r="G1082" s="251"/>
      <c r="H1082" s="255">
        <v>0.077</v>
      </c>
      <c r="I1082" s="256"/>
      <c r="J1082" s="251"/>
      <c r="K1082" s="251"/>
      <c r="L1082" s="257"/>
      <c r="M1082" s="258"/>
      <c r="N1082" s="259"/>
      <c r="O1082" s="259"/>
      <c r="P1082" s="259"/>
      <c r="Q1082" s="259"/>
      <c r="R1082" s="259"/>
      <c r="S1082" s="259"/>
      <c r="T1082" s="260"/>
      <c r="AT1082" s="261" t="s">
        <v>148</v>
      </c>
      <c r="AU1082" s="261" t="s">
        <v>83</v>
      </c>
      <c r="AV1082" s="12" t="s">
        <v>83</v>
      </c>
      <c r="AW1082" s="12" t="s">
        <v>30</v>
      </c>
      <c r="AX1082" s="12" t="s">
        <v>73</v>
      </c>
      <c r="AY1082" s="261" t="s">
        <v>139</v>
      </c>
    </row>
    <row r="1083" spans="2:51" s="12" customFormat="1" ht="12">
      <c r="B1083" s="250"/>
      <c r="C1083" s="251"/>
      <c r="D1083" s="252" t="s">
        <v>148</v>
      </c>
      <c r="E1083" s="253" t="s">
        <v>1</v>
      </c>
      <c r="F1083" s="254" t="s">
        <v>1448</v>
      </c>
      <c r="G1083" s="251"/>
      <c r="H1083" s="255">
        <v>0.237</v>
      </c>
      <c r="I1083" s="256"/>
      <c r="J1083" s="251"/>
      <c r="K1083" s="251"/>
      <c r="L1083" s="257"/>
      <c r="M1083" s="258"/>
      <c r="N1083" s="259"/>
      <c r="O1083" s="259"/>
      <c r="P1083" s="259"/>
      <c r="Q1083" s="259"/>
      <c r="R1083" s="259"/>
      <c r="S1083" s="259"/>
      <c r="T1083" s="260"/>
      <c r="AT1083" s="261" t="s">
        <v>148</v>
      </c>
      <c r="AU1083" s="261" t="s">
        <v>83</v>
      </c>
      <c r="AV1083" s="12" t="s">
        <v>83</v>
      </c>
      <c r="AW1083" s="12" t="s">
        <v>30</v>
      </c>
      <c r="AX1083" s="12" t="s">
        <v>73</v>
      </c>
      <c r="AY1083" s="261" t="s">
        <v>139</v>
      </c>
    </row>
    <row r="1084" spans="2:51" s="12" customFormat="1" ht="12">
      <c r="B1084" s="250"/>
      <c r="C1084" s="251"/>
      <c r="D1084" s="252" t="s">
        <v>148</v>
      </c>
      <c r="E1084" s="253" t="s">
        <v>1</v>
      </c>
      <c r="F1084" s="254" t="s">
        <v>1449</v>
      </c>
      <c r="G1084" s="251"/>
      <c r="H1084" s="255">
        <v>0.197</v>
      </c>
      <c r="I1084" s="256"/>
      <c r="J1084" s="251"/>
      <c r="K1084" s="251"/>
      <c r="L1084" s="257"/>
      <c r="M1084" s="258"/>
      <c r="N1084" s="259"/>
      <c r="O1084" s="259"/>
      <c r="P1084" s="259"/>
      <c r="Q1084" s="259"/>
      <c r="R1084" s="259"/>
      <c r="S1084" s="259"/>
      <c r="T1084" s="260"/>
      <c r="AT1084" s="261" t="s">
        <v>148</v>
      </c>
      <c r="AU1084" s="261" t="s">
        <v>83</v>
      </c>
      <c r="AV1084" s="12" t="s">
        <v>83</v>
      </c>
      <c r="AW1084" s="12" t="s">
        <v>30</v>
      </c>
      <c r="AX1084" s="12" t="s">
        <v>73</v>
      </c>
      <c r="AY1084" s="261" t="s">
        <v>139</v>
      </c>
    </row>
    <row r="1085" spans="2:51" s="12" customFormat="1" ht="12">
      <c r="B1085" s="250"/>
      <c r="C1085" s="251"/>
      <c r="D1085" s="252" t="s">
        <v>148</v>
      </c>
      <c r="E1085" s="253" t="s">
        <v>1</v>
      </c>
      <c r="F1085" s="254" t="s">
        <v>1450</v>
      </c>
      <c r="G1085" s="251"/>
      <c r="H1085" s="255">
        <v>0.252</v>
      </c>
      <c r="I1085" s="256"/>
      <c r="J1085" s="251"/>
      <c r="K1085" s="251"/>
      <c r="L1085" s="257"/>
      <c r="M1085" s="258"/>
      <c r="N1085" s="259"/>
      <c r="O1085" s="259"/>
      <c r="P1085" s="259"/>
      <c r="Q1085" s="259"/>
      <c r="R1085" s="259"/>
      <c r="S1085" s="259"/>
      <c r="T1085" s="260"/>
      <c r="AT1085" s="261" t="s">
        <v>148</v>
      </c>
      <c r="AU1085" s="261" t="s">
        <v>83</v>
      </c>
      <c r="AV1085" s="12" t="s">
        <v>83</v>
      </c>
      <c r="AW1085" s="12" t="s">
        <v>30</v>
      </c>
      <c r="AX1085" s="12" t="s">
        <v>73</v>
      </c>
      <c r="AY1085" s="261" t="s">
        <v>139</v>
      </c>
    </row>
    <row r="1086" spans="2:51" s="12" customFormat="1" ht="12">
      <c r="B1086" s="250"/>
      <c r="C1086" s="251"/>
      <c r="D1086" s="252" t="s">
        <v>148</v>
      </c>
      <c r="E1086" s="253" t="s">
        <v>1</v>
      </c>
      <c r="F1086" s="254" t="s">
        <v>1451</v>
      </c>
      <c r="G1086" s="251"/>
      <c r="H1086" s="255">
        <v>0.136</v>
      </c>
      <c r="I1086" s="256"/>
      <c r="J1086" s="251"/>
      <c r="K1086" s="251"/>
      <c r="L1086" s="257"/>
      <c r="M1086" s="258"/>
      <c r="N1086" s="259"/>
      <c r="O1086" s="259"/>
      <c r="P1086" s="259"/>
      <c r="Q1086" s="259"/>
      <c r="R1086" s="259"/>
      <c r="S1086" s="259"/>
      <c r="T1086" s="260"/>
      <c r="AT1086" s="261" t="s">
        <v>148</v>
      </c>
      <c r="AU1086" s="261" t="s">
        <v>83</v>
      </c>
      <c r="AV1086" s="12" t="s">
        <v>83</v>
      </c>
      <c r="AW1086" s="12" t="s">
        <v>30</v>
      </c>
      <c r="AX1086" s="12" t="s">
        <v>73</v>
      </c>
      <c r="AY1086" s="261" t="s">
        <v>139</v>
      </c>
    </row>
    <row r="1087" spans="2:51" s="14" customFormat="1" ht="12">
      <c r="B1087" s="289"/>
      <c r="C1087" s="290"/>
      <c r="D1087" s="252" t="s">
        <v>148</v>
      </c>
      <c r="E1087" s="291" t="s">
        <v>1</v>
      </c>
      <c r="F1087" s="292" t="s">
        <v>770</v>
      </c>
      <c r="G1087" s="290"/>
      <c r="H1087" s="291" t="s">
        <v>1</v>
      </c>
      <c r="I1087" s="293"/>
      <c r="J1087" s="290"/>
      <c r="K1087" s="290"/>
      <c r="L1087" s="294"/>
      <c r="M1087" s="295"/>
      <c r="N1087" s="296"/>
      <c r="O1087" s="296"/>
      <c r="P1087" s="296"/>
      <c r="Q1087" s="296"/>
      <c r="R1087" s="296"/>
      <c r="S1087" s="296"/>
      <c r="T1087" s="297"/>
      <c r="AT1087" s="298" t="s">
        <v>148</v>
      </c>
      <c r="AU1087" s="298" t="s">
        <v>83</v>
      </c>
      <c r="AV1087" s="14" t="s">
        <v>81</v>
      </c>
      <c r="AW1087" s="14" t="s">
        <v>30</v>
      </c>
      <c r="AX1087" s="14" t="s">
        <v>73</v>
      </c>
      <c r="AY1087" s="298" t="s">
        <v>139</v>
      </c>
    </row>
    <row r="1088" spans="2:51" s="12" customFormat="1" ht="12">
      <c r="B1088" s="250"/>
      <c r="C1088" s="251"/>
      <c r="D1088" s="252" t="s">
        <v>148</v>
      </c>
      <c r="E1088" s="253" t="s">
        <v>1</v>
      </c>
      <c r="F1088" s="254" t="s">
        <v>1452</v>
      </c>
      <c r="G1088" s="251"/>
      <c r="H1088" s="255">
        <v>0.097</v>
      </c>
      <c r="I1088" s="256"/>
      <c r="J1088" s="251"/>
      <c r="K1088" s="251"/>
      <c r="L1088" s="257"/>
      <c r="M1088" s="258"/>
      <c r="N1088" s="259"/>
      <c r="O1088" s="259"/>
      <c r="P1088" s="259"/>
      <c r="Q1088" s="259"/>
      <c r="R1088" s="259"/>
      <c r="S1088" s="259"/>
      <c r="T1088" s="260"/>
      <c r="AT1088" s="261" t="s">
        <v>148</v>
      </c>
      <c r="AU1088" s="261" t="s">
        <v>83</v>
      </c>
      <c r="AV1088" s="12" t="s">
        <v>83</v>
      </c>
      <c r="AW1088" s="12" t="s">
        <v>30</v>
      </c>
      <c r="AX1088" s="12" t="s">
        <v>73</v>
      </c>
      <c r="AY1088" s="261" t="s">
        <v>139</v>
      </c>
    </row>
    <row r="1089" spans="2:51" s="13" customFormat="1" ht="12">
      <c r="B1089" s="262"/>
      <c r="C1089" s="263"/>
      <c r="D1089" s="252" t="s">
        <v>148</v>
      </c>
      <c r="E1089" s="264" t="s">
        <v>1</v>
      </c>
      <c r="F1089" s="265" t="s">
        <v>150</v>
      </c>
      <c r="G1089" s="263"/>
      <c r="H1089" s="266">
        <v>7.141000000000001</v>
      </c>
      <c r="I1089" s="267"/>
      <c r="J1089" s="263"/>
      <c r="K1089" s="263"/>
      <c r="L1089" s="268"/>
      <c r="M1089" s="269"/>
      <c r="N1089" s="270"/>
      <c r="O1089" s="270"/>
      <c r="P1089" s="270"/>
      <c r="Q1089" s="270"/>
      <c r="R1089" s="270"/>
      <c r="S1089" s="270"/>
      <c r="T1089" s="271"/>
      <c r="AT1089" s="272" t="s">
        <v>148</v>
      </c>
      <c r="AU1089" s="272" t="s">
        <v>83</v>
      </c>
      <c r="AV1089" s="13" t="s">
        <v>146</v>
      </c>
      <c r="AW1089" s="13" t="s">
        <v>30</v>
      </c>
      <c r="AX1089" s="13" t="s">
        <v>81</v>
      </c>
      <c r="AY1089" s="272" t="s">
        <v>139</v>
      </c>
    </row>
    <row r="1090" spans="2:65" s="1" customFormat="1" ht="16.5" customHeight="1">
      <c r="B1090" s="38"/>
      <c r="C1090" s="237" t="s">
        <v>1453</v>
      </c>
      <c r="D1090" s="237" t="s">
        <v>141</v>
      </c>
      <c r="E1090" s="238" t="s">
        <v>1454</v>
      </c>
      <c r="F1090" s="239" t="s">
        <v>1455</v>
      </c>
      <c r="G1090" s="240" t="s">
        <v>144</v>
      </c>
      <c r="H1090" s="241">
        <v>7.652</v>
      </c>
      <c r="I1090" s="242"/>
      <c r="J1090" s="243">
        <f>ROUND(I1090*H1090,2)</f>
        <v>0</v>
      </c>
      <c r="K1090" s="239" t="s">
        <v>145</v>
      </c>
      <c r="L1090" s="43"/>
      <c r="M1090" s="244" t="s">
        <v>1</v>
      </c>
      <c r="N1090" s="245" t="s">
        <v>38</v>
      </c>
      <c r="O1090" s="86"/>
      <c r="P1090" s="246">
        <f>O1090*H1090</f>
        <v>0</v>
      </c>
      <c r="Q1090" s="246">
        <v>2.45337</v>
      </c>
      <c r="R1090" s="246">
        <f>Q1090*H1090</f>
        <v>18.773187240000002</v>
      </c>
      <c r="S1090" s="246">
        <v>0</v>
      </c>
      <c r="T1090" s="247">
        <f>S1090*H1090</f>
        <v>0</v>
      </c>
      <c r="AR1090" s="248" t="s">
        <v>146</v>
      </c>
      <c r="AT1090" s="248" t="s">
        <v>141</v>
      </c>
      <c r="AU1090" s="248" t="s">
        <v>83</v>
      </c>
      <c r="AY1090" s="17" t="s">
        <v>139</v>
      </c>
      <c r="BE1090" s="249">
        <f>IF(N1090="základní",J1090,0)</f>
        <v>0</v>
      </c>
      <c r="BF1090" s="249">
        <f>IF(N1090="snížená",J1090,0)</f>
        <v>0</v>
      </c>
      <c r="BG1090" s="249">
        <f>IF(N1090="zákl. přenesená",J1090,0)</f>
        <v>0</v>
      </c>
      <c r="BH1090" s="249">
        <f>IF(N1090="sníž. přenesená",J1090,0)</f>
        <v>0</v>
      </c>
      <c r="BI1090" s="249">
        <f>IF(N1090="nulová",J1090,0)</f>
        <v>0</v>
      </c>
      <c r="BJ1090" s="17" t="s">
        <v>81</v>
      </c>
      <c r="BK1090" s="249">
        <f>ROUND(I1090*H1090,2)</f>
        <v>0</v>
      </c>
      <c r="BL1090" s="17" t="s">
        <v>146</v>
      </c>
      <c r="BM1090" s="248" t="s">
        <v>1456</v>
      </c>
    </row>
    <row r="1091" spans="2:51" s="12" customFormat="1" ht="12">
      <c r="B1091" s="250"/>
      <c r="C1091" s="251"/>
      <c r="D1091" s="252" t="s">
        <v>148</v>
      </c>
      <c r="E1091" s="253" t="s">
        <v>1</v>
      </c>
      <c r="F1091" s="254" t="s">
        <v>1457</v>
      </c>
      <c r="G1091" s="251"/>
      <c r="H1091" s="255">
        <v>4.33</v>
      </c>
      <c r="I1091" s="256"/>
      <c r="J1091" s="251"/>
      <c r="K1091" s="251"/>
      <c r="L1091" s="257"/>
      <c r="M1091" s="258"/>
      <c r="N1091" s="259"/>
      <c r="O1091" s="259"/>
      <c r="P1091" s="259"/>
      <c r="Q1091" s="259"/>
      <c r="R1091" s="259"/>
      <c r="S1091" s="259"/>
      <c r="T1091" s="260"/>
      <c r="AT1091" s="261" t="s">
        <v>148</v>
      </c>
      <c r="AU1091" s="261" t="s">
        <v>83</v>
      </c>
      <c r="AV1091" s="12" t="s">
        <v>83</v>
      </c>
      <c r="AW1091" s="12" t="s">
        <v>30</v>
      </c>
      <c r="AX1091" s="12" t="s">
        <v>73</v>
      </c>
      <c r="AY1091" s="261" t="s">
        <v>139</v>
      </c>
    </row>
    <row r="1092" spans="2:51" s="12" customFormat="1" ht="12">
      <c r="B1092" s="250"/>
      <c r="C1092" s="251"/>
      <c r="D1092" s="252" t="s">
        <v>148</v>
      </c>
      <c r="E1092" s="253" t="s">
        <v>1</v>
      </c>
      <c r="F1092" s="254" t="s">
        <v>1458</v>
      </c>
      <c r="G1092" s="251"/>
      <c r="H1092" s="255">
        <v>1.68</v>
      </c>
      <c r="I1092" s="256"/>
      <c r="J1092" s="251"/>
      <c r="K1092" s="251"/>
      <c r="L1092" s="257"/>
      <c r="M1092" s="258"/>
      <c r="N1092" s="259"/>
      <c r="O1092" s="259"/>
      <c r="P1092" s="259"/>
      <c r="Q1092" s="259"/>
      <c r="R1092" s="259"/>
      <c r="S1092" s="259"/>
      <c r="T1092" s="260"/>
      <c r="AT1092" s="261" t="s">
        <v>148</v>
      </c>
      <c r="AU1092" s="261" t="s">
        <v>83</v>
      </c>
      <c r="AV1092" s="12" t="s">
        <v>83</v>
      </c>
      <c r="AW1092" s="12" t="s">
        <v>30</v>
      </c>
      <c r="AX1092" s="12" t="s">
        <v>73</v>
      </c>
      <c r="AY1092" s="261" t="s">
        <v>139</v>
      </c>
    </row>
    <row r="1093" spans="2:51" s="15" customFormat="1" ht="12">
      <c r="B1093" s="299"/>
      <c r="C1093" s="300"/>
      <c r="D1093" s="252" t="s">
        <v>148</v>
      </c>
      <c r="E1093" s="301" t="s">
        <v>1</v>
      </c>
      <c r="F1093" s="302" t="s">
        <v>1459</v>
      </c>
      <c r="G1093" s="300"/>
      <c r="H1093" s="303">
        <v>6.01</v>
      </c>
      <c r="I1093" s="304"/>
      <c r="J1093" s="300"/>
      <c r="K1093" s="300"/>
      <c r="L1093" s="305"/>
      <c r="M1093" s="306"/>
      <c r="N1093" s="307"/>
      <c r="O1093" s="307"/>
      <c r="P1093" s="307"/>
      <c r="Q1093" s="307"/>
      <c r="R1093" s="307"/>
      <c r="S1093" s="307"/>
      <c r="T1093" s="308"/>
      <c r="AT1093" s="309" t="s">
        <v>148</v>
      </c>
      <c r="AU1093" s="309" t="s">
        <v>83</v>
      </c>
      <c r="AV1093" s="15" t="s">
        <v>155</v>
      </c>
      <c r="AW1093" s="15" t="s">
        <v>30</v>
      </c>
      <c r="AX1093" s="15" t="s">
        <v>73</v>
      </c>
      <c r="AY1093" s="309" t="s">
        <v>139</v>
      </c>
    </row>
    <row r="1094" spans="2:51" s="14" customFormat="1" ht="12">
      <c r="B1094" s="289"/>
      <c r="C1094" s="290"/>
      <c r="D1094" s="252" t="s">
        <v>148</v>
      </c>
      <c r="E1094" s="291" t="s">
        <v>1</v>
      </c>
      <c r="F1094" s="292" t="s">
        <v>574</v>
      </c>
      <c r="G1094" s="290"/>
      <c r="H1094" s="291" t="s">
        <v>1</v>
      </c>
      <c r="I1094" s="293"/>
      <c r="J1094" s="290"/>
      <c r="K1094" s="290"/>
      <c r="L1094" s="294"/>
      <c r="M1094" s="295"/>
      <c r="N1094" s="296"/>
      <c r="O1094" s="296"/>
      <c r="P1094" s="296"/>
      <c r="Q1094" s="296"/>
      <c r="R1094" s="296"/>
      <c r="S1094" s="296"/>
      <c r="T1094" s="297"/>
      <c r="AT1094" s="298" t="s">
        <v>148</v>
      </c>
      <c r="AU1094" s="298" t="s">
        <v>83</v>
      </c>
      <c r="AV1094" s="14" t="s">
        <v>81</v>
      </c>
      <c r="AW1094" s="14" t="s">
        <v>30</v>
      </c>
      <c r="AX1094" s="14" t="s">
        <v>73</v>
      </c>
      <c r="AY1094" s="298" t="s">
        <v>139</v>
      </c>
    </row>
    <row r="1095" spans="2:51" s="12" customFormat="1" ht="12">
      <c r="B1095" s="250"/>
      <c r="C1095" s="251"/>
      <c r="D1095" s="252" t="s">
        <v>148</v>
      </c>
      <c r="E1095" s="253" t="s">
        <v>1</v>
      </c>
      <c r="F1095" s="254" t="s">
        <v>1460</v>
      </c>
      <c r="G1095" s="251"/>
      <c r="H1095" s="255">
        <v>0.859</v>
      </c>
      <c r="I1095" s="256"/>
      <c r="J1095" s="251"/>
      <c r="K1095" s="251"/>
      <c r="L1095" s="257"/>
      <c r="M1095" s="258"/>
      <c r="N1095" s="259"/>
      <c r="O1095" s="259"/>
      <c r="P1095" s="259"/>
      <c r="Q1095" s="259"/>
      <c r="R1095" s="259"/>
      <c r="S1095" s="259"/>
      <c r="T1095" s="260"/>
      <c r="AT1095" s="261" t="s">
        <v>148</v>
      </c>
      <c r="AU1095" s="261" t="s">
        <v>83</v>
      </c>
      <c r="AV1095" s="12" t="s">
        <v>83</v>
      </c>
      <c r="AW1095" s="12" t="s">
        <v>30</v>
      </c>
      <c r="AX1095" s="12" t="s">
        <v>73</v>
      </c>
      <c r="AY1095" s="261" t="s">
        <v>139</v>
      </c>
    </row>
    <row r="1096" spans="2:51" s="12" customFormat="1" ht="12">
      <c r="B1096" s="250"/>
      <c r="C1096" s="251"/>
      <c r="D1096" s="252" t="s">
        <v>148</v>
      </c>
      <c r="E1096" s="253" t="s">
        <v>1</v>
      </c>
      <c r="F1096" s="254" t="s">
        <v>1461</v>
      </c>
      <c r="G1096" s="251"/>
      <c r="H1096" s="255">
        <v>0.783</v>
      </c>
      <c r="I1096" s="256"/>
      <c r="J1096" s="251"/>
      <c r="K1096" s="251"/>
      <c r="L1096" s="257"/>
      <c r="M1096" s="258"/>
      <c r="N1096" s="259"/>
      <c r="O1096" s="259"/>
      <c r="P1096" s="259"/>
      <c r="Q1096" s="259"/>
      <c r="R1096" s="259"/>
      <c r="S1096" s="259"/>
      <c r="T1096" s="260"/>
      <c r="AT1096" s="261" t="s">
        <v>148</v>
      </c>
      <c r="AU1096" s="261" t="s">
        <v>83</v>
      </c>
      <c r="AV1096" s="12" t="s">
        <v>83</v>
      </c>
      <c r="AW1096" s="12" t="s">
        <v>30</v>
      </c>
      <c r="AX1096" s="12" t="s">
        <v>73</v>
      </c>
      <c r="AY1096" s="261" t="s">
        <v>139</v>
      </c>
    </row>
    <row r="1097" spans="2:51" s="15" customFormat="1" ht="12">
      <c r="B1097" s="299"/>
      <c r="C1097" s="300"/>
      <c r="D1097" s="252" t="s">
        <v>148</v>
      </c>
      <c r="E1097" s="301" t="s">
        <v>1</v>
      </c>
      <c r="F1097" s="302" t="s">
        <v>1459</v>
      </c>
      <c r="G1097" s="300"/>
      <c r="H1097" s="303">
        <v>1.642</v>
      </c>
      <c r="I1097" s="304"/>
      <c r="J1097" s="300"/>
      <c r="K1097" s="300"/>
      <c r="L1097" s="305"/>
      <c r="M1097" s="306"/>
      <c r="N1097" s="307"/>
      <c r="O1097" s="307"/>
      <c r="P1097" s="307"/>
      <c r="Q1097" s="307"/>
      <c r="R1097" s="307"/>
      <c r="S1097" s="307"/>
      <c r="T1097" s="308"/>
      <c r="AT1097" s="309" t="s">
        <v>148</v>
      </c>
      <c r="AU1097" s="309" t="s">
        <v>83</v>
      </c>
      <c r="AV1097" s="15" t="s">
        <v>155</v>
      </c>
      <c r="AW1097" s="15" t="s">
        <v>30</v>
      </c>
      <c r="AX1097" s="15" t="s">
        <v>73</v>
      </c>
      <c r="AY1097" s="309" t="s">
        <v>139</v>
      </c>
    </row>
    <row r="1098" spans="2:51" s="13" customFormat="1" ht="12">
      <c r="B1098" s="262"/>
      <c r="C1098" s="263"/>
      <c r="D1098" s="252" t="s">
        <v>148</v>
      </c>
      <c r="E1098" s="264" t="s">
        <v>1</v>
      </c>
      <c r="F1098" s="265" t="s">
        <v>150</v>
      </c>
      <c r="G1098" s="263"/>
      <c r="H1098" s="266">
        <v>7.652</v>
      </c>
      <c r="I1098" s="267"/>
      <c r="J1098" s="263"/>
      <c r="K1098" s="263"/>
      <c r="L1098" s="268"/>
      <c r="M1098" s="269"/>
      <c r="N1098" s="270"/>
      <c r="O1098" s="270"/>
      <c r="P1098" s="270"/>
      <c r="Q1098" s="270"/>
      <c r="R1098" s="270"/>
      <c r="S1098" s="270"/>
      <c r="T1098" s="271"/>
      <c r="AT1098" s="272" t="s">
        <v>148</v>
      </c>
      <c r="AU1098" s="272" t="s">
        <v>83</v>
      </c>
      <c r="AV1098" s="13" t="s">
        <v>146</v>
      </c>
      <c r="AW1098" s="13" t="s">
        <v>30</v>
      </c>
      <c r="AX1098" s="13" t="s">
        <v>81</v>
      </c>
      <c r="AY1098" s="272" t="s">
        <v>139</v>
      </c>
    </row>
    <row r="1099" spans="2:65" s="1" customFormat="1" ht="16.5" customHeight="1">
      <c r="B1099" s="38"/>
      <c r="C1099" s="237" t="s">
        <v>1462</v>
      </c>
      <c r="D1099" s="237" t="s">
        <v>141</v>
      </c>
      <c r="E1099" s="238" t="s">
        <v>1463</v>
      </c>
      <c r="F1099" s="239" t="s">
        <v>1464</v>
      </c>
      <c r="G1099" s="240" t="s">
        <v>144</v>
      </c>
      <c r="H1099" s="241">
        <v>3.099</v>
      </c>
      <c r="I1099" s="242"/>
      <c r="J1099" s="243">
        <f>ROUND(I1099*H1099,2)</f>
        <v>0</v>
      </c>
      <c r="K1099" s="239" t="s">
        <v>145</v>
      </c>
      <c r="L1099" s="43"/>
      <c r="M1099" s="244" t="s">
        <v>1</v>
      </c>
      <c r="N1099" s="245" t="s">
        <v>38</v>
      </c>
      <c r="O1099" s="86"/>
      <c r="P1099" s="246">
        <f>O1099*H1099</f>
        <v>0</v>
      </c>
      <c r="Q1099" s="246">
        <v>2.45337</v>
      </c>
      <c r="R1099" s="246">
        <f>Q1099*H1099</f>
        <v>7.60299363</v>
      </c>
      <c r="S1099" s="246">
        <v>0</v>
      </c>
      <c r="T1099" s="247">
        <f>S1099*H1099</f>
        <v>0</v>
      </c>
      <c r="AR1099" s="248" t="s">
        <v>146</v>
      </c>
      <c r="AT1099" s="248" t="s">
        <v>141</v>
      </c>
      <c r="AU1099" s="248" t="s">
        <v>83</v>
      </c>
      <c r="AY1099" s="17" t="s">
        <v>139</v>
      </c>
      <c r="BE1099" s="249">
        <f>IF(N1099="základní",J1099,0)</f>
        <v>0</v>
      </c>
      <c r="BF1099" s="249">
        <f>IF(N1099="snížená",J1099,0)</f>
        <v>0</v>
      </c>
      <c r="BG1099" s="249">
        <f>IF(N1099="zákl. přenesená",J1099,0)</f>
        <v>0</v>
      </c>
      <c r="BH1099" s="249">
        <f>IF(N1099="sníž. přenesená",J1099,0)</f>
        <v>0</v>
      </c>
      <c r="BI1099" s="249">
        <f>IF(N1099="nulová",J1099,0)</f>
        <v>0</v>
      </c>
      <c r="BJ1099" s="17" t="s">
        <v>81</v>
      </c>
      <c r="BK1099" s="249">
        <f>ROUND(I1099*H1099,2)</f>
        <v>0</v>
      </c>
      <c r="BL1099" s="17" t="s">
        <v>146</v>
      </c>
      <c r="BM1099" s="248" t="s">
        <v>1465</v>
      </c>
    </row>
    <row r="1100" spans="2:51" s="14" customFormat="1" ht="12">
      <c r="B1100" s="289"/>
      <c r="C1100" s="290"/>
      <c r="D1100" s="252" t="s">
        <v>148</v>
      </c>
      <c r="E1100" s="291" t="s">
        <v>1</v>
      </c>
      <c r="F1100" s="292" t="s">
        <v>1466</v>
      </c>
      <c r="G1100" s="290"/>
      <c r="H1100" s="291" t="s">
        <v>1</v>
      </c>
      <c r="I1100" s="293"/>
      <c r="J1100" s="290"/>
      <c r="K1100" s="290"/>
      <c r="L1100" s="294"/>
      <c r="M1100" s="295"/>
      <c r="N1100" s="296"/>
      <c r="O1100" s="296"/>
      <c r="P1100" s="296"/>
      <c r="Q1100" s="296"/>
      <c r="R1100" s="296"/>
      <c r="S1100" s="296"/>
      <c r="T1100" s="297"/>
      <c r="AT1100" s="298" t="s">
        <v>148</v>
      </c>
      <c r="AU1100" s="298" t="s">
        <v>83</v>
      </c>
      <c r="AV1100" s="14" t="s">
        <v>81</v>
      </c>
      <c r="AW1100" s="14" t="s">
        <v>30</v>
      </c>
      <c r="AX1100" s="14" t="s">
        <v>73</v>
      </c>
      <c r="AY1100" s="298" t="s">
        <v>139</v>
      </c>
    </row>
    <row r="1101" spans="2:51" s="14" customFormat="1" ht="12">
      <c r="B1101" s="289"/>
      <c r="C1101" s="290"/>
      <c r="D1101" s="252" t="s">
        <v>148</v>
      </c>
      <c r="E1101" s="291" t="s">
        <v>1</v>
      </c>
      <c r="F1101" s="292" t="s">
        <v>1467</v>
      </c>
      <c r="G1101" s="290"/>
      <c r="H1101" s="291" t="s">
        <v>1</v>
      </c>
      <c r="I1101" s="293"/>
      <c r="J1101" s="290"/>
      <c r="K1101" s="290"/>
      <c r="L1101" s="294"/>
      <c r="M1101" s="295"/>
      <c r="N1101" s="296"/>
      <c r="O1101" s="296"/>
      <c r="P1101" s="296"/>
      <c r="Q1101" s="296"/>
      <c r="R1101" s="296"/>
      <c r="S1101" s="296"/>
      <c r="T1101" s="297"/>
      <c r="AT1101" s="298" t="s">
        <v>148</v>
      </c>
      <c r="AU1101" s="298" t="s">
        <v>83</v>
      </c>
      <c r="AV1101" s="14" t="s">
        <v>81</v>
      </c>
      <c r="AW1101" s="14" t="s">
        <v>30</v>
      </c>
      <c r="AX1101" s="14" t="s">
        <v>73</v>
      </c>
      <c r="AY1101" s="298" t="s">
        <v>139</v>
      </c>
    </row>
    <row r="1102" spans="2:51" s="12" customFormat="1" ht="12">
      <c r="B1102" s="250"/>
      <c r="C1102" s="251"/>
      <c r="D1102" s="252" t="s">
        <v>148</v>
      </c>
      <c r="E1102" s="253" t="s">
        <v>1</v>
      </c>
      <c r="F1102" s="254" t="s">
        <v>1468</v>
      </c>
      <c r="G1102" s="251"/>
      <c r="H1102" s="255">
        <v>0.212</v>
      </c>
      <c r="I1102" s="256"/>
      <c r="J1102" s="251"/>
      <c r="K1102" s="251"/>
      <c r="L1102" s="257"/>
      <c r="M1102" s="258"/>
      <c r="N1102" s="259"/>
      <c r="O1102" s="259"/>
      <c r="P1102" s="259"/>
      <c r="Q1102" s="259"/>
      <c r="R1102" s="259"/>
      <c r="S1102" s="259"/>
      <c r="T1102" s="260"/>
      <c r="AT1102" s="261" t="s">
        <v>148</v>
      </c>
      <c r="AU1102" s="261" t="s">
        <v>83</v>
      </c>
      <c r="AV1102" s="12" t="s">
        <v>83</v>
      </c>
      <c r="AW1102" s="12" t="s">
        <v>30</v>
      </c>
      <c r="AX1102" s="12" t="s">
        <v>73</v>
      </c>
      <c r="AY1102" s="261" t="s">
        <v>139</v>
      </c>
    </row>
    <row r="1103" spans="2:51" s="12" customFormat="1" ht="12">
      <c r="B1103" s="250"/>
      <c r="C1103" s="251"/>
      <c r="D1103" s="252" t="s">
        <v>148</v>
      </c>
      <c r="E1103" s="253" t="s">
        <v>1</v>
      </c>
      <c r="F1103" s="254" t="s">
        <v>1469</v>
      </c>
      <c r="G1103" s="251"/>
      <c r="H1103" s="255">
        <v>0.458</v>
      </c>
      <c r="I1103" s="256"/>
      <c r="J1103" s="251"/>
      <c r="K1103" s="251"/>
      <c r="L1103" s="257"/>
      <c r="M1103" s="258"/>
      <c r="N1103" s="259"/>
      <c r="O1103" s="259"/>
      <c r="P1103" s="259"/>
      <c r="Q1103" s="259"/>
      <c r="R1103" s="259"/>
      <c r="S1103" s="259"/>
      <c r="T1103" s="260"/>
      <c r="AT1103" s="261" t="s">
        <v>148</v>
      </c>
      <c r="AU1103" s="261" t="s">
        <v>83</v>
      </c>
      <c r="AV1103" s="12" t="s">
        <v>83</v>
      </c>
      <c r="AW1103" s="12" t="s">
        <v>30</v>
      </c>
      <c r="AX1103" s="12" t="s">
        <v>73</v>
      </c>
      <c r="AY1103" s="261" t="s">
        <v>139</v>
      </c>
    </row>
    <row r="1104" spans="2:51" s="12" customFormat="1" ht="12">
      <c r="B1104" s="250"/>
      <c r="C1104" s="251"/>
      <c r="D1104" s="252" t="s">
        <v>148</v>
      </c>
      <c r="E1104" s="253" t="s">
        <v>1</v>
      </c>
      <c r="F1104" s="254" t="s">
        <v>1470</v>
      </c>
      <c r="G1104" s="251"/>
      <c r="H1104" s="255">
        <v>0.235</v>
      </c>
      <c r="I1104" s="256"/>
      <c r="J1104" s="251"/>
      <c r="K1104" s="251"/>
      <c r="L1104" s="257"/>
      <c r="M1104" s="258"/>
      <c r="N1104" s="259"/>
      <c r="O1104" s="259"/>
      <c r="P1104" s="259"/>
      <c r="Q1104" s="259"/>
      <c r="R1104" s="259"/>
      <c r="S1104" s="259"/>
      <c r="T1104" s="260"/>
      <c r="AT1104" s="261" t="s">
        <v>148</v>
      </c>
      <c r="AU1104" s="261" t="s">
        <v>83</v>
      </c>
      <c r="AV1104" s="12" t="s">
        <v>83</v>
      </c>
      <c r="AW1104" s="12" t="s">
        <v>30</v>
      </c>
      <c r="AX1104" s="12" t="s">
        <v>73</v>
      </c>
      <c r="AY1104" s="261" t="s">
        <v>139</v>
      </c>
    </row>
    <row r="1105" spans="2:51" s="12" customFormat="1" ht="12">
      <c r="B1105" s="250"/>
      <c r="C1105" s="251"/>
      <c r="D1105" s="252" t="s">
        <v>148</v>
      </c>
      <c r="E1105" s="253" t="s">
        <v>1</v>
      </c>
      <c r="F1105" s="254" t="s">
        <v>1471</v>
      </c>
      <c r="G1105" s="251"/>
      <c r="H1105" s="255">
        <v>0.206</v>
      </c>
      <c r="I1105" s="256"/>
      <c r="J1105" s="251"/>
      <c r="K1105" s="251"/>
      <c r="L1105" s="257"/>
      <c r="M1105" s="258"/>
      <c r="N1105" s="259"/>
      <c r="O1105" s="259"/>
      <c r="P1105" s="259"/>
      <c r="Q1105" s="259"/>
      <c r="R1105" s="259"/>
      <c r="S1105" s="259"/>
      <c r="T1105" s="260"/>
      <c r="AT1105" s="261" t="s">
        <v>148</v>
      </c>
      <c r="AU1105" s="261" t="s">
        <v>83</v>
      </c>
      <c r="AV1105" s="12" t="s">
        <v>83</v>
      </c>
      <c r="AW1105" s="12" t="s">
        <v>30</v>
      </c>
      <c r="AX1105" s="12" t="s">
        <v>73</v>
      </c>
      <c r="AY1105" s="261" t="s">
        <v>139</v>
      </c>
    </row>
    <row r="1106" spans="2:51" s="14" customFormat="1" ht="12">
      <c r="B1106" s="289"/>
      <c r="C1106" s="290"/>
      <c r="D1106" s="252" t="s">
        <v>148</v>
      </c>
      <c r="E1106" s="291" t="s">
        <v>1</v>
      </c>
      <c r="F1106" s="292" t="s">
        <v>1472</v>
      </c>
      <c r="G1106" s="290"/>
      <c r="H1106" s="291" t="s">
        <v>1</v>
      </c>
      <c r="I1106" s="293"/>
      <c r="J1106" s="290"/>
      <c r="K1106" s="290"/>
      <c r="L1106" s="294"/>
      <c r="M1106" s="295"/>
      <c r="N1106" s="296"/>
      <c r="O1106" s="296"/>
      <c r="P1106" s="296"/>
      <c r="Q1106" s="296"/>
      <c r="R1106" s="296"/>
      <c r="S1106" s="296"/>
      <c r="T1106" s="297"/>
      <c r="AT1106" s="298" t="s">
        <v>148</v>
      </c>
      <c r="AU1106" s="298" t="s">
        <v>83</v>
      </c>
      <c r="AV1106" s="14" t="s">
        <v>81</v>
      </c>
      <c r="AW1106" s="14" t="s">
        <v>30</v>
      </c>
      <c r="AX1106" s="14" t="s">
        <v>73</v>
      </c>
      <c r="AY1106" s="298" t="s">
        <v>139</v>
      </c>
    </row>
    <row r="1107" spans="2:51" s="12" customFormat="1" ht="12">
      <c r="B1107" s="250"/>
      <c r="C1107" s="251"/>
      <c r="D1107" s="252" t="s">
        <v>148</v>
      </c>
      <c r="E1107" s="253" t="s">
        <v>1</v>
      </c>
      <c r="F1107" s="254" t="s">
        <v>1473</v>
      </c>
      <c r="G1107" s="251"/>
      <c r="H1107" s="255">
        <v>0.707</v>
      </c>
      <c r="I1107" s="256"/>
      <c r="J1107" s="251"/>
      <c r="K1107" s="251"/>
      <c r="L1107" s="257"/>
      <c r="M1107" s="258"/>
      <c r="N1107" s="259"/>
      <c r="O1107" s="259"/>
      <c r="P1107" s="259"/>
      <c r="Q1107" s="259"/>
      <c r="R1107" s="259"/>
      <c r="S1107" s="259"/>
      <c r="T1107" s="260"/>
      <c r="AT1107" s="261" t="s">
        <v>148</v>
      </c>
      <c r="AU1107" s="261" t="s">
        <v>83</v>
      </c>
      <c r="AV1107" s="12" t="s">
        <v>83</v>
      </c>
      <c r="AW1107" s="12" t="s">
        <v>30</v>
      </c>
      <c r="AX1107" s="12" t="s">
        <v>73</v>
      </c>
      <c r="AY1107" s="261" t="s">
        <v>139</v>
      </c>
    </row>
    <row r="1108" spans="2:51" s="12" customFormat="1" ht="12">
      <c r="B1108" s="250"/>
      <c r="C1108" s="251"/>
      <c r="D1108" s="252" t="s">
        <v>148</v>
      </c>
      <c r="E1108" s="253" t="s">
        <v>1</v>
      </c>
      <c r="F1108" s="254" t="s">
        <v>1474</v>
      </c>
      <c r="G1108" s="251"/>
      <c r="H1108" s="255">
        <v>0.163</v>
      </c>
      <c r="I1108" s="256"/>
      <c r="J1108" s="251"/>
      <c r="K1108" s="251"/>
      <c r="L1108" s="257"/>
      <c r="M1108" s="258"/>
      <c r="N1108" s="259"/>
      <c r="O1108" s="259"/>
      <c r="P1108" s="259"/>
      <c r="Q1108" s="259"/>
      <c r="R1108" s="259"/>
      <c r="S1108" s="259"/>
      <c r="T1108" s="260"/>
      <c r="AT1108" s="261" t="s">
        <v>148</v>
      </c>
      <c r="AU1108" s="261" t="s">
        <v>83</v>
      </c>
      <c r="AV1108" s="12" t="s">
        <v>83</v>
      </c>
      <c r="AW1108" s="12" t="s">
        <v>30</v>
      </c>
      <c r="AX1108" s="12" t="s">
        <v>73</v>
      </c>
      <c r="AY1108" s="261" t="s">
        <v>139</v>
      </c>
    </row>
    <row r="1109" spans="2:51" s="12" customFormat="1" ht="12">
      <c r="B1109" s="250"/>
      <c r="C1109" s="251"/>
      <c r="D1109" s="252" t="s">
        <v>148</v>
      </c>
      <c r="E1109" s="253" t="s">
        <v>1</v>
      </c>
      <c r="F1109" s="254" t="s">
        <v>1475</v>
      </c>
      <c r="G1109" s="251"/>
      <c r="H1109" s="255">
        <v>0.348</v>
      </c>
      <c r="I1109" s="256"/>
      <c r="J1109" s="251"/>
      <c r="K1109" s="251"/>
      <c r="L1109" s="257"/>
      <c r="M1109" s="258"/>
      <c r="N1109" s="259"/>
      <c r="O1109" s="259"/>
      <c r="P1109" s="259"/>
      <c r="Q1109" s="259"/>
      <c r="R1109" s="259"/>
      <c r="S1109" s="259"/>
      <c r="T1109" s="260"/>
      <c r="AT1109" s="261" t="s">
        <v>148</v>
      </c>
      <c r="AU1109" s="261" t="s">
        <v>83</v>
      </c>
      <c r="AV1109" s="12" t="s">
        <v>83</v>
      </c>
      <c r="AW1109" s="12" t="s">
        <v>30</v>
      </c>
      <c r="AX1109" s="12" t="s">
        <v>73</v>
      </c>
      <c r="AY1109" s="261" t="s">
        <v>139</v>
      </c>
    </row>
    <row r="1110" spans="2:51" s="14" customFormat="1" ht="12">
      <c r="B1110" s="289"/>
      <c r="C1110" s="290"/>
      <c r="D1110" s="252" t="s">
        <v>148</v>
      </c>
      <c r="E1110" s="291" t="s">
        <v>1</v>
      </c>
      <c r="F1110" s="292" t="s">
        <v>1476</v>
      </c>
      <c r="G1110" s="290"/>
      <c r="H1110" s="291" t="s">
        <v>1</v>
      </c>
      <c r="I1110" s="293"/>
      <c r="J1110" s="290"/>
      <c r="K1110" s="290"/>
      <c r="L1110" s="294"/>
      <c r="M1110" s="295"/>
      <c r="N1110" s="296"/>
      <c r="O1110" s="296"/>
      <c r="P1110" s="296"/>
      <c r="Q1110" s="296"/>
      <c r="R1110" s="296"/>
      <c r="S1110" s="296"/>
      <c r="T1110" s="297"/>
      <c r="AT1110" s="298" t="s">
        <v>148</v>
      </c>
      <c r="AU1110" s="298" t="s">
        <v>83</v>
      </c>
      <c r="AV1110" s="14" t="s">
        <v>81</v>
      </c>
      <c r="AW1110" s="14" t="s">
        <v>30</v>
      </c>
      <c r="AX1110" s="14" t="s">
        <v>73</v>
      </c>
      <c r="AY1110" s="298" t="s">
        <v>139</v>
      </c>
    </row>
    <row r="1111" spans="2:51" s="12" customFormat="1" ht="12">
      <c r="B1111" s="250"/>
      <c r="C1111" s="251"/>
      <c r="D1111" s="252" t="s">
        <v>148</v>
      </c>
      <c r="E1111" s="253" t="s">
        <v>1</v>
      </c>
      <c r="F1111" s="254" t="s">
        <v>1477</v>
      </c>
      <c r="G1111" s="251"/>
      <c r="H1111" s="255">
        <v>0.149</v>
      </c>
      <c r="I1111" s="256"/>
      <c r="J1111" s="251"/>
      <c r="K1111" s="251"/>
      <c r="L1111" s="257"/>
      <c r="M1111" s="258"/>
      <c r="N1111" s="259"/>
      <c r="O1111" s="259"/>
      <c r="P1111" s="259"/>
      <c r="Q1111" s="259"/>
      <c r="R1111" s="259"/>
      <c r="S1111" s="259"/>
      <c r="T1111" s="260"/>
      <c r="AT1111" s="261" t="s">
        <v>148</v>
      </c>
      <c r="AU1111" s="261" t="s">
        <v>83</v>
      </c>
      <c r="AV1111" s="12" t="s">
        <v>83</v>
      </c>
      <c r="AW1111" s="12" t="s">
        <v>30</v>
      </c>
      <c r="AX1111" s="12" t="s">
        <v>73</v>
      </c>
      <c r="AY1111" s="261" t="s">
        <v>139</v>
      </c>
    </row>
    <row r="1112" spans="2:51" s="12" customFormat="1" ht="12">
      <c r="B1112" s="250"/>
      <c r="C1112" s="251"/>
      <c r="D1112" s="252" t="s">
        <v>148</v>
      </c>
      <c r="E1112" s="253" t="s">
        <v>1</v>
      </c>
      <c r="F1112" s="254" t="s">
        <v>1478</v>
      </c>
      <c r="G1112" s="251"/>
      <c r="H1112" s="255">
        <v>0.433</v>
      </c>
      <c r="I1112" s="256"/>
      <c r="J1112" s="251"/>
      <c r="K1112" s="251"/>
      <c r="L1112" s="257"/>
      <c r="M1112" s="258"/>
      <c r="N1112" s="259"/>
      <c r="O1112" s="259"/>
      <c r="P1112" s="259"/>
      <c r="Q1112" s="259"/>
      <c r="R1112" s="259"/>
      <c r="S1112" s="259"/>
      <c r="T1112" s="260"/>
      <c r="AT1112" s="261" t="s">
        <v>148</v>
      </c>
      <c r="AU1112" s="261" t="s">
        <v>83</v>
      </c>
      <c r="AV1112" s="12" t="s">
        <v>83</v>
      </c>
      <c r="AW1112" s="12" t="s">
        <v>30</v>
      </c>
      <c r="AX1112" s="12" t="s">
        <v>73</v>
      </c>
      <c r="AY1112" s="261" t="s">
        <v>139</v>
      </c>
    </row>
    <row r="1113" spans="2:51" s="12" customFormat="1" ht="12">
      <c r="B1113" s="250"/>
      <c r="C1113" s="251"/>
      <c r="D1113" s="252" t="s">
        <v>148</v>
      </c>
      <c r="E1113" s="253" t="s">
        <v>1</v>
      </c>
      <c r="F1113" s="254" t="s">
        <v>1479</v>
      </c>
      <c r="G1113" s="251"/>
      <c r="H1113" s="255">
        <v>0.188</v>
      </c>
      <c r="I1113" s="256"/>
      <c r="J1113" s="251"/>
      <c r="K1113" s="251"/>
      <c r="L1113" s="257"/>
      <c r="M1113" s="258"/>
      <c r="N1113" s="259"/>
      <c r="O1113" s="259"/>
      <c r="P1113" s="259"/>
      <c r="Q1113" s="259"/>
      <c r="R1113" s="259"/>
      <c r="S1113" s="259"/>
      <c r="T1113" s="260"/>
      <c r="AT1113" s="261" t="s">
        <v>148</v>
      </c>
      <c r="AU1113" s="261" t="s">
        <v>83</v>
      </c>
      <c r="AV1113" s="12" t="s">
        <v>83</v>
      </c>
      <c r="AW1113" s="12" t="s">
        <v>30</v>
      </c>
      <c r="AX1113" s="12" t="s">
        <v>73</v>
      </c>
      <c r="AY1113" s="261" t="s">
        <v>139</v>
      </c>
    </row>
    <row r="1114" spans="2:51" s="13" customFormat="1" ht="12">
      <c r="B1114" s="262"/>
      <c r="C1114" s="263"/>
      <c r="D1114" s="252" t="s">
        <v>148</v>
      </c>
      <c r="E1114" s="264" t="s">
        <v>1</v>
      </c>
      <c r="F1114" s="265" t="s">
        <v>150</v>
      </c>
      <c r="G1114" s="263"/>
      <c r="H1114" s="266">
        <v>3.099</v>
      </c>
      <c r="I1114" s="267"/>
      <c r="J1114" s="263"/>
      <c r="K1114" s="263"/>
      <c r="L1114" s="268"/>
      <c r="M1114" s="269"/>
      <c r="N1114" s="270"/>
      <c r="O1114" s="270"/>
      <c r="P1114" s="270"/>
      <c r="Q1114" s="270"/>
      <c r="R1114" s="270"/>
      <c r="S1114" s="270"/>
      <c r="T1114" s="271"/>
      <c r="AT1114" s="272" t="s">
        <v>148</v>
      </c>
      <c r="AU1114" s="272" t="s">
        <v>83</v>
      </c>
      <c r="AV1114" s="13" t="s">
        <v>146</v>
      </c>
      <c r="AW1114" s="13" t="s">
        <v>30</v>
      </c>
      <c r="AX1114" s="13" t="s">
        <v>81</v>
      </c>
      <c r="AY1114" s="272" t="s">
        <v>139</v>
      </c>
    </row>
    <row r="1115" spans="2:65" s="1" customFormat="1" ht="24" customHeight="1">
      <c r="B1115" s="38"/>
      <c r="C1115" s="237" t="s">
        <v>1480</v>
      </c>
      <c r="D1115" s="237" t="s">
        <v>141</v>
      </c>
      <c r="E1115" s="238" t="s">
        <v>1481</v>
      </c>
      <c r="F1115" s="239" t="s">
        <v>1482</v>
      </c>
      <c r="G1115" s="240" t="s">
        <v>193</v>
      </c>
      <c r="H1115" s="241">
        <v>0.85</v>
      </c>
      <c r="I1115" s="242"/>
      <c r="J1115" s="243">
        <f>ROUND(I1115*H1115,2)</f>
        <v>0</v>
      </c>
      <c r="K1115" s="239" t="s">
        <v>145</v>
      </c>
      <c r="L1115" s="43"/>
      <c r="M1115" s="244" t="s">
        <v>1</v>
      </c>
      <c r="N1115" s="245" t="s">
        <v>38</v>
      </c>
      <c r="O1115" s="86"/>
      <c r="P1115" s="246">
        <f>O1115*H1115</f>
        <v>0</v>
      </c>
      <c r="Q1115" s="246">
        <v>1.04887</v>
      </c>
      <c r="R1115" s="246">
        <f>Q1115*H1115</f>
        <v>0.8915394999999999</v>
      </c>
      <c r="S1115" s="246">
        <v>0</v>
      </c>
      <c r="T1115" s="247">
        <f>S1115*H1115</f>
        <v>0</v>
      </c>
      <c r="AR1115" s="248" t="s">
        <v>146</v>
      </c>
      <c r="AT1115" s="248" t="s">
        <v>141</v>
      </c>
      <c r="AU1115" s="248" t="s">
        <v>83</v>
      </c>
      <c r="AY1115" s="17" t="s">
        <v>139</v>
      </c>
      <c r="BE1115" s="249">
        <f>IF(N1115="základní",J1115,0)</f>
        <v>0</v>
      </c>
      <c r="BF1115" s="249">
        <f>IF(N1115="snížená",J1115,0)</f>
        <v>0</v>
      </c>
      <c r="BG1115" s="249">
        <f>IF(N1115="zákl. přenesená",J1115,0)</f>
        <v>0</v>
      </c>
      <c r="BH1115" s="249">
        <f>IF(N1115="sníž. přenesená",J1115,0)</f>
        <v>0</v>
      </c>
      <c r="BI1115" s="249">
        <f>IF(N1115="nulová",J1115,0)</f>
        <v>0</v>
      </c>
      <c r="BJ1115" s="17" t="s">
        <v>81</v>
      </c>
      <c r="BK1115" s="249">
        <f>ROUND(I1115*H1115,2)</f>
        <v>0</v>
      </c>
      <c r="BL1115" s="17" t="s">
        <v>146</v>
      </c>
      <c r="BM1115" s="248" t="s">
        <v>1483</v>
      </c>
    </row>
    <row r="1116" spans="2:51" s="14" customFormat="1" ht="12">
      <c r="B1116" s="289"/>
      <c r="C1116" s="290"/>
      <c r="D1116" s="252" t="s">
        <v>148</v>
      </c>
      <c r="E1116" s="291" t="s">
        <v>1</v>
      </c>
      <c r="F1116" s="292" t="s">
        <v>1484</v>
      </c>
      <c r="G1116" s="290"/>
      <c r="H1116" s="291" t="s">
        <v>1</v>
      </c>
      <c r="I1116" s="293"/>
      <c r="J1116" s="290"/>
      <c r="K1116" s="290"/>
      <c r="L1116" s="294"/>
      <c r="M1116" s="295"/>
      <c r="N1116" s="296"/>
      <c r="O1116" s="296"/>
      <c r="P1116" s="296"/>
      <c r="Q1116" s="296"/>
      <c r="R1116" s="296"/>
      <c r="S1116" s="296"/>
      <c r="T1116" s="297"/>
      <c r="AT1116" s="298" t="s">
        <v>148</v>
      </c>
      <c r="AU1116" s="298" t="s">
        <v>83</v>
      </c>
      <c r="AV1116" s="14" t="s">
        <v>81</v>
      </c>
      <c r="AW1116" s="14" t="s">
        <v>30</v>
      </c>
      <c r="AX1116" s="14" t="s">
        <v>73</v>
      </c>
      <c r="AY1116" s="298" t="s">
        <v>139</v>
      </c>
    </row>
    <row r="1117" spans="2:51" s="12" customFormat="1" ht="12">
      <c r="B1117" s="250"/>
      <c r="C1117" s="251"/>
      <c r="D1117" s="252" t="s">
        <v>148</v>
      </c>
      <c r="E1117" s="253" t="s">
        <v>1</v>
      </c>
      <c r="F1117" s="254" t="s">
        <v>1485</v>
      </c>
      <c r="G1117" s="251"/>
      <c r="H1117" s="255">
        <v>0.048</v>
      </c>
      <c r="I1117" s="256"/>
      <c r="J1117" s="251"/>
      <c r="K1117" s="251"/>
      <c r="L1117" s="257"/>
      <c r="M1117" s="258"/>
      <c r="N1117" s="259"/>
      <c r="O1117" s="259"/>
      <c r="P1117" s="259"/>
      <c r="Q1117" s="259"/>
      <c r="R1117" s="259"/>
      <c r="S1117" s="259"/>
      <c r="T1117" s="260"/>
      <c r="AT1117" s="261" t="s">
        <v>148</v>
      </c>
      <c r="AU1117" s="261" t="s">
        <v>83</v>
      </c>
      <c r="AV1117" s="12" t="s">
        <v>83</v>
      </c>
      <c r="AW1117" s="12" t="s">
        <v>30</v>
      </c>
      <c r="AX1117" s="12" t="s">
        <v>73</v>
      </c>
      <c r="AY1117" s="261" t="s">
        <v>139</v>
      </c>
    </row>
    <row r="1118" spans="2:51" s="12" customFormat="1" ht="12">
      <c r="B1118" s="250"/>
      <c r="C1118" s="251"/>
      <c r="D1118" s="252" t="s">
        <v>148</v>
      </c>
      <c r="E1118" s="253" t="s">
        <v>1</v>
      </c>
      <c r="F1118" s="254" t="s">
        <v>1486</v>
      </c>
      <c r="G1118" s="251"/>
      <c r="H1118" s="255">
        <v>0.15</v>
      </c>
      <c r="I1118" s="256"/>
      <c r="J1118" s="251"/>
      <c r="K1118" s="251"/>
      <c r="L1118" s="257"/>
      <c r="M1118" s="258"/>
      <c r="N1118" s="259"/>
      <c r="O1118" s="259"/>
      <c r="P1118" s="259"/>
      <c r="Q1118" s="259"/>
      <c r="R1118" s="259"/>
      <c r="S1118" s="259"/>
      <c r="T1118" s="260"/>
      <c r="AT1118" s="261" t="s">
        <v>148</v>
      </c>
      <c r="AU1118" s="261" t="s">
        <v>83</v>
      </c>
      <c r="AV1118" s="12" t="s">
        <v>83</v>
      </c>
      <c r="AW1118" s="12" t="s">
        <v>30</v>
      </c>
      <c r="AX1118" s="12" t="s">
        <v>73</v>
      </c>
      <c r="AY1118" s="261" t="s">
        <v>139</v>
      </c>
    </row>
    <row r="1119" spans="2:51" s="14" customFormat="1" ht="12">
      <c r="B1119" s="289"/>
      <c r="C1119" s="290"/>
      <c r="D1119" s="252" t="s">
        <v>148</v>
      </c>
      <c r="E1119" s="291" t="s">
        <v>1</v>
      </c>
      <c r="F1119" s="292" t="s">
        <v>1487</v>
      </c>
      <c r="G1119" s="290"/>
      <c r="H1119" s="291" t="s">
        <v>1</v>
      </c>
      <c r="I1119" s="293"/>
      <c r="J1119" s="290"/>
      <c r="K1119" s="290"/>
      <c r="L1119" s="294"/>
      <c r="M1119" s="295"/>
      <c r="N1119" s="296"/>
      <c r="O1119" s="296"/>
      <c r="P1119" s="296"/>
      <c r="Q1119" s="296"/>
      <c r="R1119" s="296"/>
      <c r="S1119" s="296"/>
      <c r="T1119" s="297"/>
      <c r="AT1119" s="298" t="s">
        <v>148</v>
      </c>
      <c r="AU1119" s="298" t="s">
        <v>83</v>
      </c>
      <c r="AV1119" s="14" t="s">
        <v>81</v>
      </c>
      <c r="AW1119" s="14" t="s">
        <v>30</v>
      </c>
      <c r="AX1119" s="14" t="s">
        <v>73</v>
      </c>
      <c r="AY1119" s="298" t="s">
        <v>139</v>
      </c>
    </row>
    <row r="1120" spans="2:51" s="12" customFormat="1" ht="12">
      <c r="B1120" s="250"/>
      <c r="C1120" s="251"/>
      <c r="D1120" s="252" t="s">
        <v>148</v>
      </c>
      <c r="E1120" s="253" t="s">
        <v>1</v>
      </c>
      <c r="F1120" s="254" t="s">
        <v>1488</v>
      </c>
      <c r="G1120" s="251"/>
      <c r="H1120" s="255">
        <v>0.156</v>
      </c>
      <c r="I1120" s="256"/>
      <c r="J1120" s="251"/>
      <c r="K1120" s="251"/>
      <c r="L1120" s="257"/>
      <c r="M1120" s="258"/>
      <c r="N1120" s="259"/>
      <c r="O1120" s="259"/>
      <c r="P1120" s="259"/>
      <c r="Q1120" s="259"/>
      <c r="R1120" s="259"/>
      <c r="S1120" s="259"/>
      <c r="T1120" s="260"/>
      <c r="AT1120" s="261" t="s">
        <v>148</v>
      </c>
      <c r="AU1120" s="261" t="s">
        <v>83</v>
      </c>
      <c r="AV1120" s="12" t="s">
        <v>83</v>
      </c>
      <c r="AW1120" s="12" t="s">
        <v>30</v>
      </c>
      <c r="AX1120" s="12" t="s">
        <v>73</v>
      </c>
      <c r="AY1120" s="261" t="s">
        <v>139</v>
      </c>
    </row>
    <row r="1121" spans="2:51" s="12" customFormat="1" ht="12">
      <c r="B1121" s="250"/>
      <c r="C1121" s="251"/>
      <c r="D1121" s="252" t="s">
        <v>148</v>
      </c>
      <c r="E1121" s="253" t="s">
        <v>1</v>
      </c>
      <c r="F1121" s="254" t="s">
        <v>1489</v>
      </c>
      <c r="G1121" s="251"/>
      <c r="H1121" s="255">
        <v>0.067</v>
      </c>
      <c r="I1121" s="256"/>
      <c r="J1121" s="251"/>
      <c r="K1121" s="251"/>
      <c r="L1121" s="257"/>
      <c r="M1121" s="258"/>
      <c r="N1121" s="259"/>
      <c r="O1121" s="259"/>
      <c r="P1121" s="259"/>
      <c r="Q1121" s="259"/>
      <c r="R1121" s="259"/>
      <c r="S1121" s="259"/>
      <c r="T1121" s="260"/>
      <c r="AT1121" s="261" t="s">
        <v>148</v>
      </c>
      <c r="AU1121" s="261" t="s">
        <v>83</v>
      </c>
      <c r="AV1121" s="12" t="s">
        <v>83</v>
      </c>
      <c r="AW1121" s="12" t="s">
        <v>30</v>
      </c>
      <c r="AX1121" s="12" t="s">
        <v>73</v>
      </c>
      <c r="AY1121" s="261" t="s">
        <v>139</v>
      </c>
    </row>
    <row r="1122" spans="2:51" s="12" customFormat="1" ht="12">
      <c r="B1122" s="250"/>
      <c r="C1122" s="251"/>
      <c r="D1122" s="252" t="s">
        <v>148</v>
      </c>
      <c r="E1122" s="253" t="s">
        <v>1</v>
      </c>
      <c r="F1122" s="254" t="s">
        <v>1490</v>
      </c>
      <c r="G1122" s="251"/>
      <c r="H1122" s="255">
        <v>0.232</v>
      </c>
      <c r="I1122" s="256"/>
      <c r="J1122" s="251"/>
      <c r="K1122" s="251"/>
      <c r="L1122" s="257"/>
      <c r="M1122" s="258"/>
      <c r="N1122" s="259"/>
      <c r="O1122" s="259"/>
      <c r="P1122" s="259"/>
      <c r="Q1122" s="259"/>
      <c r="R1122" s="259"/>
      <c r="S1122" s="259"/>
      <c r="T1122" s="260"/>
      <c r="AT1122" s="261" t="s">
        <v>148</v>
      </c>
      <c r="AU1122" s="261" t="s">
        <v>83</v>
      </c>
      <c r="AV1122" s="12" t="s">
        <v>83</v>
      </c>
      <c r="AW1122" s="12" t="s">
        <v>30</v>
      </c>
      <c r="AX1122" s="12" t="s">
        <v>73</v>
      </c>
      <c r="AY1122" s="261" t="s">
        <v>139</v>
      </c>
    </row>
    <row r="1123" spans="2:51" s="14" customFormat="1" ht="12">
      <c r="B1123" s="289"/>
      <c r="C1123" s="290"/>
      <c r="D1123" s="252" t="s">
        <v>148</v>
      </c>
      <c r="E1123" s="291" t="s">
        <v>1</v>
      </c>
      <c r="F1123" s="292" t="s">
        <v>1491</v>
      </c>
      <c r="G1123" s="290"/>
      <c r="H1123" s="291" t="s">
        <v>1</v>
      </c>
      <c r="I1123" s="293"/>
      <c r="J1123" s="290"/>
      <c r="K1123" s="290"/>
      <c r="L1123" s="294"/>
      <c r="M1123" s="295"/>
      <c r="N1123" s="296"/>
      <c r="O1123" s="296"/>
      <c r="P1123" s="296"/>
      <c r="Q1123" s="296"/>
      <c r="R1123" s="296"/>
      <c r="S1123" s="296"/>
      <c r="T1123" s="297"/>
      <c r="AT1123" s="298" t="s">
        <v>148</v>
      </c>
      <c r="AU1123" s="298" t="s">
        <v>83</v>
      </c>
      <c r="AV1123" s="14" t="s">
        <v>81</v>
      </c>
      <c r="AW1123" s="14" t="s">
        <v>30</v>
      </c>
      <c r="AX1123" s="14" t="s">
        <v>73</v>
      </c>
      <c r="AY1123" s="298" t="s">
        <v>139</v>
      </c>
    </row>
    <row r="1124" spans="2:51" s="12" customFormat="1" ht="12">
      <c r="B1124" s="250"/>
      <c r="C1124" s="251"/>
      <c r="D1124" s="252" t="s">
        <v>148</v>
      </c>
      <c r="E1124" s="253" t="s">
        <v>1</v>
      </c>
      <c r="F1124" s="254" t="s">
        <v>1492</v>
      </c>
      <c r="G1124" s="251"/>
      <c r="H1124" s="255">
        <v>0.197</v>
      </c>
      <c r="I1124" s="256"/>
      <c r="J1124" s="251"/>
      <c r="K1124" s="251"/>
      <c r="L1124" s="257"/>
      <c r="M1124" s="258"/>
      <c r="N1124" s="259"/>
      <c r="O1124" s="259"/>
      <c r="P1124" s="259"/>
      <c r="Q1124" s="259"/>
      <c r="R1124" s="259"/>
      <c r="S1124" s="259"/>
      <c r="T1124" s="260"/>
      <c r="AT1124" s="261" t="s">
        <v>148</v>
      </c>
      <c r="AU1124" s="261" t="s">
        <v>83</v>
      </c>
      <c r="AV1124" s="12" t="s">
        <v>83</v>
      </c>
      <c r="AW1124" s="12" t="s">
        <v>30</v>
      </c>
      <c r="AX1124" s="12" t="s">
        <v>73</v>
      </c>
      <c r="AY1124" s="261" t="s">
        <v>139</v>
      </c>
    </row>
    <row r="1125" spans="2:51" s="13" customFormat="1" ht="12">
      <c r="B1125" s="262"/>
      <c r="C1125" s="263"/>
      <c r="D1125" s="252" t="s">
        <v>148</v>
      </c>
      <c r="E1125" s="264" t="s">
        <v>1</v>
      </c>
      <c r="F1125" s="265" t="s">
        <v>150</v>
      </c>
      <c r="G1125" s="263"/>
      <c r="H1125" s="266">
        <v>0.8500000000000001</v>
      </c>
      <c r="I1125" s="267"/>
      <c r="J1125" s="263"/>
      <c r="K1125" s="263"/>
      <c r="L1125" s="268"/>
      <c r="M1125" s="269"/>
      <c r="N1125" s="270"/>
      <c r="O1125" s="270"/>
      <c r="P1125" s="270"/>
      <c r="Q1125" s="270"/>
      <c r="R1125" s="270"/>
      <c r="S1125" s="270"/>
      <c r="T1125" s="271"/>
      <c r="AT1125" s="272" t="s">
        <v>148</v>
      </c>
      <c r="AU1125" s="272" t="s">
        <v>83</v>
      </c>
      <c r="AV1125" s="13" t="s">
        <v>146</v>
      </c>
      <c r="AW1125" s="13" t="s">
        <v>30</v>
      </c>
      <c r="AX1125" s="13" t="s">
        <v>81</v>
      </c>
      <c r="AY1125" s="272" t="s">
        <v>139</v>
      </c>
    </row>
    <row r="1126" spans="2:65" s="1" customFormat="1" ht="24" customHeight="1">
      <c r="B1126" s="38"/>
      <c r="C1126" s="237" t="s">
        <v>1493</v>
      </c>
      <c r="D1126" s="237" t="s">
        <v>141</v>
      </c>
      <c r="E1126" s="238" t="s">
        <v>1494</v>
      </c>
      <c r="F1126" s="239" t="s">
        <v>1495</v>
      </c>
      <c r="G1126" s="240" t="s">
        <v>193</v>
      </c>
      <c r="H1126" s="241">
        <v>0.091</v>
      </c>
      <c r="I1126" s="242"/>
      <c r="J1126" s="243">
        <f>ROUND(I1126*H1126,2)</f>
        <v>0</v>
      </c>
      <c r="K1126" s="239" t="s">
        <v>145</v>
      </c>
      <c r="L1126" s="43"/>
      <c r="M1126" s="244" t="s">
        <v>1</v>
      </c>
      <c r="N1126" s="245" t="s">
        <v>38</v>
      </c>
      <c r="O1126" s="86"/>
      <c r="P1126" s="246">
        <f>O1126*H1126</f>
        <v>0</v>
      </c>
      <c r="Q1126" s="246">
        <v>1.05306</v>
      </c>
      <c r="R1126" s="246">
        <f>Q1126*H1126</f>
        <v>0.09582846</v>
      </c>
      <c r="S1126" s="246">
        <v>0</v>
      </c>
      <c r="T1126" s="247">
        <f>S1126*H1126</f>
        <v>0</v>
      </c>
      <c r="AR1126" s="248" t="s">
        <v>146</v>
      </c>
      <c r="AT1126" s="248" t="s">
        <v>141</v>
      </c>
      <c r="AU1126" s="248" t="s">
        <v>83</v>
      </c>
      <c r="AY1126" s="17" t="s">
        <v>139</v>
      </c>
      <c r="BE1126" s="249">
        <f>IF(N1126="základní",J1126,0)</f>
        <v>0</v>
      </c>
      <c r="BF1126" s="249">
        <f>IF(N1126="snížená",J1126,0)</f>
        <v>0</v>
      </c>
      <c r="BG1126" s="249">
        <f>IF(N1126="zákl. přenesená",J1126,0)</f>
        <v>0</v>
      </c>
      <c r="BH1126" s="249">
        <f>IF(N1126="sníž. přenesená",J1126,0)</f>
        <v>0</v>
      </c>
      <c r="BI1126" s="249">
        <f>IF(N1126="nulová",J1126,0)</f>
        <v>0</v>
      </c>
      <c r="BJ1126" s="17" t="s">
        <v>81</v>
      </c>
      <c r="BK1126" s="249">
        <f>ROUND(I1126*H1126,2)</f>
        <v>0</v>
      </c>
      <c r="BL1126" s="17" t="s">
        <v>146</v>
      </c>
      <c r="BM1126" s="248" t="s">
        <v>1496</v>
      </c>
    </row>
    <row r="1127" spans="2:51" s="14" customFormat="1" ht="12">
      <c r="B1127" s="289"/>
      <c r="C1127" s="290"/>
      <c r="D1127" s="252" t="s">
        <v>148</v>
      </c>
      <c r="E1127" s="291" t="s">
        <v>1</v>
      </c>
      <c r="F1127" s="292" t="s">
        <v>1497</v>
      </c>
      <c r="G1127" s="290"/>
      <c r="H1127" s="291" t="s">
        <v>1</v>
      </c>
      <c r="I1127" s="293"/>
      <c r="J1127" s="290"/>
      <c r="K1127" s="290"/>
      <c r="L1127" s="294"/>
      <c r="M1127" s="295"/>
      <c r="N1127" s="296"/>
      <c r="O1127" s="296"/>
      <c r="P1127" s="296"/>
      <c r="Q1127" s="296"/>
      <c r="R1127" s="296"/>
      <c r="S1127" s="296"/>
      <c r="T1127" s="297"/>
      <c r="AT1127" s="298" t="s">
        <v>148</v>
      </c>
      <c r="AU1127" s="298" t="s">
        <v>83</v>
      </c>
      <c r="AV1127" s="14" t="s">
        <v>81</v>
      </c>
      <c r="AW1127" s="14" t="s">
        <v>30</v>
      </c>
      <c r="AX1127" s="14" t="s">
        <v>73</v>
      </c>
      <c r="AY1127" s="298" t="s">
        <v>139</v>
      </c>
    </row>
    <row r="1128" spans="2:51" s="14" customFormat="1" ht="12">
      <c r="B1128" s="289"/>
      <c r="C1128" s="290"/>
      <c r="D1128" s="252" t="s">
        <v>148</v>
      </c>
      <c r="E1128" s="291" t="s">
        <v>1</v>
      </c>
      <c r="F1128" s="292" t="s">
        <v>1466</v>
      </c>
      <c r="G1128" s="290"/>
      <c r="H1128" s="291" t="s">
        <v>1</v>
      </c>
      <c r="I1128" s="293"/>
      <c r="J1128" s="290"/>
      <c r="K1128" s="290"/>
      <c r="L1128" s="294"/>
      <c r="M1128" s="295"/>
      <c r="N1128" s="296"/>
      <c r="O1128" s="296"/>
      <c r="P1128" s="296"/>
      <c r="Q1128" s="296"/>
      <c r="R1128" s="296"/>
      <c r="S1128" s="296"/>
      <c r="T1128" s="297"/>
      <c r="AT1128" s="298" t="s">
        <v>148</v>
      </c>
      <c r="AU1128" s="298" t="s">
        <v>83</v>
      </c>
      <c r="AV1128" s="14" t="s">
        <v>81</v>
      </c>
      <c r="AW1128" s="14" t="s">
        <v>30</v>
      </c>
      <c r="AX1128" s="14" t="s">
        <v>73</v>
      </c>
      <c r="AY1128" s="298" t="s">
        <v>139</v>
      </c>
    </row>
    <row r="1129" spans="2:51" s="14" customFormat="1" ht="12">
      <c r="B1129" s="289"/>
      <c r="C1129" s="290"/>
      <c r="D1129" s="252" t="s">
        <v>148</v>
      </c>
      <c r="E1129" s="291" t="s">
        <v>1</v>
      </c>
      <c r="F1129" s="292" t="s">
        <v>1467</v>
      </c>
      <c r="G1129" s="290"/>
      <c r="H1129" s="291" t="s">
        <v>1</v>
      </c>
      <c r="I1129" s="293"/>
      <c r="J1129" s="290"/>
      <c r="K1129" s="290"/>
      <c r="L1129" s="294"/>
      <c r="M1129" s="295"/>
      <c r="N1129" s="296"/>
      <c r="O1129" s="296"/>
      <c r="P1129" s="296"/>
      <c r="Q1129" s="296"/>
      <c r="R1129" s="296"/>
      <c r="S1129" s="296"/>
      <c r="T1129" s="297"/>
      <c r="AT1129" s="298" t="s">
        <v>148</v>
      </c>
      <c r="AU1129" s="298" t="s">
        <v>83</v>
      </c>
      <c r="AV1129" s="14" t="s">
        <v>81</v>
      </c>
      <c r="AW1129" s="14" t="s">
        <v>30</v>
      </c>
      <c r="AX1129" s="14" t="s">
        <v>73</v>
      </c>
      <c r="AY1129" s="298" t="s">
        <v>139</v>
      </c>
    </row>
    <row r="1130" spans="2:51" s="12" customFormat="1" ht="12">
      <c r="B1130" s="250"/>
      <c r="C1130" s="251"/>
      <c r="D1130" s="252" t="s">
        <v>148</v>
      </c>
      <c r="E1130" s="253" t="s">
        <v>1</v>
      </c>
      <c r="F1130" s="254" t="s">
        <v>1498</v>
      </c>
      <c r="G1130" s="251"/>
      <c r="H1130" s="255">
        <v>0.005</v>
      </c>
      <c r="I1130" s="256"/>
      <c r="J1130" s="251"/>
      <c r="K1130" s="251"/>
      <c r="L1130" s="257"/>
      <c r="M1130" s="258"/>
      <c r="N1130" s="259"/>
      <c r="O1130" s="259"/>
      <c r="P1130" s="259"/>
      <c r="Q1130" s="259"/>
      <c r="R1130" s="259"/>
      <c r="S1130" s="259"/>
      <c r="T1130" s="260"/>
      <c r="AT1130" s="261" t="s">
        <v>148</v>
      </c>
      <c r="AU1130" s="261" t="s">
        <v>83</v>
      </c>
      <c r="AV1130" s="12" t="s">
        <v>83</v>
      </c>
      <c r="AW1130" s="12" t="s">
        <v>30</v>
      </c>
      <c r="AX1130" s="12" t="s">
        <v>73</v>
      </c>
      <c r="AY1130" s="261" t="s">
        <v>139</v>
      </c>
    </row>
    <row r="1131" spans="2:51" s="12" customFormat="1" ht="12">
      <c r="B1131" s="250"/>
      <c r="C1131" s="251"/>
      <c r="D1131" s="252" t="s">
        <v>148</v>
      </c>
      <c r="E1131" s="253" t="s">
        <v>1</v>
      </c>
      <c r="F1131" s="254" t="s">
        <v>1499</v>
      </c>
      <c r="G1131" s="251"/>
      <c r="H1131" s="255">
        <v>0.02</v>
      </c>
      <c r="I1131" s="256"/>
      <c r="J1131" s="251"/>
      <c r="K1131" s="251"/>
      <c r="L1131" s="257"/>
      <c r="M1131" s="258"/>
      <c r="N1131" s="259"/>
      <c r="O1131" s="259"/>
      <c r="P1131" s="259"/>
      <c r="Q1131" s="259"/>
      <c r="R1131" s="259"/>
      <c r="S1131" s="259"/>
      <c r="T1131" s="260"/>
      <c r="AT1131" s="261" t="s">
        <v>148</v>
      </c>
      <c r="AU1131" s="261" t="s">
        <v>83</v>
      </c>
      <c r="AV1131" s="12" t="s">
        <v>83</v>
      </c>
      <c r="AW1131" s="12" t="s">
        <v>30</v>
      </c>
      <c r="AX1131" s="12" t="s">
        <v>73</v>
      </c>
      <c r="AY1131" s="261" t="s">
        <v>139</v>
      </c>
    </row>
    <row r="1132" spans="2:51" s="12" customFormat="1" ht="12">
      <c r="B1132" s="250"/>
      <c r="C1132" s="251"/>
      <c r="D1132" s="252" t="s">
        <v>148</v>
      </c>
      <c r="E1132" s="253" t="s">
        <v>1</v>
      </c>
      <c r="F1132" s="254" t="s">
        <v>1500</v>
      </c>
      <c r="G1132" s="251"/>
      <c r="H1132" s="255">
        <v>0.008</v>
      </c>
      <c r="I1132" s="256"/>
      <c r="J1132" s="251"/>
      <c r="K1132" s="251"/>
      <c r="L1132" s="257"/>
      <c r="M1132" s="258"/>
      <c r="N1132" s="259"/>
      <c r="O1132" s="259"/>
      <c r="P1132" s="259"/>
      <c r="Q1132" s="259"/>
      <c r="R1132" s="259"/>
      <c r="S1132" s="259"/>
      <c r="T1132" s="260"/>
      <c r="AT1132" s="261" t="s">
        <v>148</v>
      </c>
      <c r="AU1132" s="261" t="s">
        <v>83</v>
      </c>
      <c r="AV1132" s="12" t="s">
        <v>83</v>
      </c>
      <c r="AW1132" s="12" t="s">
        <v>30</v>
      </c>
      <c r="AX1132" s="12" t="s">
        <v>73</v>
      </c>
      <c r="AY1132" s="261" t="s">
        <v>139</v>
      </c>
    </row>
    <row r="1133" spans="2:51" s="14" customFormat="1" ht="12">
      <c r="B1133" s="289"/>
      <c r="C1133" s="290"/>
      <c r="D1133" s="252" t="s">
        <v>148</v>
      </c>
      <c r="E1133" s="291" t="s">
        <v>1</v>
      </c>
      <c r="F1133" s="292" t="s">
        <v>1472</v>
      </c>
      <c r="G1133" s="290"/>
      <c r="H1133" s="291" t="s">
        <v>1</v>
      </c>
      <c r="I1133" s="293"/>
      <c r="J1133" s="290"/>
      <c r="K1133" s="290"/>
      <c r="L1133" s="294"/>
      <c r="M1133" s="295"/>
      <c r="N1133" s="296"/>
      <c r="O1133" s="296"/>
      <c r="P1133" s="296"/>
      <c r="Q1133" s="296"/>
      <c r="R1133" s="296"/>
      <c r="S1133" s="296"/>
      <c r="T1133" s="297"/>
      <c r="AT1133" s="298" t="s">
        <v>148</v>
      </c>
      <c r="AU1133" s="298" t="s">
        <v>83</v>
      </c>
      <c r="AV1133" s="14" t="s">
        <v>81</v>
      </c>
      <c r="AW1133" s="14" t="s">
        <v>30</v>
      </c>
      <c r="AX1133" s="14" t="s">
        <v>73</v>
      </c>
      <c r="AY1133" s="298" t="s">
        <v>139</v>
      </c>
    </row>
    <row r="1134" spans="2:51" s="12" customFormat="1" ht="12">
      <c r="B1134" s="250"/>
      <c r="C1134" s="251"/>
      <c r="D1134" s="252" t="s">
        <v>148</v>
      </c>
      <c r="E1134" s="253" t="s">
        <v>1</v>
      </c>
      <c r="F1134" s="254" t="s">
        <v>1501</v>
      </c>
      <c r="G1134" s="251"/>
      <c r="H1134" s="255">
        <v>0.031</v>
      </c>
      <c r="I1134" s="256"/>
      <c r="J1134" s="251"/>
      <c r="K1134" s="251"/>
      <c r="L1134" s="257"/>
      <c r="M1134" s="258"/>
      <c r="N1134" s="259"/>
      <c r="O1134" s="259"/>
      <c r="P1134" s="259"/>
      <c r="Q1134" s="259"/>
      <c r="R1134" s="259"/>
      <c r="S1134" s="259"/>
      <c r="T1134" s="260"/>
      <c r="AT1134" s="261" t="s">
        <v>148</v>
      </c>
      <c r="AU1134" s="261" t="s">
        <v>83</v>
      </c>
      <c r="AV1134" s="12" t="s">
        <v>83</v>
      </c>
      <c r="AW1134" s="12" t="s">
        <v>30</v>
      </c>
      <c r="AX1134" s="12" t="s">
        <v>73</v>
      </c>
      <c r="AY1134" s="261" t="s">
        <v>139</v>
      </c>
    </row>
    <row r="1135" spans="2:51" s="12" customFormat="1" ht="12">
      <c r="B1135" s="250"/>
      <c r="C1135" s="251"/>
      <c r="D1135" s="252" t="s">
        <v>148</v>
      </c>
      <c r="E1135" s="253" t="s">
        <v>1</v>
      </c>
      <c r="F1135" s="254" t="s">
        <v>1502</v>
      </c>
      <c r="G1135" s="251"/>
      <c r="H1135" s="255">
        <v>0.005</v>
      </c>
      <c r="I1135" s="256"/>
      <c r="J1135" s="251"/>
      <c r="K1135" s="251"/>
      <c r="L1135" s="257"/>
      <c r="M1135" s="258"/>
      <c r="N1135" s="259"/>
      <c r="O1135" s="259"/>
      <c r="P1135" s="259"/>
      <c r="Q1135" s="259"/>
      <c r="R1135" s="259"/>
      <c r="S1135" s="259"/>
      <c r="T1135" s="260"/>
      <c r="AT1135" s="261" t="s">
        <v>148</v>
      </c>
      <c r="AU1135" s="261" t="s">
        <v>83</v>
      </c>
      <c r="AV1135" s="12" t="s">
        <v>83</v>
      </c>
      <c r="AW1135" s="12" t="s">
        <v>30</v>
      </c>
      <c r="AX1135" s="12" t="s">
        <v>73</v>
      </c>
      <c r="AY1135" s="261" t="s">
        <v>139</v>
      </c>
    </row>
    <row r="1136" spans="2:51" s="14" customFormat="1" ht="12">
      <c r="B1136" s="289"/>
      <c r="C1136" s="290"/>
      <c r="D1136" s="252" t="s">
        <v>148</v>
      </c>
      <c r="E1136" s="291" t="s">
        <v>1</v>
      </c>
      <c r="F1136" s="292" t="s">
        <v>1476</v>
      </c>
      <c r="G1136" s="290"/>
      <c r="H1136" s="291" t="s">
        <v>1</v>
      </c>
      <c r="I1136" s="293"/>
      <c r="J1136" s="290"/>
      <c r="K1136" s="290"/>
      <c r="L1136" s="294"/>
      <c r="M1136" s="295"/>
      <c r="N1136" s="296"/>
      <c r="O1136" s="296"/>
      <c r="P1136" s="296"/>
      <c r="Q1136" s="296"/>
      <c r="R1136" s="296"/>
      <c r="S1136" s="296"/>
      <c r="T1136" s="297"/>
      <c r="AT1136" s="298" t="s">
        <v>148</v>
      </c>
      <c r="AU1136" s="298" t="s">
        <v>83</v>
      </c>
      <c r="AV1136" s="14" t="s">
        <v>81</v>
      </c>
      <c r="AW1136" s="14" t="s">
        <v>30</v>
      </c>
      <c r="AX1136" s="14" t="s">
        <v>73</v>
      </c>
      <c r="AY1136" s="298" t="s">
        <v>139</v>
      </c>
    </row>
    <row r="1137" spans="2:51" s="12" customFormat="1" ht="12">
      <c r="B1137" s="250"/>
      <c r="C1137" s="251"/>
      <c r="D1137" s="252" t="s">
        <v>148</v>
      </c>
      <c r="E1137" s="253" t="s">
        <v>1</v>
      </c>
      <c r="F1137" s="254" t="s">
        <v>1503</v>
      </c>
      <c r="G1137" s="251"/>
      <c r="H1137" s="255">
        <v>0.003</v>
      </c>
      <c r="I1137" s="256"/>
      <c r="J1137" s="251"/>
      <c r="K1137" s="251"/>
      <c r="L1137" s="257"/>
      <c r="M1137" s="258"/>
      <c r="N1137" s="259"/>
      <c r="O1137" s="259"/>
      <c r="P1137" s="259"/>
      <c r="Q1137" s="259"/>
      <c r="R1137" s="259"/>
      <c r="S1137" s="259"/>
      <c r="T1137" s="260"/>
      <c r="AT1137" s="261" t="s">
        <v>148</v>
      </c>
      <c r="AU1137" s="261" t="s">
        <v>83</v>
      </c>
      <c r="AV1137" s="12" t="s">
        <v>83</v>
      </c>
      <c r="AW1137" s="12" t="s">
        <v>30</v>
      </c>
      <c r="AX1137" s="12" t="s">
        <v>73</v>
      </c>
      <c r="AY1137" s="261" t="s">
        <v>139</v>
      </c>
    </row>
    <row r="1138" spans="2:51" s="12" customFormat="1" ht="12">
      <c r="B1138" s="250"/>
      <c r="C1138" s="251"/>
      <c r="D1138" s="252" t="s">
        <v>148</v>
      </c>
      <c r="E1138" s="253" t="s">
        <v>1</v>
      </c>
      <c r="F1138" s="254" t="s">
        <v>1504</v>
      </c>
      <c r="G1138" s="251"/>
      <c r="H1138" s="255">
        <v>0.019</v>
      </c>
      <c r="I1138" s="256"/>
      <c r="J1138" s="251"/>
      <c r="K1138" s="251"/>
      <c r="L1138" s="257"/>
      <c r="M1138" s="258"/>
      <c r="N1138" s="259"/>
      <c r="O1138" s="259"/>
      <c r="P1138" s="259"/>
      <c r="Q1138" s="259"/>
      <c r="R1138" s="259"/>
      <c r="S1138" s="259"/>
      <c r="T1138" s="260"/>
      <c r="AT1138" s="261" t="s">
        <v>148</v>
      </c>
      <c r="AU1138" s="261" t="s">
        <v>83</v>
      </c>
      <c r="AV1138" s="12" t="s">
        <v>83</v>
      </c>
      <c r="AW1138" s="12" t="s">
        <v>30</v>
      </c>
      <c r="AX1138" s="12" t="s">
        <v>73</v>
      </c>
      <c r="AY1138" s="261" t="s">
        <v>139</v>
      </c>
    </row>
    <row r="1139" spans="2:51" s="13" customFormat="1" ht="12">
      <c r="B1139" s="262"/>
      <c r="C1139" s="263"/>
      <c r="D1139" s="252" t="s">
        <v>148</v>
      </c>
      <c r="E1139" s="264" t="s">
        <v>1</v>
      </c>
      <c r="F1139" s="265" t="s">
        <v>150</v>
      </c>
      <c r="G1139" s="263"/>
      <c r="H1139" s="266">
        <v>0.09100000000000001</v>
      </c>
      <c r="I1139" s="267"/>
      <c r="J1139" s="263"/>
      <c r="K1139" s="263"/>
      <c r="L1139" s="268"/>
      <c r="M1139" s="269"/>
      <c r="N1139" s="270"/>
      <c r="O1139" s="270"/>
      <c r="P1139" s="270"/>
      <c r="Q1139" s="270"/>
      <c r="R1139" s="270"/>
      <c r="S1139" s="270"/>
      <c r="T1139" s="271"/>
      <c r="AT1139" s="272" t="s">
        <v>148</v>
      </c>
      <c r="AU1139" s="272" t="s">
        <v>83</v>
      </c>
      <c r="AV1139" s="13" t="s">
        <v>146</v>
      </c>
      <c r="AW1139" s="13" t="s">
        <v>30</v>
      </c>
      <c r="AX1139" s="13" t="s">
        <v>81</v>
      </c>
      <c r="AY1139" s="272" t="s">
        <v>139</v>
      </c>
    </row>
    <row r="1140" spans="2:65" s="1" customFormat="1" ht="24" customHeight="1">
      <c r="B1140" s="38"/>
      <c r="C1140" s="237" t="s">
        <v>1505</v>
      </c>
      <c r="D1140" s="237" t="s">
        <v>141</v>
      </c>
      <c r="E1140" s="238" t="s">
        <v>1506</v>
      </c>
      <c r="F1140" s="239" t="s">
        <v>1507</v>
      </c>
      <c r="G1140" s="240" t="s">
        <v>433</v>
      </c>
      <c r="H1140" s="241">
        <v>55.314</v>
      </c>
      <c r="I1140" s="242"/>
      <c r="J1140" s="243">
        <f>ROUND(I1140*H1140,2)</f>
        <v>0</v>
      </c>
      <c r="K1140" s="239" t="s">
        <v>145</v>
      </c>
      <c r="L1140" s="43"/>
      <c r="M1140" s="244" t="s">
        <v>1</v>
      </c>
      <c r="N1140" s="245" t="s">
        <v>38</v>
      </c>
      <c r="O1140" s="86"/>
      <c r="P1140" s="246">
        <f>O1140*H1140</f>
        <v>0</v>
      </c>
      <c r="Q1140" s="246">
        <v>0.01282</v>
      </c>
      <c r="R1140" s="246">
        <f>Q1140*H1140</f>
        <v>0.70912548</v>
      </c>
      <c r="S1140" s="246">
        <v>0</v>
      </c>
      <c r="T1140" s="247">
        <f>S1140*H1140</f>
        <v>0</v>
      </c>
      <c r="AR1140" s="248" t="s">
        <v>146</v>
      </c>
      <c r="AT1140" s="248" t="s">
        <v>141</v>
      </c>
      <c r="AU1140" s="248" t="s">
        <v>83</v>
      </c>
      <c r="AY1140" s="17" t="s">
        <v>139</v>
      </c>
      <c r="BE1140" s="249">
        <f>IF(N1140="základní",J1140,0)</f>
        <v>0</v>
      </c>
      <c r="BF1140" s="249">
        <f>IF(N1140="snížená",J1140,0)</f>
        <v>0</v>
      </c>
      <c r="BG1140" s="249">
        <f>IF(N1140="zákl. přenesená",J1140,0)</f>
        <v>0</v>
      </c>
      <c r="BH1140" s="249">
        <f>IF(N1140="sníž. přenesená",J1140,0)</f>
        <v>0</v>
      </c>
      <c r="BI1140" s="249">
        <f>IF(N1140="nulová",J1140,0)</f>
        <v>0</v>
      </c>
      <c r="BJ1140" s="17" t="s">
        <v>81</v>
      </c>
      <c r="BK1140" s="249">
        <f>ROUND(I1140*H1140,2)</f>
        <v>0</v>
      </c>
      <c r="BL1140" s="17" t="s">
        <v>146</v>
      </c>
      <c r="BM1140" s="248" t="s">
        <v>1508</v>
      </c>
    </row>
    <row r="1141" spans="2:51" s="14" customFormat="1" ht="12">
      <c r="B1141" s="289"/>
      <c r="C1141" s="290"/>
      <c r="D1141" s="252" t="s">
        <v>148</v>
      </c>
      <c r="E1141" s="291" t="s">
        <v>1</v>
      </c>
      <c r="F1141" s="292" t="s">
        <v>1484</v>
      </c>
      <c r="G1141" s="290"/>
      <c r="H1141" s="291" t="s">
        <v>1</v>
      </c>
      <c r="I1141" s="293"/>
      <c r="J1141" s="290"/>
      <c r="K1141" s="290"/>
      <c r="L1141" s="294"/>
      <c r="M1141" s="295"/>
      <c r="N1141" s="296"/>
      <c r="O1141" s="296"/>
      <c r="P1141" s="296"/>
      <c r="Q1141" s="296"/>
      <c r="R1141" s="296"/>
      <c r="S1141" s="296"/>
      <c r="T1141" s="297"/>
      <c r="AT1141" s="298" t="s">
        <v>148</v>
      </c>
      <c r="AU1141" s="298" t="s">
        <v>83</v>
      </c>
      <c r="AV1141" s="14" t="s">
        <v>81</v>
      </c>
      <c r="AW1141" s="14" t="s">
        <v>30</v>
      </c>
      <c r="AX1141" s="14" t="s">
        <v>73</v>
      </c>
      <c r="AY1141" s="298" t="s">
        <v>139</v>
      </c>
    </row>
    <row r="1142" spans="2:51" s="12" customFormat="1" ht="12">
      <c r="B1142" s="250"/>
      <c r="C1142" s="251"/>
      <c r="D1142" s="252" t="s">
        <v>148</v>
      </c>
      <c r="E1142" s="253" t="s">
        <v>1</v>
      </c>
      <c r="F1142" s="254" t="s">
        <v>1509</v>
      </c>
      <c r="G1142" s="251"/>
      <c r="H1142" s="255">
        <v>1.05</v>
      </c>
      <c r="I1142" s="256"/>
      <c r="J1142" s="251"/>
      <c r="K1142" s="251"/>
      <c r="L1142" s="257"/>
      <c r="M1142" s="258"/>
      <c r="N1142" s="259"/>
      <c r="O1142" s="259"/>
      <c r="P1142" s="259"/>
      <c r="Q1142" s="259"/>
      <c r="R1142" s="259"/>
      <c r="S1142" s="259"/>
      <c r="T1142" s="260"/>
      <c r="AT1142" s="261" t="s">
        <v>148</v>
      </c>
      <c r="AU1142" s="261" t="s">
        <v>83</v>
      </c>
      <c r="AV1142" s="12" t="s">
        <v>83</v>
      </c>
      <c r="AW1142" s="12" t="s">
        <v>30</v>
      </c>
      <c r="AX1142" s="12" t="s">
        <v>73</v>
      </c>
      <c r="AY1142" s="261" t="s">
        <v>139</v>
      </c>
    </row>
    <row r="1143" spans="2:51" s="12" customFormat="1" ht="12">
      <c r="B1143" s="250"/>
      <c r="C1143" s="251"/>
      <c r="D1143" s="252" t="s">
        <v>148</v>
      </c>
      <c r="E1143" s="253" t="s">
        <v>1</v>
      </c>
      <c r="F1143" s="254" t="s">
        <v>1510</v>
      </c>
      <c r="G1143" s="251"/>
      <c r="H1143" s="255">
        <v>25.298</v>
      </c>
      <c r="I1143" s="256"/>
      <c r="J1143" s="251"/>
      <c r="K1143" s="251"/>
      <c r="L1143" s="257"/>
      <c r="M1143" s="258"/>
      <c r="N1143" s="259"/>
      <c r="O1143" s="259"/>
      <c r="P1143" s="259"/>
      <c r="Q1143" s="259"/>
      <c r="R1143" s="259"/>
      <c r="S1143" s="259"/>
      <c r="T1143" s="260"/>
      <c r="AT1143" s="261" t="s">
        <v>148</v>
      </c>
      <c r="AU1143" s="261" t="s">
        <v>83</v>
      </c>
      <c r="AV1143" s="12" t="s">
        <v>83</v>
      </c>
      <c r="AW1143" s="12" t="s">
        <v>30</v>
      </c>
      <c r="AX1143" s="12" t="s">
        <v>73</v>
      </c>
      <c r="AY1143" s="261" t="s">
        <v>139</v>
      </c>
    </row>
    <row r="1144" spans="2:51" s="14" customFormat="1" ht="12">
      <c r="B1144" s="289"/>
      <c r="C1144" s="290"/>
      <c r="D1144" s="252" t="s">
        <v>148</v>
      </c>
      <c r="E1144" s="291" t="s">
        <v>1</v>
      </c>
      <c r="F1144" s="292" t="s">
        <v>1487</v>
      </c>
      <c r="G1144" s="290"/>
      <c r="H1144" s="291" t="s">
        <v>1</v>
      </c>
      <c r="I1144" s="293"/>
      <c r="J1144" s="290"/>
      <c r="K1144" s="290"/>
      <c r="L1144" s="294"/>
      <c r="M1144" s="295"/>
      <c r="N1144" s="296"/>
      <c r="O1144" s="296"/>
      <c r="P1144" s="296"/>
      <c r="Q1144" s="296"/>
      <c r="R1144" s="296"/>
      <c r="S1144" s="296"/>
      <c r="T1144" s="297"/>
      <c r="AT1144" s="298" t="s">
        <v>148</v>
      </c>
      <c r="AU1144" s="298" t="s">
        <v>83</v>
      </c>
      <c r="AV1144" s="14" t="s">
        <v>81</v>
      </c>
      <c r="AW1144" s="14" t="s">
        <v>30</v>
      </c>
      <c r="AX1144" s="14" t="s">
        <v>73</v>
      </c>
      <c r="AY1144" s="298" t="s">
        <v>139</v>
      </c>
    </row>
    <row r="1145" spans="2:51" s="12" customFormat="1" ht="12">
      <c r="B1145" s="250"/>
      <c r="C1145" s="251"/>
      <c r="D1145" s="252" t="s">
        <v>148</v>
      </c>
      <c r="E1145" s="253" t="s">
        <v>1</v>
      </c>
      <c r="F1145" s="254" t="s">
        <v>1511</v>
      </c>
      <c r="G1145" s="251"/>
      <c r="H1145" s="255">
        <v>19.68</v>
      </c>
      <c r="I1145" s="256"/>
      <c r="J1145" s="251"/>
      <c r="K1145" s="251"/>
      <c r="L1145" s="257"/>
      <c r="M1145" s="258"/>
      <c r="N1145" s="259"/>
      <c r="O1145" s="259"/>
      <c r="P1145" s="259"/>
      <c r="Q1145" s="259"/>
      <c r="R1145" s="259"/>
      <c r="S1145" s="259"/>
      <c r="T1145" s="260"/>
      <c r="AT1145" s="261" t="s">
        <v>148</v>
      </c>
      <c r="AU1145" s="261" t="s">
        <v>83</v>
      </c>
      <c r="AV1145" s="12" t="s">
        <v>83</v>
      </c>
      <c r="AW1145" s="12" t="s">
        <v>30</v>
      </c>
      <c r="AX1145" s="12" t="s">
        <v>73</v>
      </c>
      <c r="AY1145" s="261" t="s">
        <v>139</v>
      </c>
    </row>
    <row r="1146" spans="2:51" s="14" customFormat="1" ht="12">
      <c r="B1146" s="289"/>
      <c r="C1146" s="290"/>
      <c r="D1146" s="252" t="s">
        <v>148</v>
      </c>
      <c r="E1146" s="291" t="s">
        <v>1</v>
      </c>
      <c r="F1146" s="292" t="s">
        <v>574</v>
      </c>
      <c r="G1146" s="290"/>
      <c r="H1146" s="291" t="s">
        <v>1</v>
      </c>
      <c r="I1146" s="293"/>
      <c r="J1146" s="290"/>
      <c r="K1146" s="290"/>
      <c r="L1146" s="294"/>
      <c r="M1146" s="295"/>
      <c r="N1146" s="296"/>
      <c r="O1146" s="296"/>
      <c r="P1146" s="296"/>
      <c r="Q1146" s="296"/>
      <c r="R1146" s="296"/>
      <c r="S1146" s="296"/>
      <c r="T1146" s="297"/>
      <c r="AT1146" s="298" t="s">
        <v>148</v>
      </c>
      <c r="AU1146" s="298" t="s">
        <v>83</v>
      </c>
      <c r="AV1146" s="14" t="s">
        <v>81</v>
      </c>
      <c r="AW1146" s="14" t="s">
        <v>30</v>
      </c>
      <c r="AX1146" s="14" t="s">
        <v>73</v>
      </c>
      <c r="AY1146" s="298" t="s">
        <v>139</v>
      </c>
    </row>
    <row r="1147" spans="2:51" s="12" customFormat="1" ht="12">
      <c r="B1147" s="250"/>
      <c r="C1147" s="251"/>
      <c r="D1147" s="252" t="s">
        <v>148</v>
      </c>
      <c r="E1147" s="253" t="s">
        <v>1</v>
      </c>
      <c r="F1147" s="254" t="s">
        <v>1512</v>
      </c>
      <c r="G1147" s="251"/>
      <c r="H1147" s="255">
        <v>8.888</v>
      </c>
      <c r="I1147" s="256"/>
      <c r="J1147" s="251"/>
      <c r="K1147" s="251"/>
      <c r="L1147" s="257"/>
      <c r="M1147" s="258"/>
      <c r="N1147" s="259"/>
      <c r="O1147" s="259"/>
      <c r="P1147" s="259"/>
      <c r="Q1147" s="259"/>
      <c r="R1147" s="259"/>
      <c r="S1147" s="259"/>
      <c r="T1147" s="260"/>
      <c r="AT1147" s="261" t="s">
        <v>148</v>
      </c>
      <c r="AU1147" s="261" t="s">
        <v>83</v>
      </c>
      <c r="AV1147" s="12" t="s">
        <v>83</v>
      </c>
      <c r="AW1147" s="12" t="s">
        <v>30</v>
      </c>
      <c r="AX1147" s="12" t="s">
        <v>73</v>
      </c>
      <c r="AY1147" s="261" t="s">
        <v>139</v>
      </c>
    </row>
    <row r="1148" spans="2:51" s="12" customFormat="1" ht="12">
      <c r="B1148" s="250"/>
      <c r="C1148" s="251"/>
      <c r="D1148" s="252" t="s">
        <v>148</v>
      </c>
      <c r="E1148" s="253" t="s">
        <v>1</v>
      </c>
      <c r="F1148" s="254" t="s">
        <v>1513</v>
      </c>
      <c r="G1148" s="251"/>
      <c r="H1148" s="255">
        <v>0.398</v>
      </c>
      <c r="I1148" s="256"/>
      <c r="J1148" s="251"/>
      <c r="K1148" s="251"/>
      <c r="L1148" s="257"/>
      <c r="M1148" s="258"/>
      <c r="N1148" s="259"/>
      <c r="O1148" s="259"/>
      <c r="P1148" s="259"/>
      <c r="Q1148" s="259"/>
      <c r="R1148" s="259"/>
      <c r="S1148" s="259"/>
      <c r="T1148" s="260"/>
      <c r="AT1148" s="261" t="s">
        <v>148</v>
      </c>
      <c r="AU1148" s="261" t="s">
        <v>83</v>
      </c>
      <c r="AV1148" s="12" t="s">
        <v>83</v>
      </c>
      <c r="AW1148" s="12" t="s">
        <v>30</v>
      </c>
      <c r="AX1148" s="12" t="s">
        <v>73</v>
      </c>
      <c r="AY1148" s="261" t="s">
        <v>139</v>
      </c>
    </row>
    <row r="1149" spans="2:51" s="13" customFormat="1" ht="12">
      <c r="B1149" s="262"/>
      <c r="C1149" s="263"/>
      <c r="D1149" s="252" t="s">
        <v>148</v>
      </c>
      <c r="E1149" s="264" t="s">
        <v>1</v>
      </c>
      <c r="F1149" s="265" t="s">
        <v>150</v>
      </c>
      <c r="G1149" s="263"/>
      <c r="H1149" s="266">
        <v>55.314</v>
      </c>
      <c r="I1149" s="267"/>
      <c r="J1149" s="263"/>
      <c r="K1149" s="263"/>
      <c r="L1149" s="268"/>
      <c r="M1149" s="269"/>
      <c r="N1149" s="270"/>
      <c r="O1149" s="270"/>
      <c r="P1149" s="270"/>
      <c r="Q1149" s="270"/>
      <c r="R1149" s="270"/>
      <c r="S1149" s="270"/>
      <c r="T1149" s="271"/>
      <c r="AT1149" s="272" t="s">
        <v>148</v>
      </c>
      <c r="AU1149" s="272" t="s">
        <v>83</v>
      </c>
      <c r="AV1149" s="13" t="s">
        <v>146</v>
      </c>
      <c r="AW1149" s="13" t="s">
        <v>30</v>
      </c>
      <c r="AX1149" s="13" t="s">
        <v>81</v>
      </c>
      <c r="AY1149" s="272" t="s">
        <v>139</v>
      </c>
    </row>
    <row r="1150" spans="2:65" s="1" customFormat="1" ht="24" customHeight="1">
      <c r="B1150" s="38"/>
      <c r="C1150" s="237" t="s">
        <v>1514</v>
      </c>
      <c r="D1150" s="237" t="s">
        <v>141</v>
      </c>
      <c r="E1150" s="238" t="s">
        <v>1515</v>
      </c>
      <c r="F1150" s="239" t="s">
        <v>1516</v>
      </c>
      <c r="G1150" s="240" t="s">
        <v>433</v>
      </c>
      <c r="H1150" s="241">
        <v>55.314</v>
      </c>
      <c r="I1150" s="242"/>
      <c r="J1150" s="243">
        <f>ROUND(I1150*H1150,2)</f>
        <v>0</v>
      </c>
      <c r="K1150" s="239" t="s">
        <v>145</v>
      </c>
      <c r="L1150" s="43"/>
      <c r="M1150" s="244" t="s">
        <v>1</v>
      </c>
      <c r="N1150" s="245" t="s">
        <v>38</v>
      </c>
      <c r="O1150" s="86"/>
      <c r="P1150" s="246">
        <f>O1150*H1150</f>
        <v>0</v>
      </c>
      <c r="Q1150" s="246">
        <v>0</v>
      </c>
      <c r="R1150" s="246">
        <f>Q1150*H1150</f>
        <v>0</v>
      </c>
      <c r="S1150" s="246">
        <v>0</v>
      </c>
      <c r="T1150" s="247">
        <f>S1150*H1150</f>
        <v>0</v>
      </c>
      <c r="AR1150" s="248" t="s">
        <v>146</v>
      </c>
      <c r="AT1150" s="248" t="s">
        <v>141</v>
      </c>
      <c r="AU1150" s="248" t="s">
        <v>83</v>
      </c>
      <c r="AY1150" s="17" t="s">
        <v>139</v>
      </c>
      <c r="BE1150" s="249">
        <f>IF(N1150="základní",J1150,0)</f>
        <v>0</v>
      </c>
      <c r="BF1150" s="249">
        <f>IF(N1150="snížená",J1150,0)</f>
        <v>0</v>
      </c>
      <c r="BG1150" s="249">
        <f>IF(N1150="zákl. přenesená",J1150,0)</f>
        <v>0</v>
      </c>
      <c r="BH1150" s="249">
        <f>IF(N1150="sníž. přenesená",J1150,0)</f>
        <v>0</v>
      </c>
      <c r="BI1150" s="249">
        <f>IF(N1150="nulová",J1150,0)</f>
        <v>0</v>
      </c>
      <c r="BJ1150" s="17" t="s">
        <v>81</v>
      </c>
      <c r="BK1150" s="249">
        <f>ROUND(I1150*H1150,2)</f>
        <v>0</v>
      </c>
      <c r="BL1150" s="17" t="s">
        <v>146</v>
      </c>
      <c r="BM1150" s="248" t="s">
        <v>1517</v>
      </c>
    </row>
    <row r="1151" spans="2:65" s="1" customFormat="1" ht="24" customHeight="1">
      <c r="B1151" s="38"/>
      <c r="C1151" s="237" t="s">
        <v>1518</v>
      </c>
      <c r="D1151" s="237" t="s">
        <v>141</v>
      </c>
      <c r="E1151" s="238" t="s">
        <v>1519</v>
      </c>
      <c r="F1151" s="239" t="s">
        <v>1520</v>
      </c>
      <c r="G1151" s="240" t="s">
        <v>171</v>
      </c>
      <c r="H1151" s="241">
        <v>133.74</v>
      </c>
      <c r="I1151" s="242"/>
      <c r="J1151" s="243">
        <f>ROUND(I1151*H1151,2)</f>
        <v>0</v>
      </c>
      <c r="K1151" s="239" t="s">
        <v>145</v>
      </c>
      <c r="L1151" s="43"/>
      <c r="M1151" s="244" t="s">
        <v>1</v>
      </c>
      <c r="N1151" s="245" t="s">
        <v>38</v>
      </c>
      <c r="O1151" s="86"/>
      <c r="P1151" s="246">
        <f>O1151*H1151</f>
        <v>0</v>
      </c>
      <c r="Q1151" s="246">
        <v>0.03465</v>
      </c>
      <c r="R1151" s="246">
        <f>Q1151*H1151</f>
        <v>4.634091000000001</v>
      </c>
      <c r="S1151" s="246">
        <v>0</v>
      </c>
      <c r="T1151" s="247">
        <f>S1151*H1151</f>
        <v>0</v>
      </c>
      <c r="AR1151" s="248" t="s">
        <v>146</v>
      </c>
      <c r="AT1151" s="248" t="s">
        <v>141</v>
      </c>
      <c r="AU1151" s="248" t="s">
        <v>83</v>
      </c>
      <c r="AY1151" s="17" t="s">
        <v>139</v>
      </c>
      <c r="BE1151" s="249">
        <f>IF(N1151="základní",J1151,0)</f>
        <v>0</v>
      </c>
      <c r="BF1151" s="249">
        <f>IF(N1151="snížená",J1151,0)</f>
        <v>0</v>
      </c>
      <c r="BG1151" s="249">
        <f>IF(N1151="zákl. přenesená",J1151,0)</f>
        <v>0</v>
      </c>
      <c r="BH1151" s="249">
        <f>IF(N1151="sníž. přenesená",J1151,0)</f>
        <v>0</v>
      </c>
      <c r="BI1151" s="249">
        <f>IF(N1151="nulová",J1151,0)</f>
        <v>0</v>
      </c>
      <c r="BJ1151" s="17" t="s">
        <v>81</v>
      </c>
      <c r="BK1151" s="249">
        <f>ROUND(I1151*H1151,2)</f>
        <v>0</v>
      </c>
      <c r="BL1151" s="17" t="s">
        <v>146</v>
      </c>
      <c r="BM1151" s="248" t="s">
        <v>1521</v>
      </c>
    </row>
    <row r="1152" spans="2:51" s="12" customFormat="1" ht="12">
      <c r="B1152" s="250"/>
      <c r="C1152" s="251"/>
      <c r="D1152" s="252" t="s">
        <v>148</v>
      </c>
      <c r="E1152" s="253" t="s">
        <v>1</v>
      </c>
      <c r="F1152" s="254" t="s">
        <v>1522</v>
      </c>
      <c r="G1152" s="251"/>
      <c r="H1152" s="255">
        <v>35.445</v>
      </c>
      <c r="I1152" s="256"/>
      <c r="J1152" s="251"/>
      <c r="K1152" s="251"/>
      <c r="L1152" s="257"/>
      <c r="M1152" s="258"/>
      <c r="N1152" s="259"/>
      <c r="O1152" s="259"/>
      <c r="P1152" s="259"/>
      <c r="Q1152" s="259"/>
      <c r="R1152" s="259"/>
      <c r="S1152" s="259"/>
      <c r="T1152" s="260"/>
      <c r="AT1152" s="261" t="s">
        <v>148</v>
      </c>
      <c r="AU1152" s="261" t="s">
        <v>83</v>
      </c>
      <c r="AV1152" s="12" t="s">
        <v>83</v>
      </c>
      <c r="AW1152" s="12" t="s">
        <v>30</v>
      </c>
      <c r="AX1152" s="12" t="s">
        <v>73</v>
      </c>
      <c r="AY1152" s="261" t="s">
        <v>139</v>
      </c>
    </row>
    <row r="1153" spans="2:51" s="12" customFormat="1" ht="12">
      <c r="B1153" s="250"/>
      <c r="C1153" s="251"/>
      <c r="D1153" s="252" t="s">
        <v>148</v>
      </c>
      <c r="E1153" s="253" t="s">
        <v>1</v>
      </c>
      <c r="F1153" s="254" t="s">
        <v>1523</v>
      </c>
      <c r="G1153" s="251"/>
      <c r="H1153" s="255">
        <v>33.425</v>
      </c>
      <c r="I1153" s="256"/>
      <c r="J1153" s="251"/>
      <c r="K1153" s="251"/>
      <c r="L1153" s="257"/>
      <c r="M1153" s="258"/>
      <c r="N1153" s="259"/>
      <c r="O1153" s="259"/>
      <c r="P1153" s="259"/>
      <c r="Q1153" s="259"/>
      <c r="R1153" s="259"/>
      <c r="S1153" s="259"/>
      <c r="T1153" s="260"/>
      <c r="AT1153" s="261" t="s">
        <v>148</v>
      </c>
      <c r="AU1153" s="261" t="s">
        <v>83</v>
      </c>
      <c r="AV1153" s="12" t="s">
        <v>83</v>
      </c>
      <c r="AW1153" s="12" t="s">
        <v>30</v>
      </c>
      <c r="AX1153" s="12" t="s">
        <v>73</v>
      </c>
      <c r="AY1153" s="261" t="s">
        <v>139</v>
      </c>
    </row>
    <row r="1154" spans="2:51" s="12" customFormat="1" ht="12">
      <c r="B1154" s="250"/>
      <c r="C1154" s="251"/>
      <c r="D1154" s="252" t="s">
        <v>148</v>
      </c>
      <c r="E1154" s="253" t="s">
        <v>1</v>
      </c>
      <c r="F1154" s="254" t="s">
        <v>1524</v>
      </c>
      <c r="G1154" s="251"/>
      <c r="H1154" s="255">
        <v>32.765</v>
      </c>
      <c r="I1154" s="256"/>
      <c r="J1154" s="251"/>
      <c r="K1154" s="251"/>
      <c r="L1154" s="257"/>
      <c r="M1154" s="258"/>
      <c r="N1154" s="259"/>
      <c r="O1154" s="259"/>
      <c r="P1154" s="259"/>
      <c r="Q1154" s="259"/>
      <c r="R1154" s="259"/>
      <c r="S1154" s="259"/>
      <c r="T1154" s="260"/>
      <c r="AT1154" s="261" t="s">
        <v>148</v>
      </c>
      <c r="AU1154" s="261" t="s">
        <v>83</v>
      </c>
      <c r="AV1154" s="12" t="s">
        <v>83</v>
      </c>
      <c r="AW1154" s="12" t="s">
        <v>30</v>
      </c>
      <c r="AX1154" s="12" t="s">
        <v>73</v>
      </c>
      <c r="AY1154" s="261" t="s">
        <v>139</v>
      </c>
    </row>
    <row r="1155" spans="2:51" s="12" customFormat="1" ht="12">
      <c r="B1155" s="250"/>
      <c r="C1155" s="251"/>
      <c r="D1155" s="252" t="s">
        <v>148</v>
      </c>
      <c r="E1155" s="253" t="s">
        <v>1</v>
      </c>
      <c r="F1155" s="254" t="s">
        <v>1525</v>
      </c>
      <c r="G1155" s="251"/>
      <c r="H1155" s="255">
        <v>32.105</v>
      </c>
      <c r="I1155" s="256"/>
      <c r="J1155" s="251"/>
      <c r="K1155" s="251"/>
      <c r="L1155" s="257"/>
      <c r="M1155" s="258"/>
      <c r="N1155" s="259"/>
      <c r="O1155" s="259"/>
      <c r="P1155" s="259"/>
      <c r="Q1155" s="259"/>
      <c r="R1155" s="259"/>
      <c r="S1155" s="259"/>
      <c r="T1155" s="260"/>
      <c r="AT1155" s="261" t="s">
        <v>148</v>
      </c>
      <c r="AU1155" s="261" t="s">
        <v>83</v>
      </c>
      <c r="AV1155" s="12" t="s">
        <v>83</v>
      </c>
      <c r="AW1155" s="12" t="s">
        <v>30</v>
      </c>
      <c r="AX1155" s="12" t="s">
        <v>73</v>
      </c>
      <c r="AY1155" s="261" t="s">
        <v>139</v>
      </c>
    </row>
    <row r="1156" spans="2:51" s="13" customFormat="1" ht="12">
      <c r="B1156" s="262"/>
      <c r="C1156" s="263"/>
      <c r="D1156" s="252" t="s">
        <v>148</v>
      </c>
      <c r="E1156" s="264" t="s">
        <v>1</v>
      </c>
      <c r="F1156" s="265" t="s">
        <v>150</v>
      </c>
      <c r="G1156" s="263"/>
      <c r="H1156" s="266">
        <v>133.74</v>
      </c>
      <c r="I1156" s="267"/>
      <c r="J1156" s="263"/>
      <c r="K1156" s="263"/>
      <c r="L1156" s="268"/>
      <c r="M1156" s="269"/>
      <c r="N1156" s="270"/>
      <c r="O1156" s="270"/>
      <c r="P1156" s="270"/>
      <c r="Q1156" s="270"/>
      <c r="R1156" s="270"/>
      <c r="S1156" s="270"/>
      <c r="T1156" s="271"/>
      <c r="AT1156" s="272" t="s">
        <v>148</v>
      </c>
      <c r="AU1156" s="272" t="s">
        <v>83</v>
      </c>
      <c r="AV1156" s="13" t="s">
        <v>146</v>
      </c>
      <c r="AW1156" s="13" t="s">
        <v>30</v>
      </c>
      <c r="AX1156" s="13" t="s">
        <v>81</v>
      </c>
      <c r="AY1156" s="272" t="s">
        <v>139</v>
      </c>
    </row>
    <row r="1157" spans="2:65" s="1" customFormat="1" ht="16.5" customHeight="1">
      <c r="B1157" s="38"/>
      <c r="C1157" s="273" t="s">
        <v>1526</v>
      </c>
      <c r="D1157" s="273" t="s">
        <v>174</v>
      </c>
      <c r="E1157" s="274" t="s">
        <v>1527</v>
      </c>
      <c r="F1157" s="275" t="s">
        <v>1528</v>
      </c>
      <c r="G1157" s="276" t="s">
        <v>177</v>
      </c>
      <c r="H1157" s="277">
        <v>134</v>
      </c>
      <c r="I1157" s="278"/>
      <c r="J1157" s="279">
        <f>ROUND(I1157*H1157,2)</f>
        <v>0</v>
      </c>
      <c r="K1157" s="275" t="s">
        <v>145</v>
      </c>
      <c r="L1157" s="280"/>
      <c r="M1157" s="281" t="s">
        <v>1</v>
      </c>
      <c r="N1157" s="282" t="s">
        <v>38</v>
      </c>
      <c r="O1157" s="86"/>
      <c r="P1157" s="246">
        <f>O1157*H1157</f>
        <v>0</v>
      </c>
      <c r="Q1157" s="246">
        <v>0.044</v>
      </c>
      <c r="R1157" s="246">
        <f>Q1157*H1157</f>
        <v>5.896</v>
      </c>
      <c r="S1157" s="246">
        <v>0</v>
      </c>
      <c r="T1157" s="247">
        <f>S1157*H1157</f>
        <v>0</v>
      </c>
      <c r="AR1157" s="248" t="s">
        <v>178</v>
      </c>
      <c r="AT1157" s="248" t="s">
        <v>174</v>
      </c>
      <c r="AU1157" s="248" t="s">
        <v>83</v>
      </c>
      <c r="AY1157" s="17" t="s">
        <v>139</v>
      </c>
      <c r="BE1157" s="249">
        <f>IF(N1157="základní",J1157,0)</f>
        <v>0</v>
      </c>
      <c r="BF1157" s="249">
        <f>IF(N1157="snížená",J1157,0)</f>
        <v>0</v>
      </c>
      <c r="BG1157" s="249">
        <f>IF(N1157="zákl. přenesená",J1157,0)</f>
        <v>0</v>
      </c>
      <c r="BH1157" s="249">
        <f>IF(N1157="sníž. přenesená",J1157,0)</f>
        <v>0</v>
      </c>
      <c r="BI1157" s="249">
        <f>IF(N1157="nulová",J1157,0)</f>
        <v>0</v>
      </c>
      <c r="BJ1157" s="17" t="s">
        <v>81</v>
      </c>
      <c r="BK1157" s="249">
        <f>ROUND(I1157*H1157,2)</f>
        <v>0</v>
      </c>
      <c r="BL1157" s="17" t="s">
        <v>146</v>
      </c>
      <c r="BM1157" s="248" t="s">
        <v>1529</v>
      </c>
    </row>
    <row r="1158" spans="2:65" s="1" customFormat="1" ht="16.5" customHeight="1">
      <c r="B1158" s="38"/>
      <c r="C1158" s="237" t="s">
        <v>1530</v>
      </c>
      <c r="D1158" s="237" t="s">
        <v>141</v>
      </c>
      <c r="E1158" s="238" t="s">
        <v>1531</v>
      </c>
      <c r="F1158" s="239" t="s">
        <v>1532</v>
      </c>
      <c r="G1158" s="240" t="s">
        <v>433</v>
      </c>
      <c r="H1158" s="241">
        <v>66.959</v>
      </c>
      <c r="I1158" s="242"/>
      <c r="J1158" s="243">
        <f>ROUND(I1158*H1158,2)</f>
        <v>0</v>
      </c>
      <c r="K1158" s="239" t="s">
        <v>145</v>
      </c>
      <c r="L1158" s="43"/>
      <c r="M1158" s="244" t="s">
        <v>1</v>
      </c>
      <c r="N1158" s="245" t="s">
        <v>38</v>
      </c>
      <c r="O1158" s="86"/>
      <c r="P1158" s="246">
        <f>O1158*H1158</f>
        <v>0</v>
      </c>
      <c r="Q1158" s="246">
        <v>0.00658</v>
      </c>
      <c r="R1158" s="246">
        <f>Q1158*H1158</f>
        <v>0.44059022000000003</v>
      </c>
      <c r="S1158" s="246">
        <v>0</v>
      </c>
      <c r="T1158" s="247">
        <f>S1158*H1158</f>
        <v>0</v>
      </c>
      <c r="AR1158" s="248" t="s">
        <v>146</v>
      </c>
      <c r="AT1158" s="248" t="s">
        <v>141</v>
      </c>
      <c r="AU1158" s="248" t="s">
        <v>83</v>
      </c>
      <c r="AY1158" s="17" t="s">
        <v>139</v>
      </c>
      <c r="BE1158" s="249">
        <f>IF(N1158="základní",J1158,0)</f>
        <v>0</v>
      </c>
      <c r="BF1158" s="249">
        <f>IF(N1158="snížená",J1158,0)</f>
        <v>0</v>
      </c>
      <c r="BG1158" s="249">
        <f>IF(N1158="zákl. přenesená",J1158,0)</f>
        <v>0</v>
      </c>
      <c r="BH1158" s="249">
        <f>IF(N1158="sníž. přenesená",J1158,0)</f>
        <v>0</v>
      </c>
      <c r="BI1158" s="249">
        <f>IF(N1158="nulová",J1158,0)</f>
        <v>0</v>
      </c>
      <c r="BJ1158" s="17" t="s">
        <v>81</v>
      </c>
      <c r="BK1158" s="249">
        <f>ROUND(I1158*H1158,2)</f>
        <v>0</v>
      </c>
      <c r="BL1158" s="17" t="s">
        <v>146</v>
      </c>
      <c r="BM1158" s="248" t="s">
        <v>1533</v>
      </c>
    </row>
    <row r="1159" spans="2:51" s="14" customFormat="1" ht="12">
      <c r="B1159" s="289"/>
      <c r="C1159" s="290"/>
      <c r="D1159" s="252" t="s">
        <v>148</v>
      </c>
      <c r="E1159" s="291" t="s">
        <v>1</v>
      </c>
      <c r="F1159" s="292" t="s">
        <v>1484</v>
      </c>
      <c r="G1159" s="290"/>
      <c r="H1159" s="291" t="s">
        <v>1</v>
      </c>
      <c r="I1159" s="293"/>
      <c r="J1159" s="290"/>
      <c r="K1159" s="290"/>
      <c r="L1159" s="294"/>
      <c r="M1159" s="295"/>
      <c r="N1159" s="296"/>
      <c r="O1159" s="296"/>
      <c r="P1159" s="296"/>
      <c r="Q1159" s="296"/>
      <c r="R1159" s="296"/>
      <c r="S1159" s="296"/>
      <c r="T1159" s="297"/>
      <c r="AT1159" s="298" t="s">
        <v>148</v>
      </c>
      <c r="AU1159" s="298" t="s">
        <v>83</v>
      </c>
      <c r="AV1159" s="14" t="s">
        <v>81</v>
      </c>
      <c r="AW1159" s="14" t="s">
        <v>30</v>
      </c>
      <c r="AX1159" s="14" t="s">
        <v>73</v>
      </c>
      <c r="AY1159" s="298" t="s">
        <v>139</v>
      </c>
    </row>
    <row r="1160" spans="2:51" s="12" customFormat="1" ht="12">
      <c r="B1160" s="250"/>
      <c r="C1160" s="251"/>
      <c r="D1160" s="252" t="s">
        <v>148</v>
      </c>
      <c r="E1160" s="253" t="s">
        <v>1</v>
      </c>
      <c r="F1160" s="254" t="s">
        <v>1534</v>
      </c>
      <c r="G1160" s="251"/>
      <c r="H1160" s="255">
        <v>22.172</v>
      </c>
      <c r="I1160" s="256"/>
      <c r="J1160" s="251"/>
      <c r="K1160" s="251"/>
      <c r="L1160" s="257"/>
      <c r="M1160" s="258"/>
      <c r="N1160" s="259"/>
      <c r="O1160" s="259"/>
      <c r="P1160" s="259"/>
      <c r="Q1160" s="259"/>
      <c r="R1160" s="259"/>
      <c r="S1160" s="259"/>
      <c r="T1160" s="260"/>
      <c r="AT1160" s="261" t="s">
        <v>148</v>
      </c>
      <c r="AU1160" s="261" t="s">
        <v>83</v>
      </c>
      <c r="AV1160" s="12" t="s">
        <v>83</v>
      </c>
      <c r="AW1160" s="12" t="s">
        <v>30</v>
      </c>
      <c r="AX1160" s="12" t="s">
        <v>73</v>
      </c>
      <c r="AY1160" s="261" t="s">
        <v>139</v>
      </c>
    </row>
    <row r="1161" spans="2:51" s="14" customFormat="1" ht="12">
      <c r="B1161" s="289"/>
      <c r="C1161" s="290"/>
      <c r="D1161" s="252" t="s">
        <v>148</v>
      </c>
      <c r="E1161" s="291" t="s">
        <v>1</v>
      </c>
      <c r="F1161" s="292" t="s">
        <v>1487</v>
      </c>
      <c r="G1161" s="290"/>
      <c r="H1161" s="291" t="s">
        <v>1</v>
      </c>
      <c r="I1161" s="293"/>
      <c r="J1161" s="290"/>
      <c r="K1161" s="290"/>
      <c r="L1161" s="294"/>
      <c r="M1161" s="295"/>
      <c r="N1161" s="296"/>
      <c r="O1161" s="296"/>
      <c r="P1161" s="296"/>
      <c r="Q1161" s="296"/>
      <c r="R1161" s="296"/>
      <c r="S1161" s="296"/>
      <c r="T1161" s="297"/>
      <c r="AT1161" s="298" t="s">
        <v>148</v>
      </c>
      <c r="AU1161" s="298" t="s">
        <v>83</v>
      </c>
      <c r="AV1161" s="14" t="s">
        <v>81</v>
      </c>
      <c r="AW1161" s="14" t="s">
        <v>30</v>
      </c>
      <c r="AX1161" s="14" t="s">
        <v>73</v>
      </c>
      <c r="AY1161" s="298" t="s">
        <v>139</v>
      </c>
    </row>
    <row r="1162" spans="2:51" s="12" customFormat="1" ht="12">
      <c r="B1162" s="250"/>
      <c r="C1162" s="251"/>
      <c r="D1162" s="252" t="s">
        <v>148</v>
      </c>
      <c r="E1162" s="253" t="s">
        <v>1</v>
      </c>
      <c r="F1162" s="254" t="s">
        <v>1534</v>
      </c>
      <c r="G1162" s="251"/>
      <c r="H1162" s="255">
        <v>22.172</v>
      </c>
      <c r="I1162" s="256"/>
      <c r="J1162" s="251"/>
      <c r="K1162" s="251"/>
      <c r="L1162" s="257"/>
      <c r="M1162" s="258"/>
      <c r="N1162" s="259"/>
      <c r="O1162" s="259"/>
      <c r="P1162" s="259"/>
      <c r="Q1162" s="259"/>
      <c r="R1162" s="259"/>
      <c r="S1162" s="259"/>
      <c r="T1162" s="260"/>
      <c r="AT1162" s="261" t="s">
        <v>148</v>
      </c>
      <c r="AU1162" s="261" t="s">
        <v>83</v>
      </c>
      <c r="AV1162" s="12" t="s">
        <v>83</v>
      </c>
      <c r="AW1162" s="12" t="s">
        <v>30</v>
      </c>
      <c r="AX1162" s="12" t="s">
        <v>73</v>
      </c>
      <c r="AY1162" s="261" t="s">
        <v>139</v>
      </c>
    </row>
    <row r="1163" spans="2:51" s="14" customFormat="1" ht="12">
      <c r="B1163" s="289"/>
      <c r="C1163" s="290"/>
      <c r="D1163" s="252" t="s">
        <v>148</v>
      </c>
      <c r="E1163" s="291" t="s">
        <v>1</v>
      </c>
      <c r="F1163" s="292" t="s">
        <v>574</v>
      </c>
      <c r="G1163" s="290"/>
      <c r="H1163" s="291" t="s">
        <v>1</v>
      </c>
      <c r="I1163" s="293"/>
      <c r="J1163" s="290"/>
      <c r="K1163" s="290"/>
      <c r="L1163" s="294"/>
      <c r="M1163" s="295"/>
      <c r="N1163" s="296"/>
      <c r="O1163" s="296"/>
      <c r="P1163" s="296"/>
      <c r="Q1163" s="296"/>
      <c r="R1163" s="296"/>
      <c r="S1163" s="296"/>
      <c r="T1163" s="297"/>
      <c r="AT1163" s="298" t="s">
        <v>148</v>
      </c>
      <c r="AU1163" s="298" t="s">
        <v>83</v>
      </c>
      <c r="AV1163" s="14" t="s">
        <v>81</v>
      </c>
      <c r="AW1163" s="14" t="s">
        <v>30</v>
      </c>
      <c r="AX1163" s="14" t="s">
        <v>73</v>
      </c>
      <c r="AY1163" s="298" t="s">
        <v>139</v>
      </c>
    </row>
    <row r="1164" spans="2:51" s="12" customFormat="1" ht="12">
      <c r="B1164" s="250"/>
      <c r="C1164" s="251"/>
      <c r="D1164" s="252" t="s">
        <v>148</v>
      </c>
      <c r="E1164" s="253" t="s">
        <v>1</v>
      </c>
      <c r="F1164" s="254" t="s">
        <v>1535</v>
      </c>
      <c r="G1164" s="251"/>
      <c r="H1164" s="255">
        <v>3.384</v>
      </c>
      <c r="I1164" s="256"/>
      <c r="J1164" s="251"/>
      <c r="K1164" s="251"/>
      <c r="L1164" s="257"/>
      <c r="M1164" s="258"/>
      <c r="N1164" s="259"/>
      <c r="O1164" s="259"/>
      <c r="P1164" s="259"/>
      <c r="Q1164" s="259"/>
      <c r="R1164" s="259"/>
      <c r="S1164" s="259"/>
      <c r="T1164" s="260"/>
      <c r="AT1164" s="261" t="s">
        <v>148</v>
      </c>
      <c r="AU1164" s="261" t="s">
        <v>83</v>
      </c>
      <c r="AV1164" s="12" t="s">
        <v>83</v>
      </c>
      <c r="AW1164" s="12" t="s">
        <v>30</v>
      </c>
      <c r="AX1164" s="12" t="s">
        <v>73</v>
      </c>
      <c r="AY1164" s="261" t="s">
        <v>139</v>
      </c>
    </row>
    <row r="1165" spans="2:51" s="14" customFormat="1" ht="12">
      <c r="B1165" s="289"/>
      <c r="C1165" s="290"/>
      <c r="D1165" s="252" t="s">
        <v>148</v>
      </c>
      <c r="E1165" s="291" t="s">
        <v>1</v>
      </c>
      <c r="F1165" s="292" t="s">
        <v>1466</v>
      </c>
      <c r="G1165" s="290"/>
      <c r="H1165" s="291" t="s">
        <v>1</v>
      </c>
      <c r="I1165" s="293"/>
      <c r="J1165" s="290"/>
      <c r="K1165" s="290"/>
      <c r="L1165" s="294"/>
      <c r="M1165" s="295"/>
      <c r="N1165" s="296"/>
      <c r="O1165" s="296"/>
      <c r="P1165" s="296"/>
      <c r="Q1165" s="296"/>
      <c r="R1165" s="296"/>
      <c r="S1165" s="296"/>
      <c r="T1165" s="297"/>
      <c r="AT1165" s="298" t="s">
        <v>148</v>
      </c>
      <c r="AU1165" s="298" t="s">
        <v>83</v>
      </c>
      <c r="AV1165" s="14" t="s">
        <v>81</v>
      </c>
      <c r="AW1165" s="14" t="s">
        <v>30</v>
      </c>
      <c r="AX1165" s="14" t="s">
        <v>73</v>
      </c>
      <c r="AY1165" s="298" t="s">
        <v>139</v>
      </c>
    </row>
    <row r="1166" spans="2:51" s="14" customFormat="1" ht="12">
      <c r="B1166" s="289"/>
      <c r="C1166" s="290"/>
      <c r="D1166" s="252" t="s">
        <v>148</v>
      </c>
      <c r="E1166" s="291" t="s">
        <v>1</v>
      </c>
      <c r="F1166" s="292" t="s">
        <v>1467</v>
      </c>
      <c r="G1166" s="290"/>
      <c r="H1166" s="291" t="s">
        <v>1</v>
      </c>
      <c r="I1166" s="293"/>
      <c r="J1166" s="290"/>
      <c r="K1166" s="290"/>
      <c r="L1166" s="294"/>
      <c r="M1166" s="295"/>
      <c r="N1166" s="296"/>
      <c r="O1166" s="296"/>
      <c r="P1166" s="296"/>
      <c r="Q1166" s="296"/>
      <c r="R1166" s="296"/>
      <c r="S1166" s="296"/>
      <c r="T1166" s="297"/>
      <c r="AT1166" s="298" t="s">
        <v>148</v>
      </c>
      <c r="AU1166" s="298" t="s">
        <v>83</v>
      </c>
      <c r="AV1166" s="14" t="s">
        <v>81</v>
      </c>
      <c r="AW1166" s="14" t="s">
        <v>30</v>
      </c>
      <c r="AX1166" s="14" t="s">
        <v>73</v>
      </c>
      <c r="AY1166" s="298" t="s">
        <v>139</v>
      </c>
    </row>
    <row r="1167" spans="2:51" s="12" customFormat="1" ht="12">
      <c r="B1167" s="250"/>
      <c r="C1167" s="251"/>
      <c r="D1167" s="252" t="s">
        <v>148</v>
      </c>
      <c r="E1167" s="253" t="s">
        <v>1</v>
      </c>
      <c r="F1167" s="254" t="s">
        <v>1536</v>
      </c>
      <c r="G1167" s="251"/>
      <c r="H1167" s="255">
        <v>1.59</v>
      </c>
      <c r="I1167" s="256"/>
      <c r="J1167" s="251"/>
      <c r="K1167" s="251"/>
      <c r="L1167" s="257"/>
      <c r="M1167" s="258"/>
      <c r="N1167" s="259"/>
      <c r="O1167" s="259"/>
      <c r="P1167" s="259"/>
      <c r="Q1167" s="259"/>
      <c r="R1167" s="259"/>
      <c r="S1167" s="259"/>
      <c r="T1167" s="260"/>
      <c r="AT1167" s="261" t="s">
        <v>148</v>
      </c>
      <c r="AU1167" s="261" t="s">
        <v>83</v>
      </c>
      <c r="AV1167" s="12" t="s">
        <v>83</v>
      </c>
      <c r="AW1167" s="12" t="s">
        <v>30</v>
      </c>
      <c r="AX1167" s="12" t="s">
        <v>73</v>
      </c>
      <c r="AY1167" s="261" t="s">
        <v>139</v>
      </c>
    </row>
    <row r="1168" spans="2:51" s="12" customFormat="1" ht="12">
      <c r="B1168" s="250"/>
      <c r="C1168" s="251"/>
      <c r="D1168" s="252" t="s">
        <v>148</v>
      </c>
      <c r="E1168" s="253" t="s">
        <v>1</v>
      </c>
      <c r="F1168" s="254" t="s">
        <v>1537</v>
      </c>
      <c r="G1168" s="251"/>
      <c r="H1168" s="255">
        <v>0.975</v>
      </c>
      <c r="I1168" s="256"/>
      <c r="J1168" s="251"/>
      <c r="K1168" s="251"/>
      <c r="L1168" s="257"/>
      <c r="M1168" s="258"/>
      <c r="N1168" s="259"/>
      <c r="O1168" s="259"/>
      <c r="P1168" s="259"/>
      <c r="Q1168" s="259"/>
      <c r="R1168" s="259"/>
      <c r="S1168" s="259"/>
      <c r="T1168" s="260"/>
      <c r="AT1168" s="261" t="s">
        <v>148</v>
      </c>
      <c r="AU1168" s="261" t="s">
        <v>83</v>
      </c>
      <c r="AV1168" s="12" t="s">
        <v>83</v>
      </c>
      <c r="AW1168" s="12" t="s">
        <v>30</v>
      </c>
      <c r="AX1168" s="12" t="s">
        <v>73</v>
      </c>
      <c r="AY1168" s="261" t="s">
        <v>139</v>
      </c>
    </row>
    <row r="1169" spans="2:51" s="12" customFormat="1" ht="12">
      <c r="B1169" s="250"/>
      <c r="C1169" s="251"/>
      <c r="D1169" s="252" t="s">
        <v>148</v>
      </c>
      <c r="E1169" s="253" t="s">
        <v>1</v>
      </c>
      <c r="F1169" s="254" t="s">
        <v>1538</v>
      </c>
      <c r="G1169" s="251"/>
      <c r="H1169" s="255">
        <v>3.995</v>
      </c>
      <c r="I1169" s="256"/>
      <c r="J1169" s="251"/>
      <c r="K1169" s="251"/>
      <c r="L1169" s="257"/>
      <c r="M1169" s="258"/>
      <c r="N1169" s="259"/>
      <c r="O1169" s="259"/>
      <c r="P1169" s="259"/>
      <c r="Q1169" s="259"/>
      <c r="R1169" s="259"/>
      <c r="S1169" s="259"/>
      <c r="T1169" s="260"/>
      <c r="AT1169" s="261" t="s">
        <v>148</v>
      </c>
      <c r="AU1169" s="261" t="s">
        <v>83</v>
      </c>
      <c r="AV1169" s="12" t="s">
        <v>83</v>
      </c>
      <c r="AW1169" s="12" t="s">
        <v>30</v>
      </c>
      <c r="AX1169" s="12" t="s">
        <v>73</v>
      </c>
      <c r="AY1169" s="261" t="s">
        <v>139</v>
      </c>
    </row>
    <row r="1170" spans="2:51" s="14" customFormat="1" ht="12">
      <c r="B1170" s="289"/>
      <c r="C1170" s="290"/>
      <c r="D1170" s="252" t="s">
        <v>148</v>
      </c>
      <c r="E1170" s="291" t="s">
        <v>1</v>
      </c>
      <c r="F1170" s="292" t="s">
        <v>1472</v>
      </c>
      <c r="G1170" s="290"/>
      <c r="H1170" s="291" t="s">
        <v>1</v>
      </c>
      <c r="I1170" s="293"/>
      <c r="J1170" s="290"/>
      <c r="K1170" s="290"/>
      <c r="L1170" s="294"/>
      <c r="M1170" s="295"/>
      <c r="N1170" s="296"/>
      <c r="O1170" s="296"/>
      <c r="P1170" s="296"/>
      <c r="Q1170" s="296"/>
      <c r="R1170" s="296"/>
      <c r="S1170" s="296"/>
      <c r="T1170" s="297"/>
      <c r="AT1170" s="298" t="s">
        <v>148</v>
      </c>
      <c r="AU1170" s="298" t="s">
        <v>83</v>
      </c>
      <c r="AV1170" s="14" t="s">
        <v>81</v>
      </c>
      <c r="AW1170" s="14" t="s">
        <v>30</v>
      </c>
      <c r="AX1170" s="14" t="s">
        <v>73</v>
      </c>
      <c r="AY1170" s="298" t="s">
        <v>139</v>
      </c>
    </row>
    <row r="1171" spans="2:51" s="12" customFormat="1" ht="12">
      <c r="B1171" s="250"/>
      <c r="C1171" s="251"/>
      <c r="D1171" s="252" t="s">
        <v>148</v>
      </c>
      <c r="E1171" s="253" t="s">
        <v>1</v>
      </c>
      <c r="F1171" s="254" t="s">
        <v>1539</v>
      </c>
      <c r="G1171" s="251"/>
      <c r="H1171" s="255">
        <v>0.563</v>
      </c>
      <c r="I1171" s="256"/>
      <c r="J1171" s="251"/>
      <c r="K1171" s="251"/>
      <c r="L1171" s="257"/>
      <c r="M1171" s="258"/>
      <c r="N1171" s="259"/>
      <c r="O1171" s="259"/>
      <c r="P1171" s="259"/>
      <c r="Q1171" s="259"/>
      <c r="R1171" s="259"/>
      <c r="S1171" s="259"/>
      <c r="T1171" s="260"/>
      <c r="AT1171" s="261" t="s">
        <v>148</v>
      </c>
      <c r="AU1171" s="261" t="s">
        <v>83</v>
      </c>
      <c r="AV1171" s="12" t="s">
        <v>83</v>
      </c>
      <c r="AW1171" s="12" t="s">
        <v>30</v>
      </c>
      <c r="AX1171" s="12" t="s">
        <v>73</v>
      </c>
      <c r="AY1171" s="261" t="s">
        <v>139</v>
      </c>
    </row>
    <row r="1172" spans="2:51" s="12" customFormat="1" ht="12">
      <c r="B1172" s="250"/>
      <c r="C1172" s="251"/>
      <c r="D1172" s="252" t="s">
        <v>148</v>
      </c>
      <c r="E1172" s="253" t="s">
        <v>1</v>
      </c>
      <c r="F1172" s="254" t="s">
        <v>1540</v>
      </c>
      <c r="G1172" s="251"/>
      <c r="H1172" s="255">
        <v>6.42</v>
      </c>
      <c r="I1172" s="256"/>
      <c r="J1172" s="251"/>
      <c r="K1172" s="251"/>
      <c r="L1172" s="257"/>
      <c r="M1172" s="258"/>
      <c r="N1172" s="259"/>
      <c r="O1172" s="259"/>
      <c r="P1172" s="259"/>
      <c r="Q1172" s="259"/>
      <c r="R1172" s="259"/>
      <c r="S1172" s="259"/>
      <c r="T1172" s="260"/>
      <c r="AT1172" s="261" t="s">
        <v>148</v>
      </c>
      <c r="AU1172" s="261" t="s">
        <v>83</v>
      </c>
      <c r="AV1172" s="12" t="s">
        <v>83</v>
      </c>
      <c r="AW1172" s="12" t="s">
        <v>30</v>
      </c>
      <c r="AX1172" s="12" t="s">
        <v>73</v>
      </c>
      <c r="AY1172" s="261" t="s">
        <v>139</v>
      </c>
    </row>
    <row r="1173" spans="2:51" s="14" customFormat="1" ht="12">
      <c r="B1173" s="289"/>
      <c r="C1173" s="290"/>
      <c r="D1173" s="252" t="s">
        <v>148</v>
      </c>
      <c r="E1173" s="291" t="s">
        <v>1</v>
      </c>
      <c r="F1173" s="292" t="s">
        <v>1476</v>
      </c>
      <c r="G1173" s="290"/>
      <c r="H1173" s="291" t="s">
        <v>1</v>
      </c>
      <c r="I1173" s="293"/>
      <c r="J1173" s="290"/>
      <c r="K1173" s="290"/>
      <c r="L1173" s="294"/>
      <c r="M1173" s="295"/>
      <c r="N1173" s="296"/>
      <c r="O1173" s="296"/>
      <c r="P1173" s="296"/>
      <c r="Q1173" s="296"/>
      <c r="R1173" s="296"/>
      <c r="S1173" s="296"/>
      <c r="T1173" s="297"/>
      <c r="AT1173" s="298" t="s">
        <v>148</v>
      </c>
      <c r="AU1173" s="298" t="s">
        <v>83</v>
      </c>
      <c r="AV1173" s="14" t="s">
        <v>81</v>
      </c>
      <c r="AW1173" s="14" t="s">
        <v>30</v>
      </c>
      <c r="AX1173" s="14" t="s">
        <v>73</v>
      </c>
      <c r="AY1173" s="298" t="s">
        <v>139</v>
      </c>
    </row>
    <row r="1174" spans="2:51" s="12" customFormat="1" ht="12">
      <c r="B1174" s="250"/>
      <c r="C1174" s="251"/>
      <c r="D1174" s="252" t="s">
        <v>148</v>
      </c>
      <c r="E1174" s="253" t="s">
        <v>1</v>
      </c>
      <c r="F1174" s="254" t="s">
        <v>1541</v>
      </c>
      <c r="G1174" s="251"/>
      <c r="H1174" s="255">
        <v>1.17</v>
      </c>
      <c r="I1174" s="256"/>
      <c r="J1174" s="251"/>
      <c r="K1174" s="251"/>
      <c r="L1174" s="257"/>
      <c r="M1174" s="258"/>
      <c r="N1174" s="259"/>
      <c r="O1174" s="259"/>
      <c r="P1174" s="259"/>
      <c r="Q1174" s="259"/>
      <c r="R1174" s="259"/>
      <c r="S1174" s="259"/>
      <c r="T1174" s="260"/>
      <c r="AT1174" s="261" t="s">
        <v>148</v>
      </c>
      <c r="AU1174" s="261" t="s">
        <v>83</v>
      </c>
      <c r="AV1174" s="12" t="s">
        <v>83</v>
      </c>
      <c r="AW1174" s="12" t="s">
        <v>30</v>
      </c>
      <c r="AX1174" s="12" t="s">
        <v>73</v>
      </c>
      <c r="AY1174" s="261" t="s">
        <v>139</v>
      </c>
    </row>
    <row r="1175" spans="2:51" s="12" customFormat="1" ht="12">
      <c r="B1175" s="250"/>
      <c r="C1175" s="251"/>
      <c r="D1175" s="252" t="s">
        <v>148</v>
      </c>
      <c r="E1175" s="253" t="s">
        <v>1</v>
      </c>
      <c r="F1175" s="254" t="s">
        <v>1542</v>
      </c>
      <c r="G1175" s="251"/>
      <c r="H1175" s="255">
        <v>1.02</v>
      </c>
      <c r="I1175" s="256"/>
      <c r="J1175" s="251"/>
      <c r="K1175" s="251"/>
      <c r="L1175" s="257"/>
      <c r="M1175" s="258"/>
      <c r="N1175" s="259"/>
      <c r="O1175" s="259"/>
      <c r="P1175" s="259"/>
      <c r="Q1175" s="259"/>
      <c r="R1175" s="259"/>
      <c r="S1175" s="259"/>
      <c r="T1175" s="260"/>
      <c r="AT1175" s="261" t="s">
        <v>148</v>
      </c>
      <c r="AU1175" s="261" t="s">
        <v>83</v>
      </c>
      <c r="AV1175" s="12" t="s">
        <v>83</v>
      </c>
      <c r="AW1175" s="12" t="s">
        <v>30</v>
      </c>
      <c r="AX1175" s="12" t="s">
        <v>73</v>
      </c>
      <c r="AY1175" s="261" t="s">
        <v>139</v>
      </c>
    </row>
    <row r="1176" spans="2:51" s="12" customFormat="1" ht="12">
      <c r="B1176" s="250"/>
      <c r="C1176" s="251"/>
      <c r="D1176" s="252" t="s">
        <v>148</v>
      </c>
      <c r="E1176" s="253" t="s">
        <v>1</v>
      </c>
      <c r="F1176" s="254" t="s">
        <v>1543</v>
      </c>
      <c r="G1176" s="251"/>
      <c r="H1176" s="255">
        <v>3.498</v>
      </c>
      <c r="I1176" s="256"/>
      <c r="J1176" s="251"/>
      <c r="K1176" s="251"/>
      <c r="L1176" s="257"/>
      <c r="M1176" s="258"/>
      <c r="N1176" s="259"/>
      <c r="O1176" s="259"/>
      <c r="P1176" s="259"/>
      <c r="Q1176" s="259"/>
      <c r="R1176" s="259"/>
      <c r="S1176" s="259"/>
      <c r="T1176" s="260"/>
      <c r="AT1176" s="261" t="s">
        <v>148</v>
      </c>
      <c r="AU1176" s="261" t="s">
        <v>83</v>
      </c>
      <c r="AV1176" s="12" t="s">
        <v>83</v>
      </c>
      <c r="AW1176" s="12" t="s">
        <v>30</v>
      </c>
      <c r="AX1176" s="12" t="s">
        <v>73</v>
      </c>
      <c r="AY1176" s="261" t="s">
        <v>139</v>
      </c>
    </row>
    <row r="1177" spans="2:51" s="13" customFormat="1" ht="12">
      <c r="B1177" s="262"/>
      <c r="C1177" s="263"/>
      <c r="D1177" s="252" t="s">
        <v>148</v>
      </c>
      <c r="E1177" s="264" t="s">
        <v>1</v>
      </c>
      <c r="F1177" s="265" t="s">
        <v>150</v>
      </c>
      <c r="G1177" s="263"/>
      <c r="H1177" s="266">
        <v>66.95900000000002</v>
      </c>
      <c r="I1177" s="267"/>
      <c r="J1177" s="263"/>
      <c r="K1177" s="263"/>
      <c r="L1177" s="268"/>
      <c r="M1177" s="269"/>
      <c r="N1177" s="270"/>
      <c r="O1177" s="270"/>
      <c r="P1177" s="270"/>
      <c r="Q1177" s="270"/>
      <c r="R1177" s="270"/>
      <c r="S1177" s="270"/>
      <c r="T1177" s="271"/>
      <c r="AT1177" s="272" t="s">
        <v>148</v>
      </c>
      <c r="AU1177" s="272" t="s">
        <v>83</v>
      </c>
      <c r="AV1177" s="13" t="s">
        <v>146</v>
      </c>
      <c r="AW1177" s="13" t="s">
        <v>30</v>
      </c>
      <c r="AX1177" s="13" t="s">
        <v>81</v>
      </c>
      <c r="AY1177" s="272" t="s">
        <v>139</v>
      </c>
    </row>
    <row r="1178" spans="2:65" s="1" customFormat="1" ht="16.5" customHeight="1">
      <c r="B1178" s="38"/>
      <c r="C1178" s="237" t="s">
        <v>1544</v>
      </c>
      <c r="D1178" s="237" t="s">
        <v>141</v>
      </c>
      <c r="E1178" s="238" t="s">
        <v>1545</v>
      </c>
      <c r="F1178" s="239" t="s">
        <v>1546</v>
      </c>
      <c r="G1178" s="240" t="s">
        <v>433</v>
      </c>
      <c r="H1178" s="241">
        <v>47.728</v>
      </c>
      <c r="I1178" s="242"/>
      <c r="J1178" s="243">
        <f>ROUND(I1178*H1178,2)</f>
        <v>0</v>
      </c>
      <c r="K1178" s="239" t="s">
        <v>145</v>
      </c>
      <c r="L1178" s="43"/>
      <c r="M1178" s="244" t="s">
        <v>1</v>
      </c>
      <c r="N1178" s="245" t="s">
        <v>38</v>
      </c>
      <c r="O1178" s="86"/>
      <c r="P1178" s="246">
        <f>O1178*H1178</f>
        <v>0</v>
      </c>
      <c r="Q1178" s="246">
        <v>0</v>
      </c>
      <c r="R1178" s="246">
        <f>Q1178*H1178</f>
        <v>0</v>
      </c>
      <c r="S1178" s="246">
        <v>0</v>
      </c>
      <c r="T1178" s="247">
        <f>S1178*H1178</f>
        <v>0</v>
      </c>
      <c r="AR1178" s="248" t="s">
        <v>146</v>
      </c>
      <c r="AT1178" s="248" t="s">
        <v>141</v>
      </c>
      <c r="AU1178" s="248" t="s">
        <v>83</v>
      </c>
      <c r="AY1178" s="17" t="s">
        <v>139</v>
      </c>
      <c r="BE1178" s="249">
        <f>IF(N1178="základní",J1178,0)</f>
        <v>0</v>
      </c>
      <c r="BF1178" s="249">
        <f>IF(N1178="snížená",J1178,0)</f>
        <v>0</v>
      </c>
      <c r="BG1178" s="249">
        <f>IF(N1178="zákl. přenesená",J1178,0)</f>
        <v>0</v>
      </c>
      <c r="BH1178" s="249">
        <f>IF(N1178="sníž. přenesená",J1178,0)</f>
        <v>0</v>
      </c>
      <c r="BI1178" s="249">
        <f>IF(N1178="nulová",J1178,0)</f>
        <v>0</v>
      </c>
      <c r="BJ1178" s="17" t="s">
        <v>81</v>
      </c>
      <c r="BK1178" s="249">
        <f>ROUND(I1178*H1178,2)</f>
        <v>0</v>
      </c>
      <c r="BL1178" s="17" t="s">
        <v>146</v>
      </c>
      <c r="BM1178" s="248" t="s">
        <v>1547</v>
      </c>
    </row>
    <row r="1179" spans="2:65" s="1" customFormat="1" ht="36" customHeight="1">
      <c r="B1179" s="38"/>
      <c r="C1179" s="237" t="s">
        <v>1548</v>
      </c>
      <c r="D1179" s="237" t="s">
        <v>141</v>
      </c>
      <c r="E1179" s="238" t="s">
        <v>1549</v>
      </c>
      <c r="F1179" s="239" t="s">
        <v>1550</v>
      </c>
      <c r="G1179" s="240" t="s">
        <v>433</v>
      </c>
      <c r="H1179" s="241">
        <v>825.47</v>
      </c>
      <c r="I1179" s="242"/>
      <c r="J1179" s="243">
        <f>ROUND(I1179*H1179,2)</f>
        <v>0</v>
      </c>
      <c r="K1179" s="239" t="s">
        <v>145</v>
      </c>
      <c r="L1179" s="43"/>
      <c r="M1179" s="244" t="s">
        <v>1</v>
      </c>
      <c r="N1179" s="245" t="s">
        <v>38</v>
      </c>
      <c r="O1179" s="86"/>
      <c r="P1179" s="246">
        <f>O1179*H1179</f>
        <v>0</v>
      </c>
      <c r="Q1179" s="246">
        <v>0</v>
      </c>
      <c r="R1179" s="246">
        <f>Q1179*H1179</f>
        <v>0</v>
      </c>
      <c r="S1179" s="246">
        <v>0</v>
      </c>
      <c r="T1179" s="247">
        <f>S1179*H1179</f>
        <v>0</v>
      </c>
      <c r="AR1179" s="248" t="s">
        <v>146</v>
      </c>
      <c r="AT1179" s="248" t="s">
        <v>141</v>
      </c>
      <c r="AU1179" s="248" t="s">
        <v>83</v>
      </c>
      <c r="AY1179" s="17" t="s">
        <v>139</v>
      </c>
      <c r="BE1179" s="249">
        <f>IF(N1179="základní",J1179,0)</f>
        <v>0</v>
      </c>
      <c r="BF1179" s="249">
        <f>IF(N1179="snížená",J1179,0)</f>
        <v>0</v>
      </c>
      <c r="BG1179" s="249">
        <f>IF(N1179="zákl. přenesená",J1179,0)</f>
        <v>0</v>
      </c>
      <c r="BH1179" s="249">
        <f>IF(N1179="sníž. přenesená",J1179,0)</f>
        <v>0</v>
      </c>
      <c r="BI1179" s="249">
        <f>IF(N1179="nulová",J1179,0)</f>
        <v>0</v>
      </c>
      <c r="BJ1179" s="17" t="s">
        <v>81</v>
      </c>
      <c r="BK1179" s="249">
        <f>ROUND(I1179*H1179,2)</f>
        <v>0</v>
      </c>
      <c r="BL1179" s="17" t="s">
        <v>146</v>
      </c>
      <c r="BM1179" s="248" t="s">
        <v>1551</v>
      </c>
    </row>
    <row r="1180" spans="2:51" s="12" customFormat="1" ht="12">
      <c r="B1180" s="250"/>
      <c r="C1180" s="251"/>
      <c r="D1180" s="252" t="s">
        <v>148</v>
      </c>
      <c r="E1180" s="253" t="s">
        <v>1</v>
      </c>
      <c r="F1180" s="254" t="s">
        <v>1552</v>
      </c>
      <c r="G1180" s="251"/>
      <c r="H1180" s="255">
        <v>825.47</v>
      </c>
      <c r="I1180" s="256"/>
      <c r="J1180" s="251"/>
      <c r="K1180" s="251"/>
      <c r="L1180" s="257"/>
      <c r="M1180" s="258"/>
      <c r="N1180" s="259"/>
      <c r="O1180" s="259"/>
      <c r="P1180" s="259"/>
      <c r="Q1180" s="259"/>
      <c r="R1180" s="259"/>
      <c r="S1180" s="259"/>
      <c r="T1180" s="260"/>
      <c r="AT1180" s="261" t="s">
        <v>148</v>
      </c>
      <c r="AU1180" s="261" t="s">
        <v>83</v>
      </c>
      <c r="AV1180" s="12" t="s">
        <v>83</v>
      </c>
      <c r="AW1180" s="12" t="s">
        <v>30</v>
      </c>
      <c r="AX1180" s="12" t="s">
        <v>73</v>
      </c>
      <c r="AY1180" s="261" t="s">
        <v>139</v>
      </c>
    </row>
    <row r="1181" spans="2:51" s="13" customFormat="1" ht="12">
      <c r="B1181" s="262"/>
      <c r="C1181" s="263"/>
      <c r="D1181" s="252" t="s">
        <v>148</v>
      </c>
      <c r="E1181" s="264" t="s">
        <v>1</v>
      </c>
      <c r="F1181" s="265" t="s">
        <v>150</v>
      </c>
      <c r="G1181" s="263"/>
      <c r="H1181" s="266">
        <v>825.47</v>
      </c>
      <c r="I1181" s="267"/>
      <c r="J1181" s="263"/>
      <c r="K1181" s="263"/>
      <c r="L1181" s="268"/>
      <c r="M1181" s="269"/>
      <c r="N1181" s="270"/>
      <c r="O1181" s="270"/>
      <c r="P1181" s="270"/>
      <c r="Q1181" s="270"/>
      <c r="R1181" s="270"/>
      <c r="S1181" s="270"/>
      <c r="T1181" s="271"/>
      <c r="AT1181" s="272" t="s">
        <v>148</v>
      </c>
      <c r="AU1181" s="272" t="s">
        <v>83</v>
      </c>
      <c r="AV1181" s="13" t="s">
        <v>146</v>
      </c>
      <c r="AW1181" s="13" t="s">
        <v>30</v>
      </c>
      <c r="AX1181" s="13" t="s">
        <v>81</v>
      </c>
      <c r="AY1181" s="272" t="s">
        <v>139</v>
      </c>
    </row>
    <row r="1182" spans="2:65" s="1" customFormat="1" ht="24" customHeight="1">
      <c r="B1182" s="38"/>
      <c r="C1182" s="273" t="s">
        <v>1553</v>
      </c>
      <c r="D1182" s="273" t="s">
        <v>174</v>
      </c>
      <c r="E1182" s="274" t="s">
        <v>1554</v>
      </c>
      <c r="F1182" s="275" t="s">
        <v>1555</v>
      </c>
      <c r="G1182" s="276" t="s">
        <v>433</v>
      </c>
      <c r="H1182" s="277">
        <v>841.979</v>
      </c>
      <c r="I1182" s="278"/>
      <c r="J1182" s="279">
        <f>ROUND(I1182*H1182,2)</f>
        <v>0</v>
      </c>
      <c r="K1182" s="275" t="s">
        <v>1</v>
      </c>
      <c r="L1182" s="280"/>
      <c r="M1182" s="281" t="s">
        <v>1</v>
      </c>
      <c r="N1182" s="282" t="s">
        <v>38</v>
      </c>
      <c r="O1182" s="86"/>
      <c r="P1182" s="246">
        <f>O1182*H1182</f>
        <v>0</v>
      </c>
      <c r="Q1182" s="246">
        <v>0.0114</v>
      </c>
      <c r="R1182" s="246">
        <f>Q1182*H1182</f>
        <v>9.5985606</v>
      </c>
      <c r="S1182" s="246">
        <v>0</v>
      </c>
      <c r="T1182" s="247">
        <f>S1182*H1182</f>
        <v>0</v>
      </c>
      <c r="AR1182" s="248" t="s">
        <v>178</v>
      </c>
      <c r="AT1182" s="248" t="s">
        <v>174</v>
      </c>
      <c r="AU1182" s="248" t="s">
        <v>83</v>
      </c>
      <c r="AY1182" s="17" t="s">
        <v>139</v>
      </c>
      <c r="BE1182" s="249">
        <f>IF(N1182="základní",J1182,0)</f>
        <v>0</v>
      </c>
      <c r="BF1182" s="249">
        <f>IF(N1182="snížená",J1182,0)</f>
        <v>0</v>
      </c>
      <c r="BG1182" s="249">
        <f>IF(N1182="zákl. přenesená",J1182,0)</f>
        <v>0</v>
      </c>
      <c r="BH1182" s="249">
        <f>IF(N1182="sníž. přenesená",J1182,0)</f>
        <v>0</v>
      </c>
      <c r="BI1182" s="249">
        <f>IF(N1182="nulová",J1182,0)</f>
        <v>0</v>
      </c>
      <c r="BJ1182" s="17" t="s">
        <v>81</v>
      </c>
      <c r="BK1182" s="249">
        <f>ROUND(I1182*H1182,2)</f>
        <v>0</v>
      </c>
      <c r="BL1182" s="17" t="s">
        <v>146</v>
      </c>
      <c r="BM1182" s="248" t="s">
        <v>1556</v>
      </c>
    </row>
    <row r="1183" spans="2:51" s="12" customFormat="1" ht="12">
      <c r="B1183" s="250"/>
      <c r="C1183" s="251"/>
      <c r="D1183" s="252" t="s">
        <v>148</v>
      </c>
      <c r="E1183" s="253" t="s">
        <v>1</v>
      </c>
      <c r="F1183" s="254" t="s">
        <v>1557</v>
      </c>
      <c r="G1183" s="251"/>
      <c r="H1183" s="255">
        <v>841.979</v>
      </c>
      <c r="I1183" s="256"/>
      <c r="J1183" s="251"/>
      <c r="K1183" s="251"/>
      <c r="L1183" s="257"/>
      <c r="M1183" s="258"/>
      <c r="N1183" s="259"/>
      <c r="O1183" s="259"/>
      <c r="P1183" s="259"/>
      <c r="Q1183" s="259"/>
      <c r="R1183" s="259"/>
      <c r="S1183" s="259"/>
      <c r="T1183" s="260"/>
      <c r="AT1183" s="261" t="s">
        <v>148</v>
      </c>
      <c r="AU1183" s="261" t="s">
        <v>83</v>
      </c>
      <c r="AV1183" s="12" t="s">
        <v>83</v>
      </c>
      <c r="AW1183" s="12" t="s">
        <v>30</v>
      </c>
      <c r="AX1183" s="12" t="s">
        <v>73</v>
      </c>
      <c r="AY1183" s="261" t="s">
        <v>139</v>
      </c>
    </row>
    <row r="1184" spans="2:51" s="13" customFormat="1" ht="12">
      <c r="B1184" s="262"/>
      <c r="C1184" s="263"/>
      <c r="D1184" s="252" t="s">
        <v>148</v>
      </c>
      <c r="E1184" s="264" t="s">
        <v>1</v>
      </c>
      <c r="F1184" s="265" t="s">
        <v>150</v>
      </c>
      <c r="G1184" s="263"/>
      <c r="H1184" s="266">
        <v>841.979</v>
      </c>
      <c r="I1184" s="267"/>
      <c r="J1184" s="263"/>
      <c r="K1184" s="263"/>
      <c r="L1184" s="268"/>
      <c r="M1184" s="269"/>
      <c r="N1184" s="270"/>
      <c r="O1184" s="270"/>
      <c r="P1184" s="270"/>
      <c r="Q1184" s="270"/>
      <c r="R1184" s="270"/>
      <c r="S1184" s="270"/>
      <c r="T1184" s="271"/>
      <c r="AT1184" s="272" t="s">
        <v>148</v>
      </c>
      <c r="AU1184" s="272" t="s">
        <v>83</v>
      </c>
      <c r="AV1184" s="13" t="s">
        <v>146</v>
      </c>
      <c r="AW1184" s="13" t="s">
        <v>30</v>
      </c>
      <c r="AX1184" s="13" t="s">
        <v>81</v>
      </c>
      <c r="AY1184" s="272" t="s">
        <v>139</v>
      </c>
    </row>
    <row r="1185" spans="2:65" s="1" customFormat="1" ht="24" customHeight="1">
      <c r="B1185" s="38"/>
      <c r="C1185" s="237" t="s">
        <v>1558</v>
      </c>
      <c r="D1185" s="237" t="s">
        <v>141</v>
      </c>
      <c r="E1185" s="238" t="s">
        <v>217</v>
      </c>
      <c r="F1185" s="239" t="s">
        <v>218</v>
      </c>
      <c r="G1185" s="240" t="s">
        <v>144</v>
      </c>
      <c r="H1185" s="241">
        <v>39.436</v>
      </c>
      <c r="I1185" s="242"/>
      <c r="J1185" s="243">
        <f>ROUND(I1185*H1185,2)</f>
        <v>0</v>
      </c>
      <c r="K1185" s="239" t="s">
        <v>145</v>
      </c>
      <c r="L1185" s="43"/>
      <c r="M1185" s="244" t="s">
        <v>1</v>
      </c>
      <c r="N1185" s="245" t="s">
        <v>38</v>
      </c>
      <c r="O1185" s="86"/>
      <c r="P1185" s="246">
        <f>O1185*H1185</f>
        <v>0</v>
      </c>
      <c r="Q1185" s="246">
        <v>0</v>
      </c>
      <c r="R1185" s="246">
        <f>Q1185*H1185</f>
        <v>0</v>
      </c>
      <c r="S1185" s="246">
        <v>0</v>
      </c>
      <c r="T1185" s="247">
        <f>S1185*H1185</f>
        <v>0</v>
      </c>
      <c r="AR1185" s="248" t="s">
        <v>146</v>
      </c>
      <c r="AT1185" s="248" t="s">
        <v>141</v>
      </c>
      <c r="AU1185" s="248" t="s">
        <v>83</v>
      </c>
      <c r="AY1185" s="17" t="s">
        <v>139</v>
      </c>
      <c r="BE1185" s="249">
        <f>IF(N1185="základní",J1185,0)</f>
        <v>0</v>
      </c>
      <c r="BF1185" s="249">
        <f>IF(N1185="snížená",J1185,0)</f>
        <v>0</v>
      </c>
      <c r="BG1185" s="249">
        <f>IF(N1185="zákl. přenesená",J1185,0)</f>
        <v>0</v>
      </c>
      <c r="BH1185" s="249">
        <f>IF(N1185="sníž. přenesená",J1185,0)</f>
        <v>0</v>
      </c>
      <c r="BI1185" s="249">
        <f>IF(N1185="nulová",J1185,0)</f>
        <v>0</v>
      </c>
      <c r="BJ1185" s="17" t="s">
        <v>81</v>
      </c>
      <c r="BK1185" s="249">
        <f>ROUND(I1185*H1185,2)</f>
        <v>0</v>
      </c>
      <c r="BL1185" s="17" t="s">
        <v>146</v>
      </c>
      <c r="BM1185" s="248" t="s">
        <v>1559</v>
      </c>
    </row>
    <row r="1186" spans="2:51" s="14" customFormat="1" ht="12">
      <c r="B1186" s="289"/>
      <c r="C1186" s="290"/>
      <c r="D1186" s="252" t="s">
        <v>148</v>
      </c>
      <c r="E1186" s="291" t="s">
        <v>1</v>
      </c>
      <c r="F1186" s="292" t="s">
        <v>397</v>
      </c>
      <c r="G1186" s="290"/>
      <c r="H1186" s="291" t="s">
        <v>1</v>
      </c>
      <c r="I1186" s="293"/>
      <c r="J1186" s="290"/>
      <c r="K1186" s="290"/>
      <c r="L1186" s="294"/>
      <c r="M1186" s="295"/>
      <c r="N1186" s="296"/>
      <c r="O1186" s="296"/>
      <c r="P1186" s="296"/>
      <c r="Q1186" s="296"/>
      <c r="R1186" s="296"/>
      <c r="S1186" s="296"/>
      <c r="T1186" s="297"/>
      <c r="AT1186" s="298" t="s">
        <v>148</v>
      </c>
      <c r="AU1186" s="298" t="s">
        <v>83</v>
      </c>
      <c r="AV1186" s="14" t="s">
        <v>81</v>
      </c>
      <c r="AW1186" s="14" t="s">
        <v>30</v>
      </c>
      <c r="AX1186" s="14" t="s">
        <v>73</v>
      </c>
      <c r="AY1186" s="298" t="s">
        <v>139</v>
      </c>
    </row>
    <row r="1187" spans="2:51" s="12" customFormat="1" ht="12">
      <c r="B1187" s="250"/>
      <c r="C1187" s="251"/>
      <c r="D1187" s="252" t="s">
        <v>148</v>
      </c>
      <c r="E1187" s="253" t="s">
        <v>1</v>
      </c>
      <c r="F1187" s="254" t="s">
        <v>496</v>
      </c>
      <c r="G1187" s="251"/>
      <c r="H1187" s="255">
        <v>3.14</v>
      </c>
      <c r="I1187" s="256"/>
      <c r="J1187" s="251"/>
      <c r="K1187" s="251"/>
      <c r="L1187" s="257"/>
      <c r="M1187" s="258"/>
      <c r="N1187" s="259"/>
      <c r="O1187" s="259"/>
      <c r="P1187" s="259"/>
      <c r="Q1187" s="259"/>
      <c r="R1187" s="259"/>
      <c r="S1187" s="259"/>
      <c r="T1187" s="260"/>
      <c r="AT1187" s="261" t="s">
        <v>148</v>
      </c>
      <c r="AU1187" s="261" t="s">
        <v>83</v>
      </c>
      <c r="AV1187" s="12" t="s">
        <v>83</v>
      </c>
      <c r="AW1187" s="12" t="s">
        <v>30</v>
      </c>
      <c r="AX1187" s="12" t="s">
        <v>73</v>
      </c>
      <c r="AY1187" s="261" t="s">
        <v>139</v>
      </c>
    </row>
    <row r="1188" spans="2:51" s="12" customFormat="1" ht="12">
      <c r="B1188" s="250"/>
      <c r="C1188" s="251"/>
      <c r="D1188" s="252" t="s">
        <v>148</v>
      </c>
      <c r="E1188" s="253" t="s">
        <v>1</v>
      </c>
      <c r="F1188" s="254" t="s">
        <v>497</v>
      </c>
      <c r="G1188" s="251"/>
      <c r="H1188" s="255">
        <v>0.8</v>
      </c>
      <c r="I1188" s="256"/>
      <c r="J1188" s="251"/>
      <c r="K1188" s="251"/>
      <c r="L1188" s="257"/>
      <c r="M1188" s="258"/>
      <c r="N1188" s="259"/>
      <c r="O1188" s="259"/>
      <c r="P1188" s="259"/>
      <c r="Q1188" s="259"/>
      <c r="R1188" s="259"/>
      <c r="S1188" s="259"/>
      <c r="T1188" s="260"/>
      <c r="AT1188" s="261" t="s">
        <v>148</v>
      </c>
      <c r="AU1188" s="261" t="s">
        <v>83</v>
      </c>
      <c r="AV1188" s="12" t="s">
        <v>83</v>
      </c>
      <c r="AW1188" s="12" t="s">
        <v>30</v>
      </c>
      <c r="AX1188" s="12" t="s">
        <v>73</v>
      </c>
      <c r="AY1188" s="261" t="s">
        <v>139</v>
      </c>
    </row>
    <row r="1189" spans="2:51" s="12" customFormat="1" ht="12">
      <c r="B1189" s="250"/>
      <c r="C1189" s="251"/>
      <c r="D1189" s="252" t="s">
        <v>148</v>
      </c>
      <c r="E1189" s="253" t="s">
        <v>1</v>
      </c>
      <c r="F1189" s="254" t="s">
        <v>498</v>
      </c>
      <c r="G1189" s="251"/>
      <c r="H1189" s="255">
        <v>1.275</v>
      </c>
      <c r="I1189" s="256"/>
      <c r="J1189" s="251"/>
      <c r="K1189" s="251"/>
      <c r="L1189" s="257"/>
      <c r="M1189" s="258"/>
      <c r="N1189" s="259"/>
      <c r="O1189" s="259"/>
      <c r="P1189" s="259"/>
      <c r="Q1189" s="259"/>
      <c r="R1189" s="259"/>
      <c r="S1189" s="259"/>
      <c r="T1189" s="260"/>
      <c r="AT1189" s="261" t="s">
        <v>148</v>
      </c>
      <c r="AU1189" s="261" t="s">
        <v>83</v>
      </c>
      <c r="AV1189" s="12" t="s">
        <v>83</v>
      </c>
      <c r="AW1189" s="12" t="s">
        <v>30</v>
      </c>
      <c r="AX1189" s="12" t="s">
        <v>73</v>
      </c>
      <c r="AY1189" s="261" t="s">
        <v>139</v>
      </c>
    </row>
    <row r="1190" spans="2:51" s="14" customFormat="1" ht="12">
      <c r="B1190" s="289"/>
      <c r="C1190" s="290"/>
      <c r="D1190" s="252" t="s">
        <v>148</v>
      </c>
      <c r="E1190" s="291" t="s">
        <v>1</v>
      </c>
      <c r="F1190" s="292" t="s">
        <v>401</v>
      </c>
      <c r="G1190" s="290"/>
      <c r="H1190" s="291" t="s">
        <v>1</v>
      </c>
      <c r="I1190" s="293"/>
      <c r="J1190" s="290"/>
      <c r="K1190" s="290"/>
      <c r="L1190" s="294"/>
      <c r="M1190" s="295"/>
      <c r="N1190" s="296"/>
      <c r="O1190" s="296"/>
      <c r="P1190" s="296"/>
      <c r="Q1190" s="296"/>
      <c r="R1190" s="296"/>
      <c r="S1190" s="296"/>
      <c r="T1190" s="297"/>
      <c r="AT1190" s="298" t="s">
        <v>148</v>
      </c>
      <c r="AU1190" s="298" t="s">
        <v>83</v>
      </c>
      <c r="AV1190" s="14" t="s">
        <v>81</v>
      </c>
      <c r="AW1190" s="14" t="s">
        <v>30</v>
      </c>
      <c r="AX1190" s="14" t="s">
        <v>73</v>
      </c>
      <c r="AY1190" s="298" t="s">
        <v>139</v>
      </c>
    </row>
    <row r="1191" spans="2:51" s="12" customFormat="1" ht="12">
      <c r="B1191" s="250"/>
      <c r="C1191" s="251"/>
      <c r="D1191" s="252" t="s">
        <v>148</v>
      </c>
      <c r="E1191" s="253" t="s">
        <v>1</v>
      </c>
      <c r="F1191" s="254" t="s">
        <v>499</v>
      </c>
      <c r="G1191" s="251"/>
      <c r="H1191" s="255">
        <v>0.16</v>
      </c>
      <c r="I1191" s="256"/>
      <c r="J1191" s="251"/>
      <c r="K1191" s="251"/>
      <c r="L1191" s="257"/>
      <c r="M1191" s="258"/>
      <c r="N1191" s="259"/>
      <c r="O1191" s="259"/>
      <c r="P1191" s="259"/>
      <c r="Q1191" s="259"/>
      <c r="R1191" s="259"/>
      <c r="S1191" s="259"/>
      <c r="T1191" s="260"/>
      <c r="AT1191" s="261" t="s">
        <v>148</v>
      </c>
      <c r="AU1191" s="261" t="s">
        <v>83</v>
      </c>
      <c r="AV1191" s="12" t="s">
        <v>83</v>
      </c>
      <c r="AW1191" s="12" t="s">
        <v>30</v>
      </c>
      <c r="AX1191" s="12" t="s">
        <v>73</v>
      </c>
      <c r="AY1191" s="261" t="s">
        <v>139</v>
      </c>
    </row>
    <row r="1192" spans="2:51" s="12" customFormat="1" ht="12">
      <c r="B1192" s="250"/>
      <c r="C1192" s="251"/>
      <c r="D1192" s="252" t="s">
        <v>148</v>
      </c>
      <c r="E1192" s="253" t="s">
        <v>1</v>
      </c>
      <c r="F1192" s="254" t="s">
        <v>500</v>
      </c>
      <c r="G1192" s="251"/>
      <c r="H1192" s="255">
        <v>1.52</v>
      </c>
      <c r="I1192" s="256"/>
      <c r="J1192" s="251"/>
      <c r="K1192" s="251"/>
      <c r="L1192" s="257"/>
      <c r="M1192" s="258"/>
      <c r="N1192" s="259"/>
      <c r="O1192" s="259"/>
      <c r="P1192" s="259"/>
      <c r="Q1192" s="259"/>
      <c r="R1192" s="259"/>
      <c r="S1192" s="259"/>
      <c r="T1192" s="260"/>
      <c r="AT1192" s="261" t="s">
        <v>148</v>
      </c>
      <c r="AU1192" s="261" t="s">
        <v>83</v>
      </c>
      <c r="AV1192" s="12" t="s">
        <v>83</v>
      </c>
      <c r="AW1192" s="12" t="s">
        <v>30</v>
      </c>
      <c r="AX1192" s="12" t="s">
        <v>73</v>
      </c>
      <c r="AY1192" s="261" t="s">
        <v>139</v>
      </c>
    </row>
    <row r="1193" spans="2:51" s="12" customFormat="1" ht="12">
      <c r="B1193" s="250"/>
      <c r="C1193" s="251"/>
      <c r="D1193" s="252" t="s">
        <v>148</v>
      </c>
      <c r="E1193" s="253" t="s">
        <v>1</v>
      </c>
      <c r="F1193" s="254" t="s">
        <v>501</v>
      </c>
      <c r="G1193" s="251"/>
      <c r="H1193" s="255">
        <v>1.645</v>
      </c>
      <c r="I1193" s="256"/>
      <c r="J1193" s="251"/>
      <c r="K1193" s="251"/>
      <c r="L1193" s="257"/>
      <c r="M1193" s="258"/>
      <c r="N1193" s="259"/>
      <c r="O1193" s="259"/>
      <c r="P1193" s="259"/>
      <c r="Q1193" s="259"/>
      <c r="R1193" s="259"/>
      <c r="S1193" s="259"/>
      <c r="T1193" s="260"/>
      <c r="AT1193" s="261" t="s">
        <v>148</v>
      </c>
      <c r="AU1193" s="261" t="s">
        <v>83</v>
      </c>
      <c r="AV1193" s="12" t="s">
        <v>83</v>
      </c>
      <c r="AW1193" s="12" t="s">
        <v>30</v>
      </c>
      <c r="AX1193" s="12" t="s">
        <v>73</v>
      </c>
      <c r="AY1193" s="261" t="s">
        <v>139</v>
      </c>
    </row>
    <row r="1194" spans="2:51" s="12" customFormat="1" ht="12">
      <c r="B1194" s="250"/>
      <c r="C1194" s="251"/>
      <c r="D1194" s="252" t="s">
        <v>148</v>
      </c>
      <c r="E1194" s="253" t="s">
        <v>1</v>
      </c>
      <c r="F1194" s="254" t="s">
        <v>502</v>
      </c>
      <c r="G1194" s="251"/>
      <c r="H1194" s="255">
        <v>4.485</v>
      </c>
      <c r="I1194" s="256"/>
      <c r="J1194" s="251"/>
      <c r="K1194" s="251"/>
      <c r="L1194" s="257"/>
      <c r="M1194" s="258"/>
      <c r="N1194" s="259"/>
      <c r="O1194" s="259"/>
      <c r="P1194" s="259"/>
      <c r="Q1194" s="259"/>
      <c r="R1194" s="259"/>
      <c r="S1194" s="259"/>
      <c r="T1194" s="260"/>
      <c r="AT1194" s="261" t="s">
        <v>148</v>
      </c>
      <c r="AU1194" s="261" t="s">
        <v>83</v>
      </c>
      <c r="AV1194" s="12" t="s">
        <v>83</v>
      </c>
      <c r="AW1194" s="12" t="s">
        <v>30</v>
      </c>
      <c r="AX1194" s="12" t="s">
        <v>73</v>
      </c>
      <c r="AY1194" s="261" t="s">
        <v>139</v>
      </c>
    </row>
    <row r="1195" spans="2:51" s="14" customFormat="1" ht="12">
      <c r="B1195" s="289"/>
      <c r="C1195" s="290"/>
      <c r="D1195" s="252" t="s">
        <v>148</v>
      </c>
      <c r="E1195" s="291" t="s">
        <v>1</v>
      </c>
      <c r="F1195" s="292" t="s">
        <v>406</v>
      </c>
      <c r="G1195" s="290"/>
      <c r="H1195" s="291" t="s">
        <v>1</v>
      </c>
      <c r="I1195" s="293"/>
      <c r="J1195" s="290"/>
      <c r="K1195" s="290"/>
      <c r="L1195" s="294"/>
      <c r="M1195" s="295"/>
      <c r="N1195" s="296"/>
      <c r="O1195" s="296"/>
      <c r="P1195" s="296"/>
      <c r="Q1195" s="296"/>
      <c r="R1195" s="296"/>
      <c r="S1195" s="296"/>
      <c r="T1195" s="297"/>
      <c r="AT1195" s="298" t="s">
        <v>148</v>
      </c>
      <c r="AU1195" s="298" t="s">
        <v>83</v>
      </c>
      <c r="AV1195" s="14" t="s">
        <v>81</v>
      </c>
      <c r="AW1195" s="14" t="s">
        <v>30</v>
      </c>
      <c r="AX1195" s="14" t="s">
        <v>73</v>
      </c>
      <c r="AY1195" s="298" t="s">
        <v>139</v>
      </c>
    </row>
    <row r="1196" spans="2:51" s="12" customFormat="1" ht="12">
      <c r="B1196" s="250"/>
      <c r="C1196" s="251"/>
      <c r="D1196" s="252" t="s">
        <v>148</v>
      </c>
      <c r="E1196" s="253" t="s">
        <v>1</v>
      </c>
      <c r="F1196" s="254" t="s">
        <v>1560</v>
      </c>
      <c r="G1196" s="251"/>
      <c r="H1196" s="255">
        <v>2.784</v>
      </c>
      <c r="I1196" s="256"/>
      <c r="J1196" s="251"/>
      <c r="K1196" s="251"/>
      <c r="L1196" s="257"/>
      <c r="M1196" s="258"/>
      <c r="N1196" s="259"/>
      <c r="O1196" s="259"/>
      <c r="P1196" s="259"/>
      <c r="Q1196" s="259"/>
      <c r="R1196" s="259"/>
      <c r="S1196" s="259"/>
      <c r="T1196" s="260"/>
      <c r="AT1196" s="261" t="s">
        <v>148</v>
      </c>
      <c r="AU1196" s="261" t="s">
        <v>83</v>
      </c>
      <c r="AV1196" s="12" t="s">
        <v>83</v>
      </c>
      <c r="AW1196" s="12" t="s">
        <v>30</v>
      </c>
      <c r="AX1196" s="12" t="s">
        <v>73</v>
      </c>
      <c r="AY1196" s="261" t="s">
        <v>139</v>
      </c>
    </row>
    <row r="1197" spans="2:51" s="12" customFormat="1" ht="12">
      <c r="B1197" s="250"/>
      <c r="C1197" s="251"/>
      <c r="D1197" s="252" t="s">
        <v>148</v>
      </c>
      <c r="E1197" s="253" t="s">
        <v>1</v>
      </c>
      <c r="F1197" s="254" t="s">
        <v>1561</v>
      </c>
      <c r="G1197" s="251"/>
      <c r="H1197" s="255">
        <v>0.185</v>
      </c>
      <c r="I1197" s="256"/>
      <c r="J1197" s="251"/>
      <c r="K1197" s="251"/>
      <c r="L1197" s="257"/>
      <c r="M1197" s="258"/>
      <c r="N1197" s="259"/>
      <c r="O1197" s="259"/>
      <c r="P1197" s="259"/>
      <c r="Q1197" s="259"/>
      <c r="R1197" s="259"/>
      <c r="S1197" s="259"/>
      <c r="T1197" s="260"/>
      <c r="AT1197" s="261" t="s">
        <v>148</v>
      </c>
      <c r="AU1197" s="261" t="s">
        <v>83</v>
      </c>
      <c r="AV1197" s="12" t="s">
        <v>83</v>
      </c>
      <c r="AW1197" s="12" t="s">
        <v>30</v>
      </c>
      <c r="AX1197" s="12" t="s">
        <v>73</v>
      </c>
      <c r="AY1197" s="261" t="s">
        <v>139</v>
      </c>
    </row>
    <row r="1198" spans="2:51" s="12" customFormat="1" ht="12">
      <c r="B1198" s="250"/>
      <c r="C1198" s="251"/>
      <c r="D1198" s="252" t="s">
        <v>148</v>
      </c>
      <c r="E1198" s="253" t="s">
        <v>1</v>
      </c>
      <c r="F1198" s="254" t="s">
        <v>1562</v>
      </c>
      <c r="G1198" s="251"/>
      <c r="H1198" s="255">
        <v>0.458</v>
      </c>
      <c r="I1198" s="256"/>
      <c r="J1198" s="251"/>
      <c r="K1198" s="251"/>
      <c r="L1198" s="257"/>
      <c r="M1198" s="258"/>
      <c r="N1198" s="259"/>
      <c r="O1198" s="259"/>
      <c r="P1198" s="259"/>
      <c r="Q1198" s="259"/>
      <c r="R1198" s="259"/>
      <c r="S1198" s="259"/>
      <c r="T1198" s="260"/>
      <c r="AT1198" s="261" t="s">
        <v>148</v>
      </c>
      <c r="AU1198" s="261" t="s">
        <v>83</v>
      </c>
      <c r="AV1198" s="12" t="s">
        <v>83</v>
      </c>
      <c r="AW1198" s="12" t="s">
        <v>30</v>
      </c>
      <c r="AX1198" s="12" t="s">
        <v>73</v>
      </c>
      <c r="AY1198" s="261" t="s">
        <v>139</v>
      </c>
    </row>
    <row r="1199" spans="2:51" s="12" customFormat="1" ht="12">
      <c r="B1199" s="250"/>
      <c r="C1199" s="251"/>
      <c r="D1199" s="252" t="s">
        <v>148</v>
      </c>
      <c r="E1199" s="253" t="s">
        <v>1</v>
      </c>
      <c r="F1199" s="254" t="s">
        <v>1563</v>
      </c>
      <c r="G1199" s="251"/>
      <c r="H1199" s="255">
        <v>0.9</v>
      </c>
      <c r="I1199" s="256"/>
      <c r="J1199" s="251"/>
      <c r="K1199" s="251"/>
      <c r="L1199" s="257"/>
      <c r="M1199" s="258"/>
      <c r="N1199" s="259"/>
      <c r="O1199" s="259"/>
      <c r="P1199" s="259"/>
      <c r="Q1199" s="259"/>
      <c r="R1199" s="259"/>
      <c r="S1199" s="259"/>
      <c r="T1199" s="260"/>
      <c r="AT1199" s="261" t="s">
        <v>148</v>
      </c>
      <c r="AU1199" s="261" t="s">
        <v>83</v>
      </c>
      <c r="AV1199" s="12" t="s">
        <v>83</v>
      </c>
      <c r="AW1199" s="12" t="s">
        <v>30</v>
      </c>
      <c r="AX1199" s="12" t="s">
        <v>73</v>
      </c>
      <c r="AY1199" s="261" t="s">
        <v>139</v>
      </c>
    </row>
    <row r="1200" spans="2:51" s="12" customFormat="1" ht="12">
      <c r="B1200" s="250"/>
      <c r="C1200" s="251"/>
      <c r="D1200" s="252" t="s">
        <v>148</v>
      </c>
      <c r="E1200" s="253" t="s">
        <v>1</v>
      </c>
      <c r="F1200" s="254" t="s">
        <v>1564</v>
      </c>
      <c r="G1200" s="251"/>
      <c r="H1200" s="255">
        <v>2.45</v>
      </c>
      <c r="I1200" s="256"/>
      <c r="J1200" s="251"/>
      <c r="K1200" s="251"/>
      <c r="L1200" s="257"/>
      <c r="M1200" s="258"/>
      <c r="N1200" s="259"/>
      <c r="O1200" s="259"/>
      <c r="P1200" s="259"/>
      <c r="Q1200" s="259"/>
      <c r="R1200" s="259"/>
      <c r="S1200" s="259"/>
      <c r="T1200" s="260"/>
      <c r="AT1200" s="261" t="s">
        <v>148</v>
      </c>
      <c r="AU1200" s="261" t="s">
        <v>83</v>
      </c>
      <c r="AV1200" s="12" t="s">
        <v>83</v>
      </c>
      <c r="AW1200" s="12" t="s">
        <v>30</v>
      </c>
      <c r="AX1200" s="12" t="s">
        <v>73</v>
      </c>
      <c r="AY1200" s="261" t="s">
        <v>139</v>
      </c>
    </row>
    <row r="1201" spans="2:51" s="12" customFormat="1" ht="12">
      <c r="B1201" s="250"/>
      <c r="C1201" s="251"/>
      <c r="D1201" s="252" t="s">
        <v>148</v>
      </c>
      <c r="E1201" s="253" t="s">
        <v>1</v>
      </c>
      <c r="F1201" s="254" t="s">
        <v>1565</v>
      </c>
      <c r="G1201" s="251"/>
      <c r="H1201" s="255">
        <v>2.88</v>
      </c>
      <c r="I1201" s="256"/>
      <c r="J1201" s="251"/>
      <c r="K1201" s="251"/>
      <c r="L1201" s="257"/>
      <c r="M1201" s="258"/>
      <c r="N1201" s="259"/>
      <c r="O1201" s="259"/>
      <c r="P1201" s="259"/>
      <c r="Q1201" s="259"/>
      <c r="R1201" s="259"/>
      <c r="S1201" s="259"/>
      <c r="T1201" s="260"/>
      <c r="AT1201" s="261" t="s">
        <v>148</v>
      </c>
      <c r="AU1201" s="261" t="s">
        <v>83</v>
      </c>
      <c r="AV1201" s="12" t="s">
        <v>83</v>
      </c>
      <c r="AW1201" s="12" t="s">
        <v>30</v>
      </c>
      <c r="AX1201" s="12" t="s">
        <v>73</v>
      </c>
      <c r="AY1201" s="261" t="s">
        <v>139</v>
      </c>
    </row>
    <row r="1202" spans="2:51" s="12" customFormat="1" ht="12">
      <c r="B1202" s="250"/>
      <c r="C1202" s="251"/>
      <c r="D1202" s="252" t="s">
        <v>148</v>
      </c>
      <c r="E1202" s="253" t="s">
        <v>1</v>
      </c>
      <c r="F1202" s="254" t="s">
        <v>1566</v>
      </c>
      <c r="G1202" s="251"/>
      <c r="H1202" s="255">
        <v>0.36</v>
      </c>
      <c r="I1202" s="256"/>
      <c r="J1202" s="251"/>
      <c r="K1202" s="251"/>
      <c r="L1202" s="257"/>
      <c r="M1202" s="258"/>
      <c r="N1202" s="259"/>
      <c r="O1202" s="259"/>
      <c r="P1202" s="259"/>
      <c r="Q1202" s="259"/>
      <c r="R1202" s="259"/>
      <c r="S1202" s="259"/>
      <c r="T1202" s="260"/>
      <c r="AT1202" s="261" t="s">
        <v>148</v>
      </c>
      <c r="AU1202" s="261" t="s">
        <v>83</v>
      </c>
      <c r="AV1202" s="12" t="s">
        <v>83</v>
      </c>
      <c r="AW1202" s="12" t="s">
        <v>30</v>
      </c>
      <c r="AX1202" s="12" t="s">
        <v>73</v>
      </c>
      <c r="AY1202" s="261" t="s">
        <v>139</v>
      </c>
    </row>
    <row r="1203" spans="2:51" s="12" customFormat="1" ht="12">
      <c r="B1203" s="250"/>
      <c r="C1203" s="251"/>
      <c r="D1203" s="252" t="s">
        <v>148</v>
      </c>
      <c r="E1203" s="253" t="s">
        <v>1</v>
      </c>
      <c r="F1203" s="254" t="s">
        <v>1567</v>
      </c>
      <c r="G1203" s="251"/>
      <c r="H1203" s="255">
        <v>2.87</v>
      </c>
      <c r="I1203" s="256"/>
      <c r="J1203" s="251"/>
      <c r="K1203" s="251"/>
      <c r="L1203" s="257"/>
      <c r="M1203" s="258"/>
      <c r="N1203" s="259"/>
      <c r="O1203" s="259"/>
      <c r="P1203" s="259"/>
      <c r="Q1203" s="259"/>
      <c r="R1203" s="259"/>
      <c r="S1203" s="259"/>
      <c r="T1203" s="260"/>
      <c r="AT1203" s="261" t="s">
        <v>148</v>
      </c>
      <c r="AU1203" s="261" t="s">
        <v>83</v>
      </c>
      <c r="AV1203" s="12" t="s">
        <v>83</v>
      </c>
      <c r="AW1203" s="12" t="s">
        <v>30</v>
      </c>
      <c r="AX1203" s="12" t="s">
        <v>73</v>
      </c>
      <c r="AY1203" s="261" t="s">
        <v>139</v>
      </c>
    </row>
    <row r="1204" spans="2:51" s="12" customFormat="1" ht="12">
      <c r="B1204" s="250"/>
      <c r="C1204" s="251"/>
      <c r="D1204" s="252" t="s">
        <v>148</v>
      </c>
      <c r="E1204" s="253" t="s">
        <v>1</v>
      </c>
      <c r="F1204" s="254" t="s">
        <v>1568</v>
      </c>
      <c r="G1204" s="251"/>
      <c r="H1204" s="255">
        <v>5.604</v>
      </c>
      <c r="I1204" s="256"/>
      <c r="J1204" s="251"/>
      <c r="K1204" s="251"/>
      <c r="L1204" s="257"/>
      <c r="M1204" s="258"/>
      <c r="N1204" s="259"/>
      <c r="O1204" s="259"/>
      <c r="P1204" s="259"/>
      <c r="Q1204" s="259"/>
      <c r="R1204" s="259"/>
      <c r="S1204" s="259"/>
      <c r="T1204" s="260"/>
      <c r="AT1204" s="261" t="s">
        <v>148</v>
      </c>
      <c r="AU1204" s="261" t="s">
        <v>83</v>
      </c>
      <c r="AV1204" s="12" t="s">
        <v>83</v>
      </c>
      <c r="AW1204" s="12" t="s">
        <v>30</v>
      </c>
      <c r="AX1204" s="12" t="s">
        <v>73</v>
      </c>
      <c r="AY1204" s="261" t="s">
        <v>139</v>
      </c>
    </row>
    <row r="1205" spans="2:51" s="12" customFormat="1" ht="12">
      <c r="B1205" s="250"/>
      <c r="C1205" s="251"/>
      <c r="D1205" s="252" t="s">
        <v>148</v>
      </c>
      <c r="E1205" s="253" t="s">
        <v>1</v>
      </c>
      <c r="F1205" s="254" t="s">
        <v>1569</v>
      </c>
      <c r="G1205" s="251"/>
      <c r="H1205" s="255">
        <v>1.608</v>
      </c>
      <c r="I1205" s="256"/>
      <c r="J1205" s="251"/>
      <c r="K1205" s="251"/>
      <c r="L1205" s="257"/>
      <c r="M1205" s="258"/>
      <c r="N1205" s="259"/>
      <c r="O1205" s="259"/>
      <c r="P1205" s="259"/>
      <c r="Q1205" s="259"/>
      <c r="R1205" s="259"/>
      <c r="S1205" s="259"/>
      <c r="T1205" s="260"/>
      <c r="AT1205" s="261" t="s">
        <v>148</v>
      </c>
      <c r="AU1205" s="261" t="s">
        <v>83</v>
      </c>
      <c r="AV1205" s="12" t="s">
        <v>83</v>
      </c>
      <c r="AW1205" s="12" t="s">
        <v>30</v>
      </c>
      <c r="AX1205" s="12" t="s">
        <v>73</v>
      </c>
      <c r="AY1205" s="261" t="s">
        <v>139</v>
      </c>
    </row>
    <row r="1206" spans="2:51" s="12" customFormat="1" ht="12">
      <c r="B1206" s="250"/>
      <c r="C1206" s="251"/>
      <c r="D1206" s="252" t="s">
        <v>148</v>
      </c>
      <c r="E1206" s="253" t="s">
        <v>1</v>
      </c>
      <c r="F1206" s="254" t="s">
        <v>1570</v>
      </c>
      <c r="G1206" s="251"/>
      <c r="H1206" s="255">
        <v>3.732</v>
      </c>
      <c r="I1206" s="256"/>
      <c r="J1206" s="251"/>
      <c r="K1206" s="251"/>
      <c r="L1206" s="257"/>
      <c r="M1206" s="258"/>
      <c r="N1206" s="259"/>
      <c r="O1206" s="259"/>
      <c r="P1206" s="259"/>
      <c r="Q1206" s="259"/>
      <c r="R1206" s="259"/>
      <c r="S1206" s="259"/>
      <c r="T1206" s="260"/>
      <c r="AT1206" s="261" t="s">
        <v>148</v>
      </c>
      <c r="AU1206" s="261" t="s">
        <v>83</v>
      </c>
      <c r="AV1206" s="12" t="s">
        <v>83</v>
      </c>
      <c r="AW1206" s="12" t="s">
        <v>30</v>
      </c>
      <c r="AX1206" s="12" t="s">
        <v>73</v>
      </c>
      <c r="AY1206" s="261" t="s">
        <v>139</v>
      </c>
    </row>
    <row r="1207" spans="2:51" s="12" customFormat="1" ht="12">
      <c r="B1207" s="250"/>
      <c r="C1207" s="251"/>
      <c r="D1207" s="252" t="s">
        <v>148</v>
      </c>
      <c r="E1207" s="253" t="s">
        <v>1</v>
      </c>
      <c r="F1207" s="254" t="s">
        <v>1571</v>
      </c>
      <c r="G1207" s="251"/>
      <c r="H1207" s="255">
        <v>2.58</v>
      </c>
      <c r="I1207" s="256"/>
      <c r="J1207" s="251"/>
      <c r="K1207" s="251"/>
      <c r="L1207" s="257"/>
      <c r="M1207" s="258"/>
      <c r="N1207" s="259"/>
      <c r="O1207" s="259"/>
      <c r="P1207" s="259"/>
      <c r="Q1207" s="259"/>
      <c r="R1207" s="259"/>
      <c r="S1207" s="259"/>
      <c r="T1207" s="260"/>
      <c r="AT1207" s="261" t="s">
        <v>148</v>
      </c>
      <c r="AU1207" s="261" t="s">
        <v>83</v>
      </c>
      <c r="AV1207" s="12" t="s">
        <v>83</v>
      </c>
      <c r="AW1207" s="12" t="s">
        <v>30</v>
      </c>
      <c r="AX1207" s="12" t="s">
        <v>73</v>
      </c>
      <c r="AY1207" s="261" t="s">
        <v>139</v>
      </c>
    </row>
    <row r="1208" spans="2:51" s="13" customFormat="1" ht="12">
      <c r="B1208" s="262"/>
      <c r="C1208" s="263"/>
      <c r="D1208" s="252" t="s">
        <v>148</v>
      </c>
      <c r="E1208" s="264" t="s">
        <v>1</v>
      </c>
      <c r="F1208" s="265" t="s">
        <v>150</v>
      </c>
      <c r="G1208" s="263"/>
      <c r="H1208" s="266">
        <v>39.43599999999999</v>
      </c>
      <c r="I1208" s="267"/>
      <c r="J1208" s="263"/>
      <c r="K1208" s="263"/>
      <c r="L1208" s="268"/>
      <c r="M1208" s="269"/>
      <c r="N1208" s="270"/>
      <c r="O1208" s="270"/>
      <c r="P1208" s="270"/>
      <c r="Q1208" s="270"/>
      <c r="R1208" s="270"/>
      <c r="S1208" s="270"/>
      <c r="T1208" s="271"/>
      <c r="AT1208" s="272" t="s">
        <v>148</v>
      </c>
      <c r="AU1208" s="272" t="s">
        <v>83</v>
      </c>
      <c r="AV1208" s="13" t="s">
        <v>146</v>
      </c>
      <c r="AW1208" s="13" t="s">
        <v>30</v>
      </c>
      <c r="AX1208" s="13" t="s">
        <v>81</v>
      </c>
      <c r="AY1208" s="272" t="s">
        <v>139</v>
      </c>
    </row>
    <row r="1209" spans="2:65" s="1" customFormat="1" ht="24" customHeight="1">
      <c r="B1209" s="38"/>
      <c r="C1209" s="237" t="s">
        <v>1572</v>
      </c>
      <c r="D1209" s="237" t="s">
        <v>141</v>
      </c>
      <c r="E1209" s="238" t="s">
        <v>1573</v>
      </c>
      <c r="F1209" s="239" t="s">
        <v>1574</v>
      </c>
      <c r="G1209" s="240" t="s">
        <v>144</v>
      </c>
      <c r="H1209" s="241">
        <v>4.041</v>
      </c>
      <c r="I1209" s="242"/>
      <c r="J1209" s="243">
        <f>ROUND(I1209*H1209,2)</f>
        <v>0</v>
      </c>
      <c r="K1209" s="239" t="s">
        <v>145</v>
      </c>
      <c r="L1209" s="43"/>
      <c r="M1209" s="244" t="s">
        <v>1</v>
      </c>
      <c r="N1209" s="245" t="s">
        <v>38</v>
      </c>
      <c r="O1209" s="86"/>
      <c r="P1209" s="246">
        <f>O1209*H1209</f>
        <v>0</v>
      </c>
      <c r="Q1209" s="246">
        <v>0</v>
      </c>
      <c r="R1209" s="246">
        <f>Q1209*H1209</f>
        <v>0</v>
      </c>
      <c r="S1209" s="246">
        <v>0</v>
      </c>
      <c r="T1209" s="247">
        <f>S1209*H1209</f>
        <v>0</v>
      </c>
      <c r="AR1209" s="248" t="s">
        <v>146</v>
      </c>
      <c r="AT1209" s="248" t="s">
        <v>141</v>
      </c>
      <c r="AU1209" s="248" t="s">
        <v>83</v>
      </c>
      <c r="AY1209" s="17" t="s">
        <v>139</v>
      </c>
      <c r="BE1209" s="249">
        <f>IF(N1209="základní",J1209,0)</f>
        <v>0</v>
      </c>
      <c r="BF1209" s="249">
        <f>IF(N1209="snížená",J1209,0)</f>
        <v>0</v>
      </c>
      <c r="BG1209" s="249">
        <f>IF(N1209="zákl. přenesená",J1209,0)</f>
        <v>0</v>
      </c>
      <c r="BH1209" s="249">
        <f>IF(N1209="sníž. přenesená",J1209,0)</f>
        <v>0</v>
      </c>
      <c r="BI1209" s="249">
        <f>IF(N1209="nulová",J1209,0)</f>
        <v>0</v>
      </c>
      <c r="BJ1209" s="17" t="s">
        <v>81</v>
      </c>
      <c r="BK1209" s="249">
        <f>ROUND(I1209*H1209,2)</f>
        <v>0</v>
      </c>
      <c r="BL1209" s="17" t="s">
        <v>146</v>
      </c>
      <c r="BM1209" s="248" t="s">
        <v>1575</v>
      </c>
    </row>
    <row r="1210" spans="2:51" s="12" customFormat="1" ht="12">
      <c r="B1210" s="250"/>
      <c r="C1210" s="251"/>
      <c r="D1210" s="252" t="s">
        <v>148</v>
      </c>
      <c r="E1210" s="253" t="s">
        <v>1</v>
      </c>
      <c r="F1210" s="254" t="s">
        <v>1576</v>
      </c>
      <c r="G1210" s="251"/>
      <c r="H1210" s="255">
        <v>0.68</v>
      </c>
      <c r="I1210" s="256"/>
      <c r="J1210" s="251"/>
      <c r="K1210" s="251"/>
      <c r="L1210" s="257"/>
      <c r="M1210" s="258"/>
      <c r="N1210" s="259"/>
      <c r="O1210" s="259"/>
      <c r="P1210" s="259"/>
      <c r="Q1210" s="259"/>
      <c r="R1210" s="259"/>
      <c r="S1210" s="259"/>
      <c r="T1210" s="260"/>
      <c r="AT1210" s="261" t="s">
        <v>148</v>
      </c>
      <c r="AU1210" s="261" t="s">
        <v>83</v>
      </c>
      <c r="AV1210" s="12" t="s">
        <v>83</v>
      </c>
      <c r="AW1210" s="12" t="s">
        <v>30</v>
      </c>
      <c r="AX1210" s="12" t="s">
        <v>73</v>
      </c>
      <c r="AY1210" s="261" t="s">
        <v>139</v>
      </c>
    </row>
    <row r="1211" spans="2:51" s="12" customFormat="1" ht="12">
      <c r="B1211" s="250"/>
      <c r="C1211" s="251"/>
      <c r="D1211" s="252" t="s">
        <v>148</v>
      </c>
      <c r="E1211" s="253" t="s">
        <v>1</v>
      </c>
      <c r="F1211" s="254" t="s">
        <v>1577</v>
      </c>
      <c r="G1211" s="251"/>
      <c r="H1211" s="255">
        <v>0.704</v>
      </c>
      <c r="I1211" s="256"/>
      <c r="J1211" s="251"/>
      <c r="K1211" s="251"/>
      <c r="L1211" s="257"/>
      <c r="M1211" s="258"/>
      <c r="N1211" s="259"/>
      <c r="O1211" s="259"/>
      <c r="P1211" s="259"/>
      <c r="Q1211" s="259"/>
      <c r="R1211" s="259"/>
      <c r="S1211" s="259"/>
      <c r="T1211" s="260"/>
      <c r="AT1211" s="261" t="s">
        <v>148</v>
      </c>
      <c r="AU1211" s="261" t="s">
        <v>83</v>
      </c>
      <c r="AV1211" s="12" t="s">
        <v>83</v>
      </c>
      <c r="AW1211" s="12" t="s">
        <v>30</v>
      </c>
      <c r="AX1211" s="12" t="s">
        <v>73</v>
      </c>
      <c r="AY1211" s="261" t="s">
        <v>139</v>
      </c>
    </row>
    <row r="1212" spans="2:51" s="12" customFormat="1" ht="12">
      <c r="B1212" s="250"/>
      <c r="C1212" s="251"/>
      <c r="D1212" s="252" t="s">
        <v>148</v>
      </c>
      <c r="E1212" s="253" t="s">
        <v>1</v>
      </c>
      <c r="F1212" s="254" t="s">
        <v>1578</v>
      </c>
      <c r="G1212" s="251"/>
      <c r="H1212" s="255">
        <v>1.688</v>
      </c>
      <c r="I1212" s="256"/>
      <c r="J1212" s="251"/>
      <c r="K1212" s="251"/>
      <c r="L1212" s="257"/>
      <c r="M1212" s="258"/>
      <c r="N1212" s="259"/>
      <c r="O1212" s="259"/>
      <c r="P1212" s="259"/>
      <c r="Q1212" s="259"/>
      <c r="R1212" s="259"/>
      <c r="S1212" s="259"/>
      <c r="T1212" s="260"/>
      <c r="AT1212" s="261" t="s">
        <v>148</v>
      </c>
      <c r="AU1212" s="261" t="s">
        <v>83</v>
      </c>
      <c r="AV1212" s="12" t="s">
        <v>83</v>
      </c>
      <c r="AW1212" s="12" t="s">
        <v>30</v>
      </c>
      <c r="AX1212" s="12" t="s">
        <v>73</v>
      </c>
      <c r="AY1212" s="261" t="s">
        <v>139</v>
      </c>
    </row>
    <row r="1213" spans="2:51" s="12" customFormat="1" ht="12">
      <c r="B1213" s="250"/>
      <c r="C1213" s="251"/>
      <c r="D1213" s="252" t="s">
        <v>148</v>
      </c>
      <c r="E1213" s="253" t="s">
        <v>1</v>
      </c>
      <c r="F1213" s="254" t="s">
        <v>1579</v>
      </c>
      <c r="G1213" s="251"/>
      <c r="H1213" s="255">
        <v>0.969</v>
      </c>
      <c r="I1213" s="256"/>
      <c r="J1213" s="251"/>
      <c r="K1213" s="251"/>
      <c r="L1213" s="257"/>
      <c r="M1213" s="258"/>
      <c r="N1213" s="259"/>
      <c r="O1213" s="259"/>
      <c r="P1213" s="259"/>
      <c r="Q1213" s="259"/>
      <c r="R1213" s="259"/>
      <c r="S1213" s="259"/>
      <c r="T1213" s="260"/>
      <c r="AT1213" s="261" t="s">
        <v>148</v>
      </c>
      <c r="AU1213" s="261" t="s">
        <v>83</v>
      </c>
      <c r="AV1213" s="12" t="s">
        <v>83</v>
      </c>
      <c r="AW1213" s="12" t="s">
        <v>30</v>
      </c>
      <c r="AX1213" s="12" t="s">
        <v>73</v>
      </c>
      <c r="AY1213" s="261" t="s">
        <v>139</v>
      </c>
    </row>
    <row r="1214" spans="2:51" s="13" customFormat="1" ht="12">
      <c r="B1214" s="262"/>
      <c r="C1214" s="263"/>
      <c r="D1214" s="252" t="s">
        <v>148</v>
      </c>
      <c r="E1214" s="264" t="s">
        <v>1</v>
      </c>
      <c r="F1214" s="265" t="s">
        <v>150</v>
      </c>
      <c r="G1214" s="263"/>
      <c r="H1214" s="266">
        <v>4.041</v>
      </c>
      <c r="I1214" s="267"/>
      <c r="J1214" s="263"/>
      <c r="K1214" s="263"/>
      <c r="L1214" s="268"/>
      <c r="M1214" s="269"/>
      <c r="N1214" s="270"/>
      <c r="O1214" s="270"/>
      <c r="P1214" s="270"/>
      <c r="Q1214" s="270"/>
      <c r="R1214" s="270"/>
      <c r="S1214" s="270"/>
      <c r="T1214" s="271"/>
      <c r="AT1214" s="272" t="s">
        <v>148</v>
      </c>
      <c r="AU1214" s="272" t="s">
        <v>83</v>
      </c>
      <c r="AV1214" s="13" t="s">
        <v>146</v>
      </c>
      <c r="AW1214" s="13" t="s">
        <v>30</v>
      </c>
      <c r="AX1214" s="13" t="s">
        <v>81</v>
      </c>
      <c r="AY1214" s="272" t="s">
        <v>139</v>
      </c>
    </row>
    <row r="1215" spans="2:65" s="1" customFormat="1" ht="24" customHeight="1">
      <c r="B1215" s="38"/>
      <c r="C1215" s="237" t="s">
        <v>1580</v>
      </c>
      <c r="D1215" s="237" t="s">
        <v>141</v>
      </c>
      <c r="E1215" s="238" t="s">
        <v>1581</v>
      </c>
      <c r="F1215" s="239" t="s">
        <v>1582</v>
      </c>
      <c r="G1215" s="240" t="s">
        <v>193</v>
      </c>
      <c r="H1215" s="241">
        <v>0.204</v>
      </c>
      <c r="I1215" s="242"/>
      <c r="J1215" s="243">
        <f>ROUND(I1215*H1215,2)</f>
        <v>0</v>
      </c>
      <c r="K1215" s="239" t="s">
        <v>145</v>
      </c>
      <c r="L1215" s="43"/>
      <c r="M1215" s="244" t="s">
        <v>1</v>
      </c>
      <c r="N1215" s="245" t="s">
        <v>38</v>
      </c>
      <c r="O1215" s="86"/>
      <c r="P1215" s="246">
        <f>O1215*H1215</f>
        <v>0</v>
      </c>
      <c r="Q1215" s="246">
        <v>0.84758</v>
      </c>
      <c r="R1215" s="246">
        <f>Q1215*H1215</f>
        <v>0.17290632</v>
      </c>
      <c r="S1215" s="246">
        <v>0</v>
      </c>
      <c r="T1215" s="247">
        <f>S1215*H1215</f>
        <v>0</v>
      </c>
      <c r="AR1215" s="248" t="s">
        <v>146</v>
      </c>
      <c r="AT1215" s="248" t="s">
        <v>141</v>
      </c>
      <c r="AU1215" s="248" t="s">
        <v>83</v>
      </c>
      <c r="AY1215" s="17" t="s">
        <v>139</v>
      </c>
      <c r="BE1215" s="249">
        <f>IF(N1215="základní",J1215,0)</f>
        <v>0</v>
      </c>
      <c r="BF1215" s="249">
        <f>IF(N1215="snížená",J1215,0)</f>
        <v>0</v>
      </c>
      <c r="BG1215" s="249">
        <f>IF(N1215="zákl. přenesená",J1215,0)</f>
        <v>0</v>
      </c>
      <c r="BH1215" s="249">
        <f>IF(N1215="sníž. přenesená",J1215,0)</f>
        <v>0</v>
      </c>
      <c r="BI1215" s="249">
        <f>IF(N1215="nulová",J1215,0)</f>
        <v>0</v>
      </c>
      <c r="BJ1215" s="17" t="s">
        <v>81</v>
      </c>
      <c r="BK1215" s="249">
        <f>ROUND(I1215*H1215,2)</f>
        <v>0</v>
      </c>
      <c r="BL1215" s="17" t="s">
        <v>146</v>
      </c>
      <c r="BM1215" s="248" t="s">
        <v>1583</v>
      </c>
    </row>
    <row r="1216" spans="2:51" s="14" customFormat="1" ht="12">
      <c r="B1216" s="289"/>
      <c r="C1216" s="290"/>
      <c r="D1216" s="252" t="s">
        <v>148</v>
      </c>
      <c r="E1216" s="291" t="s">
        <v>1</v>
      </c>
      <c r="F1216" s="292" t="s">
        <v>1497</v>
      </c>
      <c r="G1216" s="290"/>
      <c r="H1216" s="291" t="s">
        <v>1</v>
      </c>
      <c r="I1216" s="293"/>
      <c r="J1216" s="290"/>
      <c r="K1216" s="290"/>
      <c r="L1216" s="294"/>
      <c r="M1216" s="295"/>
      <c r="N1216" s="296"/>
      <c r="O1216" s="296"/>
      <c r="P1216" s="296"/>
      <c r="Q1216" s="296"/>
      <c r="R1216" s="296"/>
      <c r="S1216" s="296"/>
      <c r="T1216" s="297"/>
      <c r="AT1216" s="298" t="s">
        <v>148</v>
      </c>
      <c r="AU1216" s="298" t="s">
        <v>83</v>
      </c>
      <c r="AV1216" s="14" t="s">
        <v>81</v>
      </c>
      <c r="AW1216" s="14" t="s">
        <v>30</v>
      </c>
      <c r="AX1216" s="14" t="s">
        <v>73</v>
      </c>
      <c r="AY1216" s="298" t="s">
        <v>139</v>
      </c>
    </row>
    <row r="1217" spans="2:51" s="12" customFormat="1" ht="12">
      <c r="B1217" s="250"/>
      <c r="C1217" s="251"/>
      <c r="D1217" s="252" t="s">
        <v>148</v>
      </c>
      <c r="E1217" s="253" t="s">
        <v>1</v>
      </c>
      <c r="F1217" s="254" t="s">
        <v>1584</v>
      </c>
      <c r="G1217" s="251"/>
      <c r="H1217" s="255">
        <v>0.044</v>
      </c>
      <c r="I1217" s="256"/>
      <c r="J1217" s="251"/>
      <c r="K1217" s="251"/>
      <c r="L1217" s="257"/>
      <c r="M1217" s="258"/>
      <c r="N1217" s="259"/>
      <c r="O1217" s="259"/>
      <c r="P1217" s="259"/>
      <c r="Q1217" s="259"/>
      <c r="R1217" s="259"/>
      <c r="S1217" s="259"/>
      <c r="T1217" s="260"/>
      <c r="AT1217" s="261" t="s">
        <v>148</v>
      </c>
      <c r="AU1217" s="261" t="s">
        <v>83</v>
      </c>
      <c r="AV1217" s="12" t="s">
        <v>83</v>
      </c>
      <c r="AW1217" s="12" t="s">
        <v>30</v>
      </c>
      <c r="AX1217" s="12" t="s">
        <v>73</v>
      </c>
      <c r="AY1217" s="261" t="s">
        <v>139</v>
      </c>
    </row>
    <row r="1218" spans="2:51" s="12" customFormat="1" ht="12">
      <c r="B1218" s="250"/>
      <c r="C1218" s="251"/>
      <c r="D1218" s="252" t="s">
        <v>148</v>
      </c>
      <c r="E1218" s="253" t="s">
        <v>1</v>
      </c>
      <c r="F1218" s="254" t="s">
        <v>1585</v>
      </c>
      <c r="G1218" s="251"/>
      <c r="H1218" s="255">
        <v>0.046</v>
      </c>
      <c r="I1218" s="256"/>
      <c r="J1218" s="251"/>
      <c r="K1218" s="251"/>
      <c r="L1218" s="257"/>
      <c r="M1218" s="258"/>
      <c r="N1218" s="259"/>
      <c r="O1218" s="259"/>
      <c r="P1218" s="259"/>
      <c r="Q1218" s="259"/>
      <c r="R1218" s="259"/>
      <c r="S1218" s="259"/>
      <c r="T1218" s="260"/>
      <c r="AT1218" s="261" t="s">
        <v>148</v>
      </c>
      <c r="AU1218" s="261" t="s">
        <v>83</v>
      </c>
      <c r="AV1218" s="12" t="s">
        <v>83</v>
      </c>
      <c r="AW1218" s="12" t="s">
        <v>30</v>
      </c>
      <c r="AX1218" s="12" t="s">
        <v>73</v>
      </c>
      <c r="AY1218" s="261" t="s">
        <v>139</v>
      </c>
    </row>
    <row r="1219" spans="2:51" s="12" customFormat="1" ht="12">
      <c r="B1219" s="250"/>
      <c r="C1219" s="251"/>
      <c r="D1219" s="252" t="s">
        <v>148</v>
      </c>
      <c r="E1219" s="253" t="s">
        <v>1</v>
      </c>
      <c r="F1219" s="254" t="s">
        <v>1586</v>
      </c>
      <c r="G1219" s="251"/>
      <c r="H1219" s="255">
        <v>0.073</v>
      </c>
      <c r="I1219" s="256"/>
      <c r="J1219" s="251"/>
      <c r="K1219" s="251"/>
      <c r="L1219" s="257"/>
      <c r="M1219" s="258"/>
      <c r="N1219" s="259"/>
      <c r="O1219" s="259"/>
      <c r="P1219" s="259"/>
      <c r="Q1219" s="259"/>
      <c r="R1219" s="259"/>
      <c r="S1219" s="259"/>
      <c r="T1219" s="260"/>
      <c r="AT1219" s="261" t="s">
        <v>148</v>
      </c>
      <c r="AU1219" s="261" t="s">
        <v>83</v>
      </c>
      <c r="AV1219" s="12" t="s">
        <v>83</v>
      </c>
      <c r="AW1219" s="12" t="s">
        <v>30</v>
      </c>
      <c r="AX1219" s="12" t="s">
        <v>73</v>
      </c>
      <c r="AY1219" s="261" t="s">
        <v>139</v>
      </c>
    </row>
    <row r="1220" spans="2:51" s="12" customFormat="1" ht="12">
      <c r="B1220" s="250"/>
      <c r="C1220" s="251"/>
      <c r="D1220" s="252" t="s">
        <v>148</v>
      </c>
      <c r="E1220" s="253" t="s">
        <v>1</v>
      </c>
      <c r="F1220" s="254" t="s">
        <v>1587</v>
      </c>
      <c r="G1220" s="251"/>
      <c r="H1220" s="255">
        <v>0.041</v>
      </c>
      <c r="I1220" s="256"/>
      <c r="J1220" s="251"/>
      <c r="K1220" s="251"/>
      <c r="L1220" s="257"/>
      <c r="M1220" s="258"/>
      <c r="N1220" s="259"/>
      <c r="O1220" s="259"/>
      <c r="P1220" s="259"/>
      <c r="Q1220" s="259"/>
      <c r="R1220" s="259"/>
      <c r="S1220" s="259"/>
      <c r="T1220" s="260"/>
      <c r="AT1220" s="261" t="s">
        <v>148</v>
      </c>
      <c r="AU1220" s="261" t="s">
        <v>83</v>
      </c>
      <c r="AV1220" s="12" t="s">
        <v>83</v>
      </c>
      <c r="AW1220" s="12" t="s">
        <v>30</v>
      </c>
      <c r="AX1220" s="12" t="s">
        <v>73</v>
      </c>
      <c r="AY1220" s="261" t="s">
        <v>139</v>
      </c>
    </row>
    <row r="1221" spans="2:51" s="13" customFormat="1" ht="12">
      <c r="B1221" s="262"/>
      <c r="C1221" s="263"/>
      <c r="D1221" s="252" t="s">
        <v>148</v>
      </c>
      <c r="E1221" s="264" t="s">
        <v>1</v>
      </c>
      <c r="F1221" s="265" t="s">
        <v>150</v>
      </c>
      <c r="G1221" s="263"/>
      <c r="H1221" s="266">
        <v>0.204</v>
      </c>
      <c r="I1221" s="267"/>
      <c r="J1221" s="263"/>
      <c r="K1221" s="263"/>
      <c r="L1221" s="268"/>
      <c r="M1221" s="269"/>
      <c r="N1221" s="270"/>
      <c r="O1221" s="270"/>
      <c r="P1221" s="270"/>
      <c r="Q1221" s="270"/>
      <c r="R1221" s="270"/>
      <c r="S1221" s="270"/>
      <c r="T1221" s="271"/>
      <c r="AT1221" s="272" t="s">
        <v>148</v>
      </c>
      <c r="AU1221" s="272" t="s">
        <v>83</v>
      </c>
      <c r="AV1221" s="13" t="s">
        <v>146</v>
      </c>
      <c r="AW1221" s="13" t="s">
        <v>30</v>
      </c>
      <c r="AX1221" s="13" t="s">
        <v>81</v>
      </c>
      <c r="AY1221" s="272" t="s">
        <v>139</v>
      </c>
    </row>
    <row r="1222" spans="2:63" s="11" customFormat="1" ht="22.8" customHeight="1">
      <c r="B1222" s="221"/>
      <c r="C1222" s="222"/>
      <c r="D1222" s="223" t="s">
        <v>72</v>
      </c>
      <c r="E1222" s="235" t="s">
        <v>164</v>
      </c>
      <c r="F1222" s="235" t="s">
        <v>1588</v>
      </c>
      <c r="G1222" s="222"/>
      <c r="H1222" s="222"/>
      <c r="I1222" s="225"/>
      <c r="J1222" s="236">
        <f>BK1222</f>
        <v>0</v>
      </c>
      <c r="K1222" s="222"/>
      <c r="L1222" s="227"/>
      <c r="M1222" s="228"/>
      <c r="N1222" s="229"/>
      <c r="O1222" s="229"/>
      <c r="P1222" s="230">
        <f>SUM(P1223:P1243)</f>
        <v>0</v>
      </c>
      <c r="Q1222" s="229"/>
      <c r="R1222" s="230">
        <f>SUM(R1223:R1243)</f>
        <v>41.519127940000004</v>
      </c>
      <c r="S1222" s="229"/>
      <c r="T1222" s="231">
        <f>SUM(T1223:T1243)</f>
        <v>0</v>
      </c>
      <c r="AR1222" s="232" t="s">
        <v>81</v>
      </c>
      <c r="AT1222" s="233" t="s">
        <v>72</v>
      </c>
      <c r="AU1222" s="233" t="s">
        <v>81</v>
      </c>
      <c r="AY1222" s="232" t="s">
        <v>139</v>
      </c>
      <c r="BK1222" s="234">
        <f>SUM(BK1223:BK1243)</f>
        <v>0</v>
      </c>
    </row>
    <row r="1223" spans="2:65" s="1" customFormat="1" ht="16.5" customHeight="1">
      <c r="B1223" s="38"/>
      <c r="C1223" s="237" t="s">
        <v>1589</v>
      </c>
      <c r="D1223" s="237" t="s">
        <v>141</v>
      </c>
      <c r="E1223" s="238" t="s">
        <v>1590</v>
      </c>
      <c r="F1223" s="239" t="s">
        <v>1591</v>
      </c>
      <c r="G1223" s="240" t="s">
        <v>433</v>
      </c>
      <c r="H1223" s="241">
        <v>38.298</v>
      </c>
      <c r="I1223" s="242"/>
      <c r="J1223" s="243">
        <f>ROUND(I1223*H1223,2)</f>
        <v>0</v>
      </c>
      <c r="K1223" s="239" t="s">
        <v>1</v>
      </c>
      <c r="L1223" s="43"/>
      <c r="M1223" s="244" t="s">
        <v>1</v>
      </c>
      <c r="N1223" s="245" t="s">
        <v>38</v>
      </c>
      <c r="O1223" s="86"/>
      <c r="P1223" s="246">
        <f>O1223*H1223</f>
        <v>0</v>
      </c>
      <c r="Q1223" s="246">
        <v>0</v>
      </c>
      <c r="R1223" s="246">
        <f>Q1223*H1223</f>
        <v>0</v>
      </c>
      <c r="S1223" s="246">
        <v>0</v>
      </c>
      <c r="T1223" s="247">
        <f>S1223*H1223</f>
        <v>0</v>
      </c>
      <c r="AR1223" s="248" t="s">
        <v>146</v>
      </c>
      <c r="AT1223" s="248" t="s">
        <v>141</v>
      </c>
      <c r="AU1223" s="248" t="s">
        <v>83</v>
      </c>
      <c r="AY1223" s="17" t="s">
        <v>139</v>
      </c>
      <c r="BE1223" s="249">
        <f>IF(N1223="základní",J1223,0)</f>
        <v>0</v>
      </c>
      <c r="BF1223" s="249">
        <f>IF(N1223="snížená",J1223,0)</f>
        <v>0</v>
      </c>
      <c r="BG1223" s="249">
        <f>IF(N1223="zákl. přenesená",J1223,0)</f>
        <v>0</v>
      </c>
      <c r="BH1223" s="249">
        <f>IF(N1223="sníž. přenesená",J1223,0)</f>
        <v>0</v>
      </c>
      <c r="BI1223" s="249">
        <f>IF(N1223="nulová",J1223,0)</f>
        <v>0</v>
      </c>
      <c r="BJ1223" s="17" t="s">
        <v>81</v>
      </c>
      <c r="BK1223" s="249">
        <f>ROUND(I1223*H1223,2)</f>
        <v>0</v>
      </c>
      <c r="BL1223" s="17" t="s">
        <v>146</v>
      </c>
      <c r="BM1223" s="248" t="s">
        <v>1592</v>
      </c>
    </row>
    <row r="1224" spans="2:51" s="14" customFormat="1" ht="12">
      <c r="B1224" s="289"/>
      <c r="C1224" s="290"/>
      <c r="D1224" s="252" t="s">
        <v>148</v>
      </c>
      <c r="E1224" s="291" t="s">
        <v>1</v>
      </c>
      <c r="F1224" s="292" t="s">
        <v>1593</v>
      </c>
      <c r="G1224" s="290"/>
      <c r="H1224" s="291" t="s">
        <v>1</v>
      </c>
      <c r="I1224" s="293"/>
      <c r="J1224" s="290"/>
      <c r="K1224" s="290"/>
      <c r="L1224" s="294"/>
      <c r="M1224" s="295"/>
      <c r="N1224" s="296"/>
      <c r="O1224" s="296"/>
      <c r="P1224" s="296"/>
      <c r="Q1224" s="296"/>
      <c r="R1224" s="296"/>
      <c r="S1224" s="296"/>
      <c r="T1224" s="297"/>
      <c r="AT1224" s="298" t="s">
        <v>148</v>
      </c>
      <c r="AU1224" s="298" t="s">
        <v>83</v>
      </c>
      <c r="AV1224" s="14" t="s">
        <v>81</v>
      </c>
      <c r="AW1224" s="14" t="s">
        <v>30</v>
      </c>
      <c r="AX1224" s="14" t="s">
        <v>73</v>
      </c>
      <c r="AY1224" s="298" t="s">
        <v>139</v>
      </c>
    </row>
    <row r="1225" spans="2:51" s="12" customFormat="1" ht="12">
      <c r="B1225" s="250"/>
      <c r="C1225" s="251"/>
      <c r="D1225" s="252" t="s">
        <v>148</v>
      </c>
      <c r="E1225" s="253" t="s">
        <v>1</v>
      </c>
      <c r="F1225" s="254" t="s">
        <v>1594</v>
      </c>
      <c r="G1225" s="251"/>
      <c r="H1225" s="255">
        <v>7.873</v>
      </c>
      <c r="I1225" s="256"/>
      <c r="J1225" s="251"/>
      <c r="K1225" s="251"/>
      <c r="L1225" s="257"/>
      <c r="M1225" s="258"/>
      <c r="N1225" s="259"/>
      <c r="O1225" s="259"/>
      <c r="P1225" s="259"/>
      <c r="Q1225" s="259"/>
      <c r="R1225" s="259"/>
      <c r="S1225" s="259"/>
      <c r="T1225" s="260"/>
      <c r="AT1225" s="261" t="s">
        <v>148</v>
      </c>
      <c r="AU1225" s="261" t="s">
        <v>83</v>
      </c>
      <c r="AV1225" s="12" t="s">
        <v>83</v>
      </c>
      <c r="AW1225" s="12" t="s">
        <v>30</v>
      </c>
      <c r="AX1225" s="12" t="s">
        <v>73</v>
      </c>
      <c r="AY1225" s="261" t="s">
        <v>139</v>
      </c>
    </row>
    <row r="1226" spans="2:51" s="12" customFormat="1" ht="12">
      <c r="B1226" s="250"/>
      <c r="C1226" s="251"/>
      <c r="D1226" s="252" t="s">
        <v>148</v>
      </c>
      <c r="E1226" s="253" t="s">
        <v>1</v>
      </c>
      <c r="F1226" s="254" t="s">
        <v>1595</v>
      </c>
      <c r="G1226" s="251"/>
      <c r="H1226" s="255">
        <v>30.425</v>
      </c>
      <c r="I1226" s="256"/>
      <c r="J1226" s="251"/>
      <c r="K1226" s="251"/>
      <c r="L1226" s="257"/>
      <c r="M1226" s="258"/>
      <c r="N1226" s="259"/>
      <c r="O1226" s="259"/>
      <c r="P1226" s="259"/>
      <c r="Q1226" s="259"/>
      <c r="R1226" s="259"/>
      <c r="S1226" s="259"/>
      <c r="T1226" s="260"/>
      <c r="AT1226" s="261" t="s">
        <v>148</v>
      </c>
      <c r="AU1226" s="261" t="s">
        <v>83</v>
      </c>
      <c r="AV1226" s="12" t="s">
        <v>83</v>
      </c>
      <c r="AW1226" s="12" t="s">
        <v>30</v>
      </c>
      <c r="AX1226" s="12" t="s">
        <v>73</v>
      </c>
      <c r="AY1226" s="261" t="s">
        <v>139</v>
      </c>
    </row>
    <row r="1227" spans="2:51" s="13" customFormat="1" ht="12">
      <c r="B1227" s="262"/>
      <c r="C1227" s="263"/>
      <c r="D1227" s="252" t="s">
        <v>148</v>
      </c>
      <c r="E1227" s="264" t="s">
        <v>1</v>
      </c>
      <c r="F1227" s="265" t="s">
        <v>150</v>
      </c>
      <c r="G1227" s="263"/>
      <c r="H1227" s="266">
        <v>38.298</v>
      </c>
      <c r="I1227" s="267"/>
      <c r="J1227" s="263"/>
      <c r="K1227" s="263"/>
      <c r="L1227" s="268"/>
      <c r="M1227" s="269"/>
      <c r="N1227" s="270"/>
      <c r="O1227" s="270"/>
      <c r="P1227" s="270"/>
      <c r="Q1227" s="270"/>
      <c r="R1227" s="270"/>
      <c r="S1227" s="270"/>
      <c r="T1227" s="271"/>
      <c r="AT1227" s="272" t="s">
        <v>148</v>
      </c>
      <c r="AU1227" s="272" t="s">
        <v>83</v>
      </c>
      <c r="AV1227" s="13" t="s">
        <v>146</v>
      </c>
      <c r="AW1227" s="13" t="s">
        <v>30</v>
      </c>
      <c r="AX1227" s="13" t="s">
        <v>81</v>
      </c>
      <c r="AY1227" s="272" t="s">
        <v>139</v>
      </c>
    </row>
    <row r="1228" spans="2:65" s="1" customFormat="1" ht="16.5" customHeight="1">
      <c r="B1228" s="38"/>
      <c r="C1228" s="237" t="s">
        <v>1596</v>
      </c>
      <c r="D1228" s="237" t="s">
        <v>141</v>
      </c>
      <c r="E1228" s="238" t="s">
        <v>1597</v>
      </c>
      <c r="F1228" s="239" t="s">
        <v>1598</v>
      </c>
      <c r="G1228" s="240" t="s">
        <v>433</v>
      </c>
      <c r="H1228" s="241">
        <v>96.601</v>
      </c>
      <c r="I1228" s="242"/>
      <c r="J1228" s="243">
        <f>ROUND(I1228*H1228,2)</f>
        <v>0</v>
      </c>
      <c r="K1228" s="239" t="s">
        <v>145</v>
      </c>
      <c r="L1228" s="43"/>
      <c r="M1228" s="244" t="s">
        <v>1</v>
      </c>
      <c r="N1228" s="245" t="s">
        <v>38</v>
      </c>
      <c r="O1228" s="86"/>
      <c r="P1228" s="246">
        <f>O1228*H1228</f>
        <v>0</v>
      </c>
      <c r="Q1228" s="246">
        <v>0.27994</v>
      </c>
      <c r="R1228" s="246">
        <f>Q1228*H1228</f>
        <v>27.04248394</v>
      </c>
      <c r="S1228" s="246">
        <v>0</v>
      </c>
      <c r="T1228" s="247">
        <f>S1228*H1228</f>
        <v>0</v>
      </c>
      <c r="AR1228" s="248" t="s">
        <v>146</v>
      </c>
      <c r="AT1228" s="248" t="s">
        <v>141</v>
      </c>
      <c r="AU1228" s="248" t="s">
        <v>83</v>
      </c>
      <c r="AY1228" s="17" t="s">
        <v>139</v>
      </c>
      <c r="BE1228" s="249">
        <f>IF(N1228="základní",J1228,0)</f>
        <v>0</v>
      </c>
      <c r="BF1228" s="249">
        <f>IF(N1228="snížená",J1228,0)</f>
        <v>0</v>
      </c>
      <c r="BG1228" s="249">
        <f>IF(N1228="zákl. přenesená",J1228,0)</f>
        <v>0</v>
      </c>
      <c r="BH1228" s="249">
        <f>IF(N1228="sníž. přenesená",J1228,0)</f>
        <v>0</v>
      </c>
      <c r="BI1228" s="249">
        <f>IF(N1228="nulová",J1228,0)</f>
        <v>0</v>
      </c>
      <c r="BJ1228" s="17" t="s">
        <v>81</v>
      </c>
      <c r="BK1228" s="249">
        <f>ROUND(I1228*H1228,2)</f>
        <v>0</v>
      </c>
      <c r="BL1228" s="17" t="s">
        <v>146</v>
      </c>
      <c r="BM1228" s="248" t="s">
        <v>1599</v>
      </c>
    </row>
    <row r="1229" spans="2:51" s="14" customFormat="1" ht="12">
      <c r="B1229" s="289"/>
      <c r="C1229" s="290"/>
      <c r="D1229" s="252" t="s">
        <v>148</v>
      </c>
      <c r="E1229" s="291" t="s">
        <v>1</v>
      </c>
      <c r="F1229" s="292" t="s">
        <v>1593</v>
      </c>
      <c r="G1229" s="290"/>
      <c r="H1229" s="291" t="s">
        <v>1</v>
      </c>
      <c r="I1229" s="293"/>
      <c r="J1229" s="290"/>
      <c r="K1229" s="290"/>
      <c r="L1229" s="294"/>
      <c r="M1229" s="295"/>
      <c r="N1229" s="296"/>
      <c r="O1229" s="296"/>
      <c r="P1229" s="296"/>
      <c r="Q1229" s="296"/>
      <c r="R1229" s="296"/>
      <c r="S1229" s="296"/>
      <c r="T1229" s="297"/>
      <c r="AT1229" s="298" t="s">
        <v>148</v>
      </c>
      <c r="AU1229" s="298" t="s">
        <v>83</v>
      </c>
      <c r="AV1229" s="14" t="s">
        <v>81</v>
      </c>
      <c r="AW1229" s="14" t="s">
        <v>30</v>
      </c>
      <c r="AX1229" s="14" t="s">
        <v>73</v>
      </c>
      <c r="AY1229" s="298" t="s">
        <v>139</v>
      </c>
    </row>
    <row r="1230" spans="2:51" s="12" customFormat="1" ht="12">
      <c r="B1230" s="250"/>
      <c r="C1230" s="251"/>
      <c r="D1230" s="252" t="s">
        <v>148</v>
      </c>
      <c r="E1230" s="253" t="s">
        <v>1</v>
      </c>
      <c r="F1230" s="254" t="s">
        <v>1594</v>
      </c>
      <c r="G1230" s="251"/>
      <c r="H1230" s="255">
        <v>7.873</v>
      </c>
      <c r="I1230" s="256"/>
      <c r="J1230" s="251"/>
      <c r="K1230" s="251"/>
      <c r="L1230" s="257"/>
      <c r="M1230" s="258"/>
      <c r="N1230" s="259"/>
      <c r="O1230" s="259"/>
      <c r="P1230" s="259"/>
      <c r="Q1230" s="259"/>
      <c r="R1230" s="259"/>
      <c r="S1230" s="259"/>
      <c r="T1230" s="260"/>
      <c r="AT1230" s="261" t="s">
        <v>148</v>
      </c>
      <c r="AU1230" s="261" t="s">
        <v>83</v>
      </c>
      <c r="AV1230" s="12" t="s">
        <v>83</v>
      </c>
      <c r="AW1230" s="12" t="s">
        <v>30</v>
      </c>
      <c r="AX1230" s="12" t="s">
        <v>73</v>
      </c>
      <c r="AY1230" s="261" t="s">
        <v>139</v>
      </c>
    </row>
    <row r="1231" spans="2:51" s="12" customFormat="1" ht="12">
      <c r="B1231" s="250"/>
      <c r="C1231" s="251"/>
      <c r="D1231" s="252" t="s">
        <v>148</v>
      </c>
      <c r="E1231" s="253" t="s">
        <v>1</v>
      </c>
      <c r="F1231" s="254" t="s">
        <v>1595</v>
      </c>
      <c r="G1231" s="251"/>
      <c r="H1231" s="255">
        <v>30.425</v>
      </c>
      <c r="I1231" s="256"/>
      <c r="J1231" s="251"/>
      <c r="K1231" s="251"/>
      <c r="L1231" s="257"/>
      <c r="M1231" s="258"/>
      <c r="N1231" s="259"/>
      <c r="O1231" s="259"/>
      <c r="P1231" s="259"/>
      <c r="Q1231" s="259"/>
      <c r="R1231" s="259"/>
      <c r="S1231" s="259"/>
      <c r="T1231" s="260"/>
      <c r="AT1231" s="261" t="s">
        <v>148</v>
      </c>
      <c r="AU1231" s="261" t="s">
        <v>83</v>
      </c>
      <c r="AV1231" s="12" t="s">
        <v>83</v>
      </c>
      <c r="AW1231" s="12" t="s">
        <v>30</v>
      </c>
      <c r="AX1231" s="12" t="s">
        <v>73</v>
      </c>
      <c r="AY1231" s="261" t="s">
        <v>139</v>
      </c>
    </row>
    <row r="1232" spans="2:51" s="12" customFormat="1" ht="12">
      <c r="B1232" s="250"/>
      <c r="C1232" s="251"/>
      <c r="D1232" s="252" t="s">
        <v>148</v>
      </c>
      <c r="E1232" s="253" t="s">
        <v>1</v>
      </c>
      <c r="F1232" s="254" t="s">
        <v>1600</v>
      </c>
      <c r="G1232" s="251"/>
      <c r="H1232" s="255">
        <v>5.934</v>
      </c>
      <c r="I1232" s="256"/>
      <c r="J1232" s="251"/>
      <c r="K1232" s="251"/>
      <c r="L1232" s="257"/>
      <c r="M1232" s="258"/>
      <c r="N1232" s="259"/>
      <c r="O1232" s="259"/>
      <c r="P1232" s="259"/>
      <c r="Q1232" s="259"/>
      <c r="R1232" s="259"/>
      <c r="S1232" s="259"/>
      <c r="T1232" s="260"/>
      <c r="AT1232" s="261" t="s">
        <v>148</v>
      </c>
      <c r="AU1232" s="261" t="s">
        <v>83</v>
      </c>
      <c r="AV1232" s="12" t="s">
        <v>83</v>
      </c>
      <c r="AW1232" s="12" t="s">
        <v>30</v>
      </c>
      <c r="AX1232" s="12" t="s">
        <v>73</v>
      </c>
      <c r="AY1232" s="261" t="s">
        <v>139</v>
      </c>
    </row>
    <row r="1233" spans="2:51" s="12" customFormat="1" ht="12">
      <c r="B1233" s="250"/>
      <c r="C1233" s="251"/>
      <c r="D1233" s="252" t="s">
        <v>148</v>
      </c>
      <c r="E1233" s="253" t="s">
        <v>1</v>
      </c>
      <c r="F1233" s="254" t="s">
        <v>1601</v>
      </c>
      <c r="G1233" s="251"/>
      <c r="H1233" s="255">
        <v>22.932</v>
      </c>
      <c r="I1233" s="256"/>
      <c r="J1233" s="251"/>
      <c r="K1233" s="251"/>
      <c r="L1233" s="257"/>
      <c r="M1233" s="258"/>
      <c r="N1233" s="259"/>
      <c r="O1233" s="259"/>
      <c r="P1233" s="259"/>
      <c r="Q1233" s="259"/>
      <c r="R1233" s="259"/>
      <c r="S1233" s="259"/>
      <c r="T1233" s="260"/>
      <c r="AT1233" s="261" t="s">
        <v>148</v>
      </c>
      <c r="AU1233" s="261" t="s">
        <v>83</v>
      </c>
      <c r="AV1233" s="12" t="s">
        <v>83</v>
      </c>
      <c r="AW1233" s="12" t="s">
        <v>30</v>
      </c>
      <c r="AX1233" s="12" t="s">
        <v>73</v>
      </c>
      <c r="AY1233" s="261" t="s">
        <v>139</v>
      </c>
    </row>
    <row r="1234" spans="2:51" s="12" customFormat="1" ht="12">
      <c r="B1234" s="250"/>
      <c r="C1234" s="251"/>
      <c r="D1234" s="252" t="s">
        <v>148</v>
      </c>
      <c r="E1234" s="253" t="s">
        <v>1</v>
      </c>
      <c r="F1234" s="254" t="s">
        <v>1602</v>
      </c>
      <c r="G1234" s="251"/>
      <c r="H1234" s="255">
        <v>3.995</v>
      </c>
      <c r="I1234" s="256"/>
      <c r="J1234" s="251"/>
      <c r="K1234" s="251"/>
      <c r="L1234" s="257"/>
      <c r="M1234" s="258"/>
      <c r="N1234" s="259"/>
      <c r="O1234" s="259"/>
      <c r="P1234" s="259"/>
      <c r="Q1234" s="259"/>
      <c r="R1234" s="259"/>
      <c r="S1234" s="259"/>
      <c r="T1234" s="260"/>
      <c r="AT1234" s="261" t="s">
        <v>148</v>
      </c>
      <c r="AU1234" s="261" t="s">
        <v>83</v>
      </c>
      <c r="AV1234" s="12" t="s">
        <v>83</v>
      </c>
      <c r="AW1234" s="12" t="s">
        <v>30</v>
      </c>
      <c r="AX1234" s="12" t="s">
        <v>73</v>
      </c>
      <c r="AY1234" s="261" t="s">
        <v>139</v>
      </c>
    </row>
    <row r="1235" spans="2:51" s="12" customFormat="1" ht="12">
      <c r="B1235" s="250"/>
      <c r="C1235" s="251"/>
      <c r="D1235" s="252" t="s">
        <v>148</v>
      </c>
      <c r="E1235" s="253" t="s">
        <v>1</v>
      </c>
      <c r="F1235" s="254" t="s">
        <v>1603</v>
      </c>
      <c r="G1235" s="251"/>
      <c r="H1235" s="255">
        <v>15.439</v>
      </c>
      <c r="I1235" s="256"/>
      <c r="J1235" s="251"/>
      <c r="K1235" s="251"/>
      <c r="L1235" s="257"/>
      <c r="M1235" s="258"/>
      <c r="N1235" s="259"/>
      <c r="O1235" s="259"/>
      <c r="P1235" s="259"/>
      <c r="Q1235" s="259"/>
      <c r="R1235" s="259"/>
      <c r="S1235" s="259"/>
      <c r="T1235" s="260"/>
      <c r="AT1235" s="261" t="s">
        <v>148</v>
      </c>
      <c r="AU1235" s="261" t="s">
        <v>83</v>
      </c>
      <c r="AV1235" s="12" t="s">
        <v>83</v>
      </c>
      <c r="AW1235" s="12" t="s">
        <v>30</v>
      </c>
      <c r="AX1235" s="12" t="s">
        <v>73</v>
      </c>
      <c r="AY1235" s="261" t="s">
        <v>139</v>
      </c>
    </row>
    <row r="1236" spans="2:51" s="12" customFormat="1" ht="12">
      <c r="B1236" s="250"/>
      <c r="C1236" s="251"/>
      <c r="D1236" s="252" t="s">
        <v>148</v>
      </c>
      <c r="E1236" s="253" t="s">
        <v>1</v>
      </c>
      <c r="F1236" s="254" t="s">
        <v>1604</v>
      </c>
      <c r="G1236" s="251"/>
      <c r="H1236" s="255">
        <v>2.056</v>
      </c>
      <c r="I1236" s="256"/>
      <c r="J1236" s="251"/>
      <c r="K1236" s="251"/>
      <c r="L1236" s="257"/>
      <c r="M1236" s="258"/>
      <c r="N1236" s="259"/>
      <c r="O1236" s="259"/>
      <c r="P1236" s="259"/>
      <c r="Q1236" s="259"/>
      <c r="R1236" s="259"/>
      <c r="S1236" s="259"/>
      <c r="T1236" s="260"/>
      <c r="AT1236" s="261" t="s">
        <v>148</v>
      </c>
      <c r="AU1236" s="261" t="s">
        <v>83</v>
      </c>
      <c r="AV1236" s="12" t="s">
        <v>83</v>
      </c>
      <c r="AW1236" s="12" t="s">
        <v>30</v>
      </c>
      <c r="AX1236" s="12" t="s">
        <v>73</v>
      </c>
      <c r="AY1236" s="261" t="s">
        <v>139</v>
      </c>
    </row>
    <row r="1237" spans="2:51" s="12" customFormat="1" ht="12">
      <c r="B1237" s="250"/>
      <c r="C1237" s="251"/>
      <c r="D1237" s="252" t="s">
        <v>148</v>
      </c>
      <c r="E1237" s="253" t="s">
        <v>1</v>
      </c>
      <c r="F1237" s="254" t="s">
        <v>1605</v>
      </c>
      <c r="G1237" s="251"/>
      <c r="H1237" s="255">
        <v>7.947</v>
      </c>
      <c r="I1237" s="256"/>
      <c r="J1237" s="251"/>
      <c r="K1237" s="251"/>
      <c r="L1237" s="257"/>
      <c r="M1237" s="258"/>
      <c r="N1237" s="259"/>
      <c r="O1237" s="259"/>
      <c r="P1237" s="259"/>
      <c r="Q1237" s="259"/>
      <c r="R1237" s="259"/>
      <c r="S1237" s="259"/>
      <c r="T1237" s="260"/>
      <c r="AT1237" s="261" t="s">
        <v>148</v>
      </c>
      <c r="AU1237" s="261" t="s">
        <v>83</v>
      </c>
      <c r="AV1237" s="12" t="s">
        <v>83</v>
      </c>
      <c r="AW1237" s="12" t="s">
        <v>30</v>
      </c>
      <c r="AX1237" s="12" t="s">
        <v>73</v>
      </c>
      <c r="AY1237" s="261" t="s">
        <v>139</v>
      </c>
    </row>
    <row r="1238" spans="2:51" s="13" customFormat="1" ht="12">
      <c r="B1238" s="262"/>
      <c r="C1238" s="263"/>
      <c r="D1238" s="252" t="s">
        <v>148</v>
      </c>
      <c r="E1238" s="264" t="s">
        <v>1</v>
      </c>
      <c r="F1238" s="265" t="s">
        <v>150</v>
      </c>
      <c r="G1238" s="263"/>
      <c r="H1238" s="266">
        <v>96.60100000000001</v>
      </c>
      <c r="I1238" s="267"/>
      <c r="J1238" s="263"/>
      <c r="K1238" s="263"/>
      <c r="L1238" s="268"/>
      <c r="M1238" s="269"/>
      <c r="N1238" s="270"/>
      <c r="O1238" s="270"/>
      <c r="P1238" s="270"/>
      <c r="Q1238" s="270"/>
      <c r="R1238" s="270"/>
      <c r="S1238" s="270"/>
      <c r="T1238" s="271"/>
      <c r="AT1238" s="272" t="s">
        <v>148</v>
      </c>
      <c r="AU1238" s="272" t="s">
        <v>83</v>
      </c>
      <c r="AV1238" s="13" t="s">
        <v>146</v>
      </c>
      <c r="AW1238" s="13" t="s">
        <v>30</v>
      </c>
      <c r="AX1238" s="13" t="s">
        <v>81</v>
      </c>
      <c r="AY1238" s="272" t="s">
        <v>139</v>
      </c>
    </row>
    <row r="1239" spans="2:65" s="1" customFormat="1" ht="16.5" customHeight="1">
      <c r="B1239" s="38"/>
      <c r="C1239" s="237" t="s">
        <v>1606</v>
      </c>
      <c r="D1239" s="237" t="s">
        <v>141</v>
      </c>
      <c r="E1239" s="238" t="s">
        <v>1607</v>
      </c>
      <c r="F1239" s="239" t="s">
        <v>1608</v>
      </c>
      <c r="G1239" s="240" t="s">
        <v>433</v>
      </c>
      <c r="H1239" s="241">
        <v>38.298</v>
      </c>
      <c r="I1239" s="242"/>
      <c r="J1239" s="243">
        <f>ROUND(I1239*H1239,2)</f>
        <v>0</v>
      </c>
      <c r="K1239" s="239" t="s">
        <v>145</v>
      </c>
      <c r="L1239" s="43"/>
      <c r="M1239" s="244" t="s">
        <v>1</v>
      </c>
      <c r="N1239" s="245" t="s">
        <v>38</v>
      </c>
      <c r="O1239" s="86"/>
      <c r="P1239" s="246">
        <f>O1239*H1239</f>
        <v>0</v>
      </c>
      <c r="Q1239" s="246">
        <v>0.378</v>
      </c>
      <c r="R1239" s="246">
        <f>Q1239*H1239</f>
        <v>14.476644</v>
      </c>
      <c r="S1239" s="246">
        <v>0</v>
      </c>
      <c r="T1239" s="247">
        <f>S1239*H1239</f>
        <v>0</v>
      </c>
      <c r="AR1239" s="248" t="s">
        <v>146</v>
      </c>
      <c r="AT1239" s="248" t="s">
        <v>141</v>
      </c>
      <c r="AU1239" s="248" t="s">
        <v>83</v>
      </c>
      <c r="AY1239" s="17" t="s">
        <v>139</v>
      </c>
      <c r="BE1239" s="249">
        <f>IF(N1239="základní",J1239,0)</f>
        <v>0</v>
      </c>
      <c r="BF1239" s="249">
        <f>IF(N1239="snížená",J1239,0)</f>
        <v>0</v>
      </c>
      <c r="BG1239" s="249">
        <f>IF(N1239="zákl. přenesená",J1239,0)</f>
        <v>0</v>
      </c>
      <c r="BH1239" s="249">
        <f>IF(N1239="sníž. přenesená",J1239,0)</f>
        <v>0</v>
      </c>
      <c r="BI1239" s="249">
        <f>IF(N1239="nulová",J1239,0)</f>
        <v>0</v>
      </c>
      <c r="BJ1239" s="17" t="s">
        <v>81</v>
      </c>
      <c r="BK1239" s="249">
        <f>ROUND(I1239*H1239,2)</f>
        <v>0</v>
      </c>
      <c r="BL1239" s="17" t="s">
        <v>146</v>
      </c>
      <c r="BM1239" s="248" t="s">
        <v>1609</v>
      </c>
    </row>
    <row r="1240" spans="2:51" s="14" customFormat="1" ht="12">
      <c r="B1240" s="289"/>
      <c r="C1240" s="290"/>
      <c r="D1240" s="252" t="s">
        <v>148</v>
      </c>
      <c r="E1240" s="291" t="s">
        <v>1</v>
      </c>
      <c r="F1240" s="292" t="s">
        <v>1593</v>
      </c>
      <c r="G1240" s="290"/>
      <c r="H1240" s="291" t="s">
        <v>1</v>
      </c>
      <c r="I1240" s="293"/>
      <c r="J1240" s="290"/>
      <c r="K1240" s="290"/>
      <c r="L1240" s="294"/>
      <c r="M1240" s="295"/>
      <c r="N1240" s="296"/>
      <c r="O1240" s="296"/>
      <c r="P1240" s="296"/>
      <c r="Q1240" s="296"/>
      <c r="R1240" s="296"/>
      <c r="S1240" s="296"/>
      <c r="T1240" s="297"/>
      <c r="AT1240" s="298" t="s">
        <v>148</v>
      </c>
      <c r="AU1240" s="298" t="s">
        <v>83</v>
      </c>
      <c r="AV1240" s="14" t="s">
        <v>81</v>
      </c>
      <c r="AW1240" s="14" t="s">
        <v>30</v>
      </c>
      <c r="AX1240" s="14" t="s">
        <v>73</v>
      </c>
      <c r="AY1240" s="298" t="s">
        <v>139</v>
      </c>
    </row>
    <row r="1241" spans="2:51" s="12" customFormat="1" ht="12">
      <c r="B1241" s="250"/>
      <c r="C1241" s="251"/>
      <c r="D1241" s="252" t="s">
        <v>148</v>
      </c>
      <c r="E1241" s="253" t="s">
        <v>1</v>
      </c>
      <c r="F1241" s="254" t="s">
        <v>1594</v>
      </c>
      <c r="G1241" s="251"/>
      <c r="H1241" s="255">
        <v>7.873</v>
      </c>
      <c r="I1241" s="256"/>
      <c r="J1241" s="251"/>
      <c r="K1241" s="251"/>
      <c r="L1241" s="257"/>
      <c r="M1241" s="258"/>
      <c r="N1241" s="259"/>
      <c r="O1241" s="259"/>
      <c r="P1241" s="259"/>
      <c r="Q1241" s="259"/>
      <c r="R1241" s="259"/>
      <c r="S1241" s="259"/>
      <c r="T1241" s="260"/>
      <c r="AT1241" s="261" t="s">
        <v>148</v>
      </c>
      <c r="AU1241" s="261" t="s">
        <v>83</v>
      </c>
      <c r="AV1241" s="12" t="s">
        <v>83</v>
      </c>
      <c r="AW1241" s="12" t="s">
        <v>30</v>
      </c>
      <c r="AX1241" s="12" t="s">
        <v>73</v>
      </c>
      <c r="AY1241" s="261" t="s">
        <v>139</v>
      </c>
    </row>
    <row r="1242" spans="2:51" s="12" customFormat="1" ht="12">
      <c r="B1242" s="250"/>
      <c r="C1242" s="251"/>
      <c r="D1242" s="252" t="s">
        <v>148</v>
      </c>
      <c r="E1242" s="253" t="s">
        <v>1</v>
      </c>
      <c r="F1242" s="254" t="s">
        <v>1595</v>
      </c>
      <c r="G1242" s="251"/>
      <c r="H1242" s="255">
        <v>30.425</v>
      </c>
      <c r="I1242" s="256"/>
      <c r="J1242" s="251"/>
      <c r="K1242" s="251"/>
      <c r="L1242" s="257"/>
      <c r="M1242" s="258"/>
      <c r="N1242" s="259"/>
      <c r="O1242" s="259"/>
      <c r="P1242" s="259"/>
      <c r="Q1242" s="259"/>
      <c r="R1242" s="259"/>
      <c r="S1242" s="259"/>
      <c r="T1242" s="260"/>
      <c r="AT1242" s="261" t="s">
        <v>148</v>
      </c>
      <c r="AU1242" s="261" t="s">
        <v>83</v>
      </c>
      <c r="AV1242" s="12" t="s">
        <v>83</v>
      </c>
      <c r="AW1242" s="12" t="s">
        <v>30</v>
      </c>
      <c r="AX1242" s="12" t="s">
        <v>73</v>
      </c>
      <c r="AY1242" s="261" t="s">
        <v>139</v>
      </c>
    </row>
    <row r="1243" spans="2:51" s="13" customFormat="1" ht="12">
      <c r="B1243" s="262"/>
      <c r="C1243" s="263"/>
      <c r="D1243" s="252" t="s">
        <v>148</v>
      </c>
      <c r="E1243" s="264" t="s">
        <v>1</v>
      </c>
      <c r="F1243" s="265" t="s">
        <v>150</v>
      </c>
      <c r="G1243" s="263"/>
      <c r="H1243" s="266">
        <v>38.298</v>
      </c>
      <c r="I1243" s="267"/>
      <c r="J1243" s="263"/>
      <c r="K1243" s="263"/>
      <c r="L1243" s="268"/>
      <c r="M1243" s="269"/>
      <c r="N1243" s="270"/>
      <c r="O1243" s="270"/>
      <c r="P1243" s="270"/>
      <c r="Q1243" s="270"/>
      <c r="R1243" s="270"/>
      <c r="S1243" s="270"/>
      <c r="T1243" s="271"/>
      <c r="AT1243" s="272" t="s">
        <v>148</v>
      </c>
      <c r="AU1243" s="272" t="s">
        <v>83</v>
      </c>
      <c r="AV1243" s="13" t="s">
        <v>146</v>
      </c>
      <c r="AW1243" s="13" t="s">
        <v>30</v>
      </c>
      <c r="AX1243" s="13" t="s">
        <v>81</v>
      </c>
      <c r="AY1243" s="272" t="s">
        <v>139</v>
      </c>
    </row>
    <row r="1244" spans="2:63" s="11" customFormat="1" ht="22.8" customHeight="1">
      <c r="B1244" s="221"/>
      <c r="C1244" s="222"/>
      <c r="D1244" s="223" t="s">
        <v>72</v>
      </c>
      <c r="E1244" s="235" t="s">
        <v>168</v>
      </c>
      <c r="F1244" s="235" t="s">
        <v>1610</v>
      </c>
      <c r="G1244" s="222"/>
      <c r="H1244" s="222"/>
      <c r="I1244" s="225"/>
      <c r="J1244" s="236">
        <f>BK1244</f>
        <v>0</v>
      </c>
      <c r="K1244" s="222"/>
      <c r="L1244" s="227"/>
      <c r="M1244" s="228"/>
      <c r="N1244" s="229"/>
      <c r="O1244" s="229"/>
      <c r="P1244" s="230">
        <f>SUM(P1245:P1800)</f>
        <v>0</v>
      </c>
      <c r="Q1244" s="229"/>
      <c r="R1244" s="230">
        <f>SUM(R1245:R1800)</f>
        <v>632.3866847</v>
      </c>
      <c r="S1244" s="229"/>
      <c r="T1244" s="231">
        <f>SUM(T1245:T1800)</f>
        <v>0</v>
      </c>
      <c r="AR1244" s="232" t="s">
        <v>81</v>
      </c>
      <c r="AT1244" s="233" t="s">
        <v>72</v>
      </c>
      <c r="AU1244" s="233" t="s">
        <v>81</v>
      </c>
      <c r="AY1244" s="232" t="s">
        <v>139</v>
      </c>
      <c r="BK1244" s="234">
        <f>SUM(BK1245:BK1800)</f>
        <v>0</v>
      </c>
    </row>
    <row r="1245" spans="2:65" s="1" customFormat="1" ht="16.5" customHeight="1">
      <c r="B1245" s="38"/>
      <c r="C1245" s="237" t="s">
        <v>1611</v>
      </c>
      <c r="D1245" s="237" t="s">
        <v>141</v>
      </c>
      <c r="E1245" s="238" t="s">
        <v>1612</v>
      </c>
      <c r="F1245" s="239" t="s">
        <v>1613</v>
      </c>
      <c r="G1245" s="240" t="s">
        <v>433</v>
      </c>
      <c r="H1245" s="241">
        <v>335.676</v>
      </c>
      <c r="I1245" s="242"/>
      <c r="J1245" s="243">
        <f>ROUND(I1245*H1245,2)</f>
        <v>0</v>
      </c>
      <c r="K1245" s="239" t="s">
        <v>1147</v>
      </c>
      <c r="L1245" s="43"/>
      <c r="M1245" s="244" t="s">
        <v>1</v>
      </c>
      <c r="N1245" s="245" t="s">
        <v>38</v>
      </c>
      <c r="O1245" s="86"/>
      <c r="P1245" s="246">
        <f>O1245*H1245</f>
        <v>0</v>
      </c>
      <c r="Q1245" s="246">
        <v>9E-05</v>
      </c>
      <c r="R1245" s="246">
        <f>Q1245*H1245</f>
        <v>0.03021084</v>
      </c>
      <c r="S1245" s="246">
        <v>0</v>
      </c>
      <c r="T1245" s="247">
        <f>S1245*H1245</f>
        <v>0</v>
      </c>
      <c r="AR1245" s="248" t="s">
        <v>146</v>
      </c>
      <c r="AT1245" s="248" t="s">
        <v>141</v>
      </c>
      <c r="AU1245" s="248" t="s">
        <v>83</v>
      </c>
      <c r="AY1245" s="17" t="s">
        <v>139</v>
      </c>
      <c r="BE1245" s="249">
        <f>IF(N1245="základní",J1245,0)</f>
        <v>0</v>
      </c>
      <c r="BF1245" s="249">
        <f>IF(N1245="snížená",J1245,0)</f>
        <v>0</v>
      </c>
      <c r="BG1245" s="249">
        <f>IF(N1245="zákl. přenesená",J1245,0)</f>
        <v>0</v>
      </c>
      <c r="BH1245" s="249">
        <f>IF(N1245="sníž. přenesená",J1245,0)</f>
        <v>0</v>
      </c>
      <c r="BI1245" s="249">
        <f>IF(N1245="nulová",J1245,0)</f>
        <v>0</v>
      </c>
      <c r="BJ1245" s="17" t="s">
        <v>81</v>
      </c>
      <c r="BK1245" s="249">
        <f>ROUND(I1245*H1245,2)</f>
        <v>0</v>
      </c>
      <c r="BL1245" s="17" t="s">
        <v>146</v>
      </c>
      <c r="BM1245" s="248" t="s">
        <v>1614</v>
      </c>
    </row>
    <row r="1246" spans="2:51" s="12" customFormat="1" ht="12">
      <c r="B1246" s="250"/>
      <c r="C1246" s="251"/>
      <c r="D1246" s="252" t="s">
        <v>148</v>
      </c>
      <c r="E1246" s="253" t="s">
        <v>1</v>
      </c>
      <c r="F1246" s="254" t="s">
        <v>1615</v>
      </c>
      <c r="G1246" s="251"/>
      <c r="H1246" s="255">
        <v>8.85</v>
      </c>
      <c r="I1246" s="256"/>
      <c r="J1246" s="251"/>
      <c r="K1246" s="251"/>
      <c r="L1246" s="257"/>
      <c r="M1246" s="258"/>
      <c r="N1246" s="259"/>
      <c r="O1246" s="259"/>
      <c r="P1246" s="259"/>
      <c r="Q1246" s="259"/>
      <c r="R1246" s="259"/>
      <c r="S1246" s="259"/>
      <c r="T1246" s="260"/>
      <c r="AT1246" s="261" t="s">
        <v>148</v>
      </c>
      <c r="AU1246" s="261" t="s">
        <v>83</v>
      </c>
      <c r="AV1246" s="12" t="s">
        <v>83</v>
      </c>
      <c r="AW1246" s="12" t="s">
        <v>30</v>
      </c>
      <c r="AX1246" s="12" t="s">
        <v>73</v>
      </c>
      <c r="AY1246" s="261" t="s">
        <v>139</v>
      </c>
    </row>
    <row r="1247" spans="2:51" s="12" customFormat="1" ht="12">
      <c r="B1247" s="250"/>
      <c r="C1247" s="251"/>
      <c r="D1247" s="252" t="s">
        <v>148</v>
      </c>
      <c r="E1247" s="253" t="s">
        <v>1</v>
      </c>
      <c r="F1247" s="254" t="s">
        <v>1616</v>
      </c>
      <c r="G1247" s="251"/>
      <c r="H1247" s="255">
        <v>16.637</v>
      </c>
      <c r="I1247" s="256"/>
      <c r="J1247" s="251"/>
      <c r="K1247" s="251"/>
      <c r="L1247" s="257"/>
      <c r="M1247" s="258"/>
      <c r="N1247" s="259"/>
      <c r="O1247" s="259"/>
      <c r="P1247" s="259"/>
      <c r="Q1247" s="259"/>
      <c r="R1247" s="259"/>
      <c r="S1247" s="259"/>
      <c r="T1247" s="260"/>
      <c r="AT1247" s="261" t="s">
        <v>148</v>
      </c>
      <c r="AU1247" s="261" t="s">
        <v>83</v>
      </c>
      <c r="AV1247" s="12" t="s">
        <v>83</v>
      </c>
      <c r="AW1247" s="12" t="s">
        <v>30</v>
      </c>
      <c r="AX1247" s="12" t="s">
        <v>73</v>
      </c>
      <c r="AY1247" s="261" t="s">
        <v>139</v>
      </c>
    </row>
    <row r="1248" spans="2:51" s="12" customFormat="1" ht="12">
      <c r="B1248" s="250"/>
      <c r="C1248" s="251"/>
      <c r="D1248" s="252" t="s">
        <v>148</v>
      </c>
      <c r="E1248" s="253" t="s">
        <v>1</v>
      </c>
      <c r="F1248" s="254" t="s">
        <v>1617</v>
      </c>
      <c r="G1248" s="251"/>
      <c r="H1248" s="255">
        <v>3.188</v>
      </c>
      <c r="I1248" s="256"/>
      <c r="J1248" s="251"/>
      <c r="K1248" s="251"/>
      <c r="L1248" s="257"/>
      <c r="M1248" s="258"/>
      <c r="N1248" s="259"/>
      <c r="O1248" s="259"/>
      <c r="P1248" s="259"/>
      <c r="Q1248" s="259"/>
      <c r="R1248" s="259"/>
      <c r="S1248" s="259"/>
      <c r="T1248" s="260"/>
      <c r="AT1248" s="261" t="s">
        <v>148</v>
      </c>
      <c r="AU1248" s="261" t="s">
        <v>83</v>
      </c>
      <c r="AV1248" s="12" t="s">
        <v>83</v>
      </c>
      <c r="AW1248" s="12" t="s">
        <v>30</v>
      </c>
      <c r="AX1248" s="12" t="s">
        <v>73</v>
      </c>
      <c r="AY1248" s="261" t="s">
        <v>139</v>
      </c>
    </row>
    <row r="1249" spans="2:51" s="12" customFormat="1" ht="12">
      <c r="B1249" s="250"/>
      <c r="C1249" s="251"/>
      <c r="D1249" s="252" t="s">
        <v>148</v>
      </c>
      <c r="E1249" s="253" t="s">
        <v>1</v>
      </c>
      <c r="F1249" s="254" t="s">
        <v>1618</v>
      </c>
      <c r="G1249" s="251"/>
      <c r="H1249" s="255">
        <v>6.75</v>
      </c>
      <c r="I1249" s="256"/>
      <c r="J1249" s="251"/>
      <c r="K1249" s="251"/>
      <c r="L1249" s="257"/>
      <c r="M1249" s="258"/>
      <c r="N1249" s="259"/>
      <c r="O1249" s="259"/>
      <c r="P1249" s="259"/>
      <c r="Q1249" s="259"/>
      <c r="R1249" s="259"/>
      <c r="S1249" s="259"/>
      <c r="T1249" s="260"/>
      <c r="AT1249" s="261" t="s">
        <v>148</v>
      </c>
      <c r="AU1249" s="261" t="s">
        <v>83</v>
      </c>
      <c r="AV1249" s="12" t="s">
        <v>83</v>
      </c>
      <c r="AW1249" s="12" t="s">
        <v>30</v>
      </c>
      <c r="AX1249" s="12" t="s">
        <v>73</v>
      </c>
      <c r="AY1249" s="261" t="s">
        <v>139</v>
      </c>
    </row>
    <row r="1250" spans="2:51" s="12" customFormat="1" ht="12">
      <c r="B1250" s="250"/>
      <c r="C1250" s="251"/>
      <c r="D1250" s="252" t="s">
        <v>148</v>
      </c>
      <c r="E1250" s="253" t="s">
        <v>1</v>
      </c>
      <c r="F1250" s="254" t="s">
        <v>1619</v>
      </c>
      <c r="G1250" s="251"/>
      <c r="H1250" s="255">
        <v>20.25</v>
      </c>
      <c r="I1250" s="256"/>
      <c r="J1250" s="251"/>
      <c r="K1250" s="251"/>
      <c r="L1250" s="257"/>
      <c r="M1250" s="258"/>
      <c r="N1250" s="259"/>
      <c r="O1250" s="259"/>
      <c r="P1250" s="259"/>
      <c r="Q1250" s="259"/>
      <c r="R1250" s="259"/>
      <c r="S1250" s="259"/>
      <c r="T1250" s="260"/>
      <c r="AT1250" s="261" t="s">
        <v>148</v>
      </c>
      <c r="AU1250" s="261" t="s">
        <v>83</v>
      </c>
      <c r="AV1250" s="12" t="s">
        <v>83</v>
      </c>
      <c r="AW1250" s="12" t="s">
        <v>30</v>
      </c>
      <c r="AX1250" s="12" t="s">
        <v>73</v>
      </c>
      <c r="AY1250" s="261" t="s">
        <v>139</v>
      </c>
    </row>
    <row r="1251" spans="2:51" s="12" customFormat="1" ht="12">
      <c r="B1251" s="250"/>
      <c r="C1251" s="251"/>
      <c r="D1251" s="252" t="s">
        <v>148</v>
      </c>
      <c r="E1251" s="253" t="s">
        <v>1</v>
      </c>
      <c r="F1251" s="254" t="s">
        <v>1620</v>
      </c>
      <c r="G1251" s="251"/>
      <c r="H1251" s="255">
        <v>6.3</v>
      </c>
      <c r="I1251" s="256"/>
      <c r="J1251" s="251"/>
      <c r="K1251" s="251"/>
      <c r="L1251" s="257"/>
      <c r="M1251" s="258"/>
      <c r="N1251" s="259"/>
      <c r="O1251" s="259"/>
      <c r="P1251" s="259"/>
      <c r="Q1251" s="259"/>
      <c r="R1251" s="259"/>
      <c r="S1251" s="259"/>
      <c r="T1251" s="260"/>
      <c r="AT1251" s="261" t="s">
        <v>148</v>
      </c>
      <c r="AU1251" s="261" t="s">
        <v>83</v>
      </c>
      <c r="AV1251" s="12" t="s">
        <v>83</v>
      </c>
      <c r="AW1251" s="12" t="s">
        <v>30</v>
      </c>
      <c r="AX1251" s="12" t="s">
        <v>73</v>
      </c>
      <c r="AY1251" s="261" t="s">
        <v>139</v>
      </c>
    </row>
    <row r="1252" spans="2:51" s="12" customFormat="1" ht="12">
      <c r="B1252" s="250"/>
      <c r="C1252" s="251"/>
      <c r="D1252" s="252" t="s">
        <v>148</v>
      </c>
      <c r="E1252" s="253" t="s">
        <v>1</v>
      </c>
      <c r="F1252" s="254" t="s">
        <v>1621</v>
      </c>
      <c r="G1252" s="251"/>
      <c r="H1252" s="255">
        <v>5.727</v>
      </c>
      <c r="I1252" s="256"/>
      <c r="J1252" s="251"/>
      <c r="K1252" s="251"/>
      <c r="L1252" s="257"/>
      <c r="M1252" s="258"/>
      <c r="N1252" s="259"/>
      <c r="O1252" s="259"/>
      <c r="P1252" s="259"/>
      <c r="Q1252" s="259"/>
      <c r="R1252" s="259"/>
      <c r="S1252" s="259"/>
      <c r="T1252" s="260"/>
      <c r="AT1252" s="261" t="s">
        <v>148</v>
      </c>
      <c r="AU1252" s="261" t="s">
        <v>83</v>
      </c>
      <c r="AV1252" s="12" t="s">
        <v>83</v>
      </c>
      <c r="AW1252" s="12" t="s">
        <v>30</v>
      </c>
      <c r="AX1252" s="12" t="s">
        <v>73</v>
      </c>
      <c r="AY1252" s="261" t="s">
        <v>139</v>
      </c>
    </row>
    <row r="1253" spans="2:51" s="12" customFormat="1" ht="12">
      <c r="B1253" s="250"/>
      <c r="C1253" s="251"/>
      <c r="D1253" s="252" t="s">
        <v>148</v>
      </c>
      <c r="E1253" s="253" t="s">
        <v>1</v>
      </c>
      <c r="F1253" s="254" t="s">
        <v>1622</v>
      </c>
      <c r="G1253" s="251"/>
      <c r="H1253" s="255">
        <v>2.173</v>
      </c>
      <c r="I1253" s="256"/>
      <c r="J1253" s="251"/>
      <c r="K1253" s="251"/>
      <c r="L1253" s="257"/>
      <c r="M1253" s="258"/>
      <c r="N1253" s="259"/>
      <c r="O1253" s="259"/>
      <c r="P1253" s="259"/>
      <c r="Q1253" s="259"/>
      <c r="R1253" s="259"/>
      <c r="S1253" s="259"/>
      <c r="T1253" s="260"/>
      <c r="AT1253" s="261" t="s">
        <v>148</v>
      </c>
      <c r="AU1253" s="261" t="s">
        <v>83</v>
      </c>
      <c r="AV1253" s="12" t="s">
        <v>83</v>
      </c>
      <c r="AW1253" s="12" t="s">
        <v>30</v>
      </c>
      <c r="AX1253" s="12" t="s">
        <v>73</v>
      </c>
      <c r="AY1253" s="261" t="s">
        <v>139</v>
      </c>
    </row>
    <row r="1254" spans="2:51" s="12" customFormat="1" ht="12">
      <c r="B1254" s="250"/>
      <c r="C1254" s="251"/>
      <c r="D1254" s="252" t="s">
        <v>148</v>
      </c>
      <c r="E1254" s="253" t="s">
        <v>1</v>
      </c>
      <c r="F1254" s="254" t="s">
        <v>1623</v>
      </c>
      <c r="G1254" s="251"/>
      <c r="H1254" s="255">
        <v>46.113</v>
      </c>
      <c r="I1254" s="256"/>
      <c r="J1254" s="251"/>
      <c r="K1254" s="251"/>
      <c r="L1254" s="257"/>
      <c r="M1254" s="258"/>
      <c r="N1254" s="259"/>
      <c r="O1254" s="259"/>
      <c r="P1254" s="259"/>
      <c r="Q1254" s="259"/>
      <c r="R1254" s="259"/>
      <c r="S1254" s="259"/>
      <c r="T1254" s="260"/>
      <c r="AT1254" s="261" t="s">
        <v>148</v>
      </c>
      <c r="AU1254" s="261" t="s">
        <v>83</v>
      </c>
      <c r="AV1254" s="12" t="s">
        <v>83</v>
      </c>
      <c r="AW1254" s="12" t="s">
        <v>30</v>
      </c>
      <c r="AX1254" s="12" t="s">
        <v>73</v>
      </c>
      <c r="AY1254" s="261" t="s">
        <v>139</v>
      </c>
    </row>
    <row r="1255" spans="2:51" s="12" customFormat="1" ht="12">
      <c r="B1255" s="250"/>
      <c r="C1255" s="251"/>
      <c r="D1255" s="252" t="s">
        <v>148</v>
      </c>
      <c r="E1255" s="253" t="s">
        <v>1</v>
      </c>
      <c r="F1255" s="254" t="s">
        <v>1624</v>
      </c>
      <c r="G1255" s="251"/>
      <c r="H1255" s="255">
        <v>77.05</v>
      </c>
      <c r="I1255" s="256"/>
      <c r="J1255" s="251"/>
      <c r="K1255" s="251"/>
      <c r="L1255" s="257"/>
      <c r="M1255" s="258"/>
      <c r="N1255" s="259"/>
      <c r="O1255" s="259"/>
      <c r="P1255" s="259"/>
      <c r="Q1255" s="259"/>
      <c r="R1255" s="259"/>
      <c r="S1255" s="259"/>
      <c r="T1255" s="260"/>
      <c r="AT1255" s="261" t="s">
        <v>148</v>
      </c>
      <c r="AU1255" s="261" t="s">
        <v>83</v>
      </c>
      <c r="AV1255" s="12" t="s">
        <v>83</v>
      </c>
      <c r="AW1255" s="12" t="s">
        <v>30</v>
      </c>
      <c r="AX1255" s="12" t="s">
        <v>73</v>
      </c>
      <c r="AY1255" s="261" t="s">
        <v>139</v>
      </c>
    </row>
    <row r="1256" spans="2:51" s="12" customFormat="1" ht="12">
      <c r="B1256" s="250"/>
      <c r="C1256" s="251"/>
      <c r="D1256" s="252" t="s">
        <v>148</v>
      </c>
      <c r="E1256" s="253" t="s">
        <v>1</v>
      </c>
      <c r="F1256" s="254" t="s">
        <v>1625</v>
      </c>
      <c r="G1256" s="251"/>
      <c r="H1256" s="255">
        <v>29.097</v>
      </c>
      <c r="I1256" s="256"/>
      <c r="J1256" s="251"/>
      <c r="K1256" s="251"/>
      <c r="L1256" s="257"/>
      <c r="M1256" s="258"/>
      <c r="N1256" s="259"/>
      <c r="O1256" s="259"/>
      <c r="P1256" s="259"/>
      <c r="Q1256" s="259"/>
      <c r="R1256" s="259"/>
      <c r="S1256" s="259"/>
      <c r="T1256" s="260"/>
      <c r="AT1256" s="261" t="s">
        <v>148</v>
      </c>
      <c r="AU1256" s="261" t="s">
        <v>83</v>
      </c>
      <c r="AV1256" s="12" t="s">
        <v>83</v>
      </c>
      <c r="AW1256" s="12" t="s">
        <v>30</v>
      </c>
      <c r="AX1256" s="12" t="s">
        <v>73</v>
      </c>
      <c r="AY1256" s="261" t="s">
        <v>139</v>
      </c>
    </row>
    <row r="1257" spans="2:51" s="12" customFormat="1" ht="12">
      <c r="B1257" s="250"/>
      <c r="C1257" s="251"/>
      <c r="D1257" s="252" t="s">
        <v>148</v>
      </c>
      <c r="E1257" s="253" t="s">
        <v>1</v>
      </c>
      <c r="F1257" s="254" t="s">
        <v>1626</v>
      </c>
      <c r="G1257" s="251"/>
      <c r="H1257" s="255">
        <v>0.373</v>
      </c>
      <c r="I1257" s="256"/>
      <c r="J1257" s="251"/>
      <c r="K1257" s="251"/>
      <c r="L1257" s="257"/>
      <c r="M1257" s="258"/>
      <c r="N1257" s="259"/>
      <c r="O1257" s="259"/>
      <c r="P1257" s="259"/>
      <c r="Q1257" s="259"/>
      <c r="R1257" s="259"/>
      <c r="S1257" s="259"/>
      <c r="T1257" s="260"/>
      <c r="AT1257" s="261" t="s">
        <v>148</v>
      </c>
      <c r="AU1257" s="261" t="s">
        <v>83</v>
      </c>
      <c r="AV1257" s="12" t="s">
        <v>83</v>
      </c>
      <c r="AW1257" s="12" t="s">
        <v>30</v>
      </c>
      <c r="AX1257" s="12" t="s">
        <v>73</v>
      </c>
      <c r="AY1257" s="261" t="s">
        <v>139</v>
      </c>
    </row>
    <row r="1258" spans="2:51" s="12" customFormat="1" ht="12">
      <c r="B1258" s="250"/>
      <c r="C1258" s="251"/>
      <c r="D1258" s="252" t="s">
        <v>148</v>
      </c>
      <c r="E1258" s="253" t="s">
        <v>1</v>
      </c>
      <c r="F1258" s="254" t="s">
        <v>1627</v>
      </c>
      <c r="G1258" s="251"/>
      <c r="H1258" s="255">
        <v>0.297</v>
      </c>
      <c r="I1258" s="256"/>
      <c r="J1258" s="251"/>
      <c r="K1258" s="251"/>
      <c r="L1258" s="257"/>
      <c r="M1258" s="258"/>
      <c r="N1258" s="259"/>
      <c r="O1258" s="259"/>
      <c r="P1258" s="259"/>
      <c r="Q1258" s="259"/>
      <c r="R1258" s="259"/>
      <c r="S1258" s="259"/>
      <c r="T1258" s="260"/>
      <c r="AT1258" s="261" t="s">
        <v>148</v>
      </c>
      <c r="AU1258" s="261" t="s">
        <v>83</v>
      </c>
      <c r="AV1258" s="12" t="s">
        <v>83</v>
      </c>
      <c r="AW1258" s="12" t="s">
        <v>30</v>
      </c>
      <c r="AX1258" s="12" t="s">
        <v>73</v>
      </c>
      <c r="AY1258" s="261" t="s">
        <v>139</v>
      </c>
    </row>
    <row r="1259" spans="2:51" s="12" customFormat="1" ht="12">
      <c r="B1259" s="250"/>
      <c r="C1259" s="251"/>
      <c r="D1259" s="252" t="s">
        <v>148</v>
      </c>
      <c r="E1259" s="253" t="s">
        <v>1</v>
      </c>
      <c r="F1259" s="254" t="s">
        <v>1628</v>
      </c>
      <c r="G1259" s="251"/>
      <c r="H1259" s="255">
        <v>0.45</v>
      </c>
      <c r="I1259" s="256"/>
      <c r="J1259" s="251"/>
      <c r="K1259" s="251"/>
      <c r="L1259" s="257"/>
      <c r="M1259" s="258"/>
      <c r="N1259" s="259"/>
      <c r="O1259" s="259"/>
      <c r="P1259" s="259"/>
      <c r="Q1259" s="259"/>
      <c r="R1259" s="259"/>
      <c r="S1259" s="259"/>
      <c r="T1259" s="260"/>
      <c r="AT1259" s="261" t="s">
        <v>148</v>
      </c>
      <c r="AU1259" s="261" t="s">
        <v>83</v>
      </c>
      <c r="AV1259" s="12" t="s">
        <v>83</v>
      </c>
      <c r="AW1259" s="12" t="s">
        <v>30</v>
      </c>
      <c r="AX1259" s="12" t="s">
        <v>73</v>
      </c>
      <c r="AY1259" s="261" t="s">
        <v>139</v>
      </c>
    </row>
    <row r="1260" spans="2:51" s="12" customFormat="1" ht="12">
      <c r="B1260" s="250"/>
      <c r="C1260" s="251"/>
      <c r="D1260" s="252" t="s">
        <v>148</v>
      </c>
      <c r="E1260" s="253" t="s">
        <v>1</v>
      </c>
      <c r="F1260" s="254" t="s">
        <v>1629</v>
      </c>
      <c r="G1260" s="251"/>
      <c r="H1260" s="255">
        <v>21.263</v>
      </c>
      <c r="I1260" s="256"/>
      <c r="J1260" s="251"/>
      <c r="K1260" s="251"/>
      <c r="L1260" s="257"/>
      <c r="M1260" s="258"/>
      <c r="N1260" s="259"/>
      <c r="O1260" s="259"/>
      <c r="P1260" s="259"/>
      <c r="Q1260" s="259"/>
      <c r="R1260" s="259"/>
      <c r="S1260" s="259"/>
      <c r="T1260" s="260"/>
      <c r="AT1260" s="261" t="s">
        <v>148</v>
      </c>
      <c r="AU1260" s="261" t="s">
        <v>83</v>
      </c>
      <c r="AV1260" s="12" t="s">
        <v>83</v>
      </c>
      <c r="AW1260" s="12" t="s">
        <v>30</v>
      </c>
      <c r="AX1260" s="12" t="s">
        <v>73</v>
      </c>
      <c r="AY1260" s="261" t="s">
        <v>139</v>
      </c>
    </row>
    <row r="1261" spans="2:51" s="12" customFormat="1" ht="12">
      <c r="B1261" s="250"/>
      <c r="C1261" s="251"/>
      <c r="D1261" s="252" t="s">
        <v>148</v>
      </c>
      <c r="E1261" s="253" t="s">
        <v>1</v>
      </c>
      <c r="F1261" s="254" t="s">
        <v>1630</v>
      </c>
      <c r="G1261" s="251"/>
      <c r="H1261" s="255">
        <v>8.512</v>
      </c>
      <c r="I1261" s="256"/>
      <c r="J1261" s="251"/>
      <c r="K1261" s="251"/>
      <c r="L1261" s="257"/>
      <c r="M1261" s="258"/>
      <c r="N1261" s="259"/>
      <c r="O1261" s="259"/>
      <c r="P1261" s="259"/>
      <c r="Q1261" s="259"/>
      <c r="R1261" s="259"/>
      <c r="S1261" s="259"/>
      <c r="T1261" s="260"/>
      <c r="AT1261" s="261" t="s">
        <v>148</v>
      </c>
      <c r="AU1261" s="261" t="s">
        <v>83</v>
      </c>
      <c r="AV1261" s="12" t="s">
        <v>83</v>
      </c>
      <c r="AW1261" s="12" t="s">
        <v>30</v>
      </c>
      <c r="AX1261" s="12" t="s">
        <v>73</v>
      </c>
      <c r="AY1261" s="261" t="s">
        <v>139</v>
      </c>
    </row>
    <row r="1262" spans="2:51" s="12" customFormat="1" ht="12">
      <c r="B1262" s="250"/>
      <c r="C1262" s="251"/>
      <c r="D1262" s="252" t="s">
        <v>148</v>
      </c>
      <c r="E1262" s="253" t="s">
        <v>1</v>
      </c>
      <c r="F1262" s="254" t="s">
        <v>1631</v>
      </c>
      <c r="G1262" s="251"/>
      <c r="H1262" s="255">
        <v>9.264</v>
      </c>
      <c r="I1262" s="256"/>
      <c r="J1262" s="251"/>
      <c r="K1262" s="251"/>
      <c r="L1262" s="257"/>
      <c r="M1262" s="258"/>
      <c r="N1262" s="259"/>
      <c r="O1262" s="259"/>
      <c r="P1262" s="259"/>
      <c r="Q1262" s="259"/>
      <c r="R1262" s="259"/>
      <c r="S1262" s="259"/>
      <c r="T1262" s="260"/>
      <c r="AT1262" s="261" t="s">
        <v>148</v>
      </c>
      <c r="AU1262" s="261" t="s">
        <v>83</v>
      </c>
      <c r="AV1262" s="12" t="s">
        <v>83</v>
      </c>
      <c r="AW1262" s="12" t="s">
        <v>30</v>
      </c>
      <c r="AX1262" s="12" t="s">
        <v>73</v>
      </c>
      <c r="AY1262" s="261" t="s">
        <v>139</v>
      </c>
    </row>
    <row r="1263" spans="2:51" s="12" customFormat="1" ht="12">
      <c r="B1263" s="250"/>
      <c r="C1263" s="251"/>
      <c r="D1263" s="252" t="s">
        <v>148</v>
      </c>
      <c r="E1263" s="253" t="s">
        <v>1</v>
      </c>
      <c r="F1263" s="254" t="s">
        <v>1632</v>
      </c>
      <c r="G1263" s="251"/>
      <c r="H1263" s="255">
        <v>4.16</v>
      </c>
      <c r="I1263" s="256"/>
      <c r="J1263" s="251"/>
      <c r="K1263" s="251"/>
      <c r="L1263" s="257"/>
      <c r="M1263" s="258"/>
      <c r="N1263" s="259"/>
      <c r="O1263" s="259"/>
      <c r="P1263" s="259"/>
      <c r="Q1263" s="259"/>
      <c r="R1263" s="259"/>
      <c r="S1263" s="259"/>
      <c r="T1263" s="260"/>
      <c r="AT1263" s="261" t="s">
        <v>148</v>
      </c>
      <c r="AU1263" s="261" t="s">
        <v>83</v>
      </c>
      <c r="AV1263" s="12" t="s">
        <v>83</v>
      </c>
      <c r="AW1263" s="12" t="s">
        <v>30</v>
      </c>
      <c r="AX1263" s="12" t="s">
        <v>73</v>
      </c>
      <c r="AY1263" s="261" t="s">
        <v>139</v>
      </c>
    </row>
    <row r="1264" spans="2:51" s="12" customFormat="1" ht="12">
      <c r="B1264" s="250"/>
      <c r="C1264" s="251"/>
      <c r="D1264" s="252" t="s">
        <v>148</v>
      </c>
      <c r="E1264" s="253" t="s">
        <v>1</v>
      </c>
      <c r="F1264" s="254" t="s">
        <v>1633</v>
      </c>
      <c r="G1264" s="251"/>
      <c r="H1264" s="255">
        <v>5.49</v>
      </c>
      <c r="I1264" s="256"/>
      <c r="J1264" s="251"/>
      <c r="K1264" s="251"/>
      <c r="L1264" s="257"/>
      <c r="M1264" s="258"/>
      <c r="N1264" s="259"/>
      <c r="O1264" s="259"/>
      <c r="P1264" s="259"/>
      <c r="Q1264" s="259"/>
      <c r="R1264" s="259"/>
      <c r="S1264" s="259"/>
      <c r="T1264" s="260"/>
      <c r="AT1264" s="261" t="s">
        <v>148</v>
      </c>
      <c r="AU1264" s="261" t="s">
        <v>83</v>
      </c>
      <c r="AV1264" s="12" t="s">
        <v>83</v>
      </c>
      <c r="AW1264" s="12" t="s">
        <v>30</v>
      </c>
      <c r="AX1264" s="12" t="s">
        <v>73</v>
      </c>
      <c r="AY1264" s="261" t="s">
        <v>139</v>
      </c>
    </row>
    <row r="1265" spans="2:51" s="12" customFormat="1" ht="12">
      <c r="B1265" s="250"/>
      <c r="C1265" s="251"/>
      <c r="D1265" s="252" t="s">
        <v>148</v>
      </c>
      <c r="E1265" s="253" t="s">
        <v>1</v>
      </c>
      <c r="F1265" s="254" t="s">
        <v>1634</v>
      </c>
      <c r="G1265" s="251"/>
      <c r="H1265" s="255">
        <v>3.45</v>
      </c>
      <c r="I1265" s="256"/>
      <c r="J1265" s="251"/>
      <c r="K1265" s="251"/>
      <c r="L1265" s="257"/>
      <c r="M1265" s="258"/>
      <c r="N1265" s="259"/>
      <c r="O1265" s="259"/>
      <c r="P1265" s="259"/>
      <c r="Q1265" s="259"/>
      <c r="R1265" s="259"/>
      <c r="S1265" s="259"/>
      <c r="T1265" s="260"/>
      <c r="AT1265" s="261" t="s">
        <v>148</v>
      </c>
      <c r="AU1265" s="261" t="s">
        <v>83</v>
      </c>
      <c r="AV1265" s="12" t="s">
        <v>83</v>
      </c>
      <c r="AW1265" s="12" t="s">
        <v>30</v>
      </c>
      <c r="AX1265" s="12" t="s">
        <v>73</v>
      </c>
      <c r="AY1265" s="261" t="s">
        <v>139</v>
      </c>
    </row>
    <row r="1266" spans="2:51" s="12" customFormat="1" ht="12">
      <c r="B1266" s="250"/>
      <c r="C1266" s="251"/>
      <c r="D1266" s="252" t="s">
        <v>148</v>
      </c>
      <c r="E1266" s="253" t="s">
        <v>1</v>
      </c>
      <c r="F1266" s="254" t="s">
        <v>1635</v>
      </c>
      <c r="G1266" s="251"/>
      <c r="H1266" s="255">
        <v>2.925</v>
      </c>
      <c r="I1266" s="256"/>
      <c r="J1266" s="251"/>
      <c r="K1266" s="251"/>
      <c r="L1266" s="257"/>
      <c r="M1266" s="258"/>
      <c r="N1266" s="259"/>
      <c r="O1266" s="259"/>
      <c r="P1266" s="259"/>
      <c r="Q1266" s="259"/>
      <c r="R1266" s="259"/>
      <c r="S1266" s="259"/>
      <c r="T1266" s="260"/>
      <c r="AT1266" s="261" t="s">
        <v>148</v>
      </c>
      <c r="AU1266" s="261" t="s">
        <v>83</v>
      </c>
      <c r="AV1266" s="12" t="s">
        <v>83</v>
      </c>
      <c r="AW1266" s="12" t="s">
        <v>30</v>
      </c>
      <c r="AX1266" s="12" t="s">
        <v>73</v>
      </c>
      <c r="AY1266" s="261" t="s">
        <v>139</v>
      </c>
    </row>
    <row r="1267" spans="2:51" s="12" customFormat="1" ht="12">
      <c r="B1267" s="250"/>
      <c r="C1267" s="251"/>
      <c r="D1267" s="252" t="s">
        <v>148</v>
      </c>
      <c r="E1267" s="253" t="s">
        <v>1</v>
      </c>
      <c r="F1267" s="254" t="s">
        <v>1636</v>
      </c>
      <c r="G1267" s="251"/>
      <c r="H1267" s="255">
        <v>9.775</v>
      </c>
      <c r="I1267" s="256"/>
      <c r="J1267" s="251"/>
      <c r="K1267" s="251"/>
      <c r="L1267" s="257"/>
      <c r="M1267" s="258"/>
      <c r="N1267" s="259"/>
      <c r="O1267" s="259"/>
      <c r="P1267" s="259"/>
      <c r="Q1267" s="259"/>
      <c r="R1267" s="259"/>
      <c r="S1267" s="259"/>
      <c r="T1267" s="260"/>
      <c r="AT1267" s="261" t="s">
        <v>148</v>
      </c>
      <c r="AU1267" s="261" t="s">
        <v>83</v>
      </c>
      <c r="AV1267" s="12" t="s">
        <v>83</v>
      </c>
      <c r="AW1267" s="12" t="s">
        <v>30</v>
      </c>
      <c r="AX1267" s="12" t="s">
        <v>73</v>
      </c>
      <c r="AY1267" s="261" t="s">
        <v>139</v>
      </c>
    </row>
    <row r="1268" spans="2:51" s="12" customFormat="1" ht="12">
      <c r="B1268" s="250"/>
      <c r="C1268" s="251"/>
      <c r="D1268" s="252" t="s">
        <v>148</v>
      </c>
      <c r="E1268" s="253" t="s">
        <v>1</v>
      </c>
      <c r="F1268" s="254" t="s">
        <v>1637</v>
      </c>
      <c r="G1268" s="251"/>
      <c r="H1268" s="255">
        <v>9.93</v>
      </c>
      <c r="I1268" s="256"/>
      <c r="J1268" s="251"/>
      <c r="K1268" s="251"/>
      <c r="L1268" s="257"/>
      <c r="M1268" s="258"/>
      <c r="N1268" s="259"/>
      <c r="O1268" s="259"/>
      <c r="P1268" s="259"/>
      <c r="Q1268" s="259"/>
      <c r="R1268" s="259"/>
      <c r="S1268" s="259"/>
      <c r="T1268" s="260"/>
      <c r="AT1268" s="261" t="s">
        <v>148</v>
      </c>
      <c r="AU1268" s="261" t="s">
        <v>83</v>
      </c>
      <c r="AV1268" s="12" t="s">
        <v>83</v>
      </c>
      <c r="AW1268" s="12" t="s">
        <v>30</v>
      </c>
      <c r="AX1268" s="12" t="s">
        <v>73</v>
      </c>
      <c r="AY1268" s="261" t="s">
        <v>139</v>
      </c>
    </row>
    <row r="1269" spans="2:51" s="12" customFormat="1" ht="12">
      <c r="B1269" s="250"/>
      <c r="C1269" s="251"/>
      <c r="D1269" s="252" t="s">
        <v>148</v>
      </c>
      <c r="E1269" s="253" t="s">
        <v>1</v>
      </c>
      <c r="F1269" s="254" t="s">
        <v>1638</v>
      </c>
      <c r="G1269" s="251"/>
      <c r="H1269" s="255">
        <v>14.411</v>
      </c>
      <c r="I1269" s="256"/>
      <c r="J1269" s="251"/>
      <c r="K1269" s="251"/>
      <c r="L1269" s="257"/>
      <c r="M1269" s="258"/>
      <c r="N1269" s="259"/>
      <c r="O1269" s="259"/>
      <c r="P1269" s="259"/>
      <c r="Q1269" s="259"/>
      <c r="R1269" s="259"/>
      <c r="S1269" s="259"/>
      <c r="T1269" s="260"/>
      <c r="AT1269" s="261" t="s">
        <v>148</v>
      </c>
      <c r="AU1269" s="261" t="s">
        <v>83</v>
      </c>
      <c r="AV1269" s="12" t="s">
        <v>83</v>
      </c>
      <c r="AW1269" s="12" t="s">
        <v>30</v>
      </c>
      <c r="AX1269" s="12" t="s">
        <v>73</v>
      </c>
      <c r="AY1269" s="261" t="s">
        <v>139</v>
      </c>
    </row>
    <row r="1270" spans="2:51" s="12" customFormat="1" ht="12">
      <c r="B1270" s="250"/>
      <c r="C1270" s="251"/>
      <c r="D1270" s="252" t="s">
        <v>148</v>
      </c>
      <c r="E1270" s="253" t="s">
        <v>1</v>
      </c>
      <c r="F1270" s="254" t="s">
        <v>1639</v>
      </c>
      <c r="G1270" s="251"/>
      <c r="H1270" s="255">
        <v>8.83</v>
      </c>
      <c r="I1270" s="256"/>
      <c r="J1270" s="251"/>
      <c r="K1270" s="251"/>
      <c r="L1270" s="257"/>
      <c r="M1270" s="258"/>
      <c r="N1270" s="259"/>
      <c r="O1270" s="259"/>
      <c r="P1270" s="259"/>
      <c r="Q1270" s="259"/>
      <c r="R1270" s="259"/>
      <c r="S1270" s="259"/>
      <c r="T1270" s="260"/>
      <c r="AT1270" s="261" t="s">
        <v>148</v>
      </c>
      <c r="AU1270" s="261" t="s">
        <v>83</v>
      </c>
      <c r="AV1270" s="12" t="s">
        <v>83</v>
      </c>
      <c r="AW1270" s="12" t="s">
        <v>30</v>
      </c>
      <c r="AX1270" s="12" t="s">
        <v>73</v>
      </c>
      <c r="AY1270" s="261" t="s">
        <v>139</v>
      </c>
    </row>
    <row r="1271" spans="2:51" s="12" customFormat="1" ht="12">
      <c r="B1271" s="250"/>
      <c r="C1271" s="251"/>
      <c r="D1271" s="252" t="s">
        <v>148</v>
      </c>
      <c r="E1271" s="253" t="s">
        <v>1</v>
      </c>
      <c r="F1271" s="254" t="s">
        <v>1640</v>
      </c>
      <c r="G1271" s="251"/>
      <c r="H1271" s="255">
        <v>14.411</v>
      </c>
      <c r="I1271" s="256"/>
      <c r="J1271" s="251"/>
      <c r="K1271" s="251"/>
      <c r="L1271" s="257"/>
      <c r="M1271" s="258"/>
      <c r="N1271" s="259"/>
      <c r="O1271" s="259"/>
      <c r="P1271" s="259"/>
      <c r="Q1271" s="259"/>
      <c r="R1271" s="259"/>
      <c r="S1271" s="259"/>
      <c r="T1271" s="260"/>
      <c r="AT1271" s="261" t="s">
        <v>148</v>
      </c>
      <c r="AU1271" s="261" t="s">
        <v>83</v>
      </c>
      <c r="AV1271" s="12" t="s">
        <v>83</v>
      </c>
      <c r="AW1271" s="12" t="s">
        <v>30</v>
      </c>
      <c r="AX1271" s="12" t="s">
        <v>73</v>
      </c>
      <c r="AY1271" s="261" t="s">
        <v>139</v>
      </c>
    </row>
    <row r="1272" spans="2:51" s="13" customFormat="1" ht="12">
      <c r="B1272" s="262"/>
      <c r="C1272" s="263"/>
      <c r="D1272" s="252" t="s">
        <v>148</v>
      </c>
      <c r="E1272" s="264" t="s">
        <v>1</v>
      </c>
      <c r="F1272" s="265" t="s">
        <v>150</v>
      </c>
      <c r="G1272" s="263"/>
      <c r="H1272" s="266">
        <v>335.676</v>
      </c>
      <c r="I1272" s="267"/>
      <c r="J1272" s="263"/>
      <c r="K1272" s="263"/>
      <c r="L1272" s="268"/>
      <c r="M1272" s="269"/>
      <c r="N1272" s="270"/>
      <c r="O1272" s="270"/>
      <c r="P1272" s="270"/>
      <c r="Q1272" s="270"/>
      <c r="R1272" s="270"/>
      <c r="S1272" s="270"/>
      <c r="T1272" s="271"/>
      <c r="AT1272" s="272" t="s">
        <v>148</v>
      </c>
      <c r="AU1272" s="272" t="s">
        <v>83</v>
      </c>
      <c r="AV1272" s="13" t="s">
        <v>146</v>
      </c>
      <c r="AW1272" s="13" t="s">
        <v>30</v>
      </c>
      <c r="AX1272" s="13" t="s">
        <v>81</v>
      </c>
      <c r="AY1272" s="272" t="s">
        <v>139</v>
      </c>
    </row>
    <row r="1273" spans="2:65" s="1" customFormat="1" ht="24" customHeight="1">
      <c r="B1273" s="38"/>
      <c r="C1273" s="237" t="s">
        <v>1641</v>
      </c>
      <c r="D1273" s="237" t="s">
        <v>141</v>
      </c>
      <c r="E1273" s="238" t="s">
        <v>1642</v>
      </c>
      <c r="F1273" s="239" t="s">
        <v>1643</v>
      </c>
      <c r="G1273" s="240" t="s">
        <v>433</v>
      </c>
      <c r="H1273" s="241">
        <v>4720.519</v>
      </c>
      <c r="I1273" s="242"/>
      <c r="J1273" s="243">
        <f>ROUND(I1273*H1273,2)</f>
        <v>0</v>
      </c>
      <c r="K1273" s="239" t="s">
        <v>145</v>
      </c>
      <c r="L1273" s="43"/>
      <c r="M1273" s="244" t="s">
        <v>1</v>
      </c>
      <c r="N1273" s="245" t="s">
        <v>38</v>
      </c>
      <c r="O1273" s="86"/>
      <c r="P1273" s="246">
        <f>O1273*H1273</f>
        <v>0</v>
      </c>
      <c r="Q1273" s="246">
        <v>0.01838</v>
      </c>
      <c r="R1273" s="246">
        <f>Q1273*H1273</f>
        <v>86.76313922000001</v>
      </c>
      <c r="S1273" s="246">
        <v>0</v>
      </c>
      <c r="T1273" s="247">
        <f>S1273*H1273</f>
        <v>0</v>
      </c>
      <c r="AR1273" s="248" t="s">
        <v>146</v>
      </c>
      <c r="AT1273" s="248" t="s">
        <v>141</v>
      </c>
      <c r="AU1273" s="248" t="s">
        <v>83</v>
      </c>
      <c r="AY1273" s="17" t="s">
        <v>139</v>
      </c>
      <c r="BE1273" s="249">
        <f>IF(N1273="základní",J1273,0)</f>
        <v>0</v>
      </c>
      <c r="BF1273" s="249">
        <f>IF(N1273="snížená",J1273,0)</f>
        <v>0</v>
      </c>
      <c r="BG1273" s="249">
        <f>IF(N1273="zákl. přenesená",J1273,0)</f>
        <v>0</v>
      </c>
      <c r="BH1273" s="249">
        <f>IF(N1273="sníž. přenesená",J1273,0)</f>
        <v>0</v>
      </c>
      <c r="BI1273" s="249">
        <f>IF(N1273="nulová",J1273,0)</f>
        <v>0</v>
      </c>
      <c r="BJ1273" s="17" t="s">
        <v>81</v>
      </c>
      <c r="BK1273" s="249">
        <f>ROUND(I1273*H1273,2)</f>
        <v>0</v>
      </c>
      <c r="BL1273" s="17" t="s">
        <v>146</v>
      </c>
      <c r="BM1273" s="248" t="s">
        <v>1644</v>
      </c>
    </row>
    <row r="1274" spans="2:51" s="14" customFormat="1" ht="12">
      <c r="B1274" s="289"/>
      <c r="C1274" s="290"/>
      <c r="D1274" s="252" t="s">
        <v>148</v>
      </c>
      <c r="E1274" s="291" t="s">
        <v>1</v>
      </c>
      <c r="F1274" s="292" t="s">
        <v>1645</v>
      </c>
      <c r="G1274" s="290"/>
      <c r="H1274" s="291" t="s">
        <v>1</v>
      </c>
      <c r="I1274" s="293"/>
      <c r="J1274" s="290"/>
      <c r="K1274" s="290"/>
      <c r="L1274" s="294"/>
      <c r="M1274" s="295"/>
      <c r="N1274" s="296"/>
      <c r="O1274" s="296"/>
      <c r="P1274" s="296"/>
      <c r="Q1274" s="296"/>
      <c r="R1274" s="296"/>
      <c r="S1274" s="296"/>
      <c r="T1274" s="297"/>
      <c r="AT1274" s="298" t="s">
        <v>148</v>
      </c>
      <c r="AU1274" s="298" t="s">
        <v>83</v>
      </c>
      <c r="AV1274" s="14" t="s">
        <v>81</v>
      </c>
      <c r="AW1274" s="14" t="s">
        <v>30</v>
      </c>
      <c r="AX1274" s="14" t="s">
        <v>73</v>
      </c>
      <c r="AY1274" s="298" t="s">
        <v>139</v>
      </c>
    </row>
    <row r="1275" spans="2:51" s="14" customFormat="1" ht="12">
      <c r="B1275" s="289"/>
      <c r="C1275" s="290"/>
      <c r="D1275" s="252" t="s">
        <v>148</v>
      </c>
      <c r="E1275" s="291" t="s">
        <v>1</v>
      </c>
      <c r="F1275" s="292" t="s">
        <v>1646</v>
      </c>
      <c r="G1275" s="290"/>
      <c r="H1275" s="291" t="s">
        <v>1</v>
      </c>
      <c r="I1275" s="293"/>
      <c r="J1275" s="290"/>
      <c r="K1275" s="290"/>
      <c r="L1275" s="294"/>
      <c r="M1275" s="295"/>
      <c r="N1275" s="296"/>
      <c r="O1275" s="296"/>
      <c r="P1275" s="296"/>
      <c r="Q1275" s="296"/>
      <c r="R1275" s="296"/>
      <c r="S1275" s="296"/>
      <c r="T1275" s="297"/>
      <c r="AT1275" s="298" t="s">
        <v>148</v>
      </c>
      <c r="AU1275" s="298" t="s">
        <v>83</v>
      </c>
      <c r="AV1275" s="14" t="s">
        <v>81</v>
      </c>
      <c r="AW1275" s="14" t="s">
        <v>30</v>
      </c>
      <c r="AX1275" s="14" t="s">
        <v>73</v>
      </c>
      <c r="AY1275" s="298" t="s">
        <v>139</v>
      </c>
    </row>
    <row r="1276" spans="2:51" s="12" customFormat="1" ht="12">
      <c r="B1276" s="250"/>
      <c r="C1276" s="251"/>
      <c r="D1276" s="252" t="s">
        <v>148</v>
      </c>
      <c r="E1276" s="253" t="s">
        <v>1</v>
      </c>
      <c r="F1276" s="254" t="s">
        <v>1647</v>
      </c>
      <c r="G1276" s="251"/>
      <c r="H1276" s="255">
        <v>286.86</v>
      </c>
      <c r="I1276" s="256"/>
      <c r="J1276" s="251"/>
      <c r="K1276" s="251"/>
      <c r="L1276" s="257"/>
      <c r="M1276" s="258"/>
      <c r="N1276" s="259"/>
      <c r="O1276" s="259"/>
      <c r="P1276" s="259"/>
      <c r="Q1276" s="259"/>
      <c r="R1276" s="259"/>
      <c r="S1276" s="259"/>
      <c r="T1276" s="260"/>
      <c r="AT1276" s="261" t="s">
        <v>148</v>
      </c>
      <c r="AU1276" s="261" t="s">
        <v>83</v>
      </c>
      <c r="AV1276" s="12" t="s">
        <v>83</v>
      </c>
      <c r="AW1276" s="12" t="s">
        <v>30</v>
      </c>
      <c r="AX1276" s="12" t="s">
        <v>73</v>
      </c>
      <c r="AY1276" s="261" t="s">
        <v>139</v>
      </c>
    </row>
    <row r="1277" spans="2:51" s="12" customFormat="1" ht="12">
      <c r="B1277" s="250"/>
      <c r="C1277" s="251"/>
      <c r="D1277" s="252" t="s">
        <v>148</v>
      </c>
      <c r="E1277" s="253" t="s">
        <v>1</v>
      </c>
      <c r="F1277" s="254" t="s">
        <v>1648</v>
      </c>
      <c r="G1277" s="251"/>
      <c r="H1277" s="255">
        <v>270.69</v>
      </c>
      <c r="I1277" s="256"/>
      <c r="J1277" s="251"/>
      <c r="K1277" s="251"/>
      <c r="L1277" s="257"/>
      <c r="M1277" s="258"/>
      <c r="N1277" s="259"/>
      <c r="O1277" s="259"/>
      <c r="P1277" s="259"/>
      <c r="Q1277" s="259"/>
      <c r="R1277" s="259"/>
      <c r="S1277" s="259"/>
      <c r="T1277" s="260"/>
      <c r="AT1277" s="261" t="s">
        <v>148</v>
      </c>
      <c r="AU1277" s="261" t="s">
        <v>83</v>
      </c>
      <c r="AV1277" s="12" t="s">
        <v>83</v>
      </c>
      <c r="AW1277" s="12" t="s">
        <v>30</v>
      </c>
      <c r="AX1277" s="12" t="s">
        <v>73</v>
      </c>
      <c r="AY1277" s="261" t="s">
        <v>139</v>
      </c>
    </row>
    <row r="1278" spans="2:51" s="12" customFormat="1" ht="12">
      <c r="B1278" s="250"/>
      <c r="C1278" s="251"/>
      <c r="D1278" s="252" t="s">
        <v>148</v>
      </c>
      <c r="E1278" s="253" t="s">
        <v>1</v>
      </c>
      <c r="F1278" s="254" t="s">
        <v>1649</v>
      </c>
      <c r="G1278" s="251"/>
      <c r="H1278" s="255">
        <v>198.087</v>
      </c>
      <c r="I1278" s="256"/>
      <c r="J1278" s="251"/>
      <c r="K1278" s="251"/>
      <c r="L1278" s="257"/>
      <c r="M1278" s="258"/>
      <c r="N1278" s="259"/>
      <c r="O1278" s="259"/>
      <c r="P1278" s="259"/>
      <c r="Q1278" s="259"/>
      <c r="R1278" s="259"/>
      <c r="S1278" s="259"/>
      <c r="T1278" s="260"/>
      <c r="AT1278" s="261" t="s">
        <v>148</v>
      </c>
      <c r="AU1278" s="261" t="s">
        <v>83</v>
      </c>
      <c r="AV1278" s="12" t="s">
        <v>83</v>
      </c>
      <c r="AW1278" s="12" t="s">
        <v>30</v>
      </c>
      <c r="AX1278" s="12" t="s">
        <v>73</v>
      </c>
      <c r="AY1278" s="261" t="s">
        <v>139</v>
      </c>
    </row>
    <row r="1279" spans="2:51" s="14" customFormat="1" ht="12">
      <c r="B1279" s="289"/>
      <c r="C1279" s="290"/>
      <c r="D1279" s="252" t="s">
        <v>148</v>
      </c>
      <c r="E1279" s="291" t="s">
        <v>1</v>
      </c>
      <c r="F1279" s="292" t="s">
        <v>1650</v>
      </c>
      <c r="G1279" s="290"/>
      <c r="H1279" s="291" t="s">
        <v>1</v>
      </c>
      <c r="I1279" s="293"/>
      <c r="J1279" s="290"/>
      <c r="K1279" s="290"/>
      <c r="L1279" s="294"/>
      <c r="M1279" s="295"/>
      <c r="N1279" s="296"/>
      <c r="O1279" s="296"/>
      <c r="P1279" s="296"/>
      <c r="Q1279" s="296"/>
      <c r="R1279" s="296"/>
      <c r="S1279" s="296"/>
      <c r="T1279" s="297"/>
      <c r="AT1279" s="298" t="s">
        <v>148</v>
      </c>
      <c r="AU1279" s="298" t="s">
        <v>83</v>
      </c>
      <c r="AV1279" s="14" t="s">
        <v>81</v>
      </c>
      <c r="AW1279" s="14" t="s">
        <v>30</v>
      </c>
      <c r="AX1279" s="14" t="s">
        <v>73</v>
      </c>
      <c r="AY1279" s="298" t="s">
        <v>139</v>
      </c>
    </row>
    <row r="1280" spans="2:51" s="12" customFormat="1" ht="12">
      <c r="B1280" s="250"/>
      <c r="C1280" s="251"/>
      <c r="D1280" s="252" t="s">
        <v>148</v>
      </c>
      <c r="E1280" s="253" t="s">
        <v>1</v>
      </c>
      <c r="F1280" s="254" t="s">
        <v>1651</v>
      </c>
      <c r="G1280" s="251"/>
      <c r="H1280" s="255">
        <v>153.75</v>
      </c>
      <c r="I1280" s="256"/>
      <c r="J1280" s="251"/>
      <c r="K1280" s="251"/>
      <c r="L1280" s="257"/>
      <c r="M1280" s="258"/>
      <c r="N1280" s="259"/>
      <c r="O1280" s="259"/>
      <c r="P1280" s="259"/>
      <c r="Q1280" s="259"/>
      <c r="R1280" s="259"/>
      <c r="S1280" s="259"/>
      <c r="T1280" s="260"/>
      <c r="AT1280" s="261" t="s">
        <v>148</v>
      </c>
      <c r="AU1280" s="261" t="s">
        <v>83</v>
      </c>
      <c r="AV1280" s="12" t="s">
        <v>83</v>
      </c>
      <c r="AW1280" s="12" t="s">
        <v>30</v>
      </c>
      <c r="AX1280" s="12" t="s">
        <v>73</v>
      </c>
      <c r="AY1280" s="261" t="s">
        <v>139</v>
      </c>
    </row>
    <row r="1281" spans="2:51" s="12" customFormat="1" ht="12">
      <c r="B1281" s="250"/>
      <c r="C1281" s="251"/>
      <c r="D1281" s="252" t="s">
        <v>148</v>
      </c>
      <c r="E1281" s="253" t="s">
        <v>1</v>
      </c>
      <c r="F1281" s="254" t="s">
        <v>1652</v>
      </c>
      <c r="G1281" s="251"/>
      <c r="H1281" s="255">
        <v>193.35</v>
      </c>
      <c r="I1281" s="256"/>
      <c r="J1281" s="251"/>
      <c r="K1281" s="251"/>
      <c r="L1281" s="257"/>
      <c r="M1281" s="258"/>
      <c r="N1281" s="259"/>
      <c r="O1281" s="259"/>
      <c r="P1281" s="259"/>
      <c r="Q1281" s="259"/>
      <c r="R1281" s="259"/>
      <c r="S1281" s="259"/>
      <c r="T1281" s="260"/>
      <c r="AT1281" s="261" t="s">
        <v>148</v>
      </c>
      <c r="AU1281" s="261" t="s">
        <v>83</v>
      </c>
      <c r="AV1281" s="12" t="s">
        <v>83</v>
      </c>
      <c r="AW1281" s="12" t="s">
        <v>30</v>
      </c>
      <c r="AX1281" s="12" t="s">
        <v>73</v>
      </c>
      <c r="AY1281" s="261" t="s">
        <v>139</v>
      </c>
    </row>
    <row r="1282" spans="2:51" s="12" customFormat="1" ht="12">
      <c r="B1282" s="250"/>
      <c r="C1282" s="251"/>
      <c r="D1282" s="252" t="s">
        <v>148</v>
      </c>
      <c r="E1282" s="253" t="s">
        <v>1</v>
      </c>
      <c r="F1282" s="254" t="s">
        <v>1649</v>
      </c>
      <c r="G1282" s="251"/>
      <c r="H1282" s="255">
        <v>198.087</v>
      </c>
      <c r="I1282" s="256"/>
      <c r="J1282" s="251"/>
      <c r="K1282" s="251"/>
      <c r="L1282" s="257"/>
      <c r="M1282" s="258"/>
      <c r="N1282" s="259"/>
      <c r="O1282" s="259"/>
      <c r="P1282" s="259"/>
      <c r="Q1282" s="259"/>
      <c r="R1282" s="259"/>
      <c r="S1282" s="259"/>
      <c r="T1282" s="260"/>
      <c r="AT1282" s="261" t="s">
        <v>148</v>
      </c>
      <c r="AU1282" s="261" t="s">
        <v>83</v>
      </c>
      <c r="AV1282" s="12" t="s">
        <v>83</v>
      </c>
      <c r="AW1282" s="12" t="s">
        <v>30</v>
      </c>
      <c r="AX1282" s="12" t="s">
        <v>73</v>
      </c>
      <c r="AY1282" s="261" t="s">
        <v>139</v>
      </c>
    </row>
    <row r="1283" spans="2:51" s="14" customFormat="1" ht="12">
      <c r="B1283" s="289"/>
      <c r="C1283" s="290"/>
      <c r="D1283" s="252" t="s">
        <v>148</v>
      </c>
      <c r="E1283" s="291" t="s">
        <v>1</v>
      </c>
      <c r="F1283" s="292" t="s">
        <v>1653</v>
      </c>
      <c r="G1283" s="290"/>
      <c r="H1283" s="291" t="s">
        <v>1</v>
      </c>
      <c r="I1283" s="293"/>
      <c r="J1283" s="290"/>
      <c r="K1283" s="290"/>
      <c r="L1283" s="294"/>
      <c r="M1283" s="295"/>
      <c r="N1283" s="296"/>
      <c r="O1283" s="296"/>
      <c r="P1283" s="296"/>
      <c r="Q1283" s="296"/>
      <c r="R1283" s="296"/>
      <c r="S1283" s="296"/>
      <c r="T1283" s="297"/>
      <c r="AT1283" s="298" t="s">
        <v>148</v>
      </c>
      <c r="AU1283" s="298" t="s">
        <v>83</v>
      </c>
      <c r="AV1283" s="14" t="s">
        <v>81</v>
      </c>
      <c r="AW1283" s="14" t="s">
        <v>30</v>
      </c>
      <c r="AX1283" s="14" t="s">
        <v>73</v>
      </c>
      <c r="AY1283" s="298" t="s">
        <v>139</v>
      </c>
    </row>
    <row r="1284" spans="2:51" s="14" customFormat="1" ht="12">
      <c r="B1284" s="289"/>
      <c r="C1284" s="290"/>
      <c r="D1284" s="252" t="s">
        <v>148</v>
      </c>
      <c r="E1284" s="291" t="s">
        <v>1</v>
      </c>
      <c r="F1284" s="292" t="s">
        <v>1646</v>
      </c>
      <c r="G1284" s="290"/>
      <c r="H1284" s="291" t="s">
        <v>1</v>
      </c>
      <c r="I1284" s="293"/>
      <c r="J1284" s="290"/>
      <c r="K1284" s="290"/>
      <c r="L1284" s="294"/>
      <c r="M1284" s="295"/>
      <c r="N1284" s="296"/>
      <c r="O1284" s="296"/>
      <c r="P1284" s="296"/>
      <c r="Q1284" s="296"/>
      <c r="R1284" s="296"/>
      <c r="S1284" s="296"/>
      <c r="T1284" s="297"/>
      <c r="AT1284" s="298" t="s">
        <v>148</v>
      </c>
      <c r="AU1284" s="298" t="s">
        <v>83</v>
      </c>
      <c r="AV1284" s="14" t="s">
        <v>81</v>
      </c>
      <c r="AW1284" s="14" t="s">
        <v>30</v>
      </c>
      <c r="AX1284" s="14" t="s">
        <v>73</v>
      </c>
      <c r="AY1284" s="298" t="s">
        <v>139</v>
      </c>
    </row>
    <row r="1285" spans="2:51" s="12" customFormat="1" ht="12">
      <c r="B1285" s="250"/>
      <c r="C1285" s="251"/>
      <c r="D1285" s="252" t="s">
        <v>148</v>
      </c>
      <c r="E1285" s="253" t="s">
        <v>1</v>
      </c>
      <c r="F1285" s="254" t="s">
        <v>1654</v>
      </c>
      <c r="G1285" s="251"/>
      <c r="H1285" s="255">
        <v>330.413</v>
      </c>
      <c r="I1285" s="256"/>
      <c r="J1285" s="251"/>
      <c r="K1285" s="251"/>
      <c r="L1285" s="257"/>
      <c r="M1285" s="258"/>
      <c r="N1285" s="259"/>
      <c r="O1285" s="259"/>
      <c r="P1285" s="259"/>
      <c r="Q1285" s="259"/>
      <c r="R1285" s="259"/>
      <c r="S1285" s="259"/>
      <c r="T1285" s="260"/>
      <c r="AT1285" s="261" t="s">
        <v>148</v>
      </c>
      <c r="AU1285" s="261" t="s">
        <v>83</v>
      </c>
      <c r="AV1285" s="12" t="s">
        <v>83</v>
      </c>
      <c r="AW1285" s="12" t="s">
        <v>30</v>
      </c>
      <c r="AX1285" s="12" t="s">
        <v>73</v>
      </c>
      <c r="AY1285" s="261" t="s">
        <v>139</v>
      </c>
    </row>
    <row r="1286" spans="2:51" s="12" customFormat="1" ht="12">
      <c r="B1286" s="250"/>
      <c r="C1286" s="251"/>
      <c r="D1286" s="252" t="s">
        <v>148</v>
      </c>
      <c r="E1286" s="253" t="s">
        <v>1</v>
      </c>
      <c r="F1286" s="254" t="s">
        <v>1655</v>
      </c>
      <c r="G1286" s="251"/>
      <c r="H1286" s="255">
        <v>346.5</v>
      </c>
      <c r="I1286" s="256"/>
      <c r="J1286" s="251"/>
      <c r="K1286" s="251"/>
      <c r="L1286" s="257"/>
      <c r="M1286" s="258"/>
      <c r="N1286" s="259"/>
      <c r="O1286" s="259"/>
      <c r="P1286" s="259"/>
      <c r="Q1286" s="259"/>
      <c r="R1286" s="259"/>
      <c r="S1286" s="259"/>
      <c r="T1286" s="260"/>
      <c r="AT1286" s="261" t="s">
        <v>148</v>
      </c>
      <c r="AU1286" s="261" t="s">
        <v>83</v>
      </c>
      <c r="AV1286" s="12" t="s">
        <v>83</v>
      </c>
      <c r="AW1286" s="12" t="s">
        <v>30</v>
      </c>
      <c r="AX1286" s="12" t="s">
        <v>73</v>
      </c>
      <c r="AY1286" s="261" t="s">
        <v>139</v>
      </c>
    </row>
    <row r="1287" spans="2:51" s="12" customFormat="1" ht="12">
      <c r="B1287" s="250"/>
      <c r="C1287" s="251"/>
      <c r="D1287" s="252" t="s">
        <v>148</v>
      </c>
      <c r="E1287" s="253" t="s">
        <v>1</v>
      </c>
      <c r="F1287" s="254" t="s">
        <v>1656</v>
      </c>
      <c r="G1287" s="251"/>
      <c r="H1287" s="255">
        <v>175.219</v>
      </c>
      <c r="I1287" s="256"/>
      <c r="J1287" s="251"/>
      <c r="K1287" s="251"/>
      <c r="L1287" s="257"/>
      <c r="M1287" s="258"/>
      <c r="N1287" s="259"/>
      <c r="O1287" s="259"/>
      <c r="P1287" s="259"/>
      <c r="Q1287" s="259"/>
      <c r="R1287" s="259"/>
      <c r="S1287" s="259"/>
      <c r="T1287" s="260"/>
      <c r="AT1287" s="261" t="s">
        <v>148</v>
      </c>
      <c r="AU1287" s="261" t="s">
        <v>83</v>
      </c>
      <c r="AV1287" s="12" t="s">
        <v>83</v>
      </c>
      <c r="AW1287" s="12" t="s">
        <v>30</v>
      </c>
      <c r="AX1287" s="12" t="s">
        <v>73</v>
      </c>
      <c r="AY1287" s="261" t="s">
        <v>139</v>
      </c>
    </row>
    <row r="1288" spans="2:51" s="14" customFormat="1" ht="12">
      <c r="B1288" s="289"/>
      <c r="C1288" s="290"/>
      <c r="D1288" s="252" t="s">
        <v>148</v>
      </c>
      <c r="E1288" s="291" t="s">
        <v>1</v>
      </c>
      <c r="F1288" s="292" t="s">
        <v>636</v>
      </c>
      <c r="G1288" s="290"/>
      <c r="H1288" s="291" t="s">
        <v>1</v>
      </c>
      <c r="I1288" s="293"/>
      <c r="J1288" s="290"/>
      <c r="K1288" s="290"/>
      <c r="L1288" s="294"/>
      <c r="M1288" s="295"/>
      <c r="N1288" s="296"/>
      <c r="O1288" s="296"/>
      <c r="P1288" s="296"/>
      <c r="Q1288" s="296"/>
      <c r="R1288" s="296"/>
      <c r="S1288" s="296"/>
      <c r="T1288" s="297"/>
      <c r="AT1288" s="298" t="s">
        <v>148</v>
      </c>
      <c r="AU1288" s="298" t="s">
        <v>83</v>
      </c>
      <c r="AV1288" s="14" t="s">
        <v>81</v>
      </c>
      <c r="AW1288" s="14" t="s">
        <v>30</v>
      </c>
      <c r="AX1288" s="14" t="s">
        <v>73</v>
      </c>
      <c r="AY1288" s="298" t="s">
        <v>139</v>
      </c>
    </row>
    <row r="1289" spans="2:51" s="14" customFormat="1" ht="12">
      <c r="B1289" s="289"/>
      <c r="C1289" s="290"/>
      <c r="D1289" s="252" t="s">
        <v>148</v>
      </c>
      <c r="E1289" s="291" t="s">
        <v>1</v>
      </c>
      <c r="F1289" s="292" t="s">
        <v>1646</v>
      </c>
      <c r="G1289" s="290"/>
      <c r="H1289" s="291" t="s">
        <v>1</v>
      </c>
      <c r="I1289" s="293"/>
      <c r="J1289" s="290"/>
      <c r="K1289" s="290"/>
      <c r="L1289" s="294"/>
      <c r="M1289" s="295"/>
      <c r="N1289" s="296"/>
      <c r="O1289" s="296"/>
      <c r="P1289" s="296"/>
      <c r="Q1289" s="296"/>
      <c r="R1289" s="296"/>
      <c r="S1289" s="296"/>
      <c r="T1289" s="297"/>
      <c r="AT1289" s="298" t="s">
        <v>148</v>
      </c>
      <c r="AU1289" s="298" t="s">
        <v>83</v>
      </c>
      <c r="AV1289" s="14" t="s">
        <v>81</v>
      </c>
      <c r="AW1289" s="14" t="s">
        <v>30</v>
      </c>
      <c r="AX1289" s="14" t="s">
        <v>73</v>
      </c>
      <c r="AY1289" s="298" t="s">
        <v>139</v>
      </c>
    </row>
    <row r="1290" spans="2:51" s="12" customFormat="1" ht="12">
      <c r="B1290" s="250"/>
      <c r="C1290" s="251"/>
      <c r="D1290" s="252" t="s">
        <v>148</v>
      </c>
      <c r="E1290" s="253" t="s">
        <v>1</v>
      </c>
      <c r="F1290" s="254" t="s">
        <v>1657</v>
      </c>
      <c r="G1290" s="251"/>
      <c r="H1290" s="255">
        <v>516.15</v>
      </c>
      <c r="I1290" s="256"/>
      <c r="J1290" s="251"/>
      <c r="K1290" s="251"/>
      <c r="L1290" s="257"/>
      <c r="M1290" s="258"/>
      <c r="N1290" s="259"/>
      <c r="O1290" s="259"/>
      <c r="P1290" s="259"/>
      <c r="Q1290" s="259"/>
      <c r="R1290" s="259"/>
      <c r="S1290" s="259"/>
      <c r="T1290" s="260"/>
      <c r="AT1290" s="261" t="s">
        <v>148</v>
      </c>
      <c r="AU1290" s="261" t="s">
        <v>83</v>
      </c>
      <c r="AV1290" s="12" t="s">
        <v>83</v>
      </c>
      <c r="AW1290" s="12" t="s">
        <v>30</v>
      </c>
      <c r="AX1290" s="12" t="s">
        <v>73</v>
      </c>
      <c r="AY1290" s="261" t="s">
        <v>139</v>
      </c>
    </row>
    <row r="1291" spans="2:51" s="12" customFormat="1" ht="12">
      <c r="B1291" s="250"/>
      <c r="C1291" s="251"/>
      <c r="D1291" s="252" t="s">
        <v>148</v>
      </c>
      <c r="E1291" s="253" t="s">
        <v>1</v>
      </c>
      <c r="F1291" s="254" t="s">
        <v>1658</v>
      </c>
      <c r="G1291" s="251"/>
      <c r="H1291" s="255">
        <v>370</v>
      </c>
      <c r="I1291" s="256"/>
      <c r="J1291" s="251"/>
      <c r="K1291" s="251"/>
      <c r="L1291" s="257"/>
      <c r="M1291" s="258"/>
      <c r="N1291" s="259"/>
      <c r="O1291" s="259"/>
      <c r="P1291" s="259"/>
      <c r="Q1291" s="259"/>
      <c r="R1291" s="259"/>
      <c r="S1291" s="259"/>
      <c r="T1291" s="260"/>
      <c r="AT1291" s="261" t="s">
        <v>148</v>
      </c>
      <c r="AU1291" s="261" t="s">
        <v>83</v>
      </c>
      <c r="AV1291" s="12" t="s">
        <v>83</v>
      </c>
      <c r="AW1291" s="12" t="s">
        <v>30</v>
      </c>
      <c r="AX1291" s="12" t="s">
        <v>73</v>
      </c>
      <c r="AY1291" s="261" t="s">
        <v>139</v>
      </c>
    </row>
    <row r="1292" spans="2:51" s="12" customFormat="1" ht="12">
      <c r="B1292" s="250"/>
      <c r="C1292" s="251"/>
      <c r="D1292" s="252" t="s">
        <v>148</v>
      </c>
      <c r="E1292" s="253" t="s">
        <v>1</v>
      </c>
      <c r="F1292" s="254" t="s">
        <v>1659</v>
      </c>
      <c r="G1292" s="251"/>
      <c r="H1292" s="255">
        <v>310</v>
      </c>
      <c r="I1292" s="256"/>
      <c r="J1292" s="251"/>
      <c r="K1292" s="251"/>
      <c r="L1292" s="257"/>
      <c r="M1292" s="258"/>
      <c r="N1292" s="259"/>
      <c r="O1292" s="259"/>
      <c r="P1292" s="259"/>
      <c r="Q1292" s="259"/>
      <c r="R1292" s="259"/>
      <c r="S1292" s="259"/>
      <c r="T1292" s="260"/>
      <c r="AT1292" s="261" t="s">
        <v>148</v>
      </c>
      <c r="AU1292" s="261" t="s">
        <v>83</v>
      </c>
      <c r="AV1292" s="12" t="s">
        <v>83</v>
      </c>
      <c r="AW1292" s="12" t="s">
        <v>30</v>
      </c>
      <c r="AX1292" s="12" t="s">
        <v>73</v>
      </c>
      <c r="AY1292" s="261" t="s">
        <v>139</v>
      </c>
    </row>
    <row r="1293" spans="2:51" s="14" customFormat="1" ht="12">
      <c r="B1293" s="289"/>
      <c r="C1293" s="290"/>
      <c r="D1293" s="252" t="s">
        <v>148</v>
      </c>
      <c r="E1293" s="291" t="s">
        <v>1</v>
      </c>
      <c r="F1293" s="292" t="s">
        <v>1650</v>
      </c>
      <c r="G1293" s="290"/>
      <c r="H1293" s="291" t="s">
        <v>1</v>
      </c>
      <c r="I1293" s="293"/>
      <c r="J1293" s="290"/>
      <c r="K1293" s="290"/>
      <c r="L1293" s="294"/>
      <c r="M1293" s="295"/>
      <c r="N1293" s="296"/>
      <c r="O1293" s="296"/>
      <c r="P1293" s="296"/>
      <c r="Q1293" s="296"/>
      <c r="R1293" s="296"/>
      <c r="S1293" s="296"/>
      <c r="T1293" s="297"/>
      <c r="AT1293" s="298" t="s">
        <v>148</v>
      </c>
      <c r="AU1293" s="298" t="s">
        <v>83</v>
      </c>
      <c r="AV1293" s="14" t="s">
        <v>81</v>
      </c>
      <c r="AW1293" s="14" t="s">
        <v>30</v>
      </c>
      <c r="AX1293" s="14" t="s">
        <v>73</v>
      </c>
      <c r="AY1293" s="298" t="s">
        <v>139</v>
      </c>
    </row>
    <row r="1294" spans="2:51" s="12" customFormat="1" ht="12">
      <c r="B1294" s="250"/>
      <c r="C1294" s="251"/>
      <c r="D1294" s="252" t="s">
        <v>148</v>
      </c>
      <c r="E1294" s="253" t="s">
        <v>1</v>
      </c>
      <c r="F1294" s="254" t="s">
        <v>1660</v>
      </c>
      <c r="G1294" s="251"/>
      <c r="H1294" s="255">
        <v>396.8</v>
      </c>
      <c r="I1294" s="256"/>
      <c r="J1294" s="251"/>
      <c r="K1294" s="251"/>
      <c r="L1294" s="257"/>
      <c r="M1294" s="258"/>
      <c r="N1294" s="259"/>
      <c r="O1294" s="259"/>
      <c r="P1294" s="259"/>
      <c r="Q1294" s="259"/>
      <c r="R1294" s="259"/>
      <c r="S1294" s="259"/>
      <c r="T1294" s="260"/>
      <c r="AT1294" s="261" t="s">
        <v>148</v>
      </c>
      <c r="AU1294" s="261" t="s">
        <v>83</v>
      </c>
      <c r="AV1294" s="12" t="s">
        <v>83</v>
      </c>
      <c r="AW1294" s="12" t="s">
        <v>30</v>
      </c>
      <c r="AX1294" s="12" t="s">
        <v>73</v>
      </c>
      <c r="AY1294" s="261" t="s">
        <v>139</v>
      </c>
    </row>
    <row r="1295" spans="2:51" s="12" customFormat="1" ht="12">
      <c r="B1295" s="250"/>
      <c r="C1295" s="251"/>
      <c r="D1295" s="252" t="s">
        <v>148</v>
      </c>
      <c r="E1295" s="253" t="s">
        <v>1</v>
      </c>
      <c r="F1295" s="254" t="s">
        <v>1661</v>
      </c>
      <c r="G1295" s="251"/>
      <c r="H1295" s="255">
        <v>240</v>
      </c>
      <c r="I1295" s="256"/>
      <c r="J1295" s="251"/>
      <c r="K1295" s="251"/>
      <c r="L1295" s="257"/>
      <c r="M1295" s="258"/>
      <c r="N1295" s="259"/>
      <c r="O1295" s="259"/>
      <c r="P1295" s="259"/>
      <c r="Q1295" s="259"/>
      <c r="R1295" s="259"/>
      <c r="S1295" s="259"/>
      <c r="T1295" s="260"/>
      <c r="AT1295" s="261" t="s">
        <v>148</v>
      </c>
      <c r="AU1295" s="261" t="s">
        <v>83</v>
      </c>
      <c r="AV1295" s="12" t="s">
        <v>83</v>
      </c>
      <c r="AW1295" s="12" t="s">
        <v>30</v>
      </c>
      <c r="AX1295" s="12" t="s">
        <v>73</v>
      </c>
      <c r="AY1295" s="261" t="s">
        <v>139</v>
      </c>
    </row>
    <row r="1296" spans="2:51" s="12" customFormat="1" ht="12">
      <c r="B1296" s="250"/>
      <c r="C1296" s="251"/>
      <c r="D1296" s="252" t="s">
        <v>148</v>
      </c>
      <c r="E1296" s="253" t="s">
        <v>1</v>
      </c>
      <c r="F1296" s="254" t="s">
        <v>1659</v>
      </c>
      <c r="G1296" s="251"/>
      <c r="H1296" s="255">
        <v>310</v>
      </c>
      <c r="I1296" s="256"/>
      <c r="J1296" s="251"/>
      <c r="K1296" s="251"/>
      <c r="L1296" s="257"/>
      <c r="M1296" s="258"/>
      <c r="N1296" s="259"/>
      <c r="O1296" s="259"/>
      <c r="P1296" s="259"/>
      <c r="Q1296" s="259"/>
      <c r="R1296" s="259"/>
      <c r="S1296" s="259"/>
      <c r="T1296" s="260"/>
      <c r="AT1296" s="261" t="s">
        <v>148</v>
      </c>
      <c r="AU1296" s="261" t="s">
        <v>83</v>
      </c>
      <c r="AV1296" s="12" t="s">
        <v>83</v>
      </c>
      <c r="AW1296" s="12" t="s">
        <v>30</v>
      </c>
      <c r="AX1296" s="12" t="s">
        <v>73</v>
      </c>
      <c r="AY1296" s="261" t="s">
        <v>139</v>
      </c>
    </row>
    <row r="1297" spans="2:51" s="14" customFormat="1" ht="12">
      <c r="B1297" s="289"/>
      <c r="C1297" s="290"/>
      <c r="D1297" s="252" t="s">
        <v>148</v>
      </c>
      <c r="E1297" s="291" t="s">
        <v>1</v>
      </c>
      <c r="F1297" s="292" t="s">
        <v>1662</v>
      </c>
      <c r="G1297" s="290"/>
      <c r="H1297" s="291" t="s">
        <v>1</v>
      </c>
      <c r="I1297" s="293"/>
      <c r="J1297" s="290"/>
      <c r="K1297" s="290"/>
      <c r="L1297" s="294"/>
      <c r="M1297" s="295"/>
      <c r="N1297" s="296"/>
      <c r="O1297" s="296"/>
      <c r="P1297" s="296"/>
      <c r="Q1297" s="296"/>
      <c r="R1297" s="296"/>
      <c r="S1297" s="296"/>
      <c r="T1297" s="297"/>
      <c r="AT1297" s="298" t="s">
        <v>148</v>
      </c>
      <c r="AU1297" s="298" t="s">
        <v>83</v>
      </c>
      <c r="AV1297" s="14" t="s">
        <v>81</v>
      </c>
      <c r="AW1297" s="14" t="s">
        <v>30</v>
      </c>
      <c r="AX1297" s="14" t="s">
        <v>73</v>
      </c>
      <c r="AY1297" s="298" t="s">
        <v>139</v>
      </c>
    </row>
    <row r="1298" spans="2:51" s="12" customFormat="1" ht="12">
      <c r="B1298" s="250"/>
      <c r="C1298" s="251"/>
      <c r="D1298" s="252" t="s">
        <v>148</v>
      </c>
      <c r="E1298" s="253" t="s">
        <v>1</v>
      </c>
      <c r="F1298" s="254" t="s">
        <v>1663</v>
      </c>
      <c r="G1298" s="251"/>
      <c r="H1298" s="255">
        <v>502.418</v>
      </c>
      <c r="I1298" s="256"/>
      <c r="J1298" s="251"/>
      <c r="K1298" s="251"/>
      <c r="L1298" s="257"/>
      <c r="M1298" s="258"/>
      <c r="N1298" s="259"/>
      <c r="O1298" s="259"/>
      <c r="P1298" s="259"/>
      <c r="Q1298" s="259"/>
      <c r="R1298" s="259"/>
      <c r="S1298" s="259"/>
      <c r="T1298" s="260"/>
      <c r="AT1298" s="261" t="s">
        <v>148</v>
      </c>
      <c r="AU1298" s="261" t="s">
        <v>83</v>
      </c>
      <c r="AV1298" s="12" t="s">
        <v>83</v>
      </c>
      <c r="AW1298" s="12" t="s">
        <v>30</v>
      </c>
      <c r="AX1298" s="12" t="s">
        <v>73</v>
      </c>
      <c r="AY1298" s="261" t="s">
        <v>139</v>
      </c>
    </row>
    <row r="1299" spans="2:51" s="12" customFormat="1" ht="12">
      <c r="B1299" s="250"/>
      <c r="C1299" s="251"/>
      <c r="D1299" s="252" t="s">
        <v>148</v>
      </c>
      <c r="E1299" s="253" t="s">
        <v>1</v>
      </c>
      <c r="F1299" s="254" t="s">
        <v>1664</v>
      </c>
      <c r="G1299" s="251"/>
      <c r="H1299" s="255">
        <v>450</v>
      </c>
      <c r="I1299" s="256"/>
      <c r="J1299" s="251"/>
      <c r="K1299" s="251"/>
      <c r="L1299" s="257"/>
      <c r="M1299" s="258"/>
      <c r="N1299" s="259"/>
      <c r="O1299" s="259"/>
      <c r="P1299" s="259"/>
      <c r="Q1299" s="259"/>
      <c r="R1299" s="259"/>
      <c r="S1299" s="259"/>
      <c r="T1299" s="260"/>
      <c r="AT1299" s="261" t="s">
        <v>148</v>
      </c>
      <c r="AU1299" s="261" t="s">
        <v>83</v>
      </c>
      <c r="AV1299" s="12" t="s">
        <v>83</v>
      </c>
      <c r="AW1299" s="12" t="s">
        <v>30</v>
      </c>
      <c r="AX1299" s="12" t="s">
        <v>73</v>
      </c>
      <c r="AY1299" s="261" t="s">
        <v>139</v>
      </c>
    </row>
    <row r="1300" spans="2:51" s="12" customFormat="1" ht="12">
      <c r="B1300" s="250"/>
      <c r="C1300" s="251"/>
      <c r="D1300" s="252" t="s">
        <v>148</v>
      </c>
      <c r="E1300" s="253" t="s">
        <v>1</v>
      </c>
      <c r="F1300" s="254" t="s">
        <v>1665</v>
      </c>
      <c r="G1300" s="251"/>
      <c r="H1300" s="255">
        <v>-527.805</v>
      </c>
      <c r="I1300" s="256"/>
      <c r="J1300" s="251"/>
      <c r="K1300" s="251"/>
      <c r="L1300" s="257"/>
      <c r="M1300" s="258"/>
      <c r="N1300" s="259"/>
      <c r="O1300" s="259"/>
      <c r="P1300" s="259"/>
      <c r="Q1300" s="259"/>
      <c r="R1300" s="259"/>
      <c r="S1300" s="259"/>
      <c r="T1300" s="260"/>
      <c r="AT1300" s="261" t="s">
        <v>148</v>
      </c>
      <c r="AU1300" s="261" t="s">
        <v>83</v>
      </c>
      <c r="AV1300" s="12" t="s">
        <v>83</v>
      </c>
      <c r="AW1300" s="12" t="s">
        <v>30</v>
      </c>
      <c r="AX1300" s="12" t="s">
        <v>73</v>
      </c>
      <c r="AY1300" s="261" t="s">
        <v>139</v>
      </c>
    </row>
    <row r="1301" spans="2:51" s="13" customFormat="1" ht="12">
      <c r="B1301" s="262"/>
      <c r="C1301" s="263"/>
      <c r="D1301" s="252" t="s">
        <v>148</v>
      </c>
      <c r="E1301" s="264" t="s">
        <v>1</v>
      </c>
      <c r="F1301" s="265" t="s">
        <v>150</v>
      </c>
      <c r="G1301" s="263"/>
      <c r="H1301" s="266">
        <v>4720.518999999999</v>
      </c>
      <c r="I1301" s="267"/>
      <c r="J1301" s="263"/>
      <c r="K1301" s="263"/>
      <c r="L1301" s="268"/>
      <c r="M1301" s="269"/>
      <c r="N1301" s="270"/>
      <c r="O1301" s="270"/>
      <c r="P1301" s="270"/>
      <c r="Q1301" s="270"/>
      <c r="R1301" s="270"/>
      <c r="S1301" s="270"/>
      <c r="T1301" s="271"/>
      <c r="AT1301" s="272" t="s">
        <v>148</v>
      </c>
      <c r="AU1301" s="272" t="s">
        <v>83</v>
      </c>
      <c r="AV1301" s="13" t="s">
        <v>146</v>
      </c>
      <c r="AW1301" s="13" t="s">
        <v>30</v>
      </c>
      <c r="AX1301" s="13" t="s">
        <v>81</v>
      </c>
      <c r="AY1301" s="272" t="s">
        <v>139</v>
      </c>
    </row>
    <row r="1302" spans="2:65" s="1" customFormat="1" ht="24" customHeight="1">
      <c r="B1302" s="38"/>
      <c r="C1302" s="237" t="s">
        <v>1666</v>
      </c>
      <c r="D1302" s="237" t="s">
        <v>141</v>
      </c>
      <c r="E1302" s="238" t="s">
        <v>1667</v>
      </c>
      <c r="F1302" s="239" t="s">
        <v>1668</v>
      </c>
      <c r="G1302" s="240" t="s">
        <v>433</v>
      </c>
      <c r="H1302" s="241">
        <v>14161.557</v>
      </c>
      <c r="I1302" s="242"/>
      <c r="J1302" s="243">
        <f>ROUND(I1302*H1302,2)</f>
        <v>0</v>
      </c>
      <c r="K1302" s="239" t="s">
        <v>145</v>
      </c>
      <c r="L1302" s="43"/>
      <c r="M1302" s="244" t="s">
        <v>1</v>
      </c>
      <c r="N1302" s="245" t="s">
        <v>38</v>
      </c>
      <c r="O1302" s="86"/>
      <c r="P1302" s="246">
        <f>O1302*H1302</f>
        <v>0</v>
      </c>
      <c r="Q1302" s="246">
        <v>0.0079</v>
      </c>
      <c r="R1302" s="246">
        <f>Q1302*H1302</f>
        <v>111.87630030000001</v>
      </c>
      <c r="S1302" s="246">
        <v>0</v>
      </c>
      <c r="T1302" s="247">
        <f>S1302*H1302</f>
        <v>0</v>
      </c>
      <c r="AR1302" s="248" t="s">
        <v>146</v>
      </c>
      <c r="AT1302" s="248" t="s">
        <v>141</v>
      </c>
      <c r="AU1302" s="248" t="s">
        <v>83</v>
      </c>
      <c r="AY1302" s="17" t="s">
        <v>139</v>
      </c>
      <c r="BE1302" s="249">
        <f>IF(N1302="základní",J1302,0)</f>
        <v>0</v>
      </c>
      <c r="BF1302" s="249">
        <f>IF(N1302="snížená",J1302,0)</f>
        <v>0</v>
      </c>
      <c r="BG1302" s="249">
        <f>IF(N1302="zákl. přenesená",J1302,0)</f>
        <v>0</v>
      </c>
      <c r="BH1302" s="249">
        <f>IF(N1302="sníž. přenesená",J1302,0)</f>
        <v>0</v>
      </c>
      <c r="BI1302" s="249">
        <f>IF(N1302="nulová",J1302,0)</f>
        <v>0</v>
      </c>
      <c r="BJ1302" s="17" t="s">
        <v>81</v>
      </c>
      <c r="BK1302" s="249">
        <f>ROUND(I1302*H1302,2)</f>
        <v>0</v>
      </c>
      <c r="BL1302" s="17" t="s">
        <v>146</v>
      </c>
      <c r="BM1302" s="248" t="s">
        <v>1669</v>
      </c>
    </row>
    <row r="1303" spans="2:51" s="14" customFormat="1" ht="12">
      <c r="B1303" s="289"/>
      <c r="C1303" s="290"/>
      <c r="D1303" s="252" t="s">
        <v>148</v>
      </c>
      <c r="E1303" s="291" t="s">
        <v>1</v>
      </c>
      <c r="F1303" s="292" t="s">
        <v>1670</v>
      </c>
      <c r="G1303" s="290"/>
      <c r="H1303" s="291" t="s">
        <v>1</v>
      </c>
      <c r="I1303" s="293"/>
      <c r="J1303" s="290"/>
      <c r="K1303" s="290"/>
      <c r="L1303" s="294"/>
      <c r="M1303" s="295"/>
      <c r="N1303" s="296"/>
      <c r="O1303" s="296"/>
      <c r="P1303" s="296"/>
      <c r="Q1303" s="296"/>
      <c r="R1303" s="296"/>
      <c r="S1303" s="296"/>
      <c r="T1303" s="297"/>
      <c r="AT1303" s="298" t="s">
        <v>148</v>
      </c>
      <c r="AU1303" s="298" t="s">
        <v>83</v>
      </c>
      <c r="AV1303" s="14" t="s">
        <v>81</v>
      </c>
      <c r="AW1303" s="14" t="s">
        <v>30</v>
      </c>
      <c r="AX1303" s="14" t="s">
        <v>73</v>
      </c>
      <c r="AY1303" s="298" t="s">
        <v>139</v>
      </c>
    </row>
    <row r="1304" spans="2:51" s="12" customFormat="1" ht="12">
      <c r="B1304" s="250"/>
      <c r="C1304" s="251"/>
      <c r="D1304" s="252" t="s">
        <v>148</v>
      </c>
      <c r="E1304" s="253" t="s">
        <v>1</v>
      </c>
      <c r="F1304" s="254" t="s">
        <v>1671</v>
      </c>
      <c r="G1304" s="251"/>
      <c r="H1304" s="255">
        <v>14161.557</v>
      </c>
      <c r="I1304" s="256"/>
      <c r="J1304" s="251"/>
      <c r="K1304" s="251"/>
      <c r="L1304" s="257"/>
      <c r="M1304" s="258"/>
      <c r="N1304" s="259"/>
      <c r="O1304" s="259"/>
      <c r="P1304" s="259"/>
      <c r="Q1304" s="259"/>
      <c r="R1304" s="259"/>
      <c r="S1304" s="259"/>
      <c r="T1304" s="260"/>
      <c r="AT1304" s="261" t="s">
        <v>148</v>
      </c>
      <c r="AU1304" s="261" t="s">
        <v>83</v>
      </c>
      <c r="AV1304" s="12" t="s">
        <v>83</v>
      </c>
      <c r="AW1304" s="12" t="s">
        <v>30</v>
      </c>
      <c r="AX1304" s="12" t="s">
        <v>73</v>
      </c>
      <c r="AY1304" s="261" t="s">
        <v>139</v>
      </c>
    </row>
    <row r="1305" spans="2:51" s="13" customFormat="1" ht="12">
      <c r="B1305" s="262"/>
      <c r="C1305" s="263"/>
      <c r="D1305" s="252" t="s">
        <v>148</v>
      </c>
      <c r="E1305" s="264" t="s">
        <v>1</v>
      </c>
      <c r="F1305" s="265" t="s">
        <v>150</v>
      </c>
      <c r="G1305" s="263"/>
      <c r="H1305" s="266">
        <v>14161.557</v>
      </c>
      <c r="I1305" s="267"/>
      <c r="J1305" s="263"/>
      <c r="K1305" s="263"/>
      <c r="L1305" s="268"/>
      <c r="M1305" s="269"/>
      <c r="N1305" s="270"/>
      <c r="O1305" s="270"/>
      <c r="P1305" s="270"/>
      <c r="Q1305" s="270"/>
      <c r="R1305" s="270"/>
      <c r="S1305" s="270"/>
      <c r="T1305" s="271"/>
      <c r="AT1305" s="272" t="s">
        <v>148</v>
      </c>
      <c r="AU1305" s="272" t="s">
        <v>83</v>
      </c>
      <c r="AV1305" s="13" t="s">
        <v>146</v>
      </c>
      <c r="AW1305" s="13" t="s">
        <v>30</v>
      </c>
      <c r="AX1305" s="13" t="s">
        <v>81</v>
      </c>
      <c r="AY1305" s="272" t="s">
        <v>139</v>
      </c>
    </row>
    <row r="1306" spans="2:65" s="1" customFormat="1" ht="24" customHeight="1">
      <c r="B1306" s="38"/>
      <c r="C1306" s="237" t="s">
        <v>1672</v>
      </c>
      <c r="D1306" s="237" t="s">
        <v>141</v>
      </c>
      <c r="E1306" s="238" t="s">
        <v>1673</v>
      </c>
      <c r="F1306" s="239" t="s">
        <v>1674</v>
      </c>
      <c r="G1306" s="240" t="s">
        <v>433</v>
      </c>
      <c r="H1306" s="241">
        <v>527.805</v>
      </c>
      <c r="I1306" s="242"/>
      <c r="J1306" s="243">
        <f>ROUND(I1306*H1306,2)</f>
        <v>0</v>
      </c>
      <c r="K1306" s="239" t="s">
        <v>145</v>
      </c>
      <c r="L1306" s="43"/>
      <c r="M1306" s="244" t="s">
        <v>1</v>
      </c>
      <c r="N1306" s="245" t="s">
        <v>38</v>
      </c>
      <c r="O1306" s="86"/>
      <c r="P1306" s="246">
        <f>O1306*H1306</f>
        <v>0</v>
      </c>
      <c r="Q1306" s="246">
        <v>0.021</v>
      </c>
      <c r="R1306" s="246">
        <f>Q1306*H1306</f>
        <v>11.083905</v>
      </c>
      <c r="S1306" s="246">
        <v>0</v>
      </c>
      <c r="T1306" s="247">
        <f>S1306*H1306</f>
        <v>0</v>
      </c>
      <c r="AR1306" s="248" t="s">
        <v>146</v>
      </c>
      <c r="AT1306" s="248" t="s">
        <v>141</v>
      </c>
      <c r="AU1306" s="248" t="s">
        <v>83</v>
      </c>
      <c r="AY1306" s="17" t="s">
        <v>139</v>
      </c>
      <c r="BE1306" s="249">
        <f>IF(N1306="základní",J1306,0)</f>
        <v>0</v>
      </c>
      <c r="BF1306" s="249">
        <f>IF(N1306="snížená",J1306,0)</f>
        <v>0</v>
      </c>
      <c r="BG1306" s="249">
        <f>IF(N1306="zákl. přenesená",J1306,0)</f>
        <v>0</v>
      </c>
      <c r="BH1306" s="249">
        <f>IF(N1306="sníž. přenesená",J1306,0)</f>
        <v>0</v>
      </c>
      <c r="BI1306" s="249">
        <f>IF(N1306="nulová",J1306,0)</f>
        <v>0</v>
      </c>
      <c r="BJ1306" s="17" t="s">
        <v>81</v>
      </c>
      <c r="BK1306" s="249">
        <f>ROUND(I1306*H1306,2)</f>
        <v>0</v>
      </c>
      <c r="BL1306" s="17" t="s">
        <v>146</v>
      </c>
      <c r="BM1306" s="248" t="s">
        <v>1675</v>
      </c>
    </row>
    <row r="1307" spans="2:51" s="14" customFormat="1" ht="12">
      <c r="B1307" s="289"/>
      <c r="C1307" s="290"/>
      <c r="D1307" s="252" t="s">
        <v>148</v>
      </c>
      <c r="E1307" s="291" t="s">
        <v>1</v>
      </c>
      <c r="F1307" s="292" t="s">
        <v>1676</v>
      </c>
      <c r="G1307" s="290"/>
      <c r="H1307" s="291" t="s">
        <v>1</v>
      </c>
      <c r="I1307" s="293"/>
      <c r="J1307" s="290"/>
      <c r="K1307" s="290"/>
      <c r="L1307" s="294"/>
      <c r="M1307" s="295"/>
      <c r="N1307" s="296"/>
      <c r="O1307" s="296"/>
      <c r="P1307" s="296"/>
      <c r="Q1307" s="296"/>
      <c r="R1307" s="296"/>
      <c r="S1307" s="296"/>
      <c r="T1307" s="297"/>
      <c r="AT1307" s="298" t="s">
        <v>148</v>
      </c>
      <c r="AU1307" s="298" t="s">
        <v>83</v>
      </c>
      <c r="AV1307" s="14" t="s">
        <v>81</v>
      </c>
      <c r="AW1307" s="14" t="s">
        <v>30</v>
      </c>
      <c r="AX1307" s="14" t="s">
        <v>73</v>
      </c>
      <c r="AY1307" s="298" t="s">
        <v>139</v>
      </c>
    </row>
    <row r="1308" spans="2:51" s="14" customFormat="1" ht="12">
      <c r="B1308" s="289"/>
      <c r="C1308" s="290"/>
      <c r="D1308" s="252" t="s">
        <v>148</v>
      </c>
      <c r="E1308" s="291" t="s">
        <v>1</v>
      </c>
      <c r="F1308" s="292" t="s">
        <v>1646</v>
      </c>
      <c r="G1308" s="290"/>
      <c r="H1308" s="291" t="s">
        <v>1</v>
      </c>
      <c r="I1308" s="293"/>
      <c r="J1308" s="290"/>
      <c r="K1308" s="290"/>
      <c r="L1308" s="294"/>
      <c r="M1308" s="295"/>
      <c r="N1308" s="296"/>
      <c r="O1308" s="296"/>
      <c r="P1308" s="296"/>
      <c r="Q1308" s="296"/>
      <c r="R1308" s="296"/>
      <c r="S1308" s="296"/>
      <c r="T1308" s="297"/>
      <c r="AT1308" s="298" t="s">
        <v>148</v>
      </c>
      <c r="AU1308" s="298" t="s">
        <v>83</v>
      </c>
      <c r="AV1308" s="14" t="s">
        <v>81</v>
      </c>
      <c r="AW1308" s="14" t="s">
        <v>30</v>
      </c>
      <c r="AX1308" s="14" t="s">
        <v>73</v>
      </c>
      <c r="AY1308" s="298" t="s">
        <v>139</v>
      </c>
    </row>
    <row r="1309" spans="2:51" s="12" customFormat="1" ht="12">
      <c r="B1309" s="250"/>
      <c r="C1309" s="251"/>
      <c r="D1309" s="252" t="s">
        <v>148</v>
      </c>
      <c r="E1309" s="253" t="s">
        <v>1</v>
      </c>
      <c r="F1309" s="254" t="s">
        <v>1677</v>
      </c>
      <c r="G1309" s="251"/>
      <c r="H1309" s="255">
        <v>13.26</v>
      </c>
      <c r="I1309" s="256"/>
      <c r="J1309" s="251"/>
      <c r="K1309" s="251"/>
      <c r="L1309" s="257"/>
      <c r="M1309" s="258"/>
      <c r="N1309" s="259"/>
      <c r="O1309" s="259"/>
      <c r="P1309" s="259"/>
      <c r="Q1309" s="259"/>
      <c r="R1309" s="259"/>
      <c r="S1309" s="259"/>
      <c r="T1309" s="260"/>
      <c r="AT1309" s="261" t="s">
        <v>148</v>
      </c>
      <c r="AU1309" s="261" t="s">
        <v>83</v>
      </c>
      <c r="AV1309" s="12" t="s">
        <v>83</v>
      </c>
      <c r="AW1309" s="12" t="s">
        <v>30</v>
      </c>
      <c r="AX1309" s="12" t="s">
        <v>73</v>
      </c>
      <c r="AY1309" s="261" t="s">
        <v>139</v>
      </c>
    </row>
    <row r="1310" spans="2:51" s="12" customFormat="1" ht="12">
      <c r="B1310" s="250"/>
      <c r="C1310" s="251"/>
      <c r="D1310" s="252" t="s">
        <v>148</v>
      </c>
      <c r="E1310" s="253" t="s">
        <v>1</v>
      </c>
      <c r="F1310" s="254" t="s">
        <v>1678</v>
      </c>
      <c r="G1310" s="251"/>
      <c r="H1310" s="255">
        <v>9.5</v>
      </c>
      <c r="I1310" s="256"/>
      <c r="J1310" s="251"/>
      <c r="K1310" s="251"/>
      <c r="L1310" s="257"/>
      <c r="M1310" s="258"/>
      <c r="N1310" s="259"/>
      <c r="O1310" s="259"/>
      <c r="P1310" s="259"/>
      <c r="Q1310" s="259"/>
      <c r="R1310" s="259"/>
      <c r="S1310" s="259"/>
      <c r="T1310" s="260"/>
      <c r="AT1310" s="261" t="s">
        <v>148</v>
      </c>
      <c r="AU1310" s="261" t="s">
        <v>83</v>
      </c>
      <c r="AV1310" s="12" t="s">
        <v>83</v>
      </c>
      <c r="AW1310" s="12" t="s">
        <v>30</v>
      </c>
      <c r="AX1310" s="12" t="s">
        <v>73</v>
      </c>
      <c r="AY1310" s="261" t="s">
        <v>139</v>
      </c>
    </row>
    <row r="1311" spans="2:51" s="12" customFormat="1" ht="12">
      <c r="B1311" s="250"/>
      <c r="C1311" s="251"/>
      <c r="D1311" s="252" t="s">
        <v>148</v>
      </c>
      <c r="E1311" s="253" t="s">
        <v>1</v>
      </c>
      <c r="F1311" s="254" t="s">
        <v>1679</v>
      </c>
      <c r="G1311" s="251"/>
      <c r="H1311" s="255">
        <v>13.2</v>
      </c>
      <c r="I1311" s="256"/>
      <c r="J1311" s="251"/>
      <c r="K1311" s="251"/>
      <c r="L1311" s="257"/>
      <c r="M1311" s="258"/>
      <c r="N1311" s="259"/>
      <c r="O1311" s="259"/>
      <c r="P1311" s="259"/>
      <c r="Q1311" s="259"/>
      <c r="R1311" s="259"/>
      <c r="S1311" s="259"/>
      <c r="T1311" s="260"/>
      <c r="AT1311" s="261" t="s">
        <v>148</v>
      </c>
      <c r="AU1311" s="261" t="s">
        <v>83</v>
      </c>
      <c r="AV1311" s="12" t="s">
        <v>83</v>
      </c>
      <c r="AW1311" s="12" t="s">
        <v>30</v>
      </c>
      <c r="AX1311" s="12" t="s">
        <v>73</v>
      </c>
      <c r="AY1311" s="261" t="s">
        <v>139</v>
      </c>
    </row>
    <row r="1312" spans="2:51" s="12" customFormat="1" ht="12">
      <c r="B1312" s="250"/>
      <c r="C1312" s="251"/>
      <c r="D1312" s="252" t="s">
        <v>148</v>
      </c>
      <c r="E1312" s="253" t="s">
        <v>1</v>
      </c>
      <c r="F1312" s="254" t="s">
        <v>1680</v>
      </c>
      <c r="G1312" s="251"/>
      <c r="H1312" s="255">
        <v>29.5</v>
      </c>
      <c r="I1312" s="256"/>
      <c r="J1312" s="251"/>
      <c r="K1312" s="251"/>
      <c r="L1312" s="257"/>
      <c r="M1312" s="258"/>
      <c r="N1312" s="259"/>
      <c r="O1312" s="259"/>
      <c r="P1312" s="259"/>
      <c r="Q1312" s="259"/>
      <c r="R1312" s="259"/>
      <c r="S1312" s="259"/>
      <c r="T1312" s="260"/>
      <c r="AT1312" s="261" t="s">
        <v>148</v>
      </c>
      <c r="AU1312" s="261" t="s">
        <v>83</v>
      </c>
      <c r="AV1312" s="12" t="s">
        <v>83</v>
      </c>
      <c r="AW1312" s="12" t="s">
        <v>30</v>
      </c>
      <c r="AX1312" s="12" t="s">
        <v>73</v>
      </c>
      <c r="AY1312" s="261" t="s">
        <v>139</v>
      </c>
    </row>
    <row r="1313" spans="2:51" s="12" customFormat="1" ht="12">
      <c r="B1313" s="250"/>
      <c r="C1313" s="251"/>
      <c r="D1313" s="252" t="s">
        <v>148</v>
      </c>
      <c r="E1313" s="253" t="s">
        <v>1</v>
      </c>
      <c r="F1313" s="254" t="s">
        <v>1681</v>
      </c>
      <c r="G1313" s="251"/>
      <c r="H1313" s="255">
        <v>17.3</v>
      </c>
      <c r="I1313" s="256"/>
      <c r="J1313" s="251"/>
      <c r="K1313" s="251"/>
      <c r="L1313" s="257"/>
      <c r="M1313" s="258"/>
      <c r="N1313" s="259"/>
      <c r="O1313" s="259"/>
      <c r="P1313" s="259"/>
      <c r="Q1313" s="259"/>
      <c r="R1313" s="259"/>
      <c r="S1313" s="259"/>
      <c r="T1313" s="260"/>
      <c r="AT1313" s="261" t="s">
        <v>148</v>
      </c>
      <c r="AU1313" s="261" t="s">
        <v>83</v>
      </c>
      <c r="AV1313" s="12" t="s">
        <v>83</v>
      </c>
      <c r="AW1313" s="12" t="s">
        <v>30</v>
      </c>
      <c r="AX1313" s="12" t="s">
        <v>73</v>
      </c>
      <c r="AY1313" s="261" t="s">
        <v>139</v>
      </c>
    </row>
    <row r="1314" spans="2:51" s="12" customFormat="1" ht="12">
      <c r="B1314" s="250"/>
      <c r="C1314" s="251"/>
      <c r="D1314" s="252" t="s">
        <v>148</v>
      </c>
      <c r="E1314" s="253" t="s">
        <v>1</v>
      </c>
      <c r="F1314" s="254" t="s">
        <v>1682</v>
      </c>
      <c r="G1314" s="251"/>
      <c r="H1314" s="255">
        <v>10.06</v>
      </c>
      <c r="I1314" s="256"/>
      <c r="J1314" s="251"/>
      <c r="K1314" s="251"/>
      <c r="L1314" s="257"/>
      <c r="M1314" s="258"/>
      <c r="N1314" s="259"/>
      <c r="O1314" s="259"/>
      <c r="P1314" s="259"/>
      <c r="Q1314" s="259"/>
      <c r="R1314" s="259"/>
      <c r="S1314" s="259"/>
      <c r="T1314" s="260"/>
      <c r="AT1314" s="261" t="s">
        <v>148</v>
      </c>
      <c r="AU1314" s="261" t="s">
        <v>83</v>
      </c>
      <c r="AV1314" s="12" t="s">
        <v>83</v>
      </c>
      <c r="AW1314" s="12" t="s">
        <v>30</v>
      </c>
      <c r="AX1314" s="12" t="s">
        <v>73</v>
      </c>
      <c r="AY1314" s="261" t="s">
        <v>139</v>
      </c>
    </row>
    <row r="1315" spans="2:51" s="12" customFormat="1" ht="12">
      <c r="B1315" s="250"/>
      <c r="C1315" s="251"/>
      <c r="D1315" s="252" t="s">
        <v>148</v>
      </c>
      <c r="E1315" s="253" t="s">
        <v>1</v>
      </c>
      <c r="F1315" s="254" t="s">
        <v>1683</v>
      </c>
      <c r="G1315" s="251"/>
      <c r="H1315" s="255">
        <v>13.2</v>
      </c>
      <c r="I1315" s="256"/>
      <c r="J1315" s="251"/>
      <c r="K1315" s="251"/>
      <c r="L1315" s="257"/>
      <c r="M1315" s="258"/>
      <c r="N1315" s="259"/>
      <c r="O1315" s="259"/>
      <c r="P1315" s="259"/>
      <c r="Q1315" s="259"/>
      <c r="R1315" s="259"/>
      <c r="S1315" s="259"/>
      <c r="T1315" s="260"/>
      <c r="AT1315" s="261" t="s">
        <v>148</v>
      </c>
      <c r="AU1315" s="261" t="s">
        <v>83</v>
      </c>
      <c r="AV1315" s="12" t="s">
        <v>83</v>
      </c>
      <c r="AW1315" s="12" t="s">
        <v>30</v>
      </c>
      <c r="AX1315" s="12" t="s">
        <v>73</v>
      </c>
      <c r="AY1315" s="261" t="s">
        <v>139</v>
      </c>
    </row>
    <row r="1316" spans="2:51" s="12" customFormat="1" ht="12">
      <c r="B1316" s="250"/>
      <c r="C1316" s="251"/>
      <c r="D1316" s="252" t="s">
        <v>148</v>
      </c>
      <c r="E1316" s="253" t="s">
        <v>1</v>
      </c>
      <c r="F1316" s="254" t="s">
        <v>1684</v>
      </c>
      <c r="G1316" s="251"/>
      <c r="H1316" s="255">
        <v>29.1</v>
      </c>
      <c r="I1316" s="256"/>
      <c r="J1316" s="251"/>
      <c r="K1316" s="251"/>
      <c r="L1316" s="257"/>
      <c r="M1316" s="258"/>
      <c r="N1316" s="259"/>
      <c r="O1316" s="259"/>
      <c r="P1316" s="259"/>
      <c r="Q1316" s="259"/>
      <c r="R1316" s="259"/>
      <c r="S1316" s="259"/>
      <c r="T1316" s="260"/>
      <c r="AT1316" s="261" t="s">
        <v>148</v>
      </c>
      <c r="AU1316" s="261" t="s">
        <v>83</v>
      </c>
      <c r="AV1316" s="12" t="s">
        <v>83</v>
      </c>
      <c r="AW1316" s="12" t="s">
        <v>30</v>
      </c>
      <c r="AX1316" s="12" t="s">
        <v>73</v>
      </c>
      <c r="AY1316" s="261" t="s">
        <v>139</v>
      </c>
    </row>
    <row r="1317" spans="2:51" s="12" customFormat="1" ht="12">
      <c r="B1317" s="250"/>
      <c r="C1317" s="251"/>
      <c r="D1317" s="252" t="s">
        <v>148</v>
      </c>
      <c r="E1317" s="253" t="s">
        <v>1</v>
      </c>
      <c r="F1317" s="254" t="s">
        <v>1685</v>
      </c>
      <c r="G1317" s="251"/>
      <c r="H1317" s="255">
        <v>23.915</v>
      </c>
      <c r="I1317" s="256"/>
      <c r="J1317" s="251"/>
      <c r="K1317" s="251"/>
      <c r="L1317" s="257"/>
      <c r="M1317" s="258"/>
      <c r="N1317" s="259"/>
      <c r="O1317" s="259"/>
      <c r="P1317" s="259"/>
      <c r="Q1317" s="259"/>
      <c r="R1317" s="259"/>
      <c r="S1317" s="259"/>
      <c r="T1317" s="260"/>
      <c r="AT1317" s="261" t="s">
        <v>148</v>
      </c>
      <c r="AU1317" s="261" t="s">
        <v>83</v>
      </c>
      <c r="AV1317" s="12" t="s">
        <v>83</v>
      </c>
      <c r="AW1317" s="12" t="s">
        <v>30</v>
      </c>
      <c r="AX1317" s="12" t="s">
        <v>73</v>
      </c>
      <c r="AY1317" s="261" t="s">
        <v>139</v>
      </c>
    </row>
    <row r="1318" spans="2:51" s="12" customFormat="1" ht="12">
      <c r="B1318" s="250"/>
      <c r="C1318" s="251"/>
      <c r="D1318" s="252" t="s">
        <v>148</v>
      </c>
      <c r="E1318" s="253" t="s">
        <v>1</v>
      </c>
      <c r="F1318" s="254" t="s">
        <v>1686</v>
      </c>
      <c r="G1318" s="251"/>
      <c r="H1318" s="255">
        <v>19.225</v>
      </c>
      <c r="I1318" s="256"/>
      <c r="J1318" s="251"/>
      <c r="K1318" s="251"/>
      <c r="L1318" s="257"/>
      <c r="M1318" s="258"/>
      <c r="N1318" s="259"/>
      <c r="O1318" s="259"/>
      <c r="P1318" s="259"/>
      <c r="Q1318" s="259"/>
      <c r="R1318" s="259"/>
      <c r="S1318" s="259"/>
      <c r="T1318" s="260"/>
      <c r="AT1318" s="261" t="s">
        <v>148</v>
      </c>
      <c r="AU1318" s="261" t="s">
        <v>83</v>
      </c>
      <c r="AV1318" s="12" t="s">
        <v>83</v>
      </c>
      <c r="AW1318" s="12" t="s">
        <v>30</v>
      </c>
      <c r="AX1318" s="12" t="s">
        <v>73</v>
      </c>
      <c r="AY1318" s="261" t="s">
        <v>139</v>
      </c>
    </row>
    <row r="1319" spans="2:51" s="12" customFormat="1" ht="12">
      <c r="B1319" s="250"/>
      <c r="C1319" s="251"/>
      <c r="D1319" s="252" t="s">
        <v>148</v>
      </c>
      <c r="E1319" s="253" t="s">
        <v>1</v>
      </c>
      <c r="F1319" s="254" t="s">
        <v>1687</v>
      </c>
      <c r="G1319" s="251"/>
      <c r="H1319" s="255">
        <v>24.005</v>
      </c>
      <c r="I1319" s="256"/>
      <c r="J1319" s="251"/>
      <c r="K1319" s="251"/>
      <c r="L1319" s="257"/>
      <c r="M1319" s="258"/>
      <c r="N1319" s="259"/>
      <c r="O1319" s="259"/>
      <c r="P1319" s="259"/>
      <c r="Q1319" s="259"/>
      <c r="R1319" s="259"/>
      <c r="S1319" s="259"/>
      <c r="T1319" s="260"/>
      <c r="AT1319" s="261" t="s">
        <v>148</v>
      </c>
      <c r="AU1319" s="261" t="s">
        <v>83</v>
      </c>
      <c r="AV1319" s="12" t="s">
        <v>83</v>
      </c>
      <c r="AW1319" s="12" t="s">
        <v>30</v>
      </c>
      <c r="AX1319" s="12" t="s">
        <v>73</v>
      </c>
      <c r="AY1319" s="261" t="s">
        <v>139</v>
      </c>
    </row>
    <row r="1320" spans="2:51" s="12" customFormat="1" ht="12">
      <c r="B1320" s="250"/>
      <c r="C1320" s="251"/>
      <c r="D1320" s="252" t="s">
        <v>148</v>
      </c>
      <c r="E1320" s="253" t="s">
        <v>1</v>
      </c>
      <c r="F1320" s="254" t="s">
        <v>1688</v>
      </c>
      <c r="G1320" s="251"/>
      <c r="H1320" s="255">
        <v>19.225</v>
      </c>
      <c r="I1320" s="256"/>
      <c r="J1320" s="251"/>
      <c r="K1320" s="251"/>
      <c r="L1320" s="257"/>
      <c r="M1320" s="258"/>
      <c r="N1320" s="259"/>
      <c r="O1320" s="259"/>
      <c r="P1320" s="259"/>
      <c r="Q1320" s="259"/>
      <c r="R1320" s="259"/>
      <c r="S1320" s="259"/>
      <c r="T1320" s="260"/>
      <c r="AT1320" s="261" t="s">
        <v>148</v>
      </c>
      <c r="AU1320" s="261" t="s">
        <v>83</v>
      </c>
      <c r="AV1320" s="12" t="s">
        <v>83</v>
      </c>
      <c r="AW1320" s="12" t="s">
        <v>30</v>
      </c>
      <c r="AX1320" s="12" t="s">
        <v>73</v>
      </c>
      <c r="AY1320" s="261" t="s">
        <v>139</v>
      </c>
    </row>
    <row r="1321" spans="2:51" s="12" customFormat="1" ht="12">
      <c r="B1321" s="250"/>
      <c r="C1321" s="251"/>
      <c r="D1321" s="252" t="s">
        <v>148</v>
      </c>
      <c r="E1321" s="253" t="s">
        <v>1</v>
      </c>
      <c r="F1321" s="254" t="s">
        <v>1689</v>
      </c>
      <c r="G1321" s="251"/>
      <c r="H1321" s="255">
        <v>11.7</v>
      </c>
      <c r="I1321" s="256"/>
      <c r="J1321" s="251"/>
      <c r="K1321" s="251"/>
      <c r="L1321" s="257"/>
      <c r="M1321" s="258"/>
      <c r="N1321" s="259"/>
      <c r="O1321" s="259"/>
      <c r="P1321" s="259"/>
      <c r="Q1321" s="259"/>
      <c r="R1321" s="259"/>
      <c r="S1321" s="259"/>
      <c r="T1321" s="260"/>
      <c r="AT1321" s="261" t="s">
        <v>148</v>
      </c>
      <c r="AU1321" s="261" t="s">
        <v>83</v>
      </c>
      <c r="AV1321" s="12" t="s">
        <v>83</v>
      </c>
      <c r="AW1321" s="12" t="s">
        <v>30</v>
      </c>
      <c r="AX1321" s="12" t="s">
        <v>73</v>
      </c>
      <c r="AY1321" s="261" t="s">
        <v>139</v>
      </c>
    </row>
    <row r="1322" spans="2:51" s="12" customFormat="1" ht="12">
      <c r="B1322" s="250"/>
      <c r="C1322" s="251"/>
      <c r="D1322" s="252" t="s">
        <v>148</v>
      </c>
      <c r="E1322" s="253" t="s">
        <v>1</v>
      </c>
      <c r="F1322" s="254" t="s">
        <v>1690</v>
      </c>
      <c r="G1322" s="251"/>
      <c r="H1322" s="255">
        <v>7.4</v>
      </c>
      <c r="I1322" s="256"/>
      <c r="J1322" s="251"/>
      <c r="K1322" s="251"/>
      <c r="L1322" s="257"/>
      <c r="M1322" s="258"/>
      <c r="N1322" s="259"/>
      <c r="O1322" s="259"/>
      <c r="P1322" s="259"/>
      <c r="Q1322" s="259"/>
      <c r="R1322" s="259"/>
      <c r="S1322" s="259"/>
      <c r="T1322" s="260"/>
      <c r="AT1322" s="261" t="s">
        <v>148</v>
      </c>
      <c r="AU1322" s="261" t="s">
        <v>83</v>
      </c>
      <c r="AV1322" s="12" t="s">
        <v>83</v>
      </c>
      <c r="AW1322" s="12" t="s">
        <v>30</v>
      </c>
      <c r="AX1322" s="12" t="s">
        <v>73</v>
      </c>
      <c r="AY1322" s="261" t="s">
        <v>139</v>
      </c>
    </row>
    <row r="1323" spans="2:51" s="12" customFormat="1" ht="12">
      <c r="B1323" s="250"/>
      <c r="C1323" s="251"/>
      <c r="D1323" s="252" t="s">
        <v>148</v>
      </c>
      <c r="E1323" s="253" t="s">
        <v>1</v>
      </c>
      <c r="F1323" s="254" t="s">
        <v>1691</v>
      </c>
      <c r="G1323" s="251"/>
      <c r="H1323" s="255">
        <v>11.8</v>
      </c>
      <c r="I1323" s="256"/>
      <c r="J1323" s="251"/>
      <c r="K1323" s="251"/>
      <c r="L1323" s="257"/>
      <c r="M1323" s="258"/>
      <c r="N1323" s="259"/>
      <c r="O1323" s="259"/>
      <c r="P1323" s="259"/>
      <c r="Q1323" s="259"/>
      <c r="R1323" s="259"/>
      <c r="S1323" s="259"/>
      <c r="T1323" s="260"/>
      <c r="AT1323" s="261" t="s">
        <v>148</v>
      </c>
      <c r="AU1323" s="261" t="s">
        <v>83</v>
      </c>
      <c r="AV1323" s="12" t="s">
        <v>83</v>
      </c>
      <c r="AW1323" s="12" t="s">
        <v>30</v>
      </c>
      <c r="AX1323" s="12" t="s">
        <v>73</v>
      </c>
      <c r="AY1323" s="261" t="s">
        <v>139</v>
      </c>
    </row>
    <row r="1324" spans="2:51" s="12" customFormat="1" ht="12">
      <c r="B1324" s="250"/>
      <c r="C1324" s="251"/>
      <c r="D1324" s="252" t="s">
        <v>148</v>
      </c>
      <c r="E1324" s="253" t="s">
        <v>1</v>
      </c>
      <c r="F1324" s="254" t="s">
        <v>1692</v>
      </c>
      <c r="G1324" s="251"/>
      <c r="H1324" s="255">
        <v>8.6</v>
      </c>
      <c r="I1324" s="256"/>
      <c r="J1324" s="251"/>
      <c r="K1324" s="251"/>
      <c r="L1324" s="257"/>
      <c r="M1324" s="258"/>
      <c r="N1324" s="259"/>
      <c r="O1324" s="259"/>
      <c r="P1324" s="259"/>
      <c r="Q1324" s="259"/>
      <c r="R1324" s="259"/>
      <c r="S1324" s="259"/>
      <c r="T1324" s="260"/>
      <c r="AT1324" s="261" t="s">
        <v>148</v>
      </c>
      <c r="AU1324" s="261" t="s">
        <v>83</v>
      </c>
      <c r="AV1324" s="12" t="s">
        <v>83</v>
      </c>
      <c r="AW1324" s="12" t="s">
        <v>30</v>
      </c>
      <c r="AX1324" s="12" t="s">
        <v>73</v>
      </c>
      <c r="AY1324" s="261" t="s">
        <v>139</v>
      </c>
    </row>
    <row r="1325" spans="2:51" s="12" customFormat="1" ht="12">
      <c r="B1325" s="250"/>
      <c r="C1325" s="251"/>
      <c r="D1325" s="252" t="s">
        <v>148</v>
      </c>
      <c r="E1325" s="253" t="s">
        <v>1</v>
      </c>
      <c r="F1325" s="254" t="s">
        <v>1693</v>
      </c>
      <c r="G1325" s="251"/>
      <c r="H1325" s="255">
        <v>10</v>
      </c>
      <c r="I1325" s="256"/>
      <c r="J1325" s="251"/>
      <c r="K1325" s="251"/>
      <c r="L1325" s="257"/>
      <c r="M1325" s="258"/>
      <c r="N1325" s="259"/>
      <c r="O1325" s="259"/>
      <c r="P1325" s="259"/>
      <c r="Q1325" s="259"/>
      <c r="R1325" s="259"/>
      <c r="S1325" s="259"/>
      <c r="T1325" s="260"/>
      <c r="AT1325" s="261" t="s">
        <v>148</v>
      </c>
      <c r="AU1325" s="261" t="s">
        <v>83</v>
      </c>
      <c r="AV1325" s="12" t="s">
        <v>83</v>
      </c>
      <c r="AW1325" s="12" t="s">
        <v>30</v>
      </c>
      <c r="AX1325" s="12" t="s">
        <v>73</v>
      </c>
      <c r="AY1325" s="261" t="s">
        <v>139</v>
      </c>
    </row>
    <row r="1326" spans="2:51" s="12" customFormat="1" ht="12">
      <c r="B1326" s="250"/>
      <c r="C1326" s="251"/>
      <c r="D1326" s="252" t="s">
        <v>148</v>
      </c>
      <c r="E1326" s="253" t="s">
        <v>1</v>
      </c>
      <c r="F1326" s="254" t="s">
        <v>1694</v>
      </c>
      <c r="G1326" s="251"/>
      <c r="H1326" s="255">
        <v>12.4</v>
      </c>
      <c r="I1326" s="256"/>
      <c r="J1326" s="251"/>
      <c r="K1326" s="251"/>
      <c r="L1326" s="257"/>
      <c r="M1326" s="258"/>
      <c r="N1326" s="259"/>
      <c r="O1326" s="259"/>
      <c r="P1326" s="259"/>
      <c r="Q1326" s="259"/>
      <c r="R1326" s="259"/>
      <c r="S1326" s="259"/>
      <c r="T1326" s="260"/>
      <c r="AT1326" s="261" t="s">
        <v>148</v>
      </c>
      <c r="AU1326" s="261" t="s">
        <v>83</v>
      </c>
      <c r="AV1326" s="12" t="s">
        <v>83</v>
      </c>
      <c r="AW1326" s="12" t="s">
        <v>30</v>
      </c>
      <c r="AX1326" s="12" t="s">
        <v>73</v>
      </c>
      <c r="AY1326" s="261" t="s">
        <v>139</v>
      </c>
    </row>
    <row r="1327" spans="2:51" s="12" customFormat="1" ht="12">
      <c r="B1327" s="250"/>
      <c r="C1327" s="251"/>
      <c r="D1327" s="252" t="s">
        <v>148</v>
      </c>
      <c r="E1327" s="253" t="s">
        <v>1</v>
      </c>
      <c r="F1327" s="254" t="s">
        <v>1695</v>
      </c>
      <c r="G1327" s="251"/>
      <c r="H1327" s="255">
        <v>9.1</v>
      </c>
      <c r="I1327" s="256"/>
      <c r="J1327" s="251"/>
      <c r="K1327" s="251"/>
      <c r="L1327" s="257"/>
      <c r="M1327" s="258"/>
      <c r="N1327" s="259"/>
      <c r="O1327" s="259"/>
      <c r="P1327" s="259"/>
      <c r="Q1327" s="259"/>
      <c r="R1327" s="259"/>
      <c r="S1327" s="259"/>
      <c r="T1327" s="260"/>
      <c r="AT1327" s="261" t="s">
        <v>148</v>
      </c>
      <c r="AU1327" s="261" t="s">
        <v>83</v>
      </c>
      <c r="AV1327" s="12" t="s">
        <v>83</v>
      </c>
      <c r="AW1327" s="12" t="s">
        <v>30</v>
      </c>
      <c r="AX1327" s="12" t="s">
        <v>73</v>
      </c>
      <c r="AY1327" s="261" t="s">
        <v>139</v>
      </c>
    </row>
    <row r="1328" spans="2:51" s="12" customFormat="1" ht="12">
      <c r="B1328" s="250"/>
      <c r="C1328" s="251"/>
      <c r="D1328" s="252" t="s">
        <v>148</v>
      </c>
      <c r="E1328" s="253" t="s">
        <v>1</v>
      </c>
      <c r="F1328" s="254" t="s">
        <v>1696</v>
      </c>
      <c r="G1328" s="251"/>
      <c r="H1328" s="255">
        <v>9.1</v>
      </c>
      <c r="I1328" s="256"/>
      <c r="J1328" s="251"/>
      <c r="K1328" s="251"/>
      <c r="L1328" s="257"/>
      <c r="M1328" s="258"/>
      <c r="N1328" s="259"/>
      <c r="O1328" s="259"/>
      <c r="P1328" s="259"/>
      <c r="Q1328" s="259"/>
      <c r="R1328" s="259"/>
      <c r="S1328" s="259"/>
      <c r="T1328" s="260"/>
      <c r="AT1328" s="261" t="s">
        <v>148</v>
      </c>
      <c r="AU1328" s="261" t="s">
        <v>83</v>
      </c>
      <c r="AV1328" s="12" t="s">
        <v>83</v>
      </c>
      <c r="AW1328" s="12" t="s">
        <v>30</v>
      </c>
      <c r="AX1328" s="12" t="s">
        <v>73</v>
      </c>
      <c r="AY1328" s="261" t="s">
        <v>139</v>
      </c>
    </row>
    <row r="1329" spans="2:51" s="12" customFormat="1" ht="12">
      <c r="B1329" s="250"/>
      <c r="C1329" s="251"/>
      <c r="D1329" s="252" t="s">
        <v>148</v>
      </c>
      <c r="E1329" s="253" t="s">
        <v>1</v>
      </c>
      <c r="F1329" s="254" t="s">
        <v>1697</v>
      </c>
      <c r="G1329" s="251"/>
      <c r="H1329" s="255">
        <v>16.6</v>
      </c>
      <c r="I1329" s="256"/>
      <c r="J1329" s="251"/>
      <c r="K1329" s="251"/>
      <c r="L1329" s="257"/>
      <c r="M1329" s="258"/>
      <c r="N1329" s="259"/>
      <c r="O1329" s="259"/>
      <c r="P1329" s="259"/>
      <c r="Q1329" s="259"/>
      <c r="R1329" s="259"/>
      <c r="S1329" s="259"/>
      <c r="T1329" s="260"/>
      <c r="AT1329" s="261" t="s">
        <v>148</v>
      </c>
      <c r="AU1329" s="261" t="s">
        <v>83</v>
      </c>
      <c r="AV1329" s="12" t="s">
        <v>83</v>
      </c>
      <c r="AW1329" s="12" t="s">
        <v>30</v>
      </c>
      <c r="AX1329" s="12" t="s">
        <v>73</v>
      </c>
      <c r="AY1329" s="261" t="s">
        <v>139</v>
      </c>
    </row>
    <row r="1330" spans="2:51" s="12" customFormat="1" ht="12">
      <c r="B1330" s="250"/>
      <c r="C1330" s="251"/>
      <c r="D1330" s="252" t="s">
        <v>148</v>
      </c>
      <c r="E1330" s="253" t="s">
        <v>1</v>
      </c>
      <c r="F1330" s="254" t="s">
        <v>1698</v>
      </c>
      <c r="G1330" s="251"/>
      <c r="H1330" s="255">
        <v>16.6</v>
      </c>
      <c r="I1330" s="256"/>
      <c r="J1330" s="251"/>
      <c r="K1330" s="251"/>
      <c r="L1330" s="257"/>
      <c r="M1330" s="258"/>
      <c r="N1330" s="259"/>
      <c r="O1330" s="259"/>
      <c r="P1330" s="259"/>
      <c r="Q1330" s="259"/>
      <c r="R1330" s="259"/>
      <c r="S1330" s="259"/>
      <c r="T1330" s="260"/>
      <c r="AT1330" s="261" t="s">
        <v>148</v>
      </c>
      <c r="AU1330" s="261" t="s">
        <v>83</v>
      </c>
      <c r="AV1330" s="12" t="s">
        <v>83</v>
      </c>
      <c r="AW1330" s="12" t="s">
        <v>30</v>
      </c>
      <c r="AX1330" s="12" t="s">
        <v>73</v>
      </c>
      <c r="AY1330" s="261" t="s">
        <v>139</v>
      </c>
    </row>
    <row r="1331" spans="2:51" s="14" customFormat="1" ht="12">
      <c r="B1331" s="289"/>
      <c r="C1331" s="290"/>
      <c r="D1331" s="252" t="s">
        <v>148</v>
      </c>
      <c r="E1331" s="291" t="s">
        <v>1</v>
      </c>
      <c r="F1331" s="292" t="s">
        <v>1650</v>
      </c>
      <c r="G1331" s="290"/>
      <c r="H1331" s="291" t="s">
        <v>1</v>
      </c>
      <c r="I1331" s="293"/>
      <c r="J1331" s="290"/>
      <c r="K1331" s="290"/>
      <c r="L1331" s="294"/>
      <c r="M1331" s="295"/>
      <c r="N1331" s="296"/>
      <c r="O1331" s="296"/>
      <c r="P1331" s="296"/>
      <c r="Q1331" s="296"/>
      <c r="R1331" s="296"/>
      <c r="S1331" s="296"/>
      <c r="T1331" s="297"/>
      <c r="AT1331" s="298" t="s">
        <v>148</v>
      </c>
      <c r="AU1331" s="298" t="s">
        <v>83</v>
      </c>
      <c r="AV1331" s="14" t="s">
        <v>81</v>
      </c>
      <c r="AW1331" s="14" t="s">
        <v>30</v>
      </c>
      <c r="AX1331" s="14" t="s">
        <v>73</v>
      </c>
      <c r="AY1331" s="298" t="s">
        <v>139</v>
      </c>
    </row>
    <row r="1332" spans="2:51" s="12" customFormat="1" ht="12">
      <c r="B1332" s="250"/>
      <c r="C1332" s="251"/>
      <c r="D1332" s="252" t="s">
        <v>148</v>
      </c>
      <c r="E1332" s="253" t="s">
        <v>1</v>
      </c>
      <c r="F1332" s="254" t="s">
        <v>1699</v>
      </c>
      <c r="G1332" s="251"/>
      <c r="H1332" s="255">
        <v>15.88</v>
      </c>
      <c r="I1332" s="256"/>
      <c r="J1332" s="251"/>
      <c r="K1332" s="251"/>
      <c r="L1332" s="257"/>
      <c r="M1332" s="258"/>
      <c r="N1332" s="259"/>
      <c r="O1332" s="259"/>
      <c r="P1332" s="259"/>
      <c r="Q1332" s="259"/>
      <c r="R1332" s="259"/>
      <c r="S1332" s="259"/>
      <c r="T1332" s="260"/>
      <c r="AT1332" s="261" t="s">
        <v>148</v>
      </c>
      <c r="AU1332" s="261" t="s">
        <v>83</v>
      </c>
      <c r="AV1332" s="12" t="s">
        <v>83</v>
      </c>
      <c r="AW1332" s="12" t="s">
        <v>30</v>
      </c>
      <c r="AX1332" s="12" t="s">
        <v>73</v>
      </c>
      <c r="AY1332" s="261" t="s">
        <v>139</v>
      </c>
    </row>
    <row r="1333" spans="2:51" s="12" customFormat="1" ht="12">
      <c r="B1333" s="250"/>
      <c r="C1333" s="251"/>
      <c r="D1333" s="252" t="s">
        <v>148</v>
      </c>
      <c r="E1333" s="253" t="s">
        <v>1</v>
      </c>
      <c r="F1333" s="254" t="s">
        <v>1700</v>
      </c>
      <c r="G1333" s="251"/>
      <c r="H1333" s="255">
        <v>12.7</v>
      </c>
      <c r="I1333" s="256"/>
      <c r="J1333" s="251"/>
      <c r="K1333" s="251"/>
      <c r="L1333" s="257"/>
      <c r="M1333" s="258"/>
      <c r="N1333" s="259"/>
      <c r="O1333" s="259"/>
      <c r="P1333" s="259"/>
      <c r="Q1333" s="259"/>
      <c r="R1333" s="259"/>
      <c r="S1333" s="259"/>
      <c r="T1333" s="260"/>
      <c r="AT1333" s="261" t="s">
        <v>148</v>
      </c>
      <c r="AU1333" s="261" t="s">
        <v>83</v>
      </c>
      <c r="AV1333" s="12" t="s">
        <v>83</v>
      </c>
      <c r="AW1333" s="12" t="s">
        <v>30</v>
      </c>
      <c r="AX1333" s="12" t="s">
        <v>73</v>
      </c>
      <c r="AY1333" s="261" t="s">
        <v>139</v>
      </c>
    </row>
    <row r="1334" spans="2:51" s="12" customFormat="1" ht="12">
      <c r="B1334" s="250"/>
      <c r="C1334" s="251"/>
      <c r="D1334" s="252" t="s">
        <v>148</v>
      </c>
      <c r="E1334" s="253" t="s">
        <v>1</v>
      </c>
      <c r="F1334" s="254" t="s">
        <v>1701</v>
      </c>
      <c r="G1334" s="251"/>
      <c r="H1334" s="255">
        <v>11.8</v>
      </c>
      <c r="I1334" s="256"/>
      <c r="J1334" s="251"/>
      <c r="K1334" s="251"/>
      <c r="L1334" s="257"/>
      <c r="M1334" s="258"/>
      <c r="N1334" s="259"/>
      <c r="O1334" s="259"/>
      <c r="P1334" s="259"/>
      <c r="Q1334" s="259"/>
      <c r="R1334" s="259"/>
      <c r="S1334" s="259"/>
      <c r="T1334" s="260"/>
      <c r="AT1334" s="261" t="s">
        <v>148</v>
      </c>
      <c r="AU1334" s="261" t="s">
        <v>83</v>
      </c>
      <c r="AV1334" s="12" t="s">
        <v>83</v>
      </c>
      <c r="AW1334" s="12" t="s">
        <v>30</v>
      </c>
      <c r="AX1334" s="12" t="s">
        <v>73</v>
      </c>
      <c r="AY1334" s="261" t="s">
        <v>139</v>
      </c>
    </row>
    <row r="1335" spans="2:51" s="12" customFormat="1" ht="12">
      <c r="B1335" s="250"/>
      <c r="C1335" s="251"/>
      <c r="D1335" s="252" t="s">
        <v>148</v>
      </c>
      <c r="E1335" s="253" t="s">
        <v>1</v>
      </c>
      <c r="F1335" s="254" t="s">
        <v>1702</v>
      </c>
      <c r="G1335" s="251"/>
      <c r="H1335" s="255">
        <v>9.4</v>
      </c>
      <c r="I1335" s="256"/>
      <c r="J1335" s="251"/>
      <c r="K1335" s="251"/>
      <c r="L1335" s="257"/>
      <c r="M1335" s="258"/>
      <c r="N1335" s="259"/>
      <c r="O1335" s="259"/>
      <c r="P1335" s="259"/>
      <c r="Q1335" s="259"/>
      <c r="R1335" s="259"/>
      <c r="S1335" s="259"/>
      <c r="T1335" s="260"/>
      <c r="AT1335" s="261" t="s">
        <v>148</v>
      </c>
      <c r="AU1335" s="261" t="s">
        <v>83</v>
      </c>
      <c r="AV1335" s="12" t="s">
        <v>83</v>
      </c>
      <c r="AW1335" s="12" t="s">
        <v>30</v>
      </c>
      <c r="AX1335" s="12" t="s">
        <v>73</v>
      </c>
      <c r="AY1335" s="261" t="s">
        <v>139</v>
      </c>
    </row>
    <row r="1336" spans="2:51" s="12" customFormat="1" ht="12">
      <c r="B1336" s="250"/>
      <c r="C1336" s="251"/>
      <c r="D1336" s="252" t="s">
        <v>148</v>
      </c>
      <c r="E1336" s="253" t="s">
        <v>1</v>
      </c>
      <c r="F1336" s="254" t="s">
        <v>1703</v>
      </c>
      <c r="G1336" s="251"/>
      <c r="H1336" s="255">
        <v>13.2</v>
      </c>
      <c r="I1336" s="256"/>
      <c r="J1336" s="251"/>
      <c r="K1336" s="251"/>
      <c r="L1336" s="257"/>
      <c r="M1336" s="258"/>
      <c r="N1336" s="259"/>
      <c r="O1336" s="259"/>
      <c r="P1336" s="259"/>
      <c r="Q1336" s="259"/>
      <c r="R1336" s="259"/>
      <c r="S1336" s="259"/>
      <c r="T1336" s="260"/>
      <c r="AT1336" s="261" t="s">
        <v>148</v>
      </c>
      <c r="AU1336" s="261" t="s">
        <v>83</v>
      </c>
      <c r="AV1336" s="12" t="s">
        <v>83</v>
      </c>
      <c r="AW1336" s="12" t="s">
        <v>30</v>
      </c>
      <c r="AX1336" s="12" t="s">
        <v>73</v>
      </c>
      <c r="AY1336" s="261" t="s">
        <v>139</v>
      </c>
    </row>
    <row r="1337" spans="2:51" s="12" customFormat="1" ht="12">
      <c r="B1337" s="250"/>
      <c r="C1337" s="251"/>
      <c r="D1337" s="252" t="s">
        <v>148</v>
      </c>
      <c r="E1337" s="253" t="s">
        <v>1</v>
      </c>
      <c r="F1337" s="254" t="s">
        <v>1704</v>
      </c>
      <c r="G1337" s="251"/>
      <c r="H1337" s="255">
        <v>29.5</v>
      </c>
      <c r="I1337" s="256"/>
      <c r="J1337" s="251"/>
      <c r="K1337" s="251"/>
      <c r="L1337" s="257"/>
      <c r="M1337" s="258"/>
      <c r="N1337" s="259"/>
      <c r="O1337" s="259"/>
      <c r="P1337" s="259"/>
      <c r="Q1337" s="259"/>
      <c r="R1337" s="259"/>
      <c r="S1337" s="259"/>
      <c r="T1337" s="260"/>
      <c r="AT1337" s="261" t="s">
        <v>148</v>
      </c>
      <c r="AU1337" s="261" t="s">
        <v>83</v>
      </c>
      <c r="AV1337" s="12" t="s">
        <v>83</v>
      </c>
      <c r="AW1337" s="12" t="s">
        <v>30</v>
      </c>
      <c r="AX1337" s="12" t="s">
        <v>73</v>
      </c>
      <c r="AY1337" s="261" t="s">
        <v>139</v>
      </c>
    </row>
    <row r="1338" spans="2:51" s="12" customFormat="1" ht="12">
      <c r="B1338" s="250"/>
      <c r="C1338" s="251"/>
      <c r="D1338" s="252" t="s">
        <v>148</v>
      </c>
      <c r="E1338" s="253" t="s">
        <v>1</v>
      </c>
      <c r="F1338" s="254" t="s">
        <v>1705</v>
      </c>
      <c r="G1338" s="251"/>
      <c r="H1338" s="255">
        <v>17.3</v>
      </c>
      <c r="I1338" s="256"/>
      <c r="J1338" s="251"/>
      <c r="K1338" s="251"/>
      <c r="L1338" s="257"/>
      <c r="M1338" s="258"/>
      <c r="N1338" s="259"/>
      <c r="O1338" s="259"/>
      <c r="P1338" s="259"/>
      <c r="Q1338" s="259"/>
      <c r="R1338" s="259"/>
      <c r="S1338" s="259"/>
      <c r="T1338" s="260"/>
      <c r="AT1338" s="261" t="s">
        <v>148</v>
      </c>
      <c r="AU1338" s="261" t="s">
        <v>83</v>
      </c>
      <c r="AV1338" s="12" t="s">
        <v>83</v>
      </c>
      <c r="AW1338" s="12" t="s">
        <v>30</v>
      </c>
      <c r="AX1338" s="12" t="s">
        <v>73</v>
      </c>
      <c r="AY1338" s="261" t="s">
        <v>139</v>
      </c>
    </row>
    <row r="1339" spans="2:51" s="12" customFormat="1" ht="12">
      <c r="B1339" s="250"/>
      <c r="C1339" s="251"/>
      <c r="D1339" s="252" t="s">
        <v>148</v>
      </c>
      <c r="E1339" s="253" t="s">
        <v>1</v>
      </c>
      <c r="F1339" s="254" t="s">
        <v>1706</v>
      </c>
      <c r="G1339" s="251"/>
      <c r="H1339" s="255">
        <v>10.06</v>
      </c>
      <c r="I1339" s="256"/>
      <c r="J1339" s="251"/>
      <c r="K1339" s="251"/>
      <c r="L1339" s="257"/>
      <c r="M1339" s="258"/>
      <c r="N1339" s="259"/>
      <c r="O1339" s="259"/>
      <c r="P1339" s="259"/>
      <c r="Q1339" s="259"/>
      <c r="R1339" s="259"/>
      <c r="S1339" s="259"/>
      <c r="T1339" s="260"/>
      <c r="AT1339" s="261" t="s">
        <v>148</v>
      </c>
      <c r="AU1339" s="261" t="s">
        <v>83</v>
      </c>
      <c r="AV1339" s="12" t="s">
        <v>83</v>
      </c>
      <c r="AW1339" s="12" t="s">
        <v>30</v>
      </c>
      <c r="AX1339" s="12" t="s">
        <v>73</v>
      </c>
      <c r="AY1339" s="261" t="s">
        <v>139</v>
      </c>
    </row>
    <row r="1340" spans="2:51" s="12" customFormat="1" ht="12">
      <c r="B1340" s="250"/>
      <c r="C1340" s="251"/>
      <c r="D1340" s="252" t="s">
        <v>148</v>
      </c>
      <c r="E1340" s="253" t="s">
        <v>1</v>
      </c>
      <c r="F1340" s="254" t="s">
        <v>1707</v>
      </c>
      <c r="G1340" s="251"/>
      <c r="H1340" s="255">
        <v>13.2</v>
      </c>
      <c r="I1340" s="256"/>
      <c r="J1340" s="251"/>
      <c r="K1340" s="251"/>
      <c r="L1340" s="257"/>
      <c r="M1340" s="258"/>
      <c r="N1340" s="259"/>
      <c r="O1340" s="259"/>
      <c r="P1340" s="259"/>
      <c r="Q1340" s="259"/>
      <c r="R1340" s="259"/>
      <c r="S1340" s="259"/>
      <c r="T1340" s="260"/>
      <c r="AT1340" s="261" t="s">
        <v>148</v>
      </c>
      <c r="AU1340" s="261" t="s">
        <v>83</v>
      </c>
      <c r="AV1340" s="12" t="s">
        <v>83</v>
      </c>
      <c r="AW1340" s="12" t="s">
        <v>30</v>
      </c>
      <c r="AX1340" s="12" t="s">
        <v>73</v>
      </c>
      <c r="AY1340" s="261" t="s">
        <v>139</v>
      </c>
    </row>
    <row r="1341" spans="2:51" s="12" customFormat="1" ht="12">
      <c r="B1341" s="250"/>
      <c r="C1341" s="251"/>
      <c r="D1341" s="252" t="s">
        <v>148</v>
      </c>
      <c r="E1341" s="253" t="s">
        <v>1</v>
      </c>
      <c r="F1341" s="254" t="s">
        <v>1708</v>
      </c>
      <c r="G1341" s="251"/>
      <c r="H1341" s="255">
        <v>29.1</v>
      </c>
      <c r="I1341" s="256"/>
      <c r="J1341" s="251"/>
      <c r="K1341" s="251"/>
      <c r="L1341" s="257"/>
      <c r="M1341" s="258"/>
      <c r="N1341" s="259"/>
      <c r="O1341" s="259"/>
      <c r="P1341" s="259"/>
      <c r="Q1341" s="259"/>
      <c r="R1341" s="259"/>
      <c r="S1341" s="259"/>
      <c r="T1341" s="260"/>
      <c r="AT1341" s="261" t="s">
        <v>148</v>
      </c>
      <c r="AU1341" s="261" t="s">
        <v>83</v>
      </c>
      <c r="AV1341" s="12" t="s">
        <v>83</v>
      </c>
      <c r="AW1341" s="12" t="s">
        <v>30</v>
      </c>
      <c r="AX1341" s="12" t="s">
        <v>73</v>
      </c>
      <c r="AY1341" s="261" t="s">
        <v>139</v>
      </c>
    </row>
    <row r="1342" spans="2:51" s="12" customFormat="1" ht="12">
      <c r="B1342" s="250"/>
      <c r="C1342" s="251"/>
      <c r="D1342" s="252" t="s">
        <v>148</v>
      </c>
      <c r="E1342" s="253" t="s">
        <v>1</v>
      </c>
      <c r="F1342" s="254" t="s">
        <v>1709</v>
      </c>
      <c r="G1342" s="251"/>
      <c r="H1342" s="255">
        <v>30.875</v>
      </c>
      <c r="I1342" s="256"/>
      <c r="J1342" s="251"/>
      <c r="K1342" s="251"/>
      <c r="L1342" s="257"/>
      <c r="M1342" s="258"/>
      <c r="N1342" s="259"/>
      <c r="O1342" s="259"/>
      <c r="P1342" s="259"/>
      <c r="Q1342" s="259"/>
      <c r="R1342" s="259"/>
      <c r="S1342" s="259"/>
      <c r="T1342" s="260"/>
      <c r="AT1342" s="261" t="s">
        <v>148</v>
      </c>
      <c r="AU1342" s="261" t="s">
        <v>83</v>
      </c>
      <c r="AV1342" s="12" t="s">
        <v>83</v>
      </c>
      <c r="AW1342" s="12" t="s">
        <v>30</v>
      </c>
      <c r="AX1342" s="12" t="s">
        <v>73</v>
      </c>
      <c r="AY1342" s="261" t="s">
        <v>139</v>
      </c>
    </row>
    <row r="1343" spans="2:51" s="13" customFormat="1" ht="12">
      <c r="B1343" s="262"/>
      <c r="C1343" s="263"/>
      <c r="D1343" s="252" t="s">
        <v>148</v>
      </c>
      <c r="E1343" s="264" t="s">
        <v>1</v>
      </c>
      <c r="F1343" s="265" t="s">
        <v>150</v>
      </c>
      <c r="G1343" s="263"/>
      <c r="H1343" s="266">
        <v>527.8050000000001</v>
      </c>
      <c r="I1343" s="267"/>
      <c r="J1343" s="263"/>
      <c r="K1343" s="263"/>
      <c r="L1343" s="268"/>
      <c r="M1343" s="269"/>
      <c r="N1343" s="270"/>
      <c r="O1343" s="270"/>
      <c r="P1343" s="270"/>
      <c r="Q1343" s="270"/>
      <c r="R1343" s="270"/>
      <c r="S1343" s="270"/>
      <c r="T1343" s="271"/>
      <c r="AT1343" s="272" t="s">
        <v>148</v>
      </c>
      <c r="AU1343" s="272" t="s">
        <v>83</v>
      </c>
      <c r="AV1343" s="13" t="s">
        <v>146</v>
      </c>
      <c r="AW1343" s="13" t="s">
        <v>30</v>
      </c>
      <c r="AX1343" s="13" t="s">
        <v>81</v>
      </c>
      <c r="AY1343" s="272" t="s">
        <v>139</v>
      </c>
    </row>
    <row r="1344" spans="2:65" s="1" customFormat="1" ht="24" customHeight="1">
      <c r="B1344" s="38"/>
      <c r="C1344" s="237" t="s">
        <v>1710</v>
      </c>
      <c r="D1344" s="237" t="s">
        <v>141</v>
      </c>
      <c r="E1344" s="238" t="s">
        <v>1711</v>
      </c>
      <c r="F1344" s="239" t="s">
        <v>1712</v>
      </c>
      <c r="G1344" s="240" t="s">
        <v>433</v>
      </c>
      <c r="H1344" s="241">
        <v>1583.415</v>
      </c>
      <c r="I1344" s="242"/>
      <c r="J1344" s="243">
        <f>ROUND(I1344*H1344,2)</f>
        <v>0</v>
      </c>
      <c r="K1344" s="239" t="s">
        <v>145</v>
      </c>
      <c r="L1344" s="43"/>
      <c r="M1344" s="244" t="s">
        <v>1</v>
      </c>
      <c r="N1344" s="245" t="s">
        <v>38</v>
      </c>
      <c r="O1344" s="86"/>
      <c r="P1344" s="246">
        <f>O1344*H1344</f>
        <v>0</v>
      </c>
      <c r="Q1344" s="246">
        <v>0.0105</v>
      </c>
      <c r="R1344" s="246">
        <f>Q1344*H1344</f>
        <v>16.625857500000002</v>
      </c>
      <c r="S1344" s="246">
        <v>0</v>
      </c>
      <c r="T1344" s="247">
        <f>S1344*H1344</f>
        <v>0</v>
      </c>
      <c r="AR1344" s="248" t="s">
        <v>146</v>
      </c>
      <c r="AT1344" s="248" t="s">
        <v>141</v>
      </c>
      <c r="AU1344" s="248" t="s">
        <v>83</v>
      </c>
      <c r="AY1344" s="17" t="s">
        <v>139</v>
      </c>
      <c r="BE1344" s="249">
        <f>IF(N1344="základní",J1344,0)</f>
        <v>0</v>
      </c>
      <c r="BF1344" s="249">
        <f>IF(N1344="snížená",J1344,0)</f>
        <v>0</v>
      </c>
      <c r="BG1344" s="249">
        <f>IF(N1344="zákl. přenesená",J1344,0)</f>
        <v>0</v>
      </c>
      <c r="BH1344" s="249">
        <f>IF(N1344="sníž. přenesená",J1344,0)</f>
        <v>0</v>
      </c>
      <c r="BI1344" s="249">
        <f>IF(N1344="nulová",J1344,0)</f>
        <v>0</v>
      </c>
      <c r="BJ1344" s="17" t="s">
        <v>81</v>
      </c>
      <c r="BK1344" s="249">
        <f>ROUND(I1344*H1344,2)</f>
        <v>0</v>
      </c>
      <c r="BL1344" s="17" t="s">
        <v>146</v>
      </c>
      <c r="BM1344" s="248" t="s">
        <v>1713</v>
      </c>
    </row>
    <row r="1345" spans="2:51" s="14" customFormat="1" ht="12">
      <c r="B1345" s="289"/>
      <c r="C1345" s="290"/>
      <c r="D1345" s="252" t="s">
        <v>148</v>
      </c>
      <c r="E1345" s="291" t="s">
        <v>1</v>
      </c>
      <c r="F1345" s="292" t="s">
        <v>1714</v>
      </c>
      <c r="G1345" s="290"/>
      <c r="H1345" s="291" t="s">
        <v>1</v>
      </c>
      <c r="I1345" s="293"/>
      <c r="J1345" s="290"/>
      <c r="K1345" s="290"/>
      <c r="L1345" s="294"/>
      <c r="M1345" s="295"/>
      <c r="N1345" s="296"/>
      <c r="O1345" s="296"/>
      <c r="P1345" s="296"/>
      <c r="Q1345" s="296"/>
      <c r="R1345" s="296"/>
      <c r="S1345" s="296"/>
      <c r="T1345" s="297"/>
      <c r="AT1345" s="298" t="s">
        <v>148</v>
      </c>
      <c r="AU1345" s="298" t="s">
        <v>83</v>
      </c>
      <c r="AV1345" s="14" t="s">
        <v>81</v>
      </c>
      <c r="AW1345" s="14" t="s">
        <v>30</v>
      </c>
      <c r="AX1345" s="14" t="s">
        <v>73</v>
      </c>
      <c r="AY1345" s="298" t="s">
        <v>139</v>
      </c>
    </row>
    <row r="1346" spans="2:51" s="12" customFormat="1" ht="12">
      <c r="B1346" s="250"/>
      <c r="C1346" s="251"/>
      <c r="D1346" s="252" t="s">
        <v>148</v>
      </c>
      <c r="E1346" s="253" t="s">
        <v>1</v>
      </c>
      <c r="F1346" s="254" t="s">
        <v>1715</v>
      </c>
      <c r="G1346" s="251"/>
      <c r="H1346" s="255">
        <v>1583.415</v>
      </c>
      <c r="I1346" s="256"/>
      <c r="J1346" s="251"/>
      <c r="K1346" s="251"/>
      <c r="L1346" s="257"/>
      <c r="M1346" s="258"/>
      <c r="N1346" s="259"/>
      <c r="O1346" s="259"/>
      <c r="P1346" s="259"/>
      <c r="Q1346" s="259"/>
      <c r="R1346" s="259"/>
      <c r="S1346" s="259"/>
      <c r="T1346" s="260"/>
      <c r="AT1346" s="261" t="s">
        <v>148</v>
      </c>
      <c r="AU1346" s="261" t="s">
        <v>83</v>
      </c>
      <c r="AV1346" s="12" t="s">
        <v>83</v>
      </c>
      <c r="AW1346" s="12" t="s">
        <v>30</v>
      </c>
      <c r="AX1346" s="12" t="s">
        <v>73</v>
      </c>
      <c r="AY1346" s="261" t="s">
        <v>139</v>
      </c>
    </row>
    <row r="1347" spans="2:51" s="13" customFormat="1" ht="12">
      <c r="B1347" s="262"/>
      <c r="C1347" s="263"/>
      <c r="D1347" s="252" t="s">
        <v>148</v>
      </c>
      <c r="E1347" s="264" t="s">
        <v>1</v>
      </c>
      <c r="F1347" s="265" t="s">
        <v>150</v>
      </c>
      <c r="G1347" s="263"/>
      <c r="H1347" s="266">
        <v>1583.415</v>
      </c>
      <c r="I1347" s="267"/>
      <c r="J1347" s="263"/>
      <c r="K1347" s="263"/>
      <c r="L1347" s="268"/>
      <c r="M1347" s="269"/>
      <c r="N1347" s="270"/>
      <c r="O1347" s="270"/>
      <c r="P1347" s="270"/>
      <c r="Q1347" s="270"/>
      <c r="R1347" s="270"/>
      <c r="S1347" s="270"/>
      <c r="T1347" s="271"/>
      <c r="AT1347" s="272" t="s">
        <v>148</v>
      </c>
      <c r="AU1347" s="272" t="s">
        <v>83</v>
      </c>
      <c r="AV1347" s="13" t="s">
        <v>146</v>
      </c>
      <c r="AW1347" s="13" t="s">
        <v>30</v>
      </c>
      <c r="AX1347" s="13" t="s">
        <v>81</v>
      </c>
      <c r="AY1347" s="272" t="s">
        <v>139</v>
      </c>
    </row>
    <row r="1348" spans="2:65" s="1" customFormat="1" ht="24" customHeight="1">
      <c r="B1348" s="38"/>
      <c r="C1348" s="237" t="s">
        <v>1716</v>
      </c>
      <c r="D1348" s="237" t="s">
        <v>141</v>
      </c>
      <c r="E1348" s="238" t="s">
        <v>1717</v>
      </c>
      <c r="F1348" s="239" t="s">
        <v>1718</v>
      </c>
      <c r="G1348" s="240" t="s">
        <v>433</v>
      </c>
      <c r="H1348" s="241">
        <v>38.494</v>
      </c>
      <c r="I1348" s="242"/>
      <c r="J1348" s="243">
        <f>ROUND(I1348*H1348,2)</f>
        <v>0</v>
      </c>
      <c r="K1348" s="239" t="s">
        <v>145</v>
      </c>
      <c r="L1348" s="43"/>
      <c r="M1348" s="244" t="s">
        <v>1</v>
      </c>
      <c r="N1348" s="245" t="s">
        <v>38</v>
      </c>
      <c r="O1348" s="86"/>
      <c r="P1348" s="246">
        <f>O1348*H1348</f>
        <v>0</v>
      </c>
      <c r="Q1348" s="246">
        <v>0.00026</v>
      </c>
      <c r="R1348" s="246">
        <f>Q1348*H1348</f>
        <v>0.010008439999999999</v>
      </c>
      <c r="S1348" s="246">
        <v>0</v>
      </c>
      <c r="T1348" s="247">
        <f>S1348*H1348</f>
        <v>0</v>
      </c>
      <c r="AR1348" s="248" t="s">
        <v>146</v>
      </c>
      <c r="AT1348" s="248" t="s">
        <v>141</v>
      </c>
      <c r="AU1348" s="248" t="s">
        <v>83</v>
      </c>
      <c r="AY1348" s="17" t="s">
        <v>139</v>
      </c>
      <c r="BE1348" s="249">
        <f>IF(N1348="základní",J1348,0)</f>
        <v>0</v>
      </c>
      <c r="BF1348" s="249">
        <f>IF(N1348="snížená",J1348,0)</f>
        <v>0</v>
      </c>
      <c r="BG1348" s="249">
        <f>IF(N1348="zákl. přenesená",J1348,0)</f>
        <v>0</v>
      </c>
      <c r="BH1348" s="249">
        <f>IF(N1348="sníž. přenesená",J1348,0)</f>
        <v>0</v>
      </c>
      <c r="BI1348" s="249">
        <f>IF(N1348="nulová",J1348,0)</f>
        <v>0</v>
      </c>
      <c r="BJ1348" s="17" t="s">
        <v>81</v>
      </c>
      <c r="BK1348" s="249">
        <f>ROUND(I1348*H1348,2)</f>
        <v>0</v>
      </c>
      <c r="BL1348" s="17" t="s">
        <v>146</v>
      </c>
      <c r="BM1348" s="248" t="s">
        <v>1719</v>
      </c>
    </row>
    <row r="1349" spans="2:65" s="1" customFormat="1" ht="24" customHeight="1">
      <c r="B1349" s="38"/>
      <c r="C1349" s="237" t="s">
        <v>1720</v>
      </c>
      <c r="D1349" s="237" t="s">
        <v>141</v>
      </c>
      <c r="E1349" s="238" t="s">
        <v>1721</v>
      </c>
      <c r="F1349" s="239" t="s">
        <v>1722</v>
      </c>
      <c r="G1349" s="240" t="s">
        <v>433</v>
      </c>
      <c r="H1349" s="241">
        <v>38.494</v>
      </c>
      <c r="I1349" s="242"/>
      <c r="J1349" s="243">
        <f>ROUND(I1349*H1349,2)</f>
        <v>0</v>
      </c>
      <c r="K1349" s="239" t="s">
        <v>145</v>
      </c>
      <c r="L1349" s="43"/>
      <c r="M1349" s="244" t="s">
        <v>1</v>
      </c>
      <c r="N1349" s="245" t="s">
        <v>38</v>
      </c>
      <c r="O1349" s="86"/>
      <c r="P1349" s="246">
        <f>O1349*H1349</f>
        <v>0</v>
      </c>
      <c r="Q1349" s="246">
        <v>0.00489</v>
      </c>
      <c r="R1349" s="246">
        <f>Q1349*H1349</f>
        <v>0.18823566</v>
      </c>
      <c r="S1349" s="246">
        <v>0</v>
      </c>
      <c r="T1349" s="247">
        <f>S1349*H1349</f>
        <v>0</v>
      </c>
      <c r="AR1349" s="248" t="s">
        <v>146</v>
      </c>
      <c r="AT1349" s="248" t="s">
        <v>141</v>
      </c>
      <c r="AU1349" s="248" t="s">
        <v>83</v>
      </c>
      <c r="AY1349" s="17" t="s">
        <v>139</v>
      </c>
      <c r="BE1349" s="249">
        <f>IF(N1349="základní",J1349,0)</f>
        <v>0</v>
      </c>
      <c r="BF1349" s="249">
        <f>IF(N1349="snížená",J1349,0)</f>
        <v>0</v>
      </c>
      <c r="BG1349" s="249">
        <f>IF(N1349="zákl. přenesená",J1349,0)</f>
        <v>0</v>
      </c>
      <c r="BH1349" s="249">
        <f>IF(N1349="sníž. přenesená",J1349,0)</f>
        <v>0</v>
      </c>
      <c r="BI1349" s="249">
        <f>IF(N1349="nulová",J1349,0)</f>
        <v>0</v>
      </c>
      <c r="BJ1349" s="17" t="s">
        <v>81</v>
      </c>
      <c r="BK1349" s="249">
        <f>ROUND(I1349*H1349,2)</f>
        <v>0</v>
      </c>
      <c r="BL1349" s="17" t="s">
        <v>146</v>
      </c>
      <c r="BM1349" s="248" t="s">
        <v>1723</v>
      </c>
    </row>
    <row r="1350" spans="2:51" s="14" customFormat="1" ht="12">
      <c r="B1350" s="289"/>
      <c r="C1350" s="290"/>
      <c r="D1350" s="252" t="s">
        <v>148</v>
      </c>
      <c r="E1350" s="291" t="s">
        <v>1</v>
      </c>
      <c r="F1350" s="292" t="s">
        <v>1724</v>
      </c>
      <c r="G1350" s="290"/>
      <c r="H1350" s="291" t="s">
        <v>1</v>
      </c>
      <c r="I1350" s="293"/>
      <c r="J1350" s="290"/>
      <c r="K1350" s="290"/>
      <c r="L1350" s="294"/>
      <c r="M1350" s="295"/>
      <c r="N1350" s="296"/>
      <c r="O1350" s="296"/>
      <c r="P1350" s="296"/>
      <c r="Q1350" s="296"/>
      <c r="R1350" s="296"/>
      <c r="S1350" s="296"/>
      <c r="T1350" s="297"/>
      <c r="AT1350" s="298" t="s">
        <v>148</v>
      </c>
      <c r="AU1350" s="298" t="s">
        <v>83</v>
      </c>
      <c r="AV1350" s="14" t="s">
        <v>81</v>
      </c>
      <c r="AW1350" s="14" t="s">
        <v>30</v>
      </c>
      <c r="AX1350" s="14" t="s">
        <v>73</v>
      </c>
      <c r="AY1350" s="298" t="s">
        <v>139</v>
      </c>
    </row>
    <row r="1351" spans="2:51" s="12" customFormat="1" ht="12">
      <c r="B1351" s="250"/>
      <c r="C1351" s="251"/>
      <c r="D1351" s="252" t="s">
        <v>148</v>
      </c>
      <c r="E1351" s="253" t="s">
        <v>1</v>
      </c>
      <c r="F1351" s="254" t="s">
        <v>1725</v>
      </c>
      <c r="G1351" s="251"/>
      <c r="H1351" s="255">
        <v>6.11</v>
      </c>
      <c r="I1351" s="256"/>
      <c r="J1351" s="251"/>
      <c r="K1351" s="251"/>
      <c r="L1351" s="257"/>
      <c r="M1351" s="258"/>
      <c r="N1351" s="259"/>
      <c r="O1351" s="259"/>
      <c r="P1351" s="259"/>
      <c r="Q1351" s="259"/>
      <c r="R1351" s="259"/>
      <c r="S1351" s="259"/>
      <c r="T1351" s="260"/>
      <c r="AT1351" s="261" t="s">
        <v>148</v>
      </c>
      <c r="AU1351" s="261" t="s">
        <v>83</v>
      </c>
      <c r="AV1351" s="12" t="s">
        <v>83</v>
      </c>
      <c r="AW1351" s="12" t="s">
        <v>30</v>
      </c>
      <c r="AX1351" s="12" t="s">
        <v>73</v>
      </c>
      <c r="AY1351" s="261" t="s">
        <v>139</v>
      </c>
    </row>
    <row r="1352" spans="2:51" s="12" customFormat="1" ht="12">
      <c r="B1352" s="250"/>
      <c r="C1352" s="251"/>
      <c r="D1352" s="252" t="s">
        <v>148</v>
      </c>
      <c r="E1352" s="253" t="s">
        <v>1</v>
      </c>
      <c r="F1352" s="254" t="s">
        <v>1726</v>
      </c>
      <c r="G1352" s="251"/>
      <c r="H1352" s="255">
        <v>3.02</v>
      </c>
      <c r="I1352" s="256"/>
      <c r="J1352" s="251"/>
      <c r="K1352" s="251"/>
      <c r="L1352" s="257"/>
      <c r="M1352" s="258"/>
      <c r="N1352" s="259"/>
      <c r="O1352" s="259"/>
      <c r="P1352" s="259"/>
      <c r="Q1352" s="259"/>
      <c r="R1352" s="259"/>
      <c r="S1352" s="259"/>
      <c r="T1352" s="260"/>
      <c r="AT1352" s="261" t="s">
        <v>148</v>
      </c>
      <c r="AU1352" s="261" t="s">
        <v>83</v>
      </c>
      <c r="AV1352" s="12" t="s">
        <v>83</v>
      </c>
      <c r="AW1352" s="12" t="s">
        <v>30</v>
      </c>
      <c r="AX1352" s="12" t="s">
        <v>73</v>
      </c>
      <c r="AY1352" s="261" t="s">
        <v>139</v>
      </c>
    </row>
    <row r="1353" spans="2:51" s="12" customFormat="1" ht="12">
      <c r="B1353" s="250"/>
      <c r="C1353" s="251"/>
      <c r="D1353" s="252" t="s">
        <v>148</v>
      </c>
      <c r="E1353" s="253" t="s">
        <v>1</v>
      </c>
      <c r="F1353" s="254" t="s">
        <v>1727</v>
      </c>
      <c r="G1353" s="251"/>
      <c r="H1353" s="255">
        <v>29.364</v>
      </c>
      <c r="I1353" s="256"/>
      <c r="J1353" s="251"/>
      <c r="K1353" s="251"/>
      <c r="L1353" s="257"/>
      <c r="M1353" s="258"/>
      <c r="N1353" s="259"/>
      <c r="O1353" s="259"/>
      <c r="P1353" s="259"/>
      <c r="Q1353" s="259"/>
      <c r="R1353" s="259"/>
      <c r="S1353" s="259"/>
      <c r="T1353" s="260"/>
      <c r="AT1353" s="261" t="s">
        <v>148</v>
      </c>
      <c r="AU1353" s="261" t="s">
        <v>83</v>
      </c>
      <c r="AV1353" s="12" t="s">
        <v>83</v>
      </c>
      <c r="AW1353" s="12" t="s">
        <v>30</v>
      </c>
      <c r="AX1353" s="12" t="s">
        <v>73</v>
      </c>
      <c r="AY1353" s="261" t="s">
        <v>139</v>
      </c>
    </row>
    <row r="1354" spans="2:51" s="13" customFormat="1" ht="12">
      <c r="B1354" s="262"/>
      <c r="C1354" s="263"/>
      <c r="D1354" s="252" t="s">
        <v>148</v>
      </c>
      <c r="E1354" s="264" t="s">
        <v>1</v>
      </c>
      <c r="F1354" s="265" t="s">
        <v>150</v>
      </c>
      <c r="G1354" s="263"/>
      <c r="H1354" s="266">
        <v>38.494</v>
      </c>
      <c r="I1354" s="267"/>
      <c r="J1354" s="263"/>
      <c r="K1354" s="263"/>
      <c r="L1354" s="268"/>
      <c r="M1354" s="269"/>
      <c r="N1354" s="270"/>
      <c r="O1354" s="270"/>
      <c r="P1354" s="270"/>
      <c r="Q1354" s="270"/>
      <c r="R1354" s="270"/>
      <c r="S1354" s="270"/>
      <c r="T1354" s="271"/>
      <c r="AT1354" s="272" t="s">
        <v>148</v>
      </c>
      <c r="AU1354" s="272" t="s">
        <v>83</v>
      </c>
      <c r="AV1354" s="13" t="s">
        <v>146</v>
      </c>
      <c r="AW1354" s="13" t="s">
        <v>30</v>
      </c>
      <c r="AX1354" s="13" t="s">
        <v>81</v>
      </c>
      <c r="AY1354" s="272" t="s">
        <v>139</v>
      </c>
    </row>
    <row r="1355" spans="2:65" s="1" customFormat="1" ht="24" customHeight="1">
      <c r="B1355" s="38"/>
      <c r="C1355" s="237" t="s">
        <v>1728</v>
      </c>
      <c r="D1355" s="237" t="s">
        <v>141</v>
      </c>
      <c r="E1355" s="238" t="s">
        <v>1729</v>
      </c>
      <c r="F1355" s="239" t="s">
        <v>1730</v>
      </c>
      <c r="G1355" s="240" t="s">
        <v>171</v>
      </c>
      <c r="H1355" s="241">
        <v>32.1</v>
      </c>
      <c r="I1355" s="242"/>
      <c r="J1355" s="243">
        <f>ROUND(I1355*H1355,2)</f>
        <v>0</v>
      </c>
      <c r="K1355" s="239" t="s">
        <v>145</v>
      </c>
      <c r="L1355" s="43"/>
      <c r="M1355" s="244" t="s">
        <v>1</v>
      </c>
      <c r="N1355" s="245" t="s">
        <v>38</v>
      </c>
      <c r="O1355" s="86"/>
      <c r="P1355" s="246">
        <f>O1355*H1355</f>
        <v>0</v>
      </c>
      <c r="Q1355" s="246">
        <v>0</v>
      </c>
      <c r="R1355" s="246">
        <f>Q1355*H1355</f>
        <v>0</v>
      </c>
      <c r="S1355" s="246">
        <v>0</v>
      </c>
      <c r="T1355" s="247">
        <f>S1355*H1355</f>
        <v>0</v>
      </c>
      <c r="AR1355" s="248" t="s">
        <v>146</v>
      </c>
      <c r="AT1355" s="248" t="s">
        <v>141</v>
      </c>
      <c r="AU1355" s="248" t="s">
        <v>83</v>
      </c>
      <c r="AY1355" s="17" t="s">
        <v>139</v>
      </c>
      <c r="BE1355" s="249">
        <f>IF(N1355="základní",J1355,0)</f>
        <v>0</v>
      </c>
      <c r="BF1355" s="249">
        <f>IF(N1355="snížená",J1355,0)</f>
        <v>0</v>
      </c>
      <c r="BG1355" s="249">
        <f>IF(N1355="zákl. přenesená",J1355,0)</f>
        <v>0</v>
      </c>
      <c r="BH1355" s="249">
        <f>IF(N1355="sníž. přenesená",J1355,0)</f>
        <v>0</v>
      </c>
      <c r="BI1355" s="249">
        <f>IF(N1355="nulová",J1355,0)</f>
        <v>0</v>
      </c>
      <c r="BJ1355" s="17" t="s">
        <v>81</v>
      </c>
      <c r="BK1355" s="249">
        <f>ROUND(I1355*H1355,2)</f>
        <v>0</v>
      </c>
      <c r="BL1355" s="17" t="s">
        <v>146</v>
      </c>
      <c r="BM1355" s="248" t="s">
        <v>1731</v>
      </c>
    </row>
    <row r="1356" spans="2:51" s="12" customFormat="1" ht="12">
      <c r="B1356" s="250"/>
      <c r="C1356" s="251"/>
      <c r="D1356" s="252" t="s">
        <v>148</v>
      </c>
      <c r="E1356" s="253" t="s">
        <v>1</v>
      </c>
      <c r="F1356" s="254" t="s">
        <v>1732</v>
      </c>
      <c r="G1356" s="251"/>
      <c r="H1356" s="255">
        <v>8</v>
      </c>
      <c r="I1356" s="256"/>
      <c r="J1356" s="251"/>
      <c r="K1356" s="251"/>
      <c r="L1356" s="257"/>
      <c r="M1356" s="258"/>
      <c r="N1356" s="259"/>
      <c r="O1356" s="259"/>
      <c r="P1356" s="259"/>
      <c r="Q1356" s="259"/>
      <c r="R1356" s="259"/>
      <c r="S1356" s="259"/>
      <c r="T1356" s="260"/>
      <c r="AT1356" s="261" t="s">
        <v>148</v>
      </c>
      <c r="AU1356" s="261" t="s">
        <v>83</v>
      </c>
      <c r="AV1356" s="12" t="s">
        <v>83</v>
      </c>
      <c r="AW1356" s="12" t="s">
        <v>30</v>
      </c>
      <c r="AX1356" s="12" t="s">
        <v>73</v>
      </c>
      <c r="AY1356" s="261" t="s">
        <v>139</v>
      </c>
    </row>
    <row r="1357" spans="2:51" s="12" customFormat="1" ht="12">
      <c r="B1357" s="250"/>
      <c r="C1357" s="251"/>
      <c r="D1357" s="252" t="s">
        <v>148</v>
      </c>
      <c r="E1357" s="253" t="s">
        <v>1</v>
      </c>
      <c r="F1357" s="254" t="s">
        <v>1733</v>
      </c>
      <c r="G1357" s="251"/>
      <c r="H1357" s="255">
        <v>8</v>
      </c>
      <c r="I1357" s="256"/>
      <c r="J1357" s="251"/>
      <c r="K1357" s="251"/>
      <c r="L1357" s="257"/>
      <c r="M1357" s="258"/>
      <c r="N1357" s="259"/>
      <c r="O1357" s="259"/>
      <c r="P1357" s="259"/>
      <c r="Q1357" s="259"/>
      <c r="R1357" s="259"/>
      <c r="S1357" s="259"/>
      <c r="T1357" s="260"/>
      <c r="AT1357" s="261" t="s">
        <v>148</v>
      </c>
      <c r="AU1357" s="261" t="s">
        <v>83</v>
      </c>
      <c r="AV1357" s="12" t="s">
        <v>83</v>
      </c>
      <c r="AW1357" s="12" t="s">
        <v>30</v>
      </c>
      <c r="AX1357" s="12" t="s">
        <v>73</v>
      </c>
      <c r="AY1357" s="261" t="s">
        <v>139</v>
      </c>
    </row>
    <row r="1358" spans="2:51" s="12" customFormat="1" ht="12">
      <c r="B1358" s="250"/>
      <c r="C1358" s="251"/>
      <c r="D1358" s="252" t="s">
        <v>148</v>
      </c>
      <c r="E1358" s="253" t="s">
        <v>1</v>
      </c>
      <c r="F1358" s="254" t="s">
        <v>1734</v>
      </c>
      <c r="G1358" s="251"/>
      <c r="H1358" s="255">
        <v>16.1</v>
      </c>
      <c r="I1358" s="256"/>
      <c r="J1358" s="251"/>
      <c r="K1358" s="251"/>
      <c r="L1358" s="257"/>
      <c r="M1358" s="258"/>
      <c r="N1358" s="259"/>
      <c r="O1358" s="259"/>
      <c r="P1358" s="259"/>
      <c r="Q1358" s="259"/>
      <c r="R1358" s="259"/>
      <c r="S1358" s="259"/>
      <c r="T1358" s="260"/>
      <c r="AT1358" s="261" t="s">
        <v>148</v>
      </c>
      <c r="AU1358" s="261" t="s">
        <v>83</v>
      </c>
      <c r="AV1358" s="12" t="s">
        <v>83</v>
      </c>
      <c r="AW1358" s="12" t="s">
        <v>30</v>
      </c>
      <c r="AX1358" s="12" t="s">
        <v>73</v>
      </c>
      <c r="AY1358" s="261" t="s">
        <v>139</v>
      </c>
    </row>
    <row r="1359" spans="2:51" s="13" customFormat="1" ht="12">
      <c r="B1359" s="262"/>
      <c r="C1359" s="263"/>
      <c r="D1359" s="252" t="s">
        <v>148</v>
      </c>
      <c r="E1359" s="264" t="s">
        <v>1</v>
      </c>
      <c r="F1359" s="265" t="s">
        <v>150</v>
      </c>
      <c r="G1359" s="263"/>
      <c r="H1359" s="266">
        <v>32.1</v>
      </c>
      <c r="I1359" s="267"/>
      <c r="J1359" s="263"/>
      <c r="K1359" s="263"/>
      <c r="L1359" s="268"/>
      <c r="M1359" s="269"/>
      <c r="N1359" s="270"/>
      <c r="O1359" s="270"/>
      <c r="P1359" s="270"/>
      <c r="Q1359" s="270"/>
      <c r="R1359" s="270"/>
      <c r="S1359" s="270"/>
      <c r="T1359" s="271"/>
      <c r="AT1359" s="272" t="s">
        <v>148</v>
      </c>
      <c r="AU1359" s="272" t="s">
        <v>83</v>
      </c>
      <c r="AV1359" s="13" t="s">
        <v>146</v>
      </c>
      <c r="AW1359" s="13" t="s">
        <v>30</v>
      </c>
      <c r="AX1359" s="13" t="s">
        <v>81</v>
      </c>
      <c r="AY1359" s="272" t="s">
        <v>139</v>
      </c>
    </row>
    <row r="1360" spans="2:65" s="1" customFormat="1" ht="16.5" customHeight="1">
      <c r="B1360" s="38"/>
      <c r="C1360" s="273" t="s">
        <v>1735</v>
      </c>
      <c r="D1360" s="273" t="s">
        <v>174</v>
      </c>
      <c r="E1360" s="274" t="s">
        <v>1736</v>
      </c>
      <c r="F1360" s="275" t="s">
        <v>1737</v>
      </c>
      <c r="G1360" s="276" t="s">
        <v>171</v>
      </c>
      <c r="H1360" s="277">
        <v>33.705</v>
      </c>
      <c r="I1360" s="278"/>
      <c r="J1360" s="279">
        <f>ROUND(I1360*H1360,2)</f>
        <v>0</v>
      </c>
      <c r="K1360" s="275" t="s">
        <v>145</v>
      </c>
      <c r="L1360" s="280"/>
      <c r="M1360" s="281" t="s">
        <v>1</v>
      </c>
      <c r="N1360" s="282" t="s">
        <v>38</v>
      </c>
      <c r="O1360" s="86"/>
      <c r="P1360" s="246">
        <f>O1360*H1360</f>
        <v>0</v>
      </c>
      <c r="Q1360" s="246">
        <v>0.0005</v>
      </c>
      <c r="R1360" s="246">
        <f>Q1360*H1360</f>
        <v>0.0168525</v>
      </c>
      <c r="S1360" s="246">
        <v>0</v>
      </c>
      <c r="T1360" s="247">
        <f>S1360*H1360</f>
        <v>0</v>
      </c>
      <c r="AR1360" s="248" t="s">
        <v>178</v>
      </c>
      <c r="AT1360" s="248" t="s">
        <v>174</v>
      </c>
      <c r="AU1360" s="248" t="s">
        <v>83</v>
      </c>
      <c r="AY1360" s="17" t="s">
        <v>139</v>
      </c>
      <c r="BE1360" s="249">
        <f>IF(N1360="základní",J1360,0)</f>
        <v>0</v>
      </c>
      <c r="BF1360" s="249">
        <f>IF(N1360="snížená",J1360,0)</f>
        <v>0</v>
      </c>
      <c r="BG1360" s="249">
        <f>IF(N1360="zákl. přenesená",J1360,0)</f>
        <v>0</v>
      </c>
      <c r="BH1360" s="249">
        <f>IF(N1360="sníž. přenesená",J1360,0)</f>
        <v>0</v>
      </c>
      <c r="BI1360" s="249">
        <f>IF(N1360="nulová",J1360,0)</f>
        <v>0</v>
      </c>
      <c r="BJ1360" s="17" t="s">
        <v>81</v>
      </c>
      <c r="BK1360" s="249">
        <f>ROUND(I1360*H1360,2)</f>
        <v>0</v>
      </c>
      <c r="BL1360" s="17" t="s">
        <v>146</v>
      </c>
      <c r="BM1360" s="248" t="s">
        <v>1738</v>
      </c>
    </row>
    <row r="1361" spans="2:51" s="12" customFormat="1" ht="12">
      <c r="B1361" s="250"/>
      <c r="C1361" s="251"/>
      <c r="D1361" s="252" t="s">
        <v>148</v>
      </c>
      <c r="E1361" s="253" t="s">
        <v>1</v>
      </c>
      <c r="F1361" s="254" t="s">
        <v>1739</v>
      </c>
      <c r="G1361" s="251"/>
      <c r="H1361" s="255">
        <v>33.705</v>
      </c>
      <c r="I1361" s="256"/>
      <c r="J1361" s="251"/>
      <c r="K1361" s="251"/>
      <c r="L1361" s="257"/>
      <c r="M1361" s="258"/>
      <c r="N1361" s="259"/>
      <c r="O1361" s="259"/>
      <c r="P1361" s="259"/>
      <c r="Q1361" s="259"/>
      <c r="R1361" s="259"/>
      <c r="S1361" s="259"/>
      <c r="T1361" s="260"/>
      <c r="AT1361" s="261" t="s">
        <v>148</v>
      </c>
      <c r="AU1361" s="261" t="s">
        <v>83</v>
      </c>
      <c r="AV1361" s="12" t="s">
        <v>83</v>
      </c>
      <c r="AW1361" s="12" t="s">
        <v>30</v>
      </c>
      <c r="AX1361" s="12" t="s">
        <v>73</v>
      </c>
      <c r="AY1361" s="261" t="s">
        <v>139</v>
      </c>
    </row>
    <row r="1362" spans="2:51" s="13" customFormat="1" ht="12">
      <c r="B1362" s="262"/>
      <c r="C1362" s="263"/>
      <c r="D1362" s="252" t="s">
        <v>148</v>
      </c>
      <c r="E1362" s="264" t="s">
        <v>1</v>
      </c>
      <c r="F1362" s="265" t="s">
        <v>150</v>
      </c>
      <c r="G1362" s="263"/>
      <c r="H1362" s="266">
        <v>33.705</v>
      </c>
      <c r="I1362" s="267"/>
      <c r="J1362" s="263"/>
      <c r="K1362" s="263"/>
      <c r="L1362" s="268"/>
      <c r="M1362" s="269"/>
      <c r="N1362" s="270"/>
      <c r="O1362" s="270"/>
      <c r="P1362" s="270"/>
      <c r="Q1362" s="270"/>
      <c r="R1362" s="270"/>
      <c r="S1362" s="270"/>
      <c r="T1362" s="271"/>
      <c r="AT1362" s="272" t="s">
        <v>148</v>
      </c>
      <c r="AU1362" s="272" t="s">
        <v>83</v>
      </c>
      <c r="AV1362" s="13" t="s">
        <v>146</v>
      </c>
      <c r="AW1362" s="13" t="s">
        <v>30</v>
      </c>
      <c r="AX1362" s="13" t="s">
        <v>81</v>
      </c>
      <c r="AY1362" s="272" t="s">
        <v>139</v>
      </c>
    </row>
    <row r="1363" spans="2:65" s="1" customFormat="1" ht="24" customHeight="1">
      <c r="B1363" s="38"/>
      <c r="C1363" s="237" t="s">
        <v>1740</v>
      </c>
      <c r="D1363" s="237" t="s">
        <v>141</v>
      </c>
      <c r="E1363" s="238" t="s">
        <v>1741</v>
      </c>
      <c r="F1363" s="239" t="s">
        <v>1742</v>
      </c>
      <c r="G1363" s="240" t="s">
        <v>433</v>
      </c>
      <c r="H1363" s="241">
        <v>25.19</v>
      </c>
      <c r="I1363" s="242"/>
      <c r="J1363" s="243">
        <f>ROUND(I1363*H1363,2)</f>
        <v>0</v>
      </c>
      <c r="K1363" s="239" t="s">
        <v>145</v>
      </c>
      <c r="L1363" s="43"/>
      <c r="M1363" s="244" t="s">
        <v>1</v>
      </c>
      <c r="N1363" s="245" t="s">
        <v>38</v>
      </c>
      <c r="O1363" s="86"/>
      <c r="P1363" s="246">
        <f>O1363*H1363</f>
        <v>0</v>
      </c>
      <c r="Q1363" s="246">
        <v>0.00825</v>
      </c>
      <c r="R1363" s="246">
        <f>Q1363*H1363</f>
        <v>0.20781750000000002</v>
      </c>
      <c r="S1363" s="246">
        <v>0</v>
      </c>
      <c r="T1363" s="247">
        <f>S1363*H1363</f>
        <v>0</v>
      </c>
      <c r="AR1363" s="248" t="s">
        <v>146</v>
      </c>
      <c r="AT1363" s="248" t="s">
        <v>141</v>
      </c>
      <c r="AU1363" s="248" t="s">
        <v>83</v>
      </c>
      <c r="AY1363" s="17" t="s">
        <v>139</v>
      </c>
      <c r="BE1363" s="249">
        <f>IF(N1363="základní",J1363,0)</f>
        <v>0</v>
      </c>
      <c r="BF1363" s="249">
        <f>IF(N1363="snížená",J1363,0)</f>
        <v>0</v>
      </c>
      <c r="BG1363" s="249">
        <f>IF(N1363="zákl. přenesená",J1363,0)</f>
        <v>0</v>
      </c>
      <c r="BH1363" s="249">
        <f>IF(N1363="sníž. přenesená",J1363,0)</f>
        <v>0</v>
      </c>
      <c r="BI1363" s="249">
        <f>IF(N1363="nulová",J1363,0)</f>
        <v>0</v>
      </c>
      <c r="BJ1363" s="17" t="s">
        <v>81</v>
      </c>
      <c r="BK1363" s="249">
        <f>ROUND(I1363*H1363,2)</f>
        <v>0</v>
      </c>
      <c r="BL1363" s="17" t="s">
        <v>146</v>
      </c>
      <c r="BM1363" s="248" t="s">
        <v>1743</v>
      </c>
    </row>
    <row r="1364" spans="2:51" s="12" customFormat="1" ht="12">
      <c r="B1364" s="250"/>
      <c r="C1364" s="251"/>
      <c r="D1364" s="252" t="s">
        <v>148</v>
      </c>
      <c r="E1364" s="253" t="s">
        <v>1</v>
      </c>
      <c r="F1364" s="254" t="s">
        <v>1744</v>
      </c>
      <c r="G1364" s="251"/>
      <c r="H1364" s="255">
        <v>16.06</v>
      </c>
      <c r="I1364" s="256"/>
      <c r="J1364" s="251"/>
      <c r="K1364" s="251"/>
      <c r="L1364" s="257"/>
      <c r="M1364" s="258"/>
      <c r="N1364" s="259"/>
      <c r="O1364" s="259"/>
      <c r="P1364" s="259"/>
      <c r="Q1364" s="259"/>
      <c r="R1364" s="259"/>
      <c r="S1364" s="259"/>
      <c r="T1364" s="260"/>
      <c r="AT1364" s="261" t="s">
        <v>148</v>
      </c>
      <c r="AU1364" s="261" t="s">
        <v>83</v>
      </c>
      <c r="AV1364" s="12" t="s">
        <v>83</v>
      </c>
      <c r="AW1364" s="12" t="s">
        <v>30</v>
      </c>
      <c r="AX1364" s="12" t="s">
        <v>73</v>
      </c>
      <c r="AY1364" s="261" t="s">
        <v>139</v>
      </c>
    </row>
    <row r="1365" spans="2:51" s="12" customFormat="1" ht="12">
      <c r="B1365" s="250"/>
      <c r="C1365" s="251"/>
      <c r="D1365" s="252" t="s">
        <v>148</v>
      </c>
      <c r="E1365" s="253" t="s">
        <v>1</v>
      </c>
      <c r="F1365" s="254" t="s">
        <v>1725</v>
      </c>
      <c r="G1365" s="251"/>
      <c r="H1365" s="255">
        <v>6.11</v>
      </c>
      <c r="I1365" s="256"/>
      <c r="J1365" s="251"/>
      <c r="K1365" s="251"/>
      <c r="L1365" s="257"/>
      <c r="M1365" s="258"/>
      <c r="N1365" s="259"/>
      <c r="O1365" s="259"/>
      <c r="P1365" s="259"/>
      <c r="Q1365" s="259"/>
      <c r="R1365" s="259"/>
      <c r="S1365" s="259"/>
      <c r="T1365" s="260"/>
      <c r="AT1365" s="261" t="s">
        <v>148</v>
      </c>
      <c r="AU1365" s="261" t="s">
        <v>83</v>
      </c>
      <c r="AV1365" s="12" t="s">
        <v>83</v>
      </c>
      <c r="AW1365" s="12" t="s">
        <v>30</v>
      </c>
      <c r="AX1365" s="12" t="s">
        <v>73</v>
      </c>
      <c r="AY1365" s="261" t="s">
        <v>139</v>
      </c>
    </row>
    <row r="1366" spans="2:51" s="12" customFormat="1" ht="12">
      <c r="B1366" s="250"/>
      <c r="C1366" s="251"/>
      <c r="D1366" s="252" t="s">
        <v>148</v>
      </c>
      <c r="E1366" s="253" t="s">
        <v>1</v>
      </c>
      <c r="F1366" s="254" t="s">
        <v>1726</v>
      </c>
      <c r="G1366" s="251"/>
      <c r="H1366" s="255">
        <v>3.02</v>
      </c>
      <c r="I1366" s="256"/>
      <c r="J1366" s="251"/>
      <c r="K1366" s="251"/>
      <c r="L1366" s="257"/>
      <c r="M1366" s="258"/>
      <c r="N1366" s="259"/>
      <c r="O1366" s="259"/>
      <c r="P1366" s="259"/>
      <c r="Q1366" s="259"/>
      <c r="R1366" s="259"/>
      <c r="S1366" s="259"/>
      <c r="T1366" s="260"/>
      <c r="AT1366" s="261" t="s">
        <v>148</v>
      </c>
      <c r="AU1366" s="261" t="s">
        <v>83</v>
      </c>
      <c r="AV1366" s="12" t="s">
        <v>83</v>
      </c>
      <c r="AW1366" s="12" t="s">
        <v>30</v>
      </c>
      <c r="AX1366" s="12" t="s">
        <v>73</v>
      </c>
      <c r="AY1366" s="261" t="s">
        <v>139</v>
      </c>
    </row>
    <row r="1367" spans="2:51" s="13" customFormat="1" ht="12">
      <c r="B1367" s="262"/>
      <c r="C1367" s="263"/>
      <c r="D1367" s="252" t="s">
        <v>148</v>
      </c>
      <c r="E1367" s="264" t="s">
        <v>1</v>
      </c>
      <c r="F1367" s="265" t="s">
        <v>150</v>
      </c>
      <c r="G1367" s="263"/>
      <c r="H1367" s="266">
        <v>25.189999999999998</v>
      </c>
      <c r="I1367" s="267"/>
      <c r="J1367" s="263"/>
      <c r="K1367" s="263"/>
      <c r="L1367" s="268"/>
      <c r="M1367" s="269"/>
      <c r="N1367" s="270"/>
      <c r="O1367" s="270"/>
      <c r="P1367" s="270"/>
      <c r="Q1367" s="270"/>
      <c r="R1367" s="270"/>
      <c r="S1367" s="270"/>
      <c r="T1367" s="271"/>
      <c r="AT1367" s="272" t="s">
        <v>148</v>
      </c>
      <c r="AU1367" s="272" t="s">
        <v>83</v>
      </c>
      <c r="AV1367" s="13" t="s">
        <v>146</v>
      </c>
      <c r="AW1367" s="13" t="s">
        <v>30</v>
      </c>
      <c r="AX1367" s="13" t="s">
        <v>81</v>
      </c>
      <c r="AY1367" s="272" t="s">
        <v>139</v>
      </c>
    </row>
    <row r="1368" spans="2:65" s="1" customFormat="1" ht="24" customHeight="1">
      <c r="B1368" s="38"/>
      <c r="C1368" s="273" t="s">
        <v>1745</v>
      </c>
      <c r="D1368" s="273" t="s">
        <v>174</v>
      </c>
      <c r="E1368" s="274" t="s">
        <v>1746</v>
      </c>
      <c r="F1368" s="275" t="s">
        <v>1747</v>
      </c>
      <c r="G1368" s="276" t="s">
        <v>433</v>
      </c>
      <c r="H1368" s="277">
        <v>27.709</v>
      </c>
      <c r="I1368" s="278"/>
      <c r="J1368" s="279">
        <f>ROUND(I1368*H1368,2)</f>
        <v>0</v>
      </c>
      <c r="K1368" s="275" t="s">
        <v>1147</v>
      </c>
      <c r="L1368" s="280"/>
      <c r="M1368" s="281" t="s">
        <v>1</v>
      </c>
      <c r="N1368" s="282" t="s">
        <v>38</v>
      </c>
      <c r="O1368" s="86"/>
      <c r="P1368" s="246">
        <f>O1368*H1368</f>
        <v>0</v>
      </c>
      <c r="Q1368" s="246">
        <v>0.00085</v>
      </c>
      <c r="R1368" s="246">
        <f>Q1368*H1368</f>
        <v>0.023552649999999998</v>
      </c>
      <c r="S1368" s="246">
        <v>0</v>
      </c>
      <c r="T1368" s="247">
        <f>S1368*H1368</f>
        <v>0</v>
      </c>
      <c r="AR1368" s="248" t="s">
        <v>178</v>
      </c>
      <c r="AT1368" s="248" t="s">
        <v>174</v>
      </c>
      <c r="AU1368" s="248" t="s">
        <v>83</v>
      </c>
      <c r="AY1368" s="17" t="s">
        <v>139</v>
      </c>
      <c r="BE1368" s="249">
        <f>IF(N1368="základní",J1368,0)</f>
        <v>0</v>
      </c>
      <c r="BF1368" s="249">
        <f>IF(N1368="snížená",J1368,0)</f>
        <v>0</v>
      </c>
      <c r="BG1368" s="249">
        <f>IF(N1368="zákl. přenesená",J1368,0)</f>
        <v>0</v>
      </c>
      <c r="BH1368" s="249">
        <f>IF(N1368="sníž. přenesená",J1368,0)</f>
        <v>0</v>
      </c>
      <c r="BI1368" s="249">
        <f>IF(N1368="nulová",J1368,0)</f>
        <v>0</v>
      </c>
      <c r="BJ1368" s="17" t="s">
        <v>81</v>
      </c>
      <c r="BK1368" s="249">
        <f>ROUND(I1368*H1368,2)</f>
        <v>0</v>
      </c>
      <c r="BL1368" s="17" t="s">
        <v>146</v>
      </c>
      <c r="BM1368" s="248" t="s">
        <v>1748</v>
      </c>
    </row>
    <row r="1369" spans="2:51" s="12" customFormat="1" ht="12">
      <c r="B1369" s="250"/>
      <c r="C1369" s="251"/>
      <c r="D1369" s="252" t="s">
        <v>148</v>
      </c>
      <c r="E1369" s="253" t="s">
        <v>1</v>
      </c>
      <c r="F1369" s="254" t="s">
        <v>1749</v>
      </c>
      <c r="G1369" s="251"/>
      <c r="H1369" s="255">
        <v>27.709</v>
      </c>
      <c r="I1369" s="256"/>
      <c r="J1369" s="251"/>
      <c r="K1369" s="251"/>
      <c r="L1369" s="257"/>
      <c r="M1369" s="258"/>
      <c r="N1369" s="259"/>
      <c r="O1369" s="259"/>
      <c r="P1369" s="259"/>
      <c r="Q1369" s="259"/>
      <c r="R1369" s="259"/>
      <c r="S1369" s="259"/>
      <c r="T1369" s="260"/>
      <c r="AT1369" s="261" t="s">
        <v>148</v>
      </c>
      <c r="AU1369" s="261" t="s">
        <v>83</v>
      </c>
      <c r="AV1369" s="12" t="s">
        <v>83</v>
      </c>
      <c r="AW1369" s="12" t="s">
        <v>30</v>
      </c>
      <c r="AX1369" s="12" t="s">
        <v>73</v>
      </c>
      <c r="AY1369" s="261" t="s">
        <v>139</v>
      </c>
    </row>
    <row r="1370" spans="2:51" s="13" customFormat="1" ht="12">
      <c r="B1370" s="262"/>
      <c r="C1370" s="263"/>
      <c r="D1370" s="252" t="s">
        <v>148</v>
      </c>
      <c r="E1370" s="264" t="s">
        <v>1</v>
      </c>
      <c r="F1370" s="265" t="s">
        <v>150</v>
      </c>
      <c r="G1370" s="263"/>
      <c r="H1370" s="266">
        <v>27.709</v>
      </c>
      <c r="I1370" s="267"/>
      <c r="J1370" s="263"/>
      <c r="K1370" s="263"/>
      <c r="L1370" s="268"/>
      <c r="M1370" s="269"/>
      <c r="N1370" s="270"/>
      <c r="O1370" s="270"/>
      <c r="P1370" s="270"/>
      <c r="Q1370" s="270"/>
      <c r="R1370" s="270"/>
      <c r="S1370" s="270"/>
      <c r="T1370" s="271"/>
      <c r="AT1370" s="272" t="s">
        <v>148</v>
      </c>
      <c r="AU1370" s="272" t="s">
        <v>83</v>
      </c>
      <c r="AV1370" s="13" t="s">
        <v>146</v>
      </c>
      <c r="AW1370" s="13" t="s">
        <v>30</v>
      </c>
      <c r="AX1370" s="13" t="s">
        <v>81</v>
      </c>
      <c r="AY1370" s="272" t="s">
        <v>139</v>
      </c>
    </row>
    <row r="1371" spans="2:65" s="1" customFormat="1" ht="24" customHeight="1">
      <c r="B1371" s="38"/>
      <c r="C1371" s="237" t="s">
        <v>1750</v>
      </c>
      <c r="D1371" s="237" t="s">
        <v>141</v>
      </c>
      <c r="E1371" s="238" t="s">
        <v>1751</v>
      </c>
      <c r="F1371" s="239" t="s">
        <v>1752</v>
      </c>
      <c r="G1371" s="240" t="s">
        <v>433</v>
      </c>
      <c r="H1371" s="241">
        <v>471.898</v>
      </c>
      <c r="I1371" s="242"/>
      <c r="J1371" s="243">
        <f>ROUND(I1371*H1371,2)</f>
        <v>0</v>
      </c>
      <c r="K1371" s="239" t="s">
        <v>145</v>
      </c>
      <c r="L1371" s="43"/>
      <c r="M1371" s="244" t="s">
        <v>1</v>
      </c>
      <c r="N1371" s="245" t="s">
        <v>38</v>
      </c>
      <c r="O1371" s="86"/>
      <c r="P1371" s="246">
        <f>O1371*H1371</f>
        <v>0</v>
      </c>
      <c r="Q1371" s="246">
        <v>0.00832</v>
      </c>
      <c r="R1371" s="246">
        <f>Q1371*H1371</f>
        <v>3.92619136</v>
      </c>
      <c r="S1371" s="246">
        <v>0</v>
      </c>
      <c r="T1371" s="247">
        <f>S1371*H1371</f>
        <v>0</v>
      </c>
      <c r="AR1371" s="248" t="s">
        <v>146</v>
      </c>
      <c r="AT1371" s="248" t="s">
        <v>141</v>
      </c>
      <c r="AU1371" s="248" t="s">
        <v>83</v>
      </c>
      <c r="AY1371" s="17" t="s">
        <v>139</v>
      </c>
      <c r="BE1371" s="249">
        <f>IF(N1371="základní",J1371,0)</f>
        <v>0</v>
      </c>
      <c r="BF1371" s="249">
        <f>IF(N1371="snížená",J1371,0)</f>
        <v>0</v>
      </c>
      <c r="BG1371" s="249">
        <f>IF(N1371="zákl. přenesená",J1371,0)</f>
        <v>0</v>
      </c>
      <c r="BH1371" s="249">
        <f>IF(N1371="sníž. přenesená",J1371,0)</f>
        <v>0</v>
      </c>
      <c r="BI1371" s="249">
        <f>IF(N1371="nulová",J1371,0)</f>
        <v>0</v>
      </c>
      <c r="BJ1371" s="17" t="s">
        <v>81</v>
      </c>
      <c r="BK1371" s="249">
        <f>ROUND(I1371*H1371,2)</f>
        <v>0</v>
      </c>
      <c r="BL1371" s="17" t="s">
        <v>146</v>
      </c>
      <c r="BM1371" s="248" t="s">
        <v>1753</v>
      </c>
    </row>
    <row r="1372" spans="2:51" s="14" customFormat="1" ht="12">
      <c r="B1372" s="289"/>
      <c r="C1372" s="290"/>
      <c r="D1372" s="252" t="s">
        <v>148</v>
      </c>
      <c r="E1372" s="291" t="s">
        <v>1</v>
      </c>
      <c r="F1372" s="292" t="s">
        <v>1754</v>
      </c>
      <c r="G1372" s="290"/>
      <c r="H1372" s="291" t="s">
        <v>1</v>
      </c>
      <c r="I1372" s="293"/>
      <c r="J1372" s="290"/>
      <c r="K1372" s="290"/>
      <c r="L1372" s="294"/>
      <c r="M1372" s="295"/>
      <c r="N1372" s="296"/>
      <c r="O1372" s="296"/>
      <c r="P1372" s="296"/>
      <c r="Q1372" s="296"/>
      <c r="R1372" s="296"/>
      <c r="S1372" s="296"/>
      <c r="T1372" s="297"/>
      <c r="AT1372" s="298" t="s">
        <v>148</v>
      </c>
      <c r="AU1372" s="298" t="s">
        <v>83</v>
      </c>
      <c r="AV1372" s="14" t="s">
        <v>81</v>
      </c>
      <c r="AW1372" s="14" t="s">
        <v>30</v>
      </c>
      <c r="AX1372" s="14" t="s">
        <v>73</v>
      </c>
      <c r="AY1372" s="298" t="s">
        <v>139</v>
      </c>
    </row>
    <row r="1373" spans="2:51" s="12" customFormat="1" ht="12">
      <c r="B1373" s="250"/>
      <c r="C1373" s="251"/>
      <c r="D1373" s="252" t="s">
        <v>148</v>
      </c>
      <c r="E1373" s="253" t="s">
        <v>1</v>
      </c>
      <c r="F1373" s="254" t="s">
        <v>1755</v>
      </c>
      <c r="G1373" s="251"/>
      <c r="H1373" s="255">
        <v>295.688</v>
      </c>
      <c r="I1373" s="256"/>
      <c r="J1373" s="251"/>
      <c r="K1373" s="251"/>
      <c r="L1373" s="257"/>
      <c r="M1373" s="258"/>
      <c r="N1373" s="259"/>
      <c r="O1373" s="259"/>
      <c r="P1373" s="259"/>
      <c r="Q1373" s="259"/>
      <c r="R1373" s="259"/>
      <c r="S1373" s="259"/>
      <c r="T1373" s="260"/>
      <c r="AT1373" s="261" t="s">
        <v>148</v>
      </c>
      <c r="AU1373" s="261" t="s">
        <v>83</v>
      </c>
      <c r="AV1373" s="12" t="s">
        <v>83</v>
      </c>
      <c r="AW1373" s="12" t="s">
        <v>30</v>
      </c>
      <c r="AX1373" s="12" t="s">
        <v>73</v>
      </c>
      <c r="AY1373" s="261" t="s">
        <v>139</v>
      </c>
    </row>
    <row r="1374" spans="2:51" s="12" customFormat="1" ht="12">
      <c r="B1374" s="250"/>
      <c r="C1374" s="251"/>
      <c r="D1374" s="252" t="s">
        <v>148</v>
      </c>
      <c r="E1374" s="253" t="s">
        <v>1</v>
      </c>
      <c r="F1374" s="254" t="s">
        <v>1756</v>
      </c>
      <c r="G1374" s="251"/>
      <c r="H1374" s="255">
        <v>62.324</v>
      </c>
      <c r="I1374" s="256"/>
      <c r="J1374" s="251"/>
      <c r="K1374" s="251"/>
      <c r="L1374" s="257"/>
      <c r="M1374" s="258"/>
      <c r="N1374" s="259"/>
      <c r="O1374" s="259"/>
      <c r="P1374" s="259"/>
      <c r="Q1374" s="259"/>
      <c r="R1374" s="259"/>
      <c r="S1374" s="259"/>
      <c r="T1374" s="260"/>
      <c r="AT1374" s="261" t="s">
        <v>148</v>
      </c>
      <c r="AU1374" s="261" t="s">
        <v>83</v>
      </c>
      <c r="AV1374" s="12" t="s">
        <v>83</v>
      </c>
      <c r="AW1374" s="12" t="s">
        <v>30</v>
      </c>
      <c r="AX1374" s="12" t="s">
        <v>73</v>
      </c>
      <c r="AY1374" s="261" t="s">
        <v>139</v>
      </c>
    </row>
    <row r="1375" spans="2:51" s="12" customFormat="1" ht="12">
      <c r="B1375" s="250"/>
      <c r="C1375" s="251"/>
      <c r="D1375" s="252" t="s">
        <v>148</v>
      </c>
      <c r="E1375" s="253" t="s">
        <v>1</v>
      </c>
      <c r="F1375" s="254" t="s">
        <v>1757</v>
      </c>
      <c r="G1375" s="251"/>
      <c r="H1375" s="255">
        <v>7</v>
      </c>
      <c r="I1375" s="256"/>
      <c r="J1375" s="251"/>
      <c r="K1375" s="251"/>
      <c r="L1375" s="257"/>
      <c r="M1375" s="258"/>
      <c r="N1375" s="259"/>
      <c r="O1375" s="259"/>
      <c r="P1375" s="259"/>
      <c r="Q1375" s="259"/>
      <c r="R1375" s="259"/>
      <c r="S1375" s="259"/>
      <c r="T1375" s="260"/>
      <c r="AT1375" s="261" t="s">
        <v>148</v>
      </c>
      <c r="AU1375" s="261" t="s">
        <v>83</v>
      </c>
      <c r="AV1375" s="12" t="s">
        <v>83</v>
      </c>
      <c r="AW1375" s="12" t="s">
        <v>30</v>
      </c>
      <c r="AX1375" s="12" t="s">
        <v>73</v>
      </c>
      <c r="AY1375" s="261" t="s">
        <v>139</v>
      </c>
    </row>
    <row r="1376" spans="2:51" s="15" customFormat="1" ht="12">
      <c r="B1376" s="299"/>
      <c r="C1376" s="300"/>
      <c r="D1376" s="252" t="s">
        <v>148</v>
      </c>
      <c r="E1376" s="301" t="s">
        <v>1</v>
      </c>
      <c r="F1376" s="302" t="s">
        <v>1459</v>
      </c>
      <c r="G1376" s="300"/>
      <c r="H1376" s="303">
        <v>365.012</v>
      </c>
      <c r="I1376" s="304"/>
      <c r="J1376" s="300"/>
      <c r="K1376" s="300"/>
      <c r="L1376" s="305"/>
      <c r="M1376" s="306"/>
      <c r="N1376" s="307"/>
      <c r="O1376" s="307"/>
      <c r="P1376" s="307"/>
      <c r="Q1376" s="307"/>
      <c r="R1376" s="307"/>
      <c r="S1376" s="307"/>
      <c r="T1376" s="308"/>
      <c r="AT1376" s="309" t="s">
        <v>148</v>
      </c>
      <c r="AU1376" s="309" t="s">
        <v>83</v>
      </c>
      <c r="AV1376" s="15" t="s">
        <v>155</v>
      </c>
      <c r="AW1376" s="15" t="s">
        <v>30</v>
      </c>
      <c r="AX1376" s="15" t="s">
        <v>73</v>
      </c>
      <c r="AY1376" s="309" t="s">
        <v>139</v>
      </c>
    </row>
    <row r="1377" spans="2:51" s="14" customFormat="1" ht="12">
      <c r="B1377" s="289"/>
      <c r="C1377" s="290"/>
      <c r="D1377" s="252" t="s">
        <v>148</v>
      </c>
      <c r="E1377" s="291" t="s">
        <v>1</v>
      </c>
      <c r="F1377" s="292" t="s">
        <v>1758</v>
      </c>
      <c r="G1377" s="290"/>
      <c r="H1377" s="291" t="s">
        <v>1</v>
      </c>
      <c r="I1377" s="293"/>
      <c r="J1377" s="290"/>
      <c r="K1377" s="290"/>
      <c r="L1377" s="294"/>
      <c r="M1377" s="295"/>
      <c r="N1377" s="296"/>
      <c r="O1377" s="296"/>
      <c r="P1377" s="296"/>
      <c r="Q1377" s="296"/>
      <c r="R1377" s="296"/>
      <c r="S1377" s="296"/>
      <c r="T1377" s="297"/>
      <c r="AT1377" s="298" t="s">
        <v>148</v>
      </c>
      <c r="AU1377" s="298" t="s">
        <v>83</v>
      </c>
      <c r="AV1377" s="14" t="s">
        <v>81</v>
      </c>
      <c r="AW1377" s="14" t="s">
        <v>30</v>
      </c>
      <c r="AX1377" s="14" t="s">
        <v>73</v>
      </c>
      <c r="AY1377" s="298" t="s">
        <v>139</v>
      </c>
    </row>
    <row r="1378" spans="2:51" s="12" customFormat="1" ht="12">
      <c r="B1378" s="250"/>
      <c r="C1378" s="251"/>
      <c r="D1378" s="252" t="s">
        <v>148</v>
      </c>
      <c r="E1378" s="253" t="s">
        <v>1</v>
      </c>
      <c r="F1378" s="254" t="s">
        <v>1759</v>
      </c>
      <c r="G1378" s="251"/>
      <c r="H1378" s="255">
        <v>16</v>
      </c>
      <c r="I1378" s="256"/>
      <c r="J1378" s="251"/>
      <c r="K1378" s="251"/>
      <c r="L1378" s="257"/>
      <c r="M1378" s="258"/>
      <c r="N1378" s="259"/>
      <c r="O1378" s="259"/>
      <c r="P1378" s="259"/>
      <c r="Q1378" s="259"/>
      <c r="R1378" s="259"/>
      <c r="S1378" s="259"/>
      <c r="T1378" s="260"/>
      <c r="AT1378" s="261" t="s">
        <v>148</v>
      </c>
      <c r="AU1378" s="261" t="s">
        <v>83</v>
      </c>
      <c r="AV1378" s="12" t="s">
        <v>83</v>
      </c>
      <c r="AW1378" s="12" t="s">
        <v>30</v>
      </c>
      <c r="AX1378" s="12" t="s">
        <v>73</v>
      </c>
      <c r="AY1378" s="261" t="s">
        <v>139</v>
      </c>
    </row>
    <row r="1379" spans="2:51" s="12" customFormat="1" ht="12">
      <c r="B1379" s="250"/>
      <c r="C1379" s="251"/>
      <c r="D1379" s="252" t="s">
        <v>148</v>
      </c>
      <c r="E1379" s="253" t="s">
        <v>1</v>
      </c>
      <c r="F1379" s="254" t="s">
        <v>1760</v>
      </c>
      <c r="G1379" s="251"/>
      <c r="H1379" s="255">
        <v>52.075</v>
      </c>
      <c r="I1379" s="256"/>
      <c r="J1379" s="251"/>
      <c r="K1379" s="251"/>
      <c r="L1379" s="257"/>
      <c r="M1379" s="258"/>
      <c r="N1379" s="259"/>
      <c r="O1379" s="259"/>
      <c r="P1379" s="259"/>
      <c r="Q1379" s="259"/>
      <c r="R1379" s="259"/>
      <c r="S1379" s="259"/>
      <c r="T1379" s="260"/>
      <c r="AT1379" s="261" t="s">
        <v>148</v>
      </c>
      <c r="AU1379" s="261" t="s">
        <v>83</v>
      </c>
      <c r="AV1379" s="12" t="s">
        <v>83</v>
      </c>
      <c r="AW1379" s="12" t="s">
        <v>30</v>
      </c>
      <c r="AX1379" s="12" t="s">
        <v>73</v>
      </c>
      <c r="AY1379" s="261" t="s">
        <v>139</v>
      </c>
    </row>
    <row r="1380" spans="2:51" s="12" customFormat="1" ht="12">
      <c r="B1380" s="250"/>
      <c r="C1380" s="251"/>
      <c r="D1380" s="252" t="s">
        <v>148</v>
      </c>
      <c r="E1380" s="253" t="s">
        <v>1</v>
      </c>
      <c r="F1380" s="254" t="s">
        <v>1761</v>
      </c>
      <c r="G1380" s="251"/>
      <c r="H1380" s="255">
        <v>15.368</v>
      </c>
      <c r="I1380" s="256"/>
      <c r="J1380" s="251"/>
      <c r="K1380" s="251"/>
      <c r="L1380" s="257"/>
      <c r="M1380" s="258"/>
      <c r="N1380" s="259"/>
      <c r="O1380" s="259"/>
      <c r="P1380" s="259"/>
      <c r="Q1380" s="259"/>
      <c r="R1380" s="259"/>
      <c r="S1380" s="259"/>
      <c r="T1380" s="260"/>
      <c r="AT1380" s="261" t="s">
        <v>148</v>
      </c>
      <c r="AU1380" s="261" t="s">
        <v>83</v>
      </c>
      <c r="AV1380" s="12" t="s">
        <v>83</v>
      </c>
      <c r="AW1380" s="12" t="s">
        <v>30</v>
      </c>
      <c r="AX1380" s="12" t="s">
        <v>73</v>
      </c>
      <c r="AY1380" s="261" t="s">
        <v>139</v>
      </c>
    </row>
    <row r="1381" spans="2:51" s="14" customFormat="1" ht="12">
      <c r="B1381" s="289"/>
      <c r="C1381" s="290"/>
      <c r="D1381" s="252" t="s">
        <v>148</v>
      </c>
      <c r="E1381" s="291" t="s">
        <v>1</v>
      </c>
      <c r="F1381" s="292" t="s">
        <v>1762</v>
      </c>
      <c r="G1381" s="290"/>
      <c r="H1381" s="291" t="s">
        <v>1</v>
      </c>
      <c r="I1381" s="293"/>
      <c r="J1381" s="290"/>
      <c r="K1381" s="290"/>
      <c r="L1381" s="294"/>
      <c r="M1381" s="295"/>
      <c r="N1381" s="296"/>
      <c r="O1381" s="296"/>
      <c r="P1381" s="296"/>
      <c r="Q1381" s="296"/>
      <c r="R1381" s="296"/>
      <c r="S1381" s="296"/>
      <c r="T1381" s="297"/>
      <c r="AT1381" s="298" t="s">
        <v>148</v>
      </c>
      <c r="AU1381" s="298" t="s">
        <v>83</v>
      </c>
      <c r="AV1381" s="14" t="s">
        <v>81</v>
      </c>
      <c r="AW1381" s="14" t="s">
        <v>30</v>
      </c>
      <c r="AX1381" s="14" t="s">
        <v>73</v>
      </c>
      <c r="AY1381" s="298" t="s">
        <v>139</v>
      </c>
    </row>
    <row r="1382" spans="2:51" s="12" customFormat="1" ht="12">
      <c r="B1382" s="250"/>
      <c r="C1382" s="251"/>
      <c r="D1382" s="252" t="s">
        <v>148</v>
      </c>
      <c r="E1382" s="253" t="s">
        <v>1</v>
      </c>
      <c r="F1382" s="254" t="s">
        <v>1763</v>
      </c>
      <c r="G1382" s="251"/>
      <c r="H1382" s="255">
        <v>23.443</v>
      </c>
      <c r="I1382" s="256"/>
      <c r="J1382" s="251"/>
      <c r="K1382" s="251"/>
      <c r="L1382" s="257"/>
      <c r="M1382" s="258"/>
      <c r="N1382" s="259"/>
      <c r="O1382" s="259"/>
      <c r="P1382" s="259"/>
      <c r="Q1382" s="259"/>
      <c r="R1382" s="259"/>
      <c r="S1382" s="259"/>
      <c r="T1382" s="260"/>
      <c r="AT1382" s="261" t="s">
        <v>148</v>
      </c>
      <c r="AU1382" s="261" t="s">
        <v>83</v>
      </c>
      <c r="AV1382" s="12" t="s">
        <v>83</v>
      </c>
      <c r="AW1382" s="12" t="s">
        <v>30</v>
      </c>
      <c r="AX1382" s="12" t="s">
        <v>73</v>
      </c>
      <c r="AY1382" s="261" t="s">
        <v>139</v>
      </c>
    </row>
    <row r="1383" spans="2:51" s="15" customFormat="1" ht="12">
      <c r="B1383" s="299"/>
      <c r="C1383" s="300"/>
      <c r="D1383" s="252" t="s">
        <v>148</v>
      </c>
      <c r="E1383" s="301" t="s">
        <v>1</v>
      </c>
      <c r="F1383" s="302" t="s">
        <v>1459</v>
      </c>
      <c r="G1383" s="300"/>
      <c r="H1383" s="303">
        <v>106.886</v>
      </c>
      <c r="I1383" s="304"/>
      <c r="J1383" s="300"/>
      <c r="K1383" s="300"/>
      <c r="L1383" s="305"/>
      <c r="M1383" s="306"/>
      <c r="N1383" s="307"/>
      <c r="O1383" s="307"/>
      <c r="P1383" s="307"/>
      <c r="Q1383" s="307"/>
      <c r="R1383" s="307"/>
      <c r="S1383" s="307"/>
      <c r="T1383" s="308"/>
      <c r="AT1383" s="309" t="s">
        <v>148</v>
      </c>
      <c r="AU1383" s="309" t="s">
        <v>83</v>
      </c>
      <c r="AV1383" s="15" t="s">
        <v>155</v>
      </c>
      <c r="AW1383" s="15" t="s">
        <v>30</v>
      </c>
      <c r="AX1383" s="15" t="s">
        <v>73</v>
      </c>
      <c r="AY1383" s="309" t="s">
        <v>139</v>
      </c>
    </row>
    <row r="1384" spans="2:51" s="13" customFormat="1" ht="12">
      <c r="B1384" s="262"/>
      <c r="C1384" s="263"/>
      <c r="D1384" s="252" t="s">
        <v>148</v>
      </c>
      <c r="E1384" s="264" t="s">
        <v>1</v>
      </c>
      <c r="F1384" s="265" t="s">
        <v>150</v>
      </c>
      <c r="G1384" s="263"/>
      <c r="H1384" s="266">
        <v>471.89799999999997</v>
      </c>
      <c r="I1384" s="267"/>
      <c r="J1384" s="263"/>
      <c r="K1384" s="263"/>
      <c r="L1384" s="268"/>
      <c r="M1384" s="269"/>
      <c r="N1384" s="270"/>
      <c r="O1384" s="270"/>
      <c r="P1384" s="270"/>
      <c r="Q1384" s="270"/>
      <c r="R1384" s="270"/>
      <c r="S1384" s="270"/>
      <c r="T1384" s="271"/>
      <c r="AT1384" s="272" t="s">
        <v>148</v>
      </c>
      <c r="AU1384" s="272" t="s">
        <v>83</v>
      </c>
      <c r="AV1384" s="13" t="s">
        <v>146</v>
      </c>
      <c r="AW1384" s="13" t="s">
        <v>30</v>
      </c>
      <c r="AX1384" s="13" t="s">
        <v>81</v>
      </c>
      <c r="AY1384" s="272" t="s">
        <v>139</v>
      </c>
    </row>
    <row r="1385" spans="2:65" s="1" customFormat="1" ht="24" customHeight="1">
      <c r="B1385" s="38"/>
      <c r="C1385" s="273" t="s">
        <v>1764</v>
      </c>
      <c r="D1385" s="273" t="s">
        <v>174</v>
      </c>
      <c r="E1385" s="274" t="s">
        <v>1765</v>
      </c>
      <c r="F1385" s="275" t="s">
        <v>1766</v>
      </c>
      <c r="G1385" s="276" t="s">
        <v>433</v>
      </c>
      <c r="H1385" s="277">
        <v>117.575</v>
      </c>
      <c r="I1385" s="278"/>
      <c r="J1385" s="279">
        <f>ROUND(I1385*H1385,2)</f>
        <v>0</v>
      </c>
      <c r="K1385" s="275" t="s">
        <v>145</v>
      </c>
      <c r="L1385" s="280"/>
      <c r="M1385" s="281" t="s">
        <v>1</v>
      </c>
      <c r="N1385" s="282" t="s">
        <v>38</v>
      </c>
      <c r="O1385" s="86"/>
      <c r="P1385" s="246">
        <f>O1385*H1385</f>
        <v>0</v>
      </c>
      <c r="Q1385" s="246">
        <v>0.0035</v>
      </c>
      <c r="R1385" s="246">
        <f>Q1385*H1385</f>
        <v>0.4115125</v>
      </c>
      <c r="S1385" s="246">
        <v>0</v>
      </c>
      <c r="T1385" s="247">
        <f>S1385*H1385</f>
        <v>0</v>
      </c>
      <c r="AR1385" s="248" t="s">
        <v>178</v>
      </c>
      <c r="AT1385" s="248" t="s">
        <v>174</v>
      </c>
      <c r="AU1385" s="248" t="s">
        <v>83</v>
      </c>
      <c r="AY1385" s="17" t="s">
        <v>139</v>
      </c>
      <c r="BE1385" s="249">
        <f>IF(N1385="základní",J1385,0)</f>
        <v>0</v>
      </c>
      <c r="BF1385" s="249">
        <f>IF(N1385="snížená",J1385,0)</f>
        <v>0</v>
      </c>
      <c r="BG1385" s="249">
        <f>IF(N1385="zákl. přenesená",J1385,0)</f>
        <v>0</v>
      </c>
      <c r="BH1385" s="249">
        <f>IF(N1385="sníž. přenesená",J1385,0)</f>
        <v>0</v>
      </c>
      <c r="BI1385" s="249">
        <f>IF(N1385="nulová",J1385,0)</f>
        <v>0</v>
      </c>
      <c r="BJ1385" s="17" t="s">
        <v>81</v>
      </c>
      <c r="BK1385" s="249">
        <f>ROUND(I1385*H1385,2)</f>
        <v>0</v>
      </c>
      <c r="BL1385" s="17" t="s">
        <v>146</v>
      </c>
      <c r="BM1385" s="248" t="s">
        <v>1767</v>
      </c>
    </row>
    <row r="1386" spans="2:51" s="12" customFormat="1" ht="12">
      <c r="B1386" s="250"/>
      <c r="C1386" s="251"/>
      <c r="D1386" s="252" t="s">
        <v>148</v>
      </c>
      <c r="E1386" s="253" t="s">
        <v>1</v>
      </c>
      <c r="F1386" s="254" t="s">
        <v>1768</v>
      </c>
      <c r="G1386" s="251"/>
      <c r="H1386" s="255">
        <v>117.575</v>
      </c>
      <c r="I1386" s="256"/>
      <c r="J1386" s="251"/>
      <c r="K1386" s="251"/>
      <c r="L1386" s="257"/>
      <c r="M1386" s="258"/>
      <c r="N1386" s="259"/>
      <c r="O1386" s="259"/>
      <c r="P1386" s="259"/>
      <c r="Q1386" s="259"/>
      <c r="R1386" s="259"/>
      <c r="S1386" s="259"/>
      <c r="T1386" s="260"/>
      <c r="AT1386" s="261" t="s">
        <v>148</v>
      </c>
      <c r="AU1386" s="261" t="s">
        <v>83</v>
      </c>
      <c r="AV1386" s="12" t="s">
        <v>83</v>
      </c>
      <c r="AW1386" s="12" t="s">
        <v>30</v>
      </c>
      <c r="AX1386" s="12" t="s">
        <v>73</v>
      </c>
      <c r="AY1386" s="261" t="s">
        <v>139</v>
      </c>
    </row>
    <row r="1387" spans="2:51" s="13" customFormat="1" ht="12">
      <c r="B1387" s="262"/>
      <c r="C1387" s="263"/>
      <c r="D1387" s="252" t="s">
        <v>148</v>
      </c>
      <c r="E1387" s="264" t="s">
        <v>1</v>
      </c>
      <c r="F1387" s="265" t="s">
        <v>150</v>
      </c>
      <c r="G1387" s="263"/>
      <c r="H1387" s="266">
        <v>117.575</v>
      </c>
      <c r="I1387" s="267"/>
      <c r="J1387" s="263"/>
      <c r="K1387" s="263"/>
      <c r="L1387" s="268"/>
      <c r="M1387" s="269"/>
      <c r="N1387" s="270"/>
      <c r="O1387" s="270"/>
      <c r="P1387" s="270"/>
      <c r="Q1387" s="270"/>
      <c r="R1387" s="270"/>
      <c r="S1387" s="270"/>
      <c r="T1387" s="271"/>
      <c r="AT1387" s="272" t="s">
        <v>148</v>
      </c>
      <c r="AU1387" s="272" t="s">
        <v>83</v>
      </c>
      <c r="AV1387" s="13" t="s">
        <v>146</v>
      </c>
      <c r="AW1387" s="13" t="s">
        <v>30</v>
      </c>
      <c r="AX1387" s="13" t="s">
        <v>81</v>
      </c>
      <c r="AY1387" s="272" t="s">
        <v>139</v>
      </c>
    </row>
    <row r="1388" spans="2:65" s="1" customFormat="1" ht="24" customHeight="1">
      <c r="B1388" s="38"/>
      <c r="C1388" s="273" t="s">
        <v>1769</v>
      </c>
      <c r="D1388" s="273" t="s">
        <v>174</v>
      </c>
      <c r="E1388" s="274" t="s">
        <v>1770</v>
      </c>
      <c r="F1388" s="275" t="s">
        <v>1771</v>
      </c>
      <c r="G1388" s="276" t="s">
        <v>433</v>
      </c>
      <c r="H1388" s="277">
        <v>401.513</v>
      </c>
      <c r="I1388" s="278"/>
      <c r="J1388" s="279">
        <f>ROUND(I1388*H1388,2)</f>
        <v>0</v>
      </c>
      <c r="K1388" s="275" t="s">
        <v>1147</v>
      </c>
      <c r="L1388" s="280"/>
      <c r="M1388" s="281" t="s">
        <v>1</v>
      </c>
      <c r="N1388" s="282" t="s">
        <v>38</v>
      </c>
      <c r="O1388" s="86"/>
      <c r="P1388" s="246">
        <f>O1388*H1388</f>
        <v>0</v>
      </c>
      <c r="Q1388" s="246">
        <v>0.0036</v>
      </c>
      <c r="R1388" s="246">
        <f>Q1388*H1388</f>
        <v>1.4454467999999998</v>
      </c>
      <c r="S1388" s="246">
        <v>0</v>
      </c>
      <c r="T1388" s="247">
        <f>S1388*H1388</f>
        <v>0</v>
      </c>
      <c r="AR1388" s="248" t="s">
        <v>178</v>
      </c>
      <c r="AT1388" s="248" t="s">
        <v>174</v>
      </c>
      <c r="AU1388" s="248" t="s">
        <v>83</v>
      </c>
      <c r="AY1388" s="17" t="s">
        <v>139</v>
      </c>
      <c r="BE1388" s="249">
        <f>IF(N1388="základní",J1388,0)</f>
        <v>0</v>
      </c>
      <c r="BF1388" s="249">
        <f>IF(N1388="snížená",J1388,0)</f>
        <v>0</v>
      </c>
      <c r="BG1388" s="249">
        <f>IF(N1388="zákl. přenesená",J1388,0)</f>
        <v>0</v>
      </c>
      <c r="BH1388" s="249">
        <f>IF(N1388="sníž. přenesená",J1388,0)</f>
        <v>0</v>
      </c>
      <c r="BI1388" s="249">
        <f>IF(N1388="nulová",J1388,0)</f>
        <v>0</v>
      </c>
      <c r="BJ1388" s="17" t="s">
        <v>81</v>
      </c>
      <c r="BK1388" s="249">
        <f>ROUND(I1388*H1388,2)</f>
        <v>0</v>
      </c>
      <c r="BL1388" s="17" t="s">
        <v>146</v>
      </c>
      <c r="BM1388" s="248" t="s">
        <v>1772</v>
      </c>
    </row>
    <row r="1389" spans="2:51" s="12" customFormat="1" ht="12">
      <c r="B1389" s="250"/>
      <c r="C1389" s="251"/>
      <c r="D1389" s="252" t="s">
        <v>148</v>
      </c>
      <c r="E1389" s="253" t="s">
        <v>1</v>
      </c>
      <c r="F1389" s="254" t="s">
        <v>1773</v>
      </c>
      <c r="G1389" s="251"/>
      <c r="H1389" s="255">
        <v>401.513</v>
      </c>
      <c r="I1389" s="256"/>
      <c r="J1389" s="251"/>
      <c r="K1389" s="251"/>
      <c r="L1389" s="257"/>
      <c r="M1389" s="258"/>
      <c r="N1389" s="259"/>
      <c r="O1389" s="259"/>
      <c r="P1389" s="259"/>
      <c r="Q1389" s="259"/>
      <c r="R1389" s="259"/>
      <c r="S1389" s="259"/>
      <c r="T1389" s="260"/>
      <c r="AT1389" s="261" t="s">
        <v>148</v>
      </c>
      <c r="AU1389" s="261" t="s">
        <v>83</v>
      </c>
      <c r="AV1389" s="12" t="s">
        <v>83</v>
      </c>
      <c r="AW1389" s="12" t="s">
        <v>30</v>
      </c>
      <c r="AX1389" s="12" t="s">
        <v>73</v>
      </c>
      <c r="AY1389" s="261" t="s">
        <v>139</v>
      </c>
    </row>
    <row r="1390" spans="2:51" s="13" customFormat="1" ht="12">
      <c r="B1390" s="262"/>
      <c r="C1390" s="263"/>
      <c r="D1390" s="252" t="s">
        <v>148</v>
      </c>
      <c r="E1390" s="264" t="s">
        <v>1</v>
      </c>
      <c r="F1390" s="265" t="s">
        <v>150</v>
      </c>
      <c r="G1390" s="263"/>
      <c r="H1390" s="266">
        <v>401.513</v>
      </c>
      <c r="I1390" s="267"/>
      <c r="J1390" s="263"/>
      <c r="K1390" s="263"/>
      <c r="L1390" s="268"/>
      <c r="M1390" s="269"/>
      <c r="N1390" s="270"/>
      <c r="O1390" s="270"/>
      <c r="P1390" s="270"/>
      <c r="Q1390" s="270"/>
      <c r="R1390" s="270"/>
      <c r="S1390" s="270"/>
      <c r="T1390" s="271"/>
      <c r="AT1390" s="272" t="s">
        <v>148</v>
      </c>
      <c r="AU1390" s="272" t="s">
        <v>83</v>
      </c>
      <c r="AV1390" s="13" t="s">
        <v>146</v>
      </c>
      <c r="AW1390" s="13" t="s">
        <v>30</v>
      </c>
      <c r="AX1390" s="13" t="s">
        <v>81</v>
      </c>
      <c r="AY1390" s="272" t="s">
        <v>139</v>
      </c>
    </row>
    <row r="1391" spans="2:65" s="1" customFormat="1" ht="24" customHeight="1">
      <c r="B1391" s="38"/>
      <c r="C1391" s="237" t="s">
        <v>1774</v>
      </c>
      <c r="D1391" s="237" t="s">
        <v>141</v>
      </c>
      <c r="E1391" s="238" t="s">
        <v>1775</v>
      </c>
      <c r="F1391" s="239" t="s">
        <v>1776</v>
      </c>
      <c r="G1391" s="240" t="s">
        <v>433</v>
      </c>
      <c r="H1391" s="241">
        <v>32.03</v>
      </c>
      <c r="I1391" s="242"/>
      <c r="J1391" s="243">
        <f>ROUND(I1391*H1391,2)</f>
        <v>0</v>
      </c>
      <c r="K1391" s="239" t="s">
        <v>145</v>
      </c>
      <c r="L1391" s="43"/>
      <c r="M1391" s="244" t="s">
        <v>1</v>
      </c>
      <c r="N1391" s="245" t="s">
        <v>38</v>
      </c>
      <c r="O1391" s="86"/>
      <c r="P1391" s="246">
        <f>O1391*H1391</f>
        <v>0</v>
      </c>
      <c r="Q1391" s="246">
        <v>0.0085</v>
      </c>
      <c r="R1391" s="246">
        <f>Q1391*H1391</f>
        <v>0.272255</v>
      </c>
      <c r="S1391" s="246">
        <v>0</v>
      </c>
      <c r="T1391" s="247">
        <f>S1391*H1391</f>
        <v>0</v>
      </c>
      <c r="AR1391" s="248" t="s">
        <v>146</v>
      </c>
      <c r="AT1391" s="248" t="s">
        <v>141</v>
      </c>
      <c r="AU1391" s="248" t="s">
        <v>83</v>
      </c>
      <c r="AY1391" s="17" t="s">
        <v>139</v>
      </c>
      <c r="BE1391" s="249">
        <f>IF(N1391="základní",J1391,0)</f>
        <v>0</v>
      </c>
      <c r="BF1391" s="249">
        <f>IF(N1391="snížená",J1391,0)</f>
        <v>0</v>
      </c>
      <c r="BG1391" s="249">
        <f>IF(N1391="zákl. přenesená",J1391,0)</f>
        <v>0</v>
      </c>
      <c r="BH1391" s="249">
        <f>IF(N1391="sníž. přenesená",J1391,0)</f>
        <v>0</v>
      </c>
      <c r="BI1391" s="249">
        <f>IF(N1391="nulová",J1391,0)</f>
        <v>0</v>
      </c>
      <c r="BJ1391" s="17" t="s">
        <v>81</v>
      </c>
      <c r="BK1391" s="249">
        <f>ROUND(I1391*H1391,2)</f>
        <v>0</v>
      </c>
      <c r="BL1391" s="17" t="s">
        <v>146</v>
      </c>
      <c r="BM1391" s="248" t="s">
        <v>1777</v>
      </c>
    </row>
    <row r="1392" spans="2:51" s="14" customFormat="1" ht="12">
      <c r="B1392" s="289"/>
      <c r="C1392" s="290"/>
      <c r="D1392" s="252" t="s">
        <v>148</v>
      </c>
      <c r="E1392" s="291" t="s">
        <v>1</v>
      </c>
      <c r="F1392" s="292" t="s">
        <v>1778</v>
      </c>
      <c r="G1392" s="290"/>
      <c r="H1392" s="291" t="s">
        <v>1</v>
      </c>
      <c r="I1392" s="293"/>
      <c r="J1392" s="290"/>
      <c r="K1392" s="290"/>
      <c r="L1392" s="294"/>
      <c r="M1392" s="295"/>
      <c r="N1392" s="296"/>
      <c r="O1392" s="296"/>
      <c r="P1392" s="296"/>
      <c r="Q1392" s="296"/>
      <c r="R1392" s="296"/>
      <c r="S1392" s="296"/>
      <c r="T1392" s="297"/>
      <c r="AT1392" s="298" t="s">
        <v>148</v>
      </c>
      <c r="AU1392" s="298" t="s">
        <v>83</v>
      </c>
      <c r="AV1392" s="14" t="s">
        <v>81</v>
      </c>
      <c r="AW1392" s="14" t="s">
        <v>30</v>
      </c>
      <c r="AX1392" s="14" t="s">
        <v>73</v>
      </c>
      <c r="AY1392" s="298" t="s">
        <v>139</v>
      </c>
    </row>
    <row r="1393" spans="2:51" s="12" customFormat="1" ht="12">
      <c r="B1393" s="250"/>
      <c r="C1393" s="251"/>
      <c r="D1393" s="252" t="s">
        <v>148</v>
      </c>
      <c r="E1393" s="253" t="s">
        <v>1</v>
      </c>
      <c r="F1393" s="254" t="s">
        <v>1779</v>
      </c>
      <c r="G1393" s="251"/>
      <c r="H1393" s="255">
        <v>16.03</v>
      </c>
      <c r="I1393" s="256"/>
      <c r="J1393" s="251"/>
      <c r="K1393" s="251"/>
      <c r="L1393" s="257"/>
      <c r="M1393" s="258"/>
      <c r="N1393" s="259"/>
      <c r="O1393" s="259"/>
      <c r="P1393" s="259"/>
      <c r="Q1393" s="259"/>
      <c r="R1393" s="259"/>
      <c r="S1393" s="259"/>
      <c r="T1393" s="260"/>
      <c r="AT1393" s="261" t="s">
        <v>148</v>
      </c>
      <c r="AU1393" s="261" t="s">
        <v>83</v>
      </c>
      <c r="AV1393" s="12" t="s">
        <v>83</v>
      </c>
      <c r="AW1393" s="12" t="s">
        <v>30</v>
      </c>
      <c r="AX1393" s="12" t="s">
        <v>73</v>
      </c>
      <c r="AY1393" s="261" t="s">
        <v>139</v>
      </c>
    </row>
    <row r="1394" spans="2:51" s="12" customFormat="1" ht="12">
      <c r="B1394" s="250"/>
      <c r="C1394" s="251"/>
      <c r="D1394" s="252" t="s">
        <v>148</v>
      </c>
      <c r="E1394" s="253" t="s">
        <v>1</v>
      </c>
      <c r="F1394" s="254" t="s">
        <v>1780</v>
      </c>
      <c r="G1394" s="251"/>
      <c r="H1394" s="255">
        <v>16</v>
      </c>
      <c r="I1394" s="256"/>
      <c r="J1394" s="251"/>
      <c r="K1394" s="251"/>
      <c r="L1394" s="257"/>
      <c r="M1394" s="258"/>
      <c r="N1394" s="259"/>
      <c r="O1394" s="259"/>
      <c r="P1394" s="259"/>
      <c r="Q1394" s="259"/>
      <c r="R1394" s="259"/>
      <c r="S1394" s="259"/>
      <c r="T1394" s="260"/>
      <c r="AT1394" s="261" t="s">
        <v>148</v>
      </c>
      <c r="AU1394" s="261" t="s">
        <v>83</v>
      </c>
      <c r="AV1394" s="12" t="s">
        <v>83</v>
      </c>
      <c r="AW1394" s="12" t="s">
        <v>30</v>
      </c>
      <c r="AX1394" s="12" t="s">
        <v>73</v>
      </c>
      <c r="AY1394" s="261" t="s">
        <v>139</v>
      </c>
    </row>
    <row r="1395" spans="2:51" s="13" customFormat="1" ht="12">
      <c r="B1395" s="262"/>
      <c r="C1395" s="263"/>
      <c r="D1395" s="252" t="s">
        <v>148</v>
      </c>
      <c r="E1395" s="264" t="s">
        <v>1</v>
      </c>
      <c r="F1395" s="265" t="s">
        <v>150</v>
      </c>
      <c r="G1395" s="263"/>
      <c r="H1395" s="266">
        <v>32.03</v>
      </c>
      <c r="I1395" s="267"/>
      <c r="J1395" s="263"/>
      <c r="K1395" s="263"/>
      <c r="L1395" s="268"/>
      <c r="M1395" s="269"/>
      <c r="N1395" s="270"/>
      <c r="O1395" s="270"/>
      <c r="P1395" s="270"/>
      <c r="Q1395" s="270"/>
      <c r="R1395" s="270"/>
      <c r="S1395" s="270"/>
      <c r="T1395" s="271"/>
      <c r="AT1395" s="272" t="s">
        <v>148</v>
      </c>
      <c r="AU1395" s="272" t="s">
        <v>83</v>
      </c>
      <c r="AV1395" s="13" t="s">
        <v>146</v>
      </c>
      <c r="AW1395" s="13" t="s">
        <v>30</v>
      </c>
      <c r="AX1395" s="13" t="s">
        <v>81</v>
      </c>
      <c r="AY1395" s="272" t="s">
        <v>139</v>
      </c>
    </row>
    <row r="1396" spans="2:65" s="1" customFormat="1" ht="24" customHeight="1">
      <c r="B1396" s="38"/>
      <c r="C1396" s="273" t="s">
        <v>1781</v>
      </c>
      <c r="D1396" s="273" t="s">
        <v>174</v>
      </c>
      <c r="E1396" s="274" t="s">
        <v>1782</v>
      </c>
      <c r="F1396" s="275" t="s">
        <v>1783</v>
      </c>
      <c r="G1396" s="276" t="s">
        <v>433</v>
      </c>
      <c r="H1396" s="277">
        <v>35.233</v>
      </c>
      <c r="I1396" s="278"/>
      <c r="J1396" s="279">
        <f>ROUND(I1396*H1396,2)</f>
        <v>0</v>
      </c>
      <c r="K1396" s="275" t="s">
        <v>1</v>
      </c>
      <c r="L1396" s="280"/>
      <c r="M1396" s="281" t="s">
        <v>1</v>
      </c>
      <c r="N1396" s="282" t="s">
        <v>38</v>
      </c>
      <c r="O1396" s="86"/>
      <c r="P1396" s="246">
        <f>O1396*H1396</f>
        <v>0</v>
      </c>
      <c r="Q1396" s="246">
        <v>0.0024</v>
      </c>
      <c r="R1396" s="246">
        <f>Q1396*H1396</f>
        <v>0.08455919999999999</v>
      </c>
      <c r="S1396" s="246">
        <v>0</v>
      </c>
      <c r="T1396" s="247">
        <f>S1396*H1396</f>
        <v>0</v>
      </c>
      <c r="AR1396" s="248" t="s">
        <v>178</v>
      </c>
      <c r="AT1396" s="248" t="s">
        <v>174</v>
      </c>
      <c r="AU1396" s="248" t="s">
        <v>83</v>
      </c>
      <c r="AY1396" s="17" t="s">
        <v>139</v>
      </c>
      <c r="BE1396" s="249">
        <f>IF(N1396="základní",J1396,0)</f>
        <v>0</v>
      </c>
      <c r="BF1396" s="249">
        <f>IF(N1396="snížená",J1396,0)</f>
        <v>0</v>
      </c>
      <c r="BG1396" s="249">
        <f>IF(N1396="zákl. přenesená",J1396,0)</f>
        <v>0</v>
      </c>
      <c r="BH1396" s="249">
        <f>IF(N1396="sníž. přenesená",J1396,0)</f>
        <v>0</v>
      </c>
      <c r="BI1396" s="249">
        <f>IF(N1396="nulová",J1396,0)</f>
        <v>0</v>
      </c>
      <c r="BJ1396" s="17" t="s">
        <v>81</v>
      </c>
      <c r="BK1396" s="249">
        <f>ROUND(I1396*H1396,2)</f>
        <v>0</v>
      </c>
      <c r="BL1396" s="17" t="s">
        <v>146</v>
      </c>
      <c r="BM1396" s="248" t="s">
        <v>1784</v>
      </c>
    </row>
    <row r="1397" spans="2:51" s="12" customFormat="1" ht="12">
      <c r="B1397" s="250"/>
      <c r="C1397" s="251"/>
      <c r="D1397" s="252" t="s">
        <v>148</v>
      </c>
      <c r="E1397" s="253" t="s">
        <v>1</v>
      </c>
      <c r="F1397" s="254" t="s">
        <v>1785</v>
      </c>
      <c r="G1397" s="251"/>
      <c r="H1397" s="255">
        <v>35.233</v>
      </c>
      <c r="I1397" s="256"/>
      <c r="J1397" s="251"/>
      <c r="K1397" s="251"/>
      <c r="L1397" s="257"/>
      <c r="M1397" s="258"/>
      <c r="N1397" s="259"/>
      <c r="O1397" s="259"/>
      <c r="P1397" s="259"/>
      <c r="Q1397" s="259"/>
      <c r="R1397" s="259"/>
      <c r="S1397" s="259"/>
      <c r="T1397" s="260"/>
      <c r="AT1397" s="261" t="s">
        <v>148</v>
      </c>
      <c r="AU1397" s="261" t="s">
        <v>83</v>
      </c>
      <c r="AV1397" s="12" t="s">
        <v>83</v>
      </c>
      <c r="AW1397" s="12" t="s">
        <v>30</v>
      </c>
      <c r="AX1397" s="12" t="s">
        <v>73</v>
      </c>
      <c r="AY1397" s="261" t="s">
        <v>139</v>
      </c>
    </row>
    <row r="1398" spans="2:51" s="13" customFormat="1" ht="12">
      <c r="B1398" s="262"/>
      <c r="C1398" s="263"/>
      <c r="D1398" s="252" t="s">
        <v>148</v>
      </c>
      <c r="E1398" s="264" t="s">
        <v>1</v>
      </c>
      <c r="F1398" s="265" t="s">
        <v>150</v>
      </c>
      <c r="G1398" s="263"/>
      <c r="H1398" s="266">
        <v>35.233</v>
      </c>
      <c r="I1398" s="267"/>
      <c r="J1398" s="263"/>
      <c r="K1398" s="263"/>
      <c r="L1398" s="268"/>
      <c r="M1398" s="269"/>
      <c r="N1398" s="270"/>
      <c r="O1398" s="270"/>
      <c r="P1398" s="270"/>
      <c r="Q1398" s="270"/>
      <c r="R1398" s="270"/>
      <c r="S1398" s="270"/>
      <c r="T1398" s="271"/>
      <c r="AT1398" s="272" t="s">
        <v>148</v>
      </c>
      <c r="AU1398" s="272" t="s">
        <v>83</v>
      </c>
      <c r="AV1398" s="13" t="s">
        <v>146</v>
      </c>
      <c r="AW1398" s="13" t="s">
        <v>30</v>
      </c>
      <c r="AX1398" s="13" t="s">
        <v>81</v>
      </c>
      <c r="AY1398" s="272" t="s">
        <v>139</v>
      </c>
    </row>
    <row r="1399" spans="2:65" s="1" customFormat="1" ht="24" customHeight="1">
      <c r="B1399" s="38"/>
      <c r="C1399" s="237" t="s">
        <v>1786</v>
      </c>
      <c r="D1399" s="237" t="s">
        <v>141</v>
      </c>
      <c r="E1399" s="238" t="s">
        <v>1787</v>
      </c>
      <c r="F1399" s="239" t="s">
        <v>1788</v>
      </c>
      <c r="G1399" s="240" t="s">
        <v>433</v>
      </c>
      <c r="H1399" s="241">
        <v>38.494</v>
      </c>
      <c r="I1399" s="242"/>
      <c r="J1399" s="243">
        <f>ROUND(I1399*H1399,2)</f>
        <v>0</v>
      </c>
      <c r="K1399" s="239" t="s">
        <v>145</v>
      </c>
      <c r="L1399" s="43"/>
      <c r="M1399" s="244" t="s">
        <v>1</v>
      </c>
      <c r="N1399" s="245" t="s">
        <v>38</v>
      </c>
      <c r="O1399" s="86"/>
      <c r="P1399" s="246">
        <f>O1399*H1399</f>
        <v>0</v>
      </c>
      <c r="Q1399" s="246">
        <v>0.0231</v>
      </c>
      <c r="R1399" s="246">
        <f>Q1399*H1399</f>
        <v>0.8892114</v>
      </c>
      <c r="S1399" s="246">
        <v>0</v>
      </c>
      <c r="T1399" s="247">
        <f>S1399*H1399</f>
        <v>0</v>
      </c>
      <c r="AR1399" s="248" t="s">
        <v>146</v>
      </c>
      <c r="AT1399" s="248" t="s">
        <v>141</v>
      </c>
      <c r="AU1399" s="248" t="s">
        <v>83</v>
      </c>
      <c r="AY1399" s="17" t="s">
        <v>139</v>
      </c>
      <c r="BE1399" s="249">
        <f>IF(N1399="základní",J1399,0)</f>
        <v>0</v>
      </c>
      <c r="BF1399" s="249">
        <f>IF(N1399="snížená",J1399,0)</f>
        <v>0</v>
      </c>
      <c r="BG1399" s="249">
        <f>IF(N1399="zákl. přenesená",J1399,0)</f>
        <v>0</v>
      </c>
      <c r="BH1399" s="249">
        <f>IF(N1399="sníž. přenesená",J1399,0)</f>
        <v>0</v>
      </c>
      <c r="BI1399" s="249">
        <f>IF(N1399="nulová",J1399,0)</f>
        <v>0</v>
      </c>
      <c r="BJ1399" s="17" t="s">
        <v>81</v>
      </c>
      <c r="BK1399" s="249">
        <f>ROUND(I1399*H1399,2)</f>
        <v>0</v>
      </c>
      <c r="BL1399" s="17" t="s">
        <v>146</v>
      </c>
      <c r="BM1399" s="248" t="s">
        <v>1789</v>
      </c>
    </row>
    <row r="1400" spans="2:51" s="12" customFormat="1" ht="12">
      <c r="B1400" s="250"/>
      <c r="C1400" s="251"/>
      <c r="D1400" s="252" t="s">
        <v>148</v>
      </c>
      <c r="E1400" s="253" t="s">
        <v>1</v>
      </c>
      <c r="F1400" s="254" t="s">
        <v>1725</v>
      </c>
      <c r="G1400" s="251"/>
      <c r="H1400" s="255">
        <v>6.11</v>
      </c>
      <c r="I1400" s="256"/>
      <c r="J1400" s="251"/>
      <c r="K1400" s="251"/>
      <c r="L1400" s="257"/>
      <c r="M1400" s="258"/>
      <c r="N1400" s="259"/>
      <c r="O1400" s="259"/>
      <c r="P1400" s="259"/>
      <c r="Q1400" s="259"/>
      <c r="R1400" s="259"/>
      <c r="S1400" s="259"/>
      <c r="T1400" s="260"/>
      <c r="AT1400" s="261" t="s">
        <v>148</v>
      </c>
      <c r="AU1400" s="261" t="s">
        <v>83</v>
      </c>
      <c r="AV1400" s="12" t="s">
        <v>83</v>
      </c>
      <c r="AW1400" s="12" t="s">
        <v>30</v>
      </c>
      <c r="AX1400" s="12" t="s">
        <v>73</v>
      </c>
      <c r="AY1400" s="261" t="s">
        <v>139</v>
      </c>
    </row>
    <row r="1401" spans="2:51" s="12" customFormat="1" ht="12">
      <c r="B1401" s="250"/>
      <c r="C1401" s="251"/>
      <c r="D1401" s="252" t="s">
        <v>148</v>
      </c>
      <c r="E1401" s="253" t="s">
        <v>1</v>
      </c>
      <c r="F1401" s="254" t="s">
        <v>1726</v>
      </c>
      <c r="G1401" s="251"/>
      <c r="H1401" s="255">
        <v>3.02</v>
      </c>
      <c r="I1401" s="256"/>
      <c r="J1401" s="251"/>
      <c r="K1401" s="251"/>
      <c r="L1401" s="257"/>
      <c r="M1401" s="258"/>
      <c r="N1401" s="259"/>
      <c r="O1401" s="259"/>
      <c r="P1401" s="259"/>
      <c r="Q1401" s="259"/>
      <c r="R1401" s="259"/>
      <c r="S1401" s="259"/>
      <c r="T1401" s="260"/>
      <c r="AT1401" s="261" t="s">
        <v>148</v>
      </c>
      <c r="AU1401" s="261" t="s">
        <v>83</v>
      </c>
      <c r="AV1401" s="12" t="s">
        <v>83</v>
      </c>
      <c r="AW1401" s="12" t="s">
        <v>30</v>
      </c>
      <c r="AX1401" s="12" t="s">
        <v>73</v>
      </c>
      <c r="AY1401" s="261" t="s">
        <v>139</v>
      </c>
    </row>
    <row r="1402" spans="2:51" s="12" customFormat="1" ht="12">
      <c r="B1402" s="250"/>
      <c r="C1402" s="251"/>
      <c r="D1402" s="252" t="s">
        <v>148</v>
      </c>
      <c r="E1402" s="253" t="s">
        <v>1</v>
      </c>
      <c r="F1402" s="254" t="s">
        <v>1727</v>
      </c>
      <c r="G1402" s="251"/>
      <c r="H1402" s="255">
        <v>29.364</v>
      </c>
      <c r="I1402" s="256"/>
      <c r="J1402" s="251"/>
      <c r="K1402" s="251"/>
      <c r="L1402" s="257"/>
      <c r="M1402" s="258"/>
      <c r="N1402" s="259"/>
      <c r="O1402" s="259"/>
      <c r="P1402" s="259"/>
      <c r="Q1402" s="259"/>
      <c r="R1402" s="259"/>
      <c r="S1402" s="259"/>
      <c r="T1402" s="260"/>
      <c r="AT1402" s="261" t="s">
        <v>148</v>
      </c>
      <c r="AU1402" s="261" t="s">
        <v>83</v>
      </c>
      <c r="AV1402" s="12" t="s">
        <v>83</v>
      </c>
      <c r="AW1402" s="12" t="s">
        <v>30</v>
      </c>
      <c r="AX1402" s="12" t="s">
        <v>73</v>
      </c>
      <c r="AY1402" s="261" t="s">
        <v>139</v>
      </c>
    </row>
    <row r="1403" spans="2:51" s="13" customFormat="1" ht="12">
      <c r="B1403" s="262"/>
      <c r="C1403" s="263"/>
      <c r="D1403" s="252" t="s">
        <v>148</v>
      </c>
      <c r="E1403" s="264" t="s">
        <v>1</v>
      </c>
      <c r="F1403" s="265" t="s">
        <v>150</v>
      </c>
      <c r="G1403" s="263"/>
      <c r="H1403" s="266">
        <v>38.494</v>
      </c>
      <c r="I1403" s="267"/>
      <c r="J1403" s="263"/>
      <c r="K1403" s="263"/>
      <c r="L1403" s="268"/>
      <c r="M1403" s="269"/>
      <c r="N1403" s="270"/>
      <c r="O1403" s="270"/>
      <c r="P1403" s="270"/>
      <c r="Q1403" s="270"/>
      <c r="R1403" s="270"/>
      <c r="S1403" s="270"/>
      <c r="T1403" s="271"/>
      <c r="AT1403" s="272" t="s">
        <v>148</v>
      </c>
      <c r="AU1403" s="272" t="s">
        <v>83</v>
      </c>
      <c r="AV1403" s="13" t="s">
        <v>146</v>
      </c>
      <c r="AW1403" s="13" t="s">
        <v>30</v>
      </c>
      <c r="AX1403" s="13" t="s">
        <v>81</v>
      </c>
      <c r="AY1403" s="272" t="s">
        <v>139</v>
      </c>
    </row>
    <row r="1404" spans="2:65" s="1" customFormat="1" ht="24" customHeight="1">
      <c r="B1404" s="38"/>
      <c r="C1404" s="237" t="s">
        <v>1790</v>
      </c>
      <c r="D1404" s="237" t="s">
        <v>141</v>
      </c>
      <c r="E1404" s="238" t="s">
        <v>1791</v>
      </c>
      <c r="F1404" s="239" t="s">
        <v>1792</v>
      </c>
      <c r="G1404" s="240" t="s">
        <v>433</v>
      </c>
      <c r="H1404" s="241">
        <v>115.482</v>
      </c>
      <c r="I1404" s="242"/>
      <c r="J1404" s="243">
        <f>ROUND(I1404*H1404,2)</f>
        <v>0</v>
      </c>
      <c r="K1404" s="239" t="s">
        <v>145</v>
      </c>
      <c r="L1404" s="43"/>
      <c r="M1404" s="244" t="s">
        <v>1</v>
      </c>
      <c r="N1404" s="245" t="s">
        <v>38</v>
      </c>
      <c r="O1404" s="86"/>
      <c r="P1404" s="246">
        <f>O1404*H1404</f>
        <v>0</v>
      </c>
      <c r="Q1404" s="246">
        <v>0.02636</v>
      </c>
      <c r="R1404" s="246">
        <f>Q1404*H1404</f>
        <v>3.04410552</v>
      </c>
      <c r="S1404" s="246">
        <v>0</v>
      </c>
      <c r="T1404" s="247">
        <f>S1404*H1404</f>
        <v>0</v>
      </c>
      <c r="AR1404" s="248" t="s">
        <v>146</v>
      </c>
      <c r="AT1404" s="248" t="s">
        <v>141</v>
      </c>
      <c r="AU1404" s="248" t="s">
        <v>83</v>
      </c>
      <c r="AY1404" s="17" t="s">
        <v>139</v>
      </c>
      <c r="BE1404" s="249">
        <f>IF(N1404="základní",J1404,0)</f>
        <v>0</v>
      </c>
      <c r="BF1404" s="249">
        <f>IF(N1404="snížená",J1404,0)</f>
        <v>0</v>
      </c>
      <c r="BG1404" s="249">
        <f>IF(N1404="zákl. přenesená",J1404,0)</f>
        <v>0</v>
      </c>
      <c r="BH1404" s="249">
        <f>IF(N1404="sníž. přenesená",J1404,0)</f>
        <v>0</v>
      </c>
      <c r="BI1404" s="249">
        <f>IF(N1404="nulová",J1404,0)</f>
        <v>0</v>
      </c>
      <c r="BJ1404" s="17" t="s">
        <v>81</v>
      </c>
      <c r="BK1404" s="249">
        <f>ROUND(I1404*H1404,2)</f>
        <v>0</v>
      </c>
      <c r="BL1404" s="17" t="s">
        <v>146</v>
      </c>
      <c r="BM1404" s="248" t="s">
        <v>1793</v>
      </c>
    </row>
    <row r="1405" spans="2:51" s="12" customFormat="1" ht="12">
      <c r="B1405" s="250"/>
      <c r="C1405" s="251"/>
      <c r="D1405" s="252" t="s">
        <v>148</v>
      </c>
      <c r="E1405" s="253" t="s">
        <v>1</v>
      </c>
      <c r="F1405" s="254" t="s">
        <v>1794</v>
      </c>
      <c r="G1405" s="251"/>
      <c r="H1405" s="255">
        <v>115.482</v>
      </c>
      <c r="I1405" s="256"/>
      <c r="J1405" s="251"/>
      <c r="K1405" s="251"/>
      <c r="L1405" s="257"/>
      <c r="M1405" s="258"/>
      <c r="N1405" s="259"/>
      <c r="O1405" s="259"/>
      <c r="P1405" s="259"/>
      <c r="Q1405" s="259"/>
      <c r="R1405" s="259"/>
      <c r="S1405" s="259"/>
      <c r="T1405" s="260"/>
      <c r="AT1405" s="261" t="s">
        <v>148</v>
      </c>
      <c r="AU1405" s="261" t="s">
        <v>83</v>
      </c>
      <c r="AV1405" s="12" t="s">
        <v>83</v>
      </c>
      <c r="AW1405" s="12" t="s">
        <v>30</v>
      </c>
      <c r="AX1405" s="12" t="s">
        <v>73</v>
      </c>
      <c r="AY1405" s="261" t="s">
        <v>139</v>
      </c>
    </row>
    <row r="1406" spans="2:51" s="13" customFormat="1" ht="12">
      <c r="B1406" s="262"/>
      <c r="C1406" s="263"/>
      <c r="D1406" s="252" t="s">
        <v>148</v>
      </c>
      <c r="E1406" s="264" t="s">
        <v>1</v>
      </c>
      <c r="F1406" s="265" t="s">
        <v>150</v>
      </c>
      <c r="G1406" s="263"/>
      <c r="H1406" s="266">
        <v>115.482</v>
      </c>
      <c r="I1406" s="267"/>
      <c r="J1406" s="263"/>
      <c r="K1406" s="263"/>
      <c r="L1406" s="268"/>
      <c r="M1406" s="269"/>
      <c r="N1406" s="270"/>
      <c r="O1406" s="270"/>
      <c r="P1406" s="270"/>
      <c r="Q1406" s="270"/>
      <c r="R1406" s="270"/>
      <c r="S1406" s="270"/>
      <c r="T1406" s="271"/>
      <c r="AT1406" s="272" t="s">
        <v>148</v>
      </c>
      <c r="AU1406" s="272" t="s">
        <v>83</v>
      </c>
      <c r="AV1406" s="13" t="s">
        <v>146</v>
      </c>
      <c r="AW1406" s="13" t="s">
        <v>30</v>
      </c>
      <c r="AX1406" s="13" t="s">
        <v>81</v>
      </c>
      <c r="AY1406" s="272" t="s">
        <v>139</v>
      </c>
    </row>
    <row r="1407" spans="2:65" s="1" customFormat="1" ht="24" customHeight="1">
      <c r="B1407" s="38"/>
      <c r="C1407" s="237" t="s">
        <v>1795</v>
      </c>
      <c r="D1407" s="237" t="s">
        <v>141</v>
      </c>
      <c r="E1407" s="238" t="s">
        <v>1796</v>
      </c>
      <c r="F1407" s="239" t="s">
        <v>1797</v>
      </c>
      <c r="G1407" s="240" t="s">
        <v>433</v>
      </c>
      <c r="H1407" s="241">
        <v>38.494</v>
      </c>
      <c r="I1407" s="242"/>
      <c r="J1407" s="243">
        <f>ROUND(I1407*H1407,2)</f>
        <v>0</v>
      </c>
      <c r="K1407" s="239" t="s">
        <v>145</v>
      </c>
      <c r="L1407" s="43"/>
      <c r="M1407" s="244" t="s">
        <v>1</v>
      </c>
      <c r="N1407" s="245" t="s">
        <v>38</v>
      </c>
      <c r="O1407" s="86"/>
      <c r="P1407" s="246">
        <f>O1407*H1407</f>
        <v>0</v>
      </c>
      <c r="Q1407" s="246">
        <v>0.00348</v>
      </c>
      <c r="R1407" s="246">
        <f>Q1407*H1407</f>
        <v>0.13395912</v>
      </c>
      <c r="S1407" s="246">
        <v>0</v>
      </c>
      <c r="T1407" s="247">
        <f>S1407*H1407</f>
        <v>0</v>
      </c>
      <c r="AR1407" s="248" t="s">
        <v>146</v>
      </c>
      <c r="AT1407" s="248" t="s">
        <v>141</v>
      </c>
      <c r="AU1407" s="248" t="s">
        <v>83</v>
      </c>
      <c r="AY1407" s="17" t="s">
        <v>139</v>
      </c>
      <c r="BE1407" s="249">
        <f>IF(N1407="základní",J1407,0)</f>
        <v>0</v>
      </c>
      <c r="BF1407" s="249">
        <f>IF(N1407="snížená",J1407,0)</f>
        <v>0</v>
      </c>
      <c r="BG1407" s="249">
        <f>IF(N1407="zákl. přenesená",J1407,0)</f>
        <v>0</v>
      </c>
      <c r="BH1407" s="249">
        <f>IF(N1407="sníž. přenesená",J1407,0)</f>
        <v>0</v>
      </c>
      <c r="BI1407" s="249">
        <f>IF(N1407="nulová",J1407,0)</f>
        <v>0</v>
      </c>
      <c r="BJ1407" s="17" t="s">
        <v>81</v>
      </c>
      <c r="BK1407" s="249">
        <f>ROUND(I1407*H1407,2)</f>
        <v>0</v>
      </c>
      <c r="BL1407" s="17" t="s">
        <v>146</v>
      </c>
      <c r="BM1407" s="248" t="s">
        <v>1798</v>
      </c>
    </row>
    <row r="1408" spans="2:65" s="1" customFormat="1" ht="24" customHeight="1">
      <c r="B1408" s="38"/>
      <c r="C1408" s="237" t="s">
        <v>1799</v>
      </c>
      <c r="D1408" s="237" t="s">
        <v>141</v>
      </c>
      <c r="E1408" s="238" t="s">
        <v>1800</v>
      </c>
      <c r="F1408" s="239" t="s">
        <v>1801</v>
      </c>
      <c r="G1408" s="240" t="s">
        <v>433</v>
      </c>
      <c r="H1408" s="241">
        <v>636.355</v>
      </c>
      <c r="I1408" s="242"/>
      <c r="J1408" s="243">
        <f>ROUND(I1408*H1408,2)</f>
        <v>0</v>
      </c>
      <c r="K1408" s="239" t="s">
        <v>145</v>
      </c>
      <c r="L1408" s="43"/>
      <c r="M1408" s="244" t="s">
        <v>1</v>
      </c>
      <c r="N1408" s="245" t="s">
        <v>38</v>
      </c>
      <c r="O1408" s="86"/>
      <c r="P1408" s="246">
        <f>O1408*H1408</f>
        <v>0</v>
      </c>
      <c r="Q1408" s="246">
        <v>0.00026</v>
      </c>
      <c r="R1408" s="246">
        <f>Q1408*H1408</f>
        <v>0.1654523</v>
      </c>
      <c r="S1408" s="246">
        <v>0</v>
      </c>
      <c r="T1408" s="247">
        <f>S1408*H1408</f>
        <v>0</v>
      </c>
      <c r="AR1408" s="248" t="s">
        <v>146</v>
      </c>
      <c r="AT1408" s="248" t="s">
        <v>141</v>
      </c>
      <c r="AU1408" s="248" t="s">
        <v>83</v>
      </c>
      <c r="AY1408" s="17" t="s">
        <v>139</v>
      </c>
      <c r="BE1408" s="249">
        <f>IF(N1408="základní",J1408,0)</f>
        <v>0</v>
      </c>
      <c r="BF1408" s="249">
        <f>IF(N1408="snížená",J1408,0)</f>
        <v>0</v>
      </c>
      <c r="BG1408" s="249">
        <f>IF(N1408="zákl. přenesená",J1408,0)</f>
        <v>0</v>
      </c>
      <c r="BH1408" s="249">
        <f>IF(N1408="sníž. přenesená",J1408,0)</f>
        <v>0</v>
      </c>
      <c r="BI1408" s="249">
        <f>IF(N1408="nulová",J1408,0)</f>
        <v>0</v>
      </c>
      <c r="BJ1408" s="17" t="s">
        <v>81</v>
      </c>
      <c r="BK1408" s="249">
        <f>ROUND(I1408*H1408,2)</f>
        <v>0</v>
      </c>
      <c r="BL1408" s="17" t="s">
        <v>146</v>
      </c>
      <c r="BM1408" s="248" t="s">
        <v>1802</v>
      </c>
    </row>
    <row r="1409" spans="2:51" s="14" customFormat="1" ht="12">
      <c r="B1409" s="289"/>
      <c r="C1409" s="290"/>
      <c r="D1409" s="252" t="s">
        <v>148</v>
      </c>
      <c r="E1409" s="291" t="s">
        <v>1</v>
      </c>
      <c r="F1409" s="292" t="s">
        <v>1762</v>
      </c>
      <c r="G1409" s="290"/>
      <c r="H1409" s="291" t="s">
        <v>1</v>
      </c>
      <c r="I1409" s="293"/>
      <c r="J1409" s="290"/>
      <c r="K1409" s="290"/>
      <c r="L1409" s="294"/>
      <c r="M1409" s="295"/>
      <c r="N1409" s="296"/>
      <c r="O1409" s="296"/>
      <c r="P1409" s="296"/>
      <c r="Q1409" s="296"/>
      <c r="R1409" s="296"/>
      <c r="S1409" s="296"/>
      <c r="T1409" s="297"/>
      <c r="AT1409" s="298" t="s">
        <v>148</v>
      </c>
      <c r="AU1409" s="298" t="s">
        <v>83</v>
      </c>
      <c r="AV1409" s="14" t="s">
        <v>81</v>
      </c>
      <c r="AW1409" s="14" t="s">
        <v>30</v>
      </c>
      <c r="AX1409" s="14" t="s">
        <v>73</v>
      </c>
      <c r="AY1409" s="298" t="s">
        <v>139</v>
      </c>
    </row>
    <row r="1410" spans="2:51" s="12" customFormat="1" ht="12">
      <c r="B1410" s="250"/>
      <c r="C1410" s="251"/>
      <c r="D1410" s="252" t="s">
        <v>148</v>
      </c>
      <c r="E1410" s="253" t="s">
        <v>1</v>
      </c>
      <c r="F1410" s="254" t="s">
        <v>1803</v>
      </c>
      <c r="G1410" s="251"/>
      <c r="H1410" s="255">
        <v>321.948</v>
      </c>
      <c r="I1410" s="256"/>
      <c r="J1410" s="251"/>
      <c r="K1410" s="251"/>
      <c r="L1410" s="257"/>
      <c r="M1410" s="258"/>
      <c r="N1410" s="259"/>
      <c r="O1410" s="259"/>
      <c r="P1410" s="259"/>
      <c r="Q1410" s="259"/>
      <c r="R1410" s="259"/>
      <c r="S1410" s="259"/>
      <c r="T1410" s="260"/>
      <c r="AT1410" s="261" t="s">
        <v>148</v>
      </c>
      <c r="AU1410" s="261" t="s">
        <v>83</v>
      </c>
      <c r="AV1410" s="12" t="s">
        <v>83</v>
      </c>
      <c r="AW1410" s="12" t="s">
        <v>30</v>
      </c>
      <c r="AX1410" s="12" t="s">
        <v>73</v>
      </c>
      <c r="AY1410" s="261" t="s">
        <v>139</v>
      </c>
    </row>
    <row r="1411" spans="2:51" s="12" customFormat="1" ht="12">
      <c r="B1411" s="250"/>
      <c r="C1411" s="251"/>
      <c r="D1411" s="252" t="s">
        <v>148</v>
      </c>
      <c r="E1411" s="253" t="s">
        <v>1</v>
      </c>
      <c r="F1411" s="254" t="s">
        <v>1756</v>
      </c>
      <c r="G1411" s="251"/>
      <c r="H1411" s="255">
        <v>62.324</v>
      </c>
      <c r="I1411" s="256"/>
      <c r="J1411" s="251"/>
      <c r="K1411" s="251"/>
      <c r="L1411" s="257"/>
      <c r="M1411" s="258"/>
      <c r="N1411" s="259"/>
      <c r="O1411" s="259"/>
      <c r="P1411" s="259"/>
      <c r="Q1411" s="259"/>
      <c r="R1411" s="259"/>
      <c r="S1411" s="259"/>
      <c r="T1411" s="260"/>
      <c r="AT1411" s="261" t="s">
        <v>148</v>
      </c>
      <c r="AU1411" s="261" t="s">
        <v>83</v>
      </c>
      <c r="AV1411" s="12" t="s">
        <v>83</v>
      </c>
      <c r="AW1411" s="12" t="s">
        <v>30</v>
      </c>
      <c r="AX1411" s="12" t="s">
        <v>73</v>
      </c>
      <c r="AY1411" s="261" t="s">
        <v>139</v>
      </c>
    </row>
    <row r="1412" spans="2:51" s="12" customFormat="1" ht="12">
      <c r="B1412" s="250"/>
      <c r="C1412" s="251"/>
      <c r="D1412" s="252" t="s">
        <v>148</v>
      </c>
      <c r="E1412" s="253" t="s">
        <v>1</v>
      </c>
      <c r="F1412" s="254" t="s">
        <v>1757</v>
      </c>
      <c r="G1412" s="251"/>
      <c r="H1412" s="255">
        <v>7</v>
      </c>
      <c r="I1412" s="256"/>
      <c r="J1412" s="251"/>
      <c r="K1412" s="251"/>
      <c r="L1412" s="257"/>
      <c r="M1412" s="258"/>
      <c r="N1412" s="259"/>
      <c r="O1412" s="259"/>
      <c r="P1412" s="259"/>
      <c r="Q1412" s="259"/>
      <c r="R1412" s="259"/>
      <c r="S1412" s="259"/>
      <c r="T1412" s="260"/>
      <c r="AT1412" s="261" t="s">
        <v>148</v>
      </c>
      <c r="AU1412" s="261" t="s">
        <v>83</v>
      </c>
      <c r="AV1412" s="12" t="s">
        <v>83</v>
      </c>
      <c r="AW1412" s="12" t="s">
        <v>30</v>
      </c>
      <c r="AX1412" s="12" t="s">
        <v>73</v>
      </c>
      <c r="AY1412" s="261" t="s">
        <v>139</v>
      </c>
    </row>
    <row r="1413" spans="2:51" s="12" customFormat="1" ht="12">
      <c r="B1413" s="250"/>
      <c r="C1413" s="251"/>
      <c r="D1413" s="252" t="s">
        <v>148</v>
      </c>
      <c r="E1413" s="253" t="s">
        <v>1</v>
      </c>
      <c r="F1413" s="254" t="s">
        <v>1744</v>
      </c>
      <c r="G1413" s="251"/>
      <c r="H1413" s="255">
        <v>16.06</v>
      </c>
      <c r="I1413" s="256"/>
      <c r="J1413" s="251"/>
      <c r="K1413" s="251"/>
      <c r="L1413" s="257"/>
      <c r="M1413" s="258"/>
      <c r="N1413" s="259"/>
      <c r="O1413" s="259"/>
      <c r="P1413" s="259"/>
      <c r="Q1413" s="259"/>
      <c r="R1413" s="259"/>
      <c r="S1413" s="259"/>
      <c r="T1413" s="260"/>
      <c r="AT1413" s="261" t="s">
        <v>148</v>
      </c>
      <c r="AU1413" s="261" t="s">
        <v>83</v>
      </c>
      <c r="AV1413" s="12" t="s">
        <v>83</v>
      </c>
      <c r="AW1413" s="12" t="s">
        <v>30</v>
      </c>
      <c r="AX1413" s="12" t="s">
        <v>73</v>
      </c>
      <c r="AY1413" s="261" t="s">
        <v>139</v>
      </c>
    </row>
    <row r="1414" spans="2:51" s="14" customFormat="1" ht="12">
      <c r="B1414" s="289"/>
      <c r="C1414" s="290"/>
      <c r="D1414" s="252" t="s">
        <v>148</v>
      </c>
      <c r="E1414" s="291" t="s">
        <v>1</v>
      </c>
      <c r="F1414" s="292" t="s">
        <v>770</v>
      </c>
      <c r="G1414" s="290"/>
      <c r="H1414" s="291" t="s">
        <v>1</v>
      </c>
      <c r="I1414" s="293"/>
      <c r="J1414" s="290"/>
      <c r="K1414" s="290"/>
      <c r="L1414" s="294"/>
      <c r="M1414" s="295"/>
      <c r="N1414" s="296"/>
      <c r="O1414" s="296"/>
      <c r="P1414" s="296"/>
      <c r="Q1414" s="296"/>
      <c r="R1414" s="296"/>
      <c r="S1414" s="296"/>
      <c r="T1414" s="297"/>
      <c r="AT1414" s="298" t="s">
        <v>148</v>
      </c>
      <c r="AU1414" s="298" t="s">
        <v>83</v>
      </c>
      <c r="AV1414" s="14" t="s">
        <v>81</v>
      </c>
      <c r="AW1414" s="14" t="s">
        <v>30</v>
      </c>
      <c r="AX1414" s="14" t="s">
        <v>73</v>
      </c>
      <c r="AY1414" s="298" t="s">
        <v>139</v>
      </c>
    </row>
    <row r="1415" spans="2:51" s="12" customFormat="1" ht="12">
      <c r="B1415" s="250"/>
      <c r="C1415" s="251"/>
      <c r="D1415" s="252" t="s">
        <v>148</v>
      </c>
      <c r="E1415" s="253" t="s">
        <v>1</v>
      </c>
      <c r="F1415" s="254" t="s">
        <v>1804</v>
      </c>
      <c r="G1415" s="251"/>
      <c r="H1415" s="255">
        <v>52.82</v>
      </c>
      <c r="I1415" s="256"/>
      <c r="J1415" s="251"/>
      <c r="K1415" s="251"/>
      <c r="L1415" s="257"/>
      <c r="M1415" s="258"/>
      <c r="N1415" s="259"/>
      <c r="O1415" s="259"/>
      <c r="P1415" s="259"/>
      <c r="Q1415" s="259"/>
      <c r="R1415" s="259"/>
      <c r="S1415" s="259"/>
      <c r="T1415" s="260"/>
      <c r="AT1415" s="261" t="s">
        <v>148</v>
      </c>
      <c r="AU1415" s="261" t="s">
        <v>83</v>
      </c>
      <c r="AV1415" s="12" t="s">
        <v>83</v>
      </c>
      <c r="AW1415" s="12" t="s">
        <v>30</v>
      </c>
      <c r="AX1415" s="12" t="s">
        <v>73</v>
      </c>
      <c r="AY1415" s="261" t="s">
        <v>139</v>
      </c>
    </row>
    <row r="1416" spans="2:51" s="12" customFormat="1" ht="12">
      <c r="B1416" s="250"/>
      <c r="C1416" s="251"/>
      <c r="D1416" s="252" t="s">
        <v>148</v>
      </c>
      <c r="E1416" s="253" t="s">
        <v>1</v>
      </c>
      <c r="F1416" s="254" t="s">
        <v>1805</v>
      </c>
      <c r="G1416" s="251"/>
      <c r="H1416" s="255">
        <v>4.4</v>
      </c>
      <c r="I1416" s="256"/>
      <c r="J1416" s="251"/>
      <c r="K1416" s="251"/>
      <c r="L1416" s="257"/>
      <c r="M1416" s="258"/>
      <c r="N1416" s="259"/>
      <c r="O1416" s="259"/>
      <c r="P1416" s="259"/>
      <c r="Q1416" s="259"/>
      <c r="R1416" s="259"/>
      <c r="S1416" s="259"/>
      <c r="T1416" s="260"/>
      <c r="AT1416" s="261" t="s">
        <v>148</v>
      </c>
      <c r="AU1416" s="261" t="s">
        <v>83</v>
      </c>
      <c r="AV1416" s="12" t="s">
        <v>83</v>
      </c>
      <c r="AW1416" s="12" t="s">
        <v>30</v>
      </c>
      <c r="AX1416" s="12" t="s">
        <v>73</v>
      </c>
      <c r="AY1416" s="261" t="s">
        <v>139</v>
      </c>
    </row>
    <row r="1417" spans="2:51" s="12" customFormat="1" ht="12">
      <c r="B1417" s="250"/>
      <c r="C1417" s="251"/>
      <c r="D1417" s="252" t="s">
        <v>148</v>
      </c>
      <c r="E1417" s="253" t="s">
        <v>1</v>
      </c>
      <c r="F1417" s="254" t="s">
        <v>1079</v>
      </c>
      <c r="G1417" s="251"/>
      <c r="H1417" s="255">
        <v>2.975</v>
      </c>
      <c r="I1417" s="256"/>
      <c r="J1417" s="251"/>
      <c r="K1417" s="251"/>
      <c r="L1417" s="257"/>
      <c r="M1417" s="258"/>
      <c r="N1417" s="259"/>
      <c r="O1417" s="259"/>
      <c r="P1417" s="259"/>
      <c r="Q1417" s="259"/>
      <c r="R1417" s="259"/>
      <c r="S1417" s="259"/>
      <c r="T1417" s="260"/>
      <c r="AT1417" s="261" t="s">
        <v>148</v>
      </c>
      <c r="AU1417" s="261" t="s">
        <v>83</v>
      </c>
      <c r="AV1417" s="12" t="s">
        <v>83</v>
      </c>
      <c r="AW1417" s="12" t="s">
        <v>30</v>
      </c>
      <c r="AX1417" s="12" t="s">
        <v>73</v>
      </c>
      <c r="AY1417" s="261" t="s">
        <v>139</v>
      </c>
    </row>
    <row r="1418" spans="2:51" s="12" customFormat="1" ht="12">
      <c r="B1418" s="250"/>
      <c r="C1418" s="251"/>
      <c r="D1418" s="252" t="s">
        <v>148</v>
      </c>
      <c r="E1418" s="253" t="s">
        <v>1</v>
      </c>
      <c r="F1418" s="254" t="s">
        <v>1806</v>
      </c>
      <c r="G1418" s="251"/>
      <c r="H1418" s="255">
        <v>2.66</v>
      </c>
      <c r="I1418" s="256"/>
      <c r="J1418" s="251"/>
      <c r="K1418" s="251"/>
      <c r="L1418" s="257"/>
      <c r="M1418" s="258"/>
      <c r="N1418" s="259"/>
      <c r="O1418" s="259"/>
      <c r="P1418" s="259"/>
      <c r="Q1418" s="259"/>
      <c r="R1418" s="259"/>
      <c r="S1418" s="259"/>
      <c r="T1418" s="260"/>
      <c r="AT1418" s="261" t="s">
        <v>148</v>
      </c>
      <c r="AU1418" s="261" t="s">
        <v>83</v>
      </c>
      <c r="AV1418" s="12" t="s">
        <v>83</v>
      </c>
      <c r="AW1418" s="12" t="s">
        <v>30</v>
      </c>
      <c r="AX1418" s="12" t="s">
        <v>73</v>
      </c>
      <c r="AY1418" s="261" t="s">
        <v>139</v>
      </c>
    </row>
    <row r="1419" spans="2:51" s="12" customFormat="1" ht="12">
      <c r="B1419" s="250"/>
      <c r="C1419" s="251"/>
      <c r="D1419" s="252" t="s">
        <v>148</v>
      </c>
      <c r="E1419" s="253" t="s">
        <v>1</v>
      </c>
      <c r="F1419" s="254" t="s">
        <v>1807</v>
      </c>
      <c r="G1419" s="251"/>
      <c r="H1419" s="255">
        <v>42.94</v>
      </c>
      <c r="I1419" s="256"/>
      <c r="J1419" s="251"/>
      <c r="K1419" s="251"/>
      <c r="L1419" s="257"/>
      <c r="M1419" s="258"/>
      <c r="N1419" s="259"/>
      <c r="O1419" s="259"/>
      <c r="P1419" s="259"/>
      <c r="Q1419" s="259"/>
      <c r="R1419" s="259"/>
      <c r="S1419" s="259"/>
      <c r="T1419" s="260"/>
      <c r="AT1419" s="261" t="s">
        <v>148</v>
      </c>
      <c r="AU1419" s="261" t="s">
        <v>83</v>
      </c>
      <c r="AV1419" s="12" t="s">
        <v>83</v>
      </c>
      <c r="AW1419" s="12" t="s">
        <v>30</v>
      </c>
      <c r="AX1419" s="12" t="s">
        <v>73</v>
      </c>
      <c r="AY1419" s="261" t="s">
        <v>139</v>
      </c>
    </row>
    <row r="1420" spans="2:51" s="12" customFormat="1" ht="12">
      <c r="B1420" s="250"/>
      <c r="C1420" s="251"/>
      <c r="D1420" s="252" t="s">
        <v>148</v>
      </c>
      <c r="E1420" s="253" t="s">
        <v>1</v>
      </c>
      <c r="F1420" s="254" t="s">
        <v>1078</v>
      </c>
      <c r="G1420" s="251"/>
      <c r="H1420" s="255">
        <v>4.07</v>
      </c>
      <c r="I1420" s="256"/>
      <c r="J1420" s="251"/>
      <c r="K1420" s="251"/>
      <c r="L1420" s="257"/>
      <c r="M1420" s="258"/>
      <c r="N1420" s="259"/>
      <c r="O1420" s="259"/>
      <c r="P1420" s="259"/>
      <c r="Q1420" s="259"/>
      <c r="R1420" s="259"/>
      <c r="S1420" s="259"/>
      <c r="T1420" s="260"/>
      <c r="AT1420" s="261" t="s">
        <v>148</v>
      </c>
      <c r="AU1420" s="261" t="s">
        <v>83</v>
      </c>
      <c r="AV1420" s="12" t="s">
        <v>83</v>
      </c>
      <c r="AW1420" s="12" t="s">
        <v>30</v>
      </c>
      <c r="AX1420" s="12" t="s">
        <v>73</v>
      </c>
      <c r="AY1420" s="261" t="s">
        <v>139</v>
      </c>
    </row>
    <row r="1421" spans="2:51" s="14" customFormat="1" ht="12">
      <c r="B1421" s="289"/>
      <c r="C1421" s="290"/>
      <c r="D1421" s="252" t="s">
        <v>148</v>
      </c>
      <c r="E1421" s="291" t="s">
        <v>1</v>
      </c>
      <c r="F1421" s="292" t="s">
        <v>1808</v>
      </c>
      <c r="G1421" s="290"/>
      <c r="H1421" s="291" t="s">
        <v>1</v>
      </c>
      <c r="I1421" s="293"/>
      <c r="J1421" s="290"/>
      <c r="K1421" s="290"/>
      <c r="L1421" s="294"/>
      <c r="M1421" s="295"/>
      <c r="N1421" s="296"/>
      <c r="O1421" s="296"/>
      <c r="P1421" s="296"/>
      <c r="Q1421" s="296"/>
      <c r="R1421" s="296"/>
      <c r="S1421" s="296"/>
      <c r="T1421" s="297"/>
      <c r="AT1421" s="298" t="s">
        <v>148</v>
      </c>
      <c r="AU1421" s="298" t="s">
        <v>83</v>
      </c>
      <c r="AV1421" s="14" t="s">
        <v>81</v>
      </c>
      <c r="AW1421" s="14" t="s">
        <v>30</v>
      </c>
      <c r="AX1421" s="14" t="s">
        <v>73</v>
      </c>
      <c r="AY1421" s="298" t="s">
        <v>139</v>
      </c>
    </row>
    <row r="1422" spans="2:51" s="12" customFormat="1" ht="12">
      <c r="B1422" s="250"/>
      <c r="C1422" s="251"/>
      <c r="D1422" s="252" t="s">
        <v>148</v>
      </c>
      <c r="E1422" s="253" t="s">
        <v>1</v>
      </c>
      <c r="F1422" s="254" t="s">
        <v>1809</v>
      </c>
      <c r="G1422" s="251"/>
      <c r="H1422" s="255">
        <v>13</v>
      </c>
      <c r="I1422" s="256"/>
      <c r="J1422" s="251"/>
      <c r="K1422" s="251"/>
      <c r="L1422" s="257"/>
      <c r="M1422" s="258"/>
      <c r="N1422" s="259"/>
      <c r="O1422" s="259"/>
      <c r="P1422" s="259"/>
      <c r="Q1422" s="259"/>
      <c r="R1422" s="259"/>
      <c r="S1422" s="259"/>
      <c r="T1422" s="260"/>
      <c r="AT1422" s="261" t="s">
        <v>148</v>
      </c>
      <c r="AU1422" s="261" t="s">
        <v>83</v>
      </c>
      <c r="AV1422" s="12" t="s">
        <v>83</v>
      </c>
      <c r="AW1422" s="12" t="s">
        <v>30</v>
      </c>
      <c r="AX1422" s="12" t="s">
        <v>73</v>
      </c>
      <c r="AY1422" s="261" t="s">
        <v>139</v>
      </c>
    </row>
    <row r="1423" spans="2:51" s="14" customFormat="1" ht="12">
      <c r="B1423" s="289"/>
      <c r="C1423" s="290"/>
      <c r="D1423" s="252" t="s">
        <v>148</v>
      </c>
      <c r="E1423" s="291" t="s">
        <v>1</v>
      </c>
      <c r="F1423" s="292" t="s">
        <v>1810</v>
      </c>
      <c r="G1423" s="290"/>
      <c r="H1423" s="291" t="s">
        <v>1</v>
      </c>
      <c r="I1423" s="293"/>
      <c r="J1423" s="290"/>
      <c r="K1423" s="290"/>
      <c r="L1423" s="294"/>
      <c r="M1423" s="295"/>
      <c r="N1423" s="296"/>
      <c r="O1423" s="296"/>
      <c r="P1423" s="296"/>
      <c r="Q1423" s="296"/>
      <c r="R1423" s="296"/>
      <c r="S1423" s="296"/>
      <c r="T1423" s="297"/>
      <c r="AT1423" s="298" t="s">
        <v>148</v>
      </c>
      <c r="AU1423" s="298" t="s">
        <v>83</v>
      </c>
      <c r="AV1423" s="14" t="s">
        <v>81</v>
      </c>
      <c r="AW1423" s="14" t="s">
        <v>30</v>
      </c>
      <c r="AX1423" s="14" t="s">
        <v>73</v>
      </c>
      <c r="AY1423" s="298" t="s">
        <v>139</v>
      </c>
    </row>
    <row r="1424" spans="2:51" s="12" customFormat="1" ht="12">
      <c r="B1424" s="250"/>
      <c r="C1424" s="251"/>
      <c r="D1424" s="252" t="s">
        <v>148</v>
      </c>
      <c r="E1424" s="253" t="s">
        <v>1</v>
      </c>
      <c r="F1424" s="254" t="s">
        <v>1811</v>
      </c>
      <c r="G1424" s="251"/>
      <c r="H1424" s="255">
        <v>116.84</v>
      </c>
      <c r="I1424" s="256"/>
      <c r="J1424" s="251"/>
      <c r="K1424" s="251"/>
      <c r="L1424" s="257"/>
      <c r="M1424" s="258"/>
      <c r="N1424" s="259"/>
      <c r="O1424" s="259"/>
      <c r="P1424" s="259"/>
      <c r="Q1424" s="259"/>
      <c r="R1424" s="259"/>
      <c r="S1424" s="259"/>
      <c r="T1424" s="260"/>
      <c r="AT1424" s="261" t="s">
        <v>148</v>
      </c>
      <c r="AU1424" s="261" t="s">
        <v>83</v>
      </c>
      <c r="AV1424" s="12" t="s">
        <v>83</v>
      </c>
      <c r="AW1424" s="12" t="s">
        <v>30</v>
      </c>
      <c r="AX1424" s="12" t="s">
        <v>73</v>
      </c>
      <c r="AY1424" s="261" t="s">
        <v>139</v>
      </c>
    </row>
    <row r="1425" spans="2:51" s="12" customFormat="1" ht="12">
      <c r="B1425" s="250"/>
      <c r="C1425" s="251"/>
      <c r="D1425" s="252" t="s">
        <v>148</v>
      </c>
      <c r="E1425" s="253" t="s">
        <v>1</v>
      </c>
      <c r="F1425" s="254" t="s">
        <v>1812</v>
      </c>
      <c r="G1425" s="251"/>
      <c r="H1425" s="255">
        <v>-12.825</v>
      </c>
      <c r="I1425" s="256"/>
      <c r="J1425" s="251"/>
      <c r="K1425" s="251"/>
      <c r="L1425" s="257"/>
      <c r="M1425" s="258"/>
      <c r="N1425" s="259"/>
      <c r="O1425" s="259"/>
      <c r="P1425" s="259"/>
      <c r="Q1425" s="259"/>
      <c r="R1425" s="259"/>
      <c r="S1425" s="259"/>
      <c r="T1425" s="260"/>
      <c r="AT1425" s="261" t="s">
        <v>148</v>
      </c>
      <c r="AU1425" s="261" t="s">
        <v>83</v>
      </c>
      <c r="AV1425" s="12" t="s">
        <v>83</v>
      </c>
      <c r="AW1425" s="12" t="s">
        <v>30</v>
      </c>
      <c r="AX1425" s="12" t="s">
        <v>73</v>
      </c>
      <c r="AY1425" s="261" t="s">
        <v>139</v>
      </c>
    </row>
    <row r="1426" spans="2:51" s="12" customFormat="1" ht="12">
      <c r="B1426" s="250"/>
      <c r="C1426" s="251"/>
      <c r="D1426" s="252" t="s">
        <v>148</v>
      </c>
      <c r="E1426" s="253" t="s">
        <v>1</v>
      </c>
      <c r="F1426" s="254" t="s">
        <v>1813</v>
      </c>
      <c r="G1426" s="251"/>
      <c r="H1426" s="255">
        <v>2.143</v>
      </c>
      <c r="I1426" s="256"/>
      <c r="J1426" s="251"/>
      <c r="K1426" s="251"/>
      <c r="L1426" s="257"/>
      <c r="M1426" s="258"/>
      <c r="N1426" s="259"/>
      <c r="O1426" s="259"/>
      <c r="P1426" s="259"/>
      <c r="Q1426" s="259"/>
      <c r="R1426" s="259"/>
      <c r="S1426" s="259"/>
      <c r="T1426" s="260"/>
      <c r="AT1426" s="261" t="s">
        <v>148</v>
      </c>
      <c r="AU1426" s="261" t="s">
        <v>83</v>
      </c>
      <c r="AV1426" s="12" t="s">
        <v>83</v>
      </c>
      <c r="AW1426" s="12" t="s">
        <v>30</v>
      </c>
      <c r="AX1426" s="12" t="s">
        <v>73</v>
      </c>
      <c r="AY1426" s="261" t="s">
        <v>139</v>
      </c>
    </row>
    <row r="1427" spans="2:51" s="13" customFormat="1" ht="12">
      <c r="B1427" s="262"/>
      <c r="C1427" s="263"/>
      <c r="D1427" s="252" t="s">
        <v>148</v>
      </c>
      <c r="E1427" s="264" t="s">
        <v>1</v>
      </c>
      <c r="F1427" s="265" t="s">
        <v>150</v>
      </c>
      <c r="G1427" s="263"/>
      <c r="H1427" s="266">
        <v>636.355</v>
      </c>
      <c r="I1427" s="267"/>
      <c r="J1427" s="263"/>
      <c r="K1427" s="263"/>
      <c r="L1427" s="268"/>
      <c r="M1427" s="269"/>
      <c r="N1427" s="270"/>
      <c r="O1427" s="270"/>
      <c r="P1427" s="270"/>
      <c r="Q1427" s="270"/>
      <c r="R1427" s="270"/>
      <c r="S1427" s="270"/>
      <c r="T1427" s="271"/>
      <c r="AT1427" s="272" t="s">
        <v>148</v>
      </c>
      <c r="AU1427" s="272" t="s">
        <v>83</v>
      </c>
      <c r="AV1427" s="13" t="s">
        <v>146</v>
      </c>
      <c r="AW1427" s="13" t="s">
        <v>30</v>
      </c>
      <c r="AX1427" s="13" t="s">
        <v>81</v>
      </c>
      <c r="AY1427" s="272" t="s">
        <v>139</v>
      </c>
    </row>
    <row r="1428" spans="2:65" s="1" customFormat="1" ht="24" customHeight="1">
      <c r="B1428" s="38"/>
      <c r="C1428" s="237" t="s">
        <v>1814</v>
      </c>
      <c r="D1428" s="237" t="s">
        <v>141</v>
      </c>
      <c r="E1428" s="238" t="s">
        <v>1815</v>
      </c>
      <c r="F1428" s="239" t="s">
        <v>1816</v>
      </c>
      <c r="G1428" s="240" t="s">
        <v>433</v>
      </c>
      <c r="H1428" s="241">
        <v>236.087</v>
      </c>
      <c r="I1428" s="242"/>
      <c r="J1428" s="243">
        <f>ROUND(I1428*H1428,2)</f>
        <v>0</v>
      </c>
      <c r="K1428" s="239" t="s">
        <v>145</v>
      </c>
      <c r="L1428" s="43"/>
      <c r="M1428" s="244" t="s">
        <v>1</v>
      </c>
      <c r="N1428" s="245" t="s">
        <v>38</v>
      </c>
      <c r="O1428" s="86"/>
      <c r="P1428" s="246">
        <f>O1428*H1428</f>
        <v>0</v>
      </c>
      <c r="Q1428" s="246">
        <v>0.00489</v>
      </c>
      <c r="R1428" s="246">
        <f>Q1428*H1428</f>
        <v>1.15446543</v>
      </c>
      <c r="S1428" s="246">
        <v>0</v>
      </c>
      <c r="T1428" s="247">
        <f>S1428*H1428</f>
        <v>0</v>
      </c>
      <c r="AR1428" s="248" t="s">
        <v>146</v>
      </c>
      <c r="AT1428" s="248" t="s">
        <v>141</v>
      </c>
      <c r="AU1428" s="248" t="s">
        <v>83</v>
      </c>
      <c r="AY1428" s="17" t="s">
        <v>139</v>
      </c>
      <c r="BE1428" s="249">
        <f>IF(N1428="základní",J1428,0)</f>
        <v>0</v>
      </c>
      <c r="BF1428" s="249">
        <f>IF(N1428="snížená",J1428,0)</f>
        <v>0</v>
      </c>
      <c r="BG1428" s="249">
        <f>IF(N1428="zákl. přenesená",J1428,0)</f>
        <v>0</v>
      </c>
      <c r="BH1428" s="249">
        <f>IF(N1428="sníž. přenesená",J1428,0)</f>
        <v>0</v>
      </c>
      <c r="BI1428" s="249">
        <f>IF(N1428="nulová",J1428,0)</f>
        <v>0</v>
      </c>
      <c r="BJ1428" s="17" t="s">
        <v>81</v>
      </c>
      <c r="BK1428" s="249">
        <f>ROUND(I1428*H1428,2)</f>
        <v>0</v>
      </c>
      <c r="BL1428" s="17" t="s">
        <v>146</v>
      </c>
      <c r="BM1428" s="248" t="s">
        <v>1817</v>
      </c>
    </row>
    <row r="1429" spans="2:51" s="14" customFormat="1" ht="12">
      <c r="B1429" s="289"/>
      <c r="C1429" s="290"/>
      <c r="D1429" s="252" t="s">
        <v>148</v>
      </c>
      <c r="E1429" s="291" t="s">
        <v>1</v>
      </c>
      <c r="F1429" s="292" t="s">
        <v>1818</v>
      </c>
      <c r="G1429" s="290"/>
      <c r="H1429" s="291" t="s">
        <v>1</v>
      </c>
      <c r="I1429" s="293"/>
      <c r="J1429" s="290"/>
      <c r="K1429" s="290"/>
      <c r="L1429" s="294"/>
      <c r="M1429" s="295"/>
      <c r="N1429" s="296"/>
      <c r="O1429" s="296"/>
      <c r="P1429" s="296"/>
      <c r="Q1429" s="296"/>
      <c r="R1429" s="296"/>
      <c r="S1429" s="296"/>
      <c r="T1429" s="297"/>
      <c r="AT1429" s="298" t="s">
        <v>148</v>
      </c>
      <c r="AU1429" s="298" t="s">
        <v>83</v>
      </c>
      <c r="AV1429" s="14" t="s">
        <v>81</v>
      </c>
      <c r="AW1429" s="14" t="s">
        <v>30</v>
      </c>
      <c r="AX1429" s="14" t="s">
        <v>73</v>
      </c>
      <c r="AY1429" s="298" t="s">
        <v>139</v>
      </c>
    </row>
    <row r="1430" spans="2:51" s="12" customFormat="1" ht="12">
      <c r="B1430" s="250"/>
      <c r="C1430" s="251"/>
      <c r="D1430" s="252" t="s">
        <v>148</v>
      </c>
      <c r="E1430" s="253" t="s">
        <v>1</v>
      </c>
      <c r="F1430" s="254" t="s">
        <v>1819</v>
      </c>
      <c r="G1430" s="251"/>
      <c r="H1430" s="255">
        <v>7.064</v>
      </c>
      <c r="I1430" s="256"/>
      <c r="J1430" s="251"/>
      <c r="K1430" s="251"/>
      <c r="L1430" s="257"/>
      <c r="M1430" s="258"/>
      <c r="N1430" s="259"/>
      <c r="O1430" s="259"/>
      <c r="P1430" s="259"/>
      <c r="Q1430" s="259"/>
      <c r="R1430" s="259"/>
      <c r="S1430" s="259"/>
      <c r="T1430" s="260"/>
      <c r="AT1430" s="261" t="s">
        <v>148</v>
      </c>
      <c r="AU1430" s="261" t="s">
        <v>83</v>
      </c>
      <c r="AV1430" s="12" t="s">
        <v>83</v>
      </c>
      <c r="AW1430" s="12" t="s">
        <v>30</v>
      </c>
      <c r="AX1430" s="12" t="s">
        <v>73</v>
      </c>
      <c r="AY1430" s="261" t="s">
        <v>139</v>
      </c>
    </row>
    <row r="1431" spans="2:51" s="14" customFormat="1" ht="12">
      <c r="B1431" s="289"/>
      <c r="C1431" s="290"/>
      <c r="D1431" s="252" t="s">
        <v>148</v>
      </c>
      <c r="E1431" s="291" t="s">
        <v>1</v>
      </c>
      <c r="F1431" s="292" t="s">
        <v>770</v>
      </c>
      <c r="G1431" s="290"/>
      <c r="H1431" s="291" t="s">
        <v>1</v>
      </c>
      <c r="I1431" s="293"/>
      <c r="J1431" s="290"/>
      <c r="K1431" s="290"/>
      <c r="L1431" s="294"/>
      <c r="M1431" s="295"/>
      <c r="N1431" s="296"/>
      <c r="O1431" s="296"/>
      <c r="P1431" s="296"/>
      <c r="Q1431" s="296"/>
      <c r="R1431" s="296"/>
      <c r="S1431" s="296"/>
      <c r="T1431" s="297"/>
      <c r="AT1431" s="298" t="s">
        <v>148</v>
      </c>
      <c r="AU1431" s="298" t="s">
        <v>83</v>
      </c>
      <c r="AV1431" s="14" t="s">
        <v>81</v>
      </c>
      <c r="AW1431" s="14" t="s">
        <v>30</v>
      </c>
      <c r="AX1431" s="14" t="s">
        <v>73</v>
      </c>
      <c r="AY1431" s="298" t="s">
        <v>139</v>
      </c>
    </row>
    <row r="1432" spans="2:51" s="12" customFormat="1" ht="12">
      <c r="B1432" s="250"/>
      <c r="C1432" s="251"/>
      <c r="D1432" s="252" t="s">
        <v>148</v>
      </c>
      <c r="E1432" s="253" t="s">
        <v>1</v>
      </c>
      <c r="F1432" s="254" t="s">
        <v>1804</v>
      </c>
      <c r="G1432" s="251"/>
      <c r="H1432" s="255">
        <v>52.82</v>
      </c>
      <c r="I1432" s="256"/>
      <c r="J1432" s="251"/>
      <c r="K1432" s="251"/>
      <c r="L1432" s="257"/>
      <c r="M1432" s="258"/>
      <c r="N1432" s="259"/>
      <c r="O1432" s="259"/>
      <c r="P1432" s="259"/>
      <c r="Q1432" s="259"/>
      <c r="R1432" s="259"/>
      <c r="S1432" s="259"/>
      <c r="T1432" s="260"/>
      <c r="AT1432" s="261" t="s">
        <v>148</v>
      </c>
      <c r="AU1432" s="261" t="s">
        <v>83</v>
      </c>
      <c r="AV1432" s="12" t="s">
        <v>83</v>
      </c>
      <c r="AW1432" s="12" t="s">
        <v>30</v>
      </c>
      <c r="AX1432" s="12" t="s">
        <v>73</v>
      </c>
      <c r="AY1432" s="261" t="s">
        <v>139</v>
      </c>
    </row>
    <row r="1433" spans="2:51" s="12" customFormat="1" ht="12">
      <c r="B1433" s="250"/>
      <c r="C1433" s="251"/>
      <c r="D1433" s="252" t="s">
        <v>148</v>
      </c>
      <c r="E1433" s="253" t="s">
        <v>1</v>
      </c>
      <c r="F1433" s="254" t="s">
        <v>1805</v>
      </c>
      <c r="G1433" s="251"/>
      <c r="H1433" s="255">
        <v>4.4</v>
      </c>
      <c r="I1433" s="256"/>
      <c r="J1433" s="251"/>
      <c r="K1433" s="251"/>
      <c r="L1433" s="257"/>
      <c r="M1433" s="258"/>
      <c r="N1433" s="259"/>
      <c r="O1433" s="259"/>
      <c r="P1433" s="259"/>
      <c r="Q1433" s="259"/>
      <c r="R1433" s="259"/>
      <c r="S1433" s="259"/>
      <c r="T1433" s="260"/>
      <c r="AT1433" s="261" t="s">
        <v>148</v>
      </c>
      <c r="AU1433" s="261" t="s">
        <v>83</v>
      </c>
      <c r="AV1433" s="12" t="s">
        <v>83</v>
      </c>
      <c r="AW1433" s="12" t="s">
        <v>30</v>
      </c>
      <c r="AX1433" s="12" t="s">
        <v>73</v>
      </c>
      <c r="AY1433" s="261" t="s">
        <v>139</v>
      </c>
    </row>
    <row r="1434" spans="2:51" s="12" customFormat="1" ht="12">
      <c r="B1434" s="250"/>
      <c r="C1434" s="251"/>
      <c r="D1434" s="252" t="s">
        <v>148</v>
      </c>
      <c r="E1434" s="253" t="s">
        <v>1</v>
      </c>
      <c r="F1434" s="254" t="s">
        <v>1079</v>
      </c>
      <c r="G1434" s="251"/>
      <c r="H1434" s="255">
        <v>2.975</v>
      </c>
      <c r="I1434" s="256"/>
      <c r="J1434" s="251"/>
      <c r="K1434" s="251"/>
      <c r="L1434" s="257"/>
      <c r="M1434" s="258"/>
      <c r="N1434" s="259"/>
      <c r="O1434" s="259"/>
      <c r="P1434" s="259"/>
      <c r="Q1434" s="259"/>
      <c r="R1434" s="259"/>
      <c r="S1434" s="259"/>
      <c r="T1434" s="260"/>
      <c r="AT1434" s="261" t="s">
        <v>148</v>
      </c>
      <c r="AU1434" s="261" t="s">
        <v>83</v>
      </c>
      <c r="AV1434" s="12" t="s">
        <v>83</v>
      </c>
      <c r="AW1434" s="12" t="s">
        <v>30</v>
      </c>
      <c r="AX1434" s="12" t="s">
        <v>73</v>
      </c>
      <c r="AY1434" s="261" t="s">
        <v>139</v>
      </c>
    </row>
    <row r="1435" spans="2:51" s="12" customFormat="1" ht="12">
      <c r="B1435" s="250"/>
      <c r="C1435" s="251"/>
      <c r="D1435" s="252" t="s">
        <v>148</v>
      </c>
      <c r="E1435" s="253" t="s">
        <v>1</v>
      </c>
      <c r="F1435" s="254" t="s">
        <v>1806</v>
      </c>
      <c r="G1435" s="251"/>
      <c r="H1435" s="255">
        <v>2.66</v>
      </c>
      <c r="I1435" s="256"/>
      <c r="J1435" s="251"/>
      <c r="K1435" s="251"/>
      <c r="L1435" s="257"/>
      <c r="M1435" s="258"/>
      <c r="N1435" s="259"/>
      <c r="O1435" s="259"/>
      <c r="P1435" s="259"/>
      <c r="Q1435" s="259"/>
      <c r="R1435" s="259"/>
      <c r="S1435" s="259"/>
      <c r="T1435" s="260"/>
      <c r="AT1435" s="261" t="s">
        <v>148</v>
      </c>
      <c r="AU1435" s="261" t="s">
        <v>83</v>
      </c>
      <c r="AV1435" s="12" t="s">
        <v>83</v>
      </c>
      <c r="AW1435" s="12" t="s">
        <v>30</v>
      </c>
      <c r="AX1435" s="12" t="s">
        <v>73</v>
      </c>
      <c r="AY1435" s="261" t="s">
        <v>139</v>
      </c>
    </row>
    <row r="1436" spans="2:51" s="12" customFormat="1" ht="12">
      <c r="B1436" s="250"/>
      <c r="C1436" s="251"/>
      <c r="D1436" s="252" t="s">
        <v>148</v>
      </c>
      <c r="E1436" s="253" t="s">
        <v>1</v>
      </c>
      <c r="F1436" s="254" t="s">
        <v>1807</v>
      </c>
      <c r="G1436" s="251"/>
      <c r="H1436" s="255">
        <v>42.94</v>
      </c>
      <c r="I1436" s="256"/>
      <c r="J1436" s="251"/>
      <c r="K1436" s="251"/>
      <c r="L1436" s="257"/>
      <c r="M1436" s="258"/>
      <c r="N1436" s="259"/>
      <c r="O1436" s="259"/>
      <c r="P1436" s="259"/>
      <c r="Q1436" s="259"/>
      <c r="R1436" s="259"/>
      <c r="S1436" s="259"/>
      <c r="T1436" s="260"/>
      <c r="AT1436" s="261" t="s">
        <v>148</v>
      </c>
      <c r="AU1436" s="261" t="s">
        <v>83</v>
      </c>
      <c r="AV1436" s="12" t="s">
        <v>83</v>
      </c>
      <c r="AW1436" s="12" t="s">
        <v>30</v>
      </c>
      <c r="AX1436" s="12" t="s">
        <v>73</v>
      </c>
      <c r="AY1436" s="261" t="s">
        <v>139</v>
      </c>
    </row>
    <row r="1437" spans="2:51" s="12" customFormat="1" ht="12">
      <c r="B1437" s="250"/>
      <c r="C1437" s="251"/>
      <c r="D1437" s="252" t="s">
        <v>148</v>
      </c>
      <c r="E1437" s="253" t="s">
        <v>1</v>
      </c>
      <c r="F1437" s="254" t="s">
        <v>1078</v>
      </c>
      <c r="G1437" s="251"/>
      <c r="H1437" s="255">
        <v>4.07</v>
      </c>
      <c r="I1437" s="256"/>
      <c r="J1437" s="251"/>
      <c r="K1437" s="251"/>
      <c r="L1437" s="257"/>
      <c r="M1437" s="258"/>
      <c r="N1437" s="259"/>
      <c r="O1437" s="259"/>
      <c r="P1437" s="259"/>
      <c r="Q1437" s="259"/>
      <c r="R1437" s="259"/>
      <c r="S1437" s="259"/>
      <c r="T1437" s="260"/>
      <c r="AT1437" s="261" t="s">
        <v>148</v>
      </c>
      <c r="AU1437" s="261" t="s">
        <v>83</v>
      </c>
      <c r="AV1437" s="12" t="s">
        <v>83</v>
      </c>
      <c r="AW1437" s="12" t="s">
        <v>30</v>
      </c>
      <c r="AX1437" s="12" t="s">
        <v>73</v>
      </c>
      <c r="AY1437" s="261" t="s">
        <v>139</v>
      </c>
    </row>
    <row r="1438" spans="2:51" s="14" customFormat="1" ht="12">
      <c r="B1438" s="289"/>
      <c r="C1438" s="290"/>
      <c r="D1438" s="252" t="s">
        <v>148</v>
      </c>
      <c r="E1438" s="291" t="s">
        <v>1</v>
      </c>
      <c r="F1438" s="292" t="s">
        <v>1808</v>
      </c>
      <c r="G1438" s="290"/>
      <c r="H1438" s="291" t="s">
        <v>1</v>
      </c>
      <c r="I1438" s="293"/>
      <c r="J1438" s="290"/>
      <c r="K1438" s="290"/>
      <c r="L1438" s="294"/>
      <c r="M1438" s="295"/>
      <c r="N1438" s="296"/>
      <c r="O1438" s="296"/>
      <c r="P1438" s="296"/>
      <c r="Q1438" s="296"/>
      <c r="R1438" s="296"/>
      <c r="S1438" s="296"/>
      <c r="T1438" s="297"/>
      <c r="AT1438" s="298" t="s">
        <v>148</v>
      </c>
      <c r="AU1438" s="298" t="s">
        <v>83</v>
      </c>
      <c r="AV1438" s="14" t="s">
        <v>81</v>
      </c>
      <c r="AW1438" s="14" t="s">
        <v>30</v>
      </c>
      <c r="AX1438" s="14" t="s">
        <v>73</v>
      </c>
      <c r="AY1438" s="298" t="s">
        <v>139</v>
      </c>
    </row>
    <row r="1439" spans="2:51" s="12" customFormat="1" ht="12">
      <c r="B1439" s="250"/>
      <c r="C1439" s="251"/>
      <c r="D1439" s="252" t="s">
        <v>148</v>
      </c>
      <c r="E1439" s="253" t="s">
        <v>1</v>
      </c>
      <c r="F1439" s="254" t="s">
        <v>1809</v>
      </c>
      <c r="G1439" s="251"/>
      <c r="H1439" s="255">
        <v>13</v>
      </c>
      <c r="I1439" s="256"/>
      <c r="J1439" s="251"/>
      <c r="K1439" s="251"/>
      <c r="L1439" s="257"/>
      <c r="M1439" s="258"/>
      <c r="N1439" s="259"/>
      <c r="O1439" s="259"/>
      <c r="P1439" s="259"/>
      <c r="Q1439" s="259"/>
      <c r="R1439" s="259"/>
      <c r="S1439" s="259"/>
      <c r="T1439" s="260"/>
      <c r="AT1439" s="261" t="s">
        <v>148</v>
      </c>
      <c r="AU1439" s="261" t="s">
        <v>83</v>
      </c>
      <c r="AV1439" s="12" t="s">
        <v>83</v>
      </c>
      <c r="AW1439" s="12" t="s">
        <v>30</v>
      </c>
      <c r="AX1439" s="12" t="s">
        <v>73</v>
      </c>
      <c r="AY1439" s="261" t="s">
        <v>139</v>
      </c>
    </row>
    <row r="1440" spans="2:51" s="14" customFormat="1" ht="12">
      <c r="B1440" s="289"/>
      <c r="C1440" s="290"/>
      <c r="D1440" s="252" t="s">
        <v>148</v>
      </c>
      <c r="E1440" s="291" t="s">
        <v>1</v>
      </c>
      <c r="F1440" s="292" t="s">
        <v>1810</v>
      </c>
      <c r="G1440" s="290"/>
      <c r="H1440" s="291" t="s">
        <v>1</v>
      </c>
      <c r="I1440" s="293"/>
      <c r="J1440" s="290"/>
      <c r="K1440" s="290"/>
      <c r="L1440" s="294"/>
      <c r="M1440" s="295"/>
      <c r="N1440" s="296"/>
      <c r="O1440" s="296"/>
      <c r="P1440" s="296"/>
      <c r="Q1440" s="296"/>
      <c r="R1440" s="296"/>
      <c r="S1440" s="296"/>
      <c r="T1440" s="297"/>
      <c r="AT1440" s="298" t="s">
        <v>148</v>
      </c>
      <c r="AU1440" s="298" t="s">
        <v>83</v>
      </c>
      <c r="AV1440" s="14" t="s">
        <v>81</v>
      </c>
      <c r="AW1440" s="14" t="s">
        <v>30</v>
      </c>
      <c r="AX1440" s="14" t="s">
        <v>73</v>
      </c>
      <c r="AY1440" s="298" t="s">
        <v>139</v>
      </c>
    </row>
    <row r="1441" spans="2:51" s="12" customFormat="1" ht="12">
      <c r="B1441" s="250"/>
      <c r="C1441" s="251"/>
      <c r="D1441" s="252" t="s">
        <v>148</v>
      </c>
      <c r="E1441" s="253" t="s">
        <v>1</v>
      </c>
      <c r="F1441" s="254" t="s">
        <v>1811</v>
      </c>
      <c r="G1441" s="251"/>
      <c r="H1441" s="255">
        <v>116.84</v>
      </c>
      <c r="I1441" s="256"/>
      <c r="J1441" s="251"/>
      <c r="K1441" s="251"/>
      <c r="L1441" s="257"/>
      <c r="M1441" s="258"/>
      <c r="N1441" s="259"/>
      <c r="O1441" s="259"/>
      <c r="P1441" s="259"/>
      <c r="Q1441" s="259"/>
      <c r="R1441" s="259"/>
      <c r="S1441" s="259"/>
      <c r="T1441" s="260"/>
      <c r="AT1441" s="261" t="s">
        <v>148</v>
      </c>
      <c r="AU1441" s="261" t="s">
        <v>83</v>
      </c>
      <c r="AV1441" s="12" t="s">
        <v>83</v>
      </c>
      <c r="AW1441" s="12" t="s">
        <v>30</v>
      </c>
      <c r="AX1441" s="12" t="s">
        <v>73</v>
      </c>
      <c r="AY1441" s="261" t="s">
        <v>139</v>
      </c>
    </row>
    <row r="1442" spans="2:51" s="12" customFormat="1" ht="12">
      <c r="B1442" s="250"/>
      <c r="C1442" s="251"/>
      <c r="D1442" s="252" t="s">
        <v>148</v>
      </c>
      <c r="E1442" s="253" t="s">
        <v>1</v>
      </c>
      <c r="F1442" s="254" t="s">
        <v>1812</v>
      </c>
      <c r="G1442" s="251"/>
      <c r="H1442" s="255">
        <v>-12.825</v>
      </c>
      <c r="I1442" s="256"/>
      <c r="J1442" s="251"/>
      <c r="K1442" s="251"/>
      <c r="L1442" s="257"/>
      <c r="M1442" s="258"/>
      <c r="N1442" s="259"/>
      <c r="O1442" s="259"/>
      <c r="P1442" s="259"/>
      <c r="Q1442" s="259"/>
      <c r="R1442" s="259"/>
      <c r="S1442" s="259"/>
      <c r="T1442" s="260"/>
      <c r="AT1442" s="261" t="s">
        <v>148</v>
      </c>
      <c r="AU1442" s="261" t="s">
        <v>83</v>
      </c>
      <c r="AV1442" s="12" t="s">
        <v>83</v>
      </c>
      <c r="AW1442" s="12" t="s">
        <v>30</v>
      </c>
      <c r="AX1442" s="12" t="s">
        <v>73</v>
      </c>
      <c r="AY1442" s="261" t="s">
        <v>139</v>
      </c>
    </row>
    <row r="1443" spans="2:51" s="12" customFormat="1" ht="12">
      <c r="B1443" s="250"/>
      <c r="C1443" s="251"/>
      <c r="D1443" s="252" t="s">
        <v>148</v>
      </c>
      <c r="E1443" s="253" t="s">
        <v>1</v>
      </c>
      <c r="F1443" s="254" t="s">
        <v>1813</v>
      </c>
      <c r="G1443" s="251"/>
      <c r="H1443" s="255">
        <v>2.143</v>
      </c>
      <c r="I1443" s="256"/>
      <c r="J1443" s="251"/>
      <c r="K1443" s="251"/>
      <c r="L1443" s="257"/>
      <c r="M1443" s="258"/>
      <c r="N1443" s="259"/>
      <c r="O1443" s="259"/>
      <c r="P1443" s="259"/>
      <c r="Q1443" s="259"/>
      <c r="R1443" s="259"/>
      <c r="S1443" s="259"/>
      <c r="T1443" s="260"/>
      <c r="AT1443" s="261" t="s">
        <v>148</v>
      </c>
      <c r="AU1443" s="261" t="s">
        <v>83</v>
      </c>
      <c r="AV1443" s="12" t="s">
        <v>83</v>
      </c>
      <c r="AW1443" s="12" t="s">
        <v>30</v>
      </c>
      <c r="AX1443" s="12" t="s">
        <v>73</v>
      </c>
      <c r="AY1443" s="261" t="s">
        <v>139</v>
      </c>
    </row>
    <row r="1444" spans="2:51" s="13" customFormat="1" ht="12">
      <c r="B1444" s="262"/>
      <c r="C1444" s="263"/>
      <c r="D1444" s="252" t="s">
        <v>148</v>
      </c>
      <c r="E1444" s="264" t="s">
        <v>1</v>
      </c>
      <c r="F1444" s="265" t="s">
        <v>150</v>
      </c>
      <c r="G1444" s="263"/>
      <c r="H1444" s="266">
        <v>236.08700000000002</v>
      </c>
      <c r="I1444" s="267"/>
      <c r="J1444" s="263"/>
      <c r="K1444" s="263"/>
      <c r="L1444" s="268"/>
      <c r="M1444" s="269"/>
      <c r="N1444" s="270"/>
      <c r="O1444" s="270"/>
      <c r="P1444" s="270"/>
      <c r="Q1444" s="270"/>
      <c r="R1444" s="270"/>
      <c r="S1444" s="270"/>
      <c r="T1444" s="271"/>
      <c r="AT1444" s="272" t="s">
        <v>148</v>
      </c>
      <c r="AU1444" s="272" t="s">
        <v>83</v>
      </c>
      <c r="AV1444" s="13" t="s">
        <v>146</v>
      </c>
      <c r="AW1444" s="13" t="s">
        <v>30</v>
      </c>
      <c r="AX1444" s="13" t="s">
        <v>81</v>
      </c>
      <c r="AY1444" s="272" t="s">
        <v>139</v>
      </c>
    </row>
    <row r="1445" spans="2:65" s="1" customFormat="1" ht="24" customHeight="1">
      <c r="B1445" s="38"/>
      <c r="C1445" s="237" t="s">
        <v>1820</v>
      </c>
      <c r="D1445" s="237" t="s">
        <v>141</v>
      </c>
      <c r="E1445" s="238" t="s">
        <v>1821</v>
      </c>
      <c r="F1445" s="239" t="s">
        <v>1822</v>
      </c>
      <c r="G1445" s="240" t="s">
        <v>171</v>
      </c>
      <c r="H1445" s="241">
        <v>73.715</v>
      </c>
      <c r="I1445" s="242"/>
      <c r="J1445" s="243">
        <f>ROUND(I1445*H1445,2)</f>
        <v>0</v>
      </c>
      <c r="K1445" s="239" t="s">
        <v>1</v>
      </c>
      <c r="L1445" s="43"/>
      <c r="M1445" s="244" t="s">
        <v>1</v>
      </c>
      <c r="N1445" s="245" t="s">
        <v>38</v>
      </c>
      <c r="O1445" s="86"/>
      <c r="P1445" s="246">
        <f>O1445*H1445</f>
        <v>0</v>
      </c>
      <c r="Q1445" s="246">
        <v>2E-05</v>
      </c>
      <c r="R1445" s="246">
        <f>Q1445*H1445</f>
        <v>0.0014743000000000002</v>
      </c>
      <c r="S1445" s="246">
        <v>0</v>
      </c>
      <c r="T1445" s="247">
        <f>S1445*H1445</f>
        <v>0</v>
      </c>
      <c r="AR1445" s="248" t="s">
        <v>146</v>
      </c>
      <c r="AT1445" s="248" t="s">
        <v>141</v>
      </c>
      <c r="AU1445" s="248" t="s">
        <v>83</v>
      </c>
      <c r="AY1445" s="17" t="s">
        <v>139</v>
      </c>
      <c r="BE1445" s="249">
        <f>IF(N1445="základní",J1445,0)</f>
        <v>0</v>
      </c>
      <c r="BF1445" s="249">
        <f>IF(N1445="snížená",J1445,0)</f>
        <v>0</v>
      </c>
      <c r="BG1445" s="249">
        <f>IF(N1445="zákl. přenesená",J1445,0)</f>
        <v>0</v>
      </c>
      <c r="BH1445" s="249">
        <f>IF(N1445="sníž. přenesená",J1445,0)</f>
        <v>0</v>
      </c>
      <c r="BI1445" s="249">
        <f>IF(N1445="nulová",J1445,0)</f>
        <v>0</v>
      </c>
      <c r="BJ1445" s="17" t="s">
        <v>81</v>
      </c>
      <c r="BK1445" s="249">
        <f>ROUND(I1445*H1445,2)</f>
        <v>0</v>
      </c>
      <c r="BL1445" s="17" t="s">
        <v>146</v>
      </c>
      <c r="BM1445" s="248" t="s">
        <v>1823</v>
      </c>
    </row>
    <row r="1446" spans="2:51" s="14" customFormat="1" ht="12">
      <c r="B1446" s="289"/>
      <c r="C1446" s="290"/>
      <c r="D1446" s="252" t="s">
        <v>148</v>
      </c>
      <c r="E1446" s="291" t="s">
        <v>1</v>
      </c>
      <c r="F1446" s="292" t="s">
        <v>1754</v>
      </c>
      <c r="G1446" s="290"/>
      <c r="H1446" s="291" t="s">
        <v>1</v>
      </c>
      <c r="I1446" s="293"/>
      <c r="J1446" s="290"/>
      <c r="K1446" s="290"/>
      <c r="L1446" s="294"/>
      <c r="M1446" s="295"/>
      <c r="N1446" s="296"/>
      <c r="O1446" s="296"/>
      <c r="P1446" s="296"/>
      <c r="Q1446" s="296"/>
      <c r="R1446" s="296"/>
      <c r="S1446" s="296"/>
      <c r="T1446" s="297"/>
      <c r="AT1446" s="298" t="s">
        <v>148</v>
      </c>
      <c r="AU1446" s="298" t="s">
        <v>83</v>
      </c>
      <c r="AV1446" s="14" t="s">
        <v>81</v>
      </c>
      <c r="AW1446" s="14" t="s">
        <v>30</v>
      </c>
      <c r="AX1446" s="14" t="s">
        <v>73</v>
      </c>
      <c r="AY1446" s="298" t="s">
        <v>139</v>
      </c>
    </row>
    <row r="1447" spans="2:51" s="12" customFormat="1" ht="12">
      <c r="B1447" s="250"/>
      <c r="C1447" s="251"/>
      <c r="D1447" s="252" t="s">
        <v>148</v>
      </c>
      <c r="E1447" s="253" t="s">
        <v>1</v>
      </c>
      <c r="F1447" s="254" t="s">
        <v>1824</v>
      </c>
      <c r="G1447" s="251"/>
      <c r="H1447" s="255">
        <v>53.48</v>
      </c>
      <c r="I1447" s="256"/>
      <c r="J1447" s="251"/>
      <c r="K1447" s="251"/>
      <c r="L1447" s="257"/>
      <c r="M1447" s="258"/>
      <c r="N1447" s="259"/>
      <c r="O1447" s="259"/>
      <c r="P1447" s="259"/>
      <c r="Q1447" s="259"/>
      <c r="R1447" s="259"/>
      <c r="S1447" s="259"/>
      <c r="T1447" s="260"/>
      <c r="AT1447" s="261" t="s">
        <v>148</v>
      </c>
      <c r="AU1447" s="261" t="s">
        <v>83</v>
      </c>
      <c r="AV1447" s="12" t="s">
        <v>83</v>
      </c>
      <c r="AW1447" s="12" t="s">
        <v>30</v>
      </c>
      <c r="AX1447" s="12" t="s">
        <v>73</v>
      </c>
      <c r="AY1447" s="261" t="s">
        <v>139</v>
      </c>
    </row>
    <row r="1448" spans="2:51" s="12" customFormat="1" ht="12">
      <c r="B1448" s="250"/>
      <c r="C1448" s="251"/>
      <c r="D1448" s="252" t="s">
        <v>148</v>
      </c>
      <c r="E1448" s="253" t="s">
        <v>1</v>
      </c>
      <c r="F1448" s="254" t="s">
        <v>1825</v>
      </c>
      <c r="G1448" s="251"/>
      <c r="H1448" s="255">
        <v>20.235</v>
      </c>
      <c r="I1448" s="256"/>
      <c r="J1448" s="251"/>
      <c r="K1448" s="251"/>
      <c r="L1448" s="257"/>
      <c r="M1448" s="258"/>
      <c r="N1448" s="259"/>
      <c r="O1448" s="259"/>
      <c r="P1448" s="259"/>
      <c r="Q1448" s="259"/>
      <c r="R1448" s="259"/>
      <c r="S1448" s="259"/>
      <c r="T1448" s="260"/>
      <c r="AT1448" s="261" t="s">
        <v>148</v>
      </c>
      <c r="AU1448" s="261" t="s">
        <v>83</v>
      </c>
      <c r="AV1448" s="12" t="s">
        <v>83</v>
      </c>
      <c r="AW1448" s="12" t="s">
        <v>30</v>
      </c>
      <c r="AX1448" s="12" t="s">
        <v>73</v>
      </c>
      <c r="AY1448" s="261" t="s">
        <v>139</v>
      </c>
    </row>
    <row r="1449" spans="2:51" s="13" customFormat="1" ht="12">
      <c r="B1449" s="262"/>
      <c r="C1449" s="263"/>
      <c r="D1449" s="252" t="s">
        <v>148</v>
      </c>
      <c r="E1449" s="264" t="s">
        <v>1</v>
      </c>
      <c r="F1449" s="265" t="s">
        <v>150</v>
      </c>
      <c r="G1449" s="263"/>
      <c r="H1449" s="266">
        <v>73.715</v>
      </c>
      <c r="I1449" s="267"/>
      <c r="J1449" s="263"/>
      <c r="K1449" s="263"/>
      <c r="L1449" s="268"/>
      <c r="M1449" s="269"/>
      <c r="N1449" s="270"/>
      <c r="O1449" s="270"/>
      <c r="P1449" s="270"/>
      <c r="Q1449" s="270"/>
      <c r="R1449" s="270"/>
      <c r="S1449" s="270"/>
      <c r="T1449" s="271"/>
      <c r="AT1449" s="272" t="s">
        <v>148</v>
      </c>
      <c r="AU1449" s="272" t="s">
        <v>83</v>
      </c>
      <c r="AV1449" s="13" t="s">
        <v>146</v>
      </c>
      <c r="AW1449" s="13" t="s">
        <v>30</v>
      </c>
      <c r="AX1449" s="13" t="s">
        <v>81</v>
      </c>
      <c r="AY1449" s="272" t="s">
        <v>139</v>
      </c>
    </row>
    <row r="1450" spans="2:65" s="1" customFormat="1" ht="16.5" customHeight="1">
      <c r="B1450" s="38"/>
      <c r="C1450" s="273" t="s">
        <v>1826</v>
      </c>
      <c r="D1450" s="273" t="s">
        <v>174</v>
      </c>
      <c r="E1450" s="274" t="s">
        <v>1827</v>
      </c>
      <c r="F1450" s="275" t="s">
        <v>1828</v>
      </c>
      <c r="G1450" s="276" t="s">
        <v>171</v>
      </c>
      <c r="H1450" s="277">
        <v>77.401</v>
      </c>
      <c r="I1450" s="278"/>
      <c r="J1450" s="279">
        <f>ROUND(I1450*H1450,2)</f>
        <v>0</v>
      </c>
      <c r="K1450" s="275" t="s">
        <v>1</v>
      </c>
      <c r="L1450" s="280"/>
      <c r="M1450" s="281" t="s">
        <v>1</v>
      </c>
      <c r="N1450" s="282" t="s">
        <v>38</v>
      </c>
      <c r="O1450" s="86"/>
      <c r="P1450" s="246">
        <f>O1450*H1450</f>
        <v>0</v>
      </c>
      <c r="Q1450" s="246">
        <v>0.00046</v>
      </c>
      <c r="R1450" s="246">
        <f>Q1450*H1450</f>
        <v>0.03560446</v>
      </c>
      <c r="S1450" s="246">
        <v>0</v>
      </c>
      <c r="T1450" s="247">
        <f>S1450*H1450</f>
        <v>0</v>
      </c>
      <c r="AR1450" s="248" t="s">
        <v>178</v>
      </c>
      <c r="AT1450" s="248" t="s">
        <v>174</v>
      </c>
      <c r="AU1450" s="248" t="s">
        <v>83</v>
      </c>
      <c r="AY1450" s="17" t="s">
        <v>139</v>
      </c>
      <c r="BE1450" s="249">
        <f>IF(N1450="základní",J1450,0)</f>
        <v>0</v>
      </c>
      <c r="BF1450" s="249">
        <f>IF(N1450="snížená",J1450,0)</f>
        <v>0</v>
      </c>
      <c r="BG1450" s="249">
        <f>IF(N1450="zákl. přenesená",J1450,0)</f>
        <v>0</v>
      </c>
      <c r="BH1450" s="249">
        <f>IF(N1450="sníž. přenesená",J1450,0)</f>
        <v>0</v>
      </c>
      <c r="BI1450" s="249">
        <f>IF(N1450="nulová",J1450,0)</f>
        <v>0</v>
      </c>
      <c r="BJ1450" s="17" t="s">
        <v>81</v>
      </c>
      <c r="BK1450" s="249">
        <f>ROUND(I1450*H1450,2)</f>
        <v>0</v>
      </c>
      <c r="BL1450" s="17" t="s">
        <v>146</v>
      </c>
      <c r="BM1450" s="248" t="s">
        <v>1829</v>
      </c>
    </row>
    <row r="1451" spans="2:51" s="12" customFormat="1" ht="12">
      <c r="B1451" s="250"/>
      <c r="C1451" s="251"/>
      <c r="D1451" s="252" t="s">
        <v>148</v>
      </c>
      <c r="E1451" s="253" t="s">
        <v>1</v>
      </c>
      <c r="F1451" s="254" t="s">
        <v>1830</v>
      </c>
      <c r="G1451" s="251"/>
      <c r="H1451" s="255">
        <v>77.401</v>
      </c>
      <c r="I1451" s="256"/>
      <c r="J1451" s="251"/>
      <c r="K1451" s="251"/>
      <c r="L1451" s="257"/>
      <c r="M1451" s="258"/>
      <c r="N1451" s="259"/>
      <c r="O1451" s="259"/>
      <c r="P1451" s="259"/>
      <c r="Q1451" s="259"/>
      <c r="R1451" s="259"/>
      <c r="S1451" s="259"/>
      <c r="T1451" s="260"/>
      <c r="AT1451" s="261" t="s">
        <v>148</v>
      </c>
      <c r="AU1451" s="261" t="s">
        <v>83</v>
      </c>
      <c r="AV1451" s="12" t="s">
        <v>83</v>
      </c>
      <c r="AW1451" s="12" t="s">
        <v>30</v>
      </c>
      <c r="AX1451" s="12" t="s">
        <v>73</v>
      </c>
      <c r="AY1451" s="261" t="s">
        <v>139</v>
      </c>
    </row>
    <row r="1452" spans="2:51" s="13" customFormat="1" ht="12">
      <c r="B1452" s="262"/>
      <c r="C1452" s="263"/>
      <c r="D1452" s="252" t="s">
        <v>148</v>
      </c>
      <c r="E1452" s="264" t="s">
        <v>1</v>
      </c>
      <c r="F1452" s="265" t="s">
        <v>150</v>
      </c>
      <c r="G1452" s="263"/>
      <c r="H1452" s="266">
        <v>77.401</v>
      </c>
      <c r="I1452" s="267"/>
      <c r="J1452" s="263"/>
      <c r="K1452" s="263"/>
      <c r="L1452" s="268"/>
      <c r="M1452" s="269"/>
      <c r="N1452" s="270"/>
      <c r="O1452" s="270"/>
      <c r="P1452" s="270"/>
      <c r="Q1452" s="270"/>
      <c r="R1452" s="270"/>
      <c r="S1452" s="270"/>
      <c r="T1452" s="271"/>
      <c r="AT1452" s="272" t="s">
        <v>148</v>
      </c>
      <c r="AU1452" s="272" t="s">
        <v>83</v>
      </c>
      <c r="AV1452" s="13" t="s">
        <v>146</v>
      </c>
      <c r="AW1452" s="13" t="s">
        <v>30</v>
      </c>
      <c r="AX1452" s="13" t="s">
        <v>81</v>
      </c>
      <c r="AY1452" s="272" t="s">
        <v>139</v>
      </c>
    </row>
    <row r="1453" spans="2:65" s="1" customFormat="1" ht="24" customHeight="1">
      <c r="B1453" s="38"/>
      <c r="C1453" s="237" t="s">
        <v>1831</v>
      </c>
      <c r="D1453" s="237" t="s">
        <v>141</v>
      </c>
      <c r="E1453" s="238" t="s">
        <v>1832</v>
      </c>
      <c r="F1453" s="239" t="s">
        <v>1833</v>
      </c>
      <c r="G1453" s="240" t="s">
        <v>171</v>
      </c>
      <c r="H1453" s="241">
        <v>600.175</v>
      </c>
      <c r="I1453" s="242"/>
      <c r="J1453" s="243">
        <f>ROUND(I1453*H1453,2)</f>
        <v>0</v>
      </c>
      <c r="K1453" s="239" t="s">
        <v>1</v>
      </c>
      <c r="L1453" s="43"/>
      <c r="M1453" s="244" t="s">
        <v>1</v>
      </c>
      <c r="N1453" s="245" t="s">
        <v>38</v>
      </c>
      <c r="O1453" s="86"/>
      <c r="P1453" s="246">
        <f>O1453*H1453</f>
        <v>0</v>
      </c>
      <c r="Q1453" s="246">
        <v>0</v>
      </c>
      <c r="R1453" s="246">
        <f>Q1453*H1453</f>
        <v>0</v>
      </c>
      <c r="S1453" s="246">
        <v>0</v>
      </c>
      <c r="T1453" s="247">
        <f>S1453*H1453</f>
        <v>0</v>
      </c>
      <c r="AR1453" s="248" t="s">
        <v>146</v>
      </c>
      <c r="AT1453" s="248" t="s">
        <v>141</v>
      </c>
      <c r="AU1453" s="248" t="s">
        <v>83</v>
      </c>
      <c r="AY1453" s="17" t="s">
        <v>139</v>
      </c>
      <c r="BE1453" s="249">
        <f>IF(N1453="základní",J1453,0)</f>
        <v>0</v>
      </c>
      <c r="BF1453" s="249">
        <f>IF(N1453="snížená",J1453,0)</f>
        <v>0</v>
      </c>
      <c r="BG1453" s="249">
        <f>IF(N1453="zákl. přenesená",J1453,0)</f>
        <v>0</v>
      </c>
      <c r="BH1453" s="249">
        <f>IF(N1453="sníž. přenesená",J1453,0)</f>
        <v>0</v>
      </c>
      <c r="BI1453" s="249">
        <f>IF(N1453="nulová",J1453,0)</f>
        <v>0</v>
      </c>
      <c r="BJ1453" s="17" t="s">
        <v>81</v>
      </c>
      <c r="BK1453" s="249">
        <f>ROUND(I1453*H1453,2)</f>
        <v>0</v>
      </c>
      <c r="BL1453" s="17" t="s">
        <v>146</v>
      </c>
      <c r="BM1453" s="248" t="s">
        <v>1834</v>
      </c>
    </row>
    <row r="1454" spans="2:51" s="14" customFormat="1" ht="12">
      <c r="B1454" s="289"/>
      <c r="C1454" s="290"/>
      <c r="D1454" s="252" t="s">
        <v>148</v>
      </c>
      <c r="E1454" s="291" t="s">
        <v>1</v>
      </c>
      <c r="F1454" s="292" t="s">
        <v>1835</v>
      </c>
      <c r="G1454" s="290"/>
      <c r="H1454" s="291" t="s">
        <v>1</v>
      </c>
      <c r="I1454" s="293"/>
      <c r="J1454" s="290"/>
      <c r="K1454" s="290"/>
      <c r="L1454" s="294"/>
      <c r="M1454" s="295"/>
      <c r="N1454" s="296"/>
      <c r="O1454" s="296"/>
      <c r="P1454" s="296"/>
      <c r="Q1454" s="296"/>
      <c r="R1454" s="296"/>
      <c r="S1454" s="296"/>
      <c r="T1454" s="297"/>
      <c r="AT1454" s="298" t="s">
        <v>148</v>
      </c>
      <c r="AU1454" s="298" t="s">
        <v>83</v>
      </c>
      <c r="AV1454" s="14" t="s">
        <v>81</v>
      </c>
      <c r="AW1454" s="14" t="s">
        <v>30</v>
      </c>
      <c r="AX1454" s="14" t="s">
        <v>73</v>
      </c>
      <c r="AY1454" s="298" t="s">
        <v>139</v>
      </c>
    </row>
    <row r="1455" spans="2:51" s="12" customFormat="1" ht="12">
      <c r="B1455" s="250"/>
      <c r="C1455" s="251"/>
      <c r="D1455" s="252" t="s">
        <v>148</v>
      </c>
      <c r="E1455" s="253" t="s">
        <v>1</v>
      </c>
      <c r="F1455" s="254" t="s">
        <v>1836</v>
      </c>
      <c r="G1455" s="251"/>
      <c r="H1455" s="255">
        <v>14.8</v>
      </c>
      <c r="I1455" s="256"/>
      <c r="J1455" s="251"/>
      <c r="K1455" s="251"/>
      <c r="L1455" s="257"/>
      <c r="M1455" s="258"/>
      <c r="N1455" s="259"/>
      <c r="O1455" s="259"/>
      <c r="P1455" s="259"/>
      <c r="Q1455" s="259"/>
      <c r="R1455" s="259"/>
      <c r="S1455" s="259"/>
      <c r="T1455" s="260"/>
      <c r="AT1455" s="261" t="s">
        <v>148</v>
      </c>
      <c r="AU1455" s="261" t="s">
        <v>83</v>
      </c>
      <c r="AV1455" s="12" t="s">
        <v>83</v>
      </c>
      <c r="AW1455" s="12" t="s">
        <v>30</v>
      </c>
      <c r="AX1455" s="12" t="s">
        <v>73</v>
      </c>
      <c r="AY1455" s="261" t="s">
        <v>139</v>
      </c>
    </row>
    <row r="1456" spans="2:51" s="12" customFormat="1" ht="12">
      <c r="B1456" s="250"/>
      <c r="C1456" s="251"/>
      <c r="D1456" s="252" t="s">
        <v>148</v>
      </c>
      <c r="E1456" s="253" t="s">
        <v>1</v>
      </c>
      <c r="F1456" s="254" t="s">
        <v>1837</v>
      </c>
      <c r="G1456" s="251"/>
      <c r="H1456" s="255">
        <v>35.46</v>
      </c>
      <c r="I1456" s="256"/>
      <c r="J1456" s="251"/>
      <c r="K1456" s="251"/>
      <c r="L1456" s="257"/>
      <c r="M1456" s="258"/>
      <c r="N1456" s="259"/>
      <c r="O1456" s="259"/>
      <c r="P1456" s="259"/>
      <c r="Q1456" s="259"/>
      <c r="R1456" s="259"/>
      <c r="S1456" s="259"/>
      <c r="T1456" s="260"/>
      <c r="AT1456" s="261" t="s">
        <v>148</v>
      </c>
      <c r="AU1456" s="261" t="s">
        <v>83</v>
      </c>
      <c r="AV1456" s="12" t="s">
        <v>83</v>
      </c>
      <c r="AW1456" s="12" t="s">
        <v>30</v>
      </c>
      <c r="AX1456" s="12" t="s">
        <v>73</v>
      </c>
      <c r="AY1456" s="261" t="s">
        <v>139</v>
      </c>
    </row>
    <row r="1457" spans="2:51" s="12" customFormat="1" ht="12">
      <c r="B1457" s="250"/>
      <c r="C1457" s="251"/>
      <c r="D1457" s="252" t="s">
        <v>148</v>
      </c>
      <c r="E1457" s="253" t="s">
        <v>1</v>
      </c>
      <c r="F1457" s="254" t="s">
        <v>1838</v>
      </c>
      <c r="G1457" s="251"/>
      <c r="H1457" s="255">
        <v>6.35</v>
      </c>
      <c r="I1457" s="256"/>
      <c r="J1457" s="251"/>
      <c r="K1457" s="251"/>
      <c r="L1457" s="257"/>
      <c r="M1457" s="258"/>
      <c r="N1457" s="259"/>
      <c r="O1457" s="259"/>
      <c r="P1457" s="259"/>
      <c r="Q1457" s="259"/>
      <c r="R1457" s="259"/>
      <c r="S1457" s="259"/>
      <c r="T1457" s="260"/>
      <c r="AT1457" s="261" t="s">
        <v>148</v>
      </c>
      <c r="AU1457" s="261" t="s">
        <v>83</v>
      </c>
      <c r="AV1457" s="12" t="s">
        <v>83</v>
      </c>
      <c r="AW1457" s="12" t="s">
        <v>30</v>
      </c>
      <c r="AX1457" s="12" t="s">
        <v>73</v>
      </c>
      <c r="AY1457" s="261" t="s">
        <v>139</v>
      </c>
    </row>
    <row r="1458" spans="2:51" s="12" customFormat="1" ht="12">
      <c r="B1458" s="250"/>
      <c r="C1458" s="251"/>
      <c r="D1458" s="252" t="s">
        <v>148</v>
      </c>
      <c r="E1458" s="253" t="s">
        <v>1</v>
      </c>
      <c r="F1458" s="254" t="s">
        <v>1839</v>
      </c>
      <c r="G1458" s="251"/>
      <c r="H1458" s="255">
        <v>22.5</v>
      </c>
      <c r="I1458" s="256"/>
      <c r="J1458" s="251"/>
      <c r="K1458" s="251"/>
      <c r="L1458" s="257"/>
      <c r="M1458" s="258"/>
      <c r="N1458" s="259"/>
      <c r="O1458" s="259"/>
      <c r="P1458" s="259"/>
      <c r="Q1458" s="259"/>
      <c r="R1458" s="259"/>
      <c r="S1458" s="259"/>
      <c r="T1458" s="260"/>
      <c r="AT1458" s="261" t="s">
        <v>148</v>
      </c>
      <c r="AU1458" s="261" t="s">
        <v>83</v>
      </c>
      <c r="AV1458" s="12" t="s">
        <v>83</v>
      </c>
      <c r="AW1458" s="12" t="s">
        <v>30</v>
      </c>
      <c r="AX1458" s="12" t="s">
        <v>73</v>
      </c>
      <c r="AY1458" s="261" t="s">
        <v>139</v>
      </c>
    </row>
    <row r="1459" spans="2:51" s="12" customFormat="1" ht="12">
      <c r="B1459" s="250"/>
      <c r="C1459" s="251"/>
      <c r="D1459" s="252" t="s">
        <v>148</v>
      </c>
      <c r="E1459" s="253" t="s">
        <v>1</v>
      </c>
      <c r="F1459" s="254" t="s">
        <v>1840</v>
      </c>
      <c r="G1459" s="251"/>
      <c r="H1459" s="255">
        <v>49.5</v>
      </c>
      <c r="I1459" s="256"/>
      <c r="J1459" s="251"/>
      <c r="K1459" s="251"/>
      <c r="L1459" s="257"/>
      <c r="M1459" s="258"/>
      <c r="N1459" s="259"/>
      <c r="O1459" s="259"/>
      <c r="P1459" s="259"/>
      <c r="Q1459" s="259"/>
      <c r="R1459" s="259"/>
      <c r="S1459" s="259"/>
      <c r="T1459" s="260"/>
      <c r="AT1459" s="261" t="s">
        <v>148</v>
      </c>
      <c r="AU1459" s="261" t="s">
        <v>83</v>
      </c>
      <c r="AV1459" s="12" t="s">
        <v>83</v>
      </c>
      <c r="AW1459" s="12" t="s">
        <v>30</v>
      </c>
      <c r="AX1459" s="12" t="s">
        <v>73</v>
      </c>
      <c r="AY1459" s="261" t="s">
        <v>139</v>
      </c>
    </row>
    <row r="1460" spans="2:51" s="12" customFormat="1" ht="12">
      <c r="B1460" s="250"/>
      <c r="C1460" s="251"/>
      <c r="D1460" s="252" t="s">
        <v>148</v>
      </c>
      <c r="E1460" s="253" t="s">
        <v>1</v>
      </c>
      <c r="F1460" s="254" t="s">
        <v>1841</v>
      </c>
      <c r="G1460" s="251"/>
      <c r="H1460" s="255">
        <v>11.4</v>
      </c>
      <c r="I1460" s="256"/>
      <c r="J1460" s="251"/>
      <c r="K1460" s="251"/>
      <c r="L1460" s="257"/>
      <c r="M1460" s="258"/>
      <c r="N1460" s="259"/>
      <c r="O1460" s="259"/>
      <c r="P1460" s="259"/>
      <c r="Q1460" s="259"/>
      <c r="R1460" s="259"/>
      <c r="S1460" s="259"/>
      <c r="T1460" s="260"/>
      <c r="AT1460" s="261" t="s">
        <v>148</v>
      </c>
      <c r="AU1460" s="261" t="s">
        <v>83</v>
      </c>
      <c r="AV1460" s="12" t="s">
        <v>83</v>
      </c>
      <c r="AW1460" s="12" t="s">
        <v>30</v>
      </c>
      <c r="AX1460" s="12" t="s">
        <v>73</v>
      </c>
      <c r="AY1460" s="261" t="s">
        <v>139</v>
      </c>
    </row>
    <row r="1461" spans="2:51" s="12" customFormat="1" ht="12">
      <c r="B1461" s="250"/>
      <c r="C1461" s="251"/>
      <c r="D1461" s="252" t="s">
        <v>148</v>
      </c>
      <c r="E1461" s="253" t="s">
        <v>1</v>
      </c>
      <c r="F1461" s="254" t="s">
        <v>1842</v>
      </c>
      <c r="G1461" s="251"/>
      <c r="H1461" s="255">
        <v>9.66</v>
      </c>
      <c r="I1461" s="256"/>
      <c r="J1461" s="251"/>
      <c r="K1461" s="251"/>
      <c r="L1461" s="257"/>
      <c r="M1461" s="258"/>
      <c r="N1461" s="259"/>
      <c r="O1461" s="259"/>
      <c r="P1461" s="259"/>
      <c r="Q1461" s="259"/>
      <c r="R1461" s="259"/>
      <c r="S1461" s="259"/>
      <c r="T1461" s="260"/>
      <c r="AT1461" s="261" t="s">
        <v>148</v>
      </c>
      <c r="AU1461" s="261" t="s">
        <v>83</v>
      </c>
      <c r="AV1461" s="12" t="s">
        <v>83</v>
      </c>
      <c r="AW1461" s="12" t="s">
        <v>30</v>
      </c>
      <c r="AX1461" s="12" t="s">
        <v>73</v>
      </c>
      <c r="AY1461" s="261" t="s">
        <v>139</v>
      </c>
    </row>
    <row r="1462" spans="2:51" s="12" customFormat="1" ht="12">
      <c r="B1462" s="250"/>
      <c r="C1462" s="251"/>
      <c r="D1462" s="252" t="s">
        <v>148</v>
      </c>
      <c r="E1462" s="253" t="s">
        <v>1</v>
      </c>
      <c r="F1462" s="254" t="s">
        <v>1843</v>
      </c>
      <c r="G1462" s="251"/>
      <c r="H1462" s="255">
        <v>5.45</v>
      </c>
      <c r="I1462" s="256"/>
      <c r="J1462" s="251"/>
      <c r="K1462" s="251"/>
      <c r="L1462" s="257"/>
      <c r="M1462" s="258"/>
      <c r="N1462" s="259"/>
      <c r="O1462" s="259"/>
      <c r="P1462" s="259"/>
      <c r="Q1462" s="259"/>
      <c r="R1462" s="259"/>
      <c r="S1462" s="259"/>
      <c r="T1462" s="260"/>
      <c r="AT1462" s="261" t="s">
        <v>148</v>
      </c>
      <c r="AU1462" s="261" t="s">
        <v>83</v>
      </c>
      <c r="AV1462" s="12" t="s">
        <v>83</v>
      </c>
      <c r="AW1462" s="12" t="s">
        <v>30</v>
      </c>
      <c r="AX1462" s="12" t="s">
        <v>73</v>
      </c>
      <c r="AY1462" s="261" t="s">
        <v>139</v>
      </c>
    </row>
    <row r="1463" spans="2:51" s="12" customFormat="1" ht="12">
      <c r="B1463" s="250"/>
      <c r="C1463" s="251"/>
      <c r="D1463" s="252" t="s">
        <v>148</v>
      </c>
      <c r="E1463" s="253" t="s">
        <v>1</v>
      </c>
      <c r="F1463" s="254" t="s">
        <v>1844</v>
      </c>
      <c r="G1463" s="251"/>
      <c r="H1463" s="255">
        <v>45.25</v>
      </c>
      <c r="I1463" s="256"/>
      <c r="J1463" s="251"/>
      <c r="K1463" s="251"/>
      <c r="L1463" s="257"/>
      <c r="M1463" s="258"/>
      <c r="N1463" s="259"/>
      <c r="O1463" s="259"/>
      <c r="P1463" s="259"/>
      <c r="Q1463" s="259"/>
      <c r="R1463" s="259"/>
      <c r="S1463" s="259"/>
      <c r="T1463" s="260"/>
      <c r="AT1463" s="261" t="s">
        <v>148</v>
      </c>
      <c r="AU1463" s="261" t="s">
        <v>83</v>
      </c>
      <c r="AV1463" s="12" t="s">
        <v>83</v>
      </c>
      <c r="AW1463" s="12" t="s">
        <v>30</v>
      </c>
      <c r="AX1463" s="12" t="s">
        <v>73</v>
      </c>
      <c r="AY1463" s="261" t="s">
        <v>139</v>
      </c>
    </row>
    <row r="1464" spans="2:51" s="12" customFormat="1" ht="12">
      <c r="B1464" s="250"/>
      <c r="C1464" s="251"/>
      <c r="D1464" s="252" t="s">
        <v>148</v>
      </c>
      <c r="E1464" s="253" t="s">
        <v>1</v>
      </c>
      <c r="F1464" s="254" t="s">
        <v>1845</v>
      </c>
      <c r="G1464" s="251"/>
      <c r="H1464" s="255">
        <v>49.8</v>
      </c>
      <c r="I1464" s="256"/>
      <c r="J1464" s="251"/>
      <c r="K1464" s="251"/>
      <c r="L1464" s="257"/>
      <c r="M1464" s="258"/>
      <c r="N1464" s="259"/>
      <c r="O1464" s="259"/>
      <c r="P1464" s="259"/>
      <c r="Q1464" s="259"/>
      <c r="R1464" s="259"/>
      <c r="S1464" s="259"/>
      <c r="T1464" s="260"/>
      <c r="AT1464" s="261" t="s">
        <v>148</v>
      </c>
      <c r="AU1464" s="261" t="s">
        <v>83</v>
      </c>
      <c r="AV1464" s="12" t="s">
        <v>83</v>
      </c>
      <c r="AW1464" s="12" t="s">
        <v>30</v>
      </c>
      <c r="AX1464" s="12" t="s">
        <v>73</v>
      </c>
      <c r="AY1464" s="261" t="s">
        <v>139</v>
      </c>
    </row>
    <row r="1465" spans="2:51" s="12" customFormat="1" ht="12">
      <c r="B1465" s="250"/>
      <c r="C1465" s="251"/>
      <c r="D1465" s="252" t="s">
        <v>148</v>
      </c>
      <c r="E1465" s="253" t="s">
        <v>1</v>
      </c>
      <c r="F1465" s="254" t="s">
        <v>1846</v>
      </c>
      <c r="G1465" s="251"/>
      <c r="H1465" s="255">
        <v>27.84</v>
      </c>
      <c r="I1465" s="256"/>
      <c r="J1465" s="251"/>
      <c r="K1465" s="251"/>
      <c r="L1465" s="257"/>
      <c r="M1465" s="258"/>
      <c r="N1465" s="259"/>
      <c r="O1465" s="259"/>
      <c r="P1465" s="259"/>
      <c r="Q1465" s="259"/>
      <c r="R1465" s="259"/>
      <c r="S1465" s="259"/>
      <c r="T1465" s="260"/>
      <c r="AT1465" s="261" t="s">
        <v>148</v>
      </c>
      <c r="AU1465" s="261" t="s">
        <v>83</v>
      </c>
      <c r="AV1465" s="12" t="s">
        <v>83</v>
      </c>
      <c r="AW1465" s="12" t="s">
        <v>30</v>
      </c>
      <c r="AX1465" s="12" t="s">
        <v>73</v>
      </c>
      <c r="AY1465" s="261" t="s">
        <v>139</v>
      </c>
    </row>
    <row r="1466" spans="2:51" s="12" customFormat="1" ht="12">
      <c r="B1466" s="250"/>
      <c r="C1466" s="251"/>
      <c r="D1466" s="252" t="s">
        <v>148</v>
      </c>
      <c r="E1466" s="253" t="s">
        <v>1</v>
      </c>
      <c r="F1466" s="254" t="s">
        <v>1847</v>
      </c>
      <c r="G1466" s="251"/>
      <c r="H1466" s="255">
        <v>1.77</v>
      </c>
      <c r="I1466" s="256"/>
      <c r="J1466" s="251"/>
      <c r="K1466" s="251"/>
      <c r="L1466" s="257"/>
      <c r="M1466" s="258"/>
      <c r="N1466" s="259"/>
      <c r="O1466" s="259"/>
      <c r="P1466" s="259"/>
      <c r="Q1466" s="259"/>
      <c r="R1466" s="259"/>
      <c r="S1466" s="259"/>
      <c r="T1466" s="260"/>
      <c r="AT1466" s="261" t="s">
        <v>148</v>
      </c>
      <c r="AU1466" s="261" t="s">
        <v>83</v>
      </c>
      <c r="AV1466" s="12" t="s">
        <v>83</v>
      </c>
      <c r="AW1466" s="12" t="s">
        <v>30</v>
      </c>
      <c r="AX1466" s="12" t="s">
        <v>73</v>
      </c>
      <c r="AY1466" s="261" t="s">
        <v>139</v>
      </c>
    </row>
    <row r="1467" spans="2:51" s="12" customFormat="1" ht="12">
      <c r="B1467" s="250"/>
      <c r="C1467" s="251"/>
      <c r="D1467" s="252" t="s">
        <v>148</v>
      </c>
      <c r="E1467" s="253" t="s">
        <v>1</v>
      </c>
      <c r="F1467" s="254" t="s">
        <v>1848</v>
      </c>
      <c r="G1467" s="251"/>
      <c r="H1467" s="255">
        <v>1.63</v>
      </c>
      <c r="I1467" s="256"/>
      <c r="J1467" s="251"/>
      <c r="K1467" s="251"/>
      <c r="L1467" s="257"/>
      <c r="M1467" s="258"/>
      <c r="N1467" s="259"/>
      <c r="O1467" s="259"/>
      <c r="P1467" s="259"/>
      <c r="Q1467" s="259"/>
      <c r="R1467" s="259"/>
      <c r="S1467" s="259"/>
      <c r="T1467" s="260"/>
      <c r="AT1467" s="261" t="s">
        <v>148</v>
      </c>
      <c r="AU1467" s="261" t="s">
        <v>83</v>
      </c>
      <c r="AV1467" s="12" t="s">
        <v>83</v>
      </c>
      <c r="AW1467" s="12" t="s">
        <v>30</v>
      </c>
      <c r="AX1467" s="12" t="s">
        <v>73</v>
      </c>
      <c r="AY1467" s="261" t="s">
        <v>139</v>
      </c>
    </row>
    <row r="1468" spans="2:51" s="12" customFormat="1" ht="12">
      <c r="B1468" s="250"/>
      <c r="C1468" s="251"/>
      <c r="D1468" s="252" t="s">
        <v>148</v>
      </c>
      <c r="E1468" s="253" t="s">
        <v>1</v>
      </c>
      <c r="F1468" s="254" t="s">
        <v>1849</v>
      </c>
      <c r="G1468" s="251"/>
      <c r="H1468" s="255">
        <v>1.9</v>
      </c>
      <c r="I1468" s="256"/>
      <c r="J1468" s="251"/>
      <c r="K1468" s="251"/>
      <c r="L1468" s="257"/>
      <c r="M1468" s="258"/>
      <c r="N1468" s="259"/>
      <c r="O1468" s="259"/>
      <c r="P1468" s="259"/>
      <c r="Q1468" s="259"/>
      <c r="R1468" s="259"/>
      <c r="S1468" s="259"/>
      <c r="T1468" s="260"/>
      <c r="AT1468" s="261" t="s">
        <v>148</v>
      </c>
      <c r="AU1468" s="261" t="s">
        <v>83</v>
      </c>
      <c r="AV1468" s="12" t="s">
        <v>83</v>
      </c>
      <c r="AW1468" s="12" t="s">
        <v>30</v>
      </c>
      <c r="AX1468" s="12" t="s">
        <v>73</v>
      </c>
      <c r="AY1468" s="261" t="s">
        <v>139</v>
      </c>
    </row>
    <row r="1469" spans="2:51" s="12" customFormat="1" ht="12">
      <c r="B1469" s="250"/>
      <c r="C1469" s="251"/>
      <c r="D1469" s="252" t="s">
        <v>148</v>
      </c>
      <c r="E1469" s="253" t="s">
        <v>1</v>
      </c>
      <c r="F1469" s="254" t="s">
        <v>1850</v>
      </c>
      <c r="G1469" s="251"/>
      <c r="H1469" s="255">
        <v>18.45</v>
      </c>
      <c r="I1469" s="256"/>
      <c r="J1469" s="251"/>
      <c r="K1469" s="251"/>
      <c r="L1469" s="257"/>
      <c r="M1469" s="258"/>
      <c r="N1469" s="259"/>
      <c r="O1469" s="259"/>
      <c r="P1469" s="259"/>
      <c r="Q1469" s="259"/>
      <c r="R1469" s="259"/>
      <c r="S1469" s="259"/>
      <c r="T1469" s="260"/>
      <c r="AT1469" s="261" t="s">
        <v>148</v>
      </c>
      <c r="AU1469" s="261" t="s">
        <v>83</v>
      </c>
      <c r="AV1469" s="12" t="s">
        <v>83</v>
      </c>
      <c r="AW1469" s="12" t="s">
        <v>30</v>
      </c>
      <c r="AX1469" s="12" t="s">
        <v>73</v>
      </c>
      <c r="AY1469" s="261" t="s">
        <v>139</v>
      </c>
    </row>
    <row r="1470" spans="2:51" s="12" customFormat="1" ht="12">
      <c r="B1470" s="250"/>
      <c r="C1470" s="251"/>
      <c r="D1470" s="252" t="s">
        <v>148</v>
      </c>
      <c r="E1470" s="253" t="s">
        <v>1</v>
      </c>
      <c r="F1470" s="254" t="s">
        <v>1851</v>
      </c>
      <c r="G1470" s="251"/>
      <c r="H1470" s="255">
        <v>9.06</v>
      </c>
      <c r="I1470" s="256"/>
      <c r="J1470" s="251"/>
      <c r="K1470" s="251"/>
      <c r="L1470" s="257"/>
      <c r="M1470" s="258"/>
      <c r="N1470" s="259"/>
      <c r="O1470" s="259"/>
      <c r="P1470" s="259"/>
      <c r="Q1470" s="259"/>
      <c r="R1470" s="259"/>
      <c r="S1470" s="259"/>
      <c r="T1470" s="260"/>
      <c r="AT1470" s="261" t="s">
        <v>148</v>
      </c>
      <c r="AU1470" s="261" t="s">
        <v>83</v>
      </c>
      <c r="AV1470" s="12" t="s">
        <v>83</v>
      </c>
      <c r="AW1470" s="12" t="s">
        <v>30</v>
      </c>
      <c r="AX1470" s="12" t="s">
        <v>73</v>
      </c>
      <c r="AY1470" s="261" t="s">
        <v>139</v>
      </c>
    </row>
    <row r="1471" spans="2:51" s="12" customFormat="1" ht="12">
      <c r="B1471" s="250"/>
      <c r="C1471" s="251"/>
      <c r="D1471" s="252" t="s">
        <v>148</v>
      </c>
      <c r="E1471" s="253" t="s">
        <v>1</v>
      </c>
      <c r="F1471" s="254" t="s">
        <v>1852</v>
      </c>
      <c r="G1471" s="251"/>
      <c r="H1471" s="255">
        <v>9.295</v>
      </c>
      <c r="I1471" s="256"/>
      <c r="J1471" s="251"/>
      <c r="K1471" s="251"/>
      <c r="L1471" s="257"/>
      <c r="M1471" s="258"/>
      <c r="N1471" s="259"/>
      <c r="O1471" s="259"/>
      <c r="P1471" s="259"/>
      <c r="Q1471" s="259"/>
      <c r="R1471" s="259"/>
      <c r="S1471" s="259"/>
      <c r="T1471" s="260"/>
      <c r="AT1471" s="261" t="s">
        <v>148</v>
      </c>
      <c r="AU1471" s="261" t="s">
        <v>83</v>
      </c>
      <c r="AV1471" s="12" t="s">
        <v>83</v>
      </c>
      <c r="AW1471" s="12" t="s">
        <v>30</v>
      </c>
      <c r="AX1471" s="12" t="s">
        <v>73</v>
      </c>
      <c r="AY1471" s="261" t="s">
        <v>139</v>
      </c>
    </row>
    <row r="1472" spans="2:51" s="12" customFormat="1" ht="12">
      <c r="B1472" s="250"/>
      <c r="C1472" s="251"/>
      <c r="D1472" s="252" t="s">
        <v>148</v>
      </c>
      <c r="E1472" s="253" t="s">
        <v>1</v>
      </c>
      <c r="F1472" s="254" t="s">
        <v>1853</v>
      </c>
      <c r="G1472" s="251"/>
      <c r="H1472" s="255">
        <v>7.7</v>
      </c>
      <c r="I1472" s="256"/>
      <c r="J1472" s="251"/>
      <c r="K1472" s="251"/>
      <c r="L1472" s="257"/>
      <c r="M1472" s="258"/>
      <c r="N1472" s="259"/>
      <c r="O1472" s="259"/>
      <c r="P1472" s="259"/>
      <c r="Q1472" s="259"/>
      <c r="R1472" s="259"/>
      <c r="S1472" s="259"/>
      <c r="T1472" s="260"/>
      <c r="AT1472" s="261" t="s">
        <v>148</v>
      </c>
      <c r="AU1472" s="261" t="s">
        <v>83</v>
      </c>
      <c r="AV1472" s="12" t="s">
        <v>83</v>
      </c>
      <c r="AW1472" s="12" t="s">
        <v>30</v>
      </c>
      <c r="AX1472" s="12" t="s">
        <v>73</v>
      </c>
      <c r="AY1472" s="261" t="s">
        <v>139</v>
      </c>
    </row>
    <row r="1473" spans="2:51" s="12" customFormat="1" ht="12">
      <c r="B1473" s="250"/>
      <c r="C1473" s="251"/>
      <c r="D1473" s="252" t="s">
        <v>148</v>
      </c>
      <c r="E1473" s="253" t="s">
        <v>1</v>
      </c>
      <c r="F1473" s="254" t="s">
        <v>1854</v>
      </c>
      <c r="G1473" s="251"/>
      <c r="H1473" s="255">
        <v>7.9</v>
      </c>
      <c r="I1473" s="256"/>
      <c r="J1473" s="251"/>
      <c r="K1473" s="251"/>
      <c r="L1473" s="257"/>
      <c r="M1473" s="258"/>
      <c r="N1473" s="259"/>
      <c r="O1473" s="259"/>
      <c r="P1473" s="259"/>
      <c r="Q1473" s="259"/>
      <c r="R1473" s="259"/>
      <c r="S1473" s="259"/>
      <c r="T1473" s="260"/>
      <c r="AT1473" s="261" t="s">
        <v>148</v>
      </c>
      <c r="AU1473" s="261" t="s">
        <v>83</v>
      </c>
      <c r="AV1473" s="12" t="s">
        <v>83</v>
      </c>
      <c r="AW1473" s="12" t="s">
        <v>30</v>
      </c>
      <c r="AX1473" s="12" t="s">
        <v>73</v>
      </c>
      <c r="AY1473" s="261" t="s">
        <v>139</v>
      </c>
    </row>
    <row r="1474" spans="2:51" s="12" customFormat="1" ht="12">
      <c r="B1474" s="250"/>
      <c r="C1474" s="251"/>
      <c r="D1474" s="252" t="s">
        <v>148</v>
      </c>
      <c r="E1474" s="253" t="s">
        <v>1</v>
      </c>
      <c r="F1474" s="254" t="s">
        <v>1855</v>
      </c>
      <c r="G1474" s="251"/>
      <c r="H1474" s="255">
        <v>6.1</v>
      </c>
      <c r="I1474" s="256"/>
      <c r="J1474" s="251"/>
      <c r="K1474" s="251"/>
      <c r="L1474" s="257"/>
      <c r="M1474" s="258"/>
      <c r="N1474" s="259"/>
      <c r="O1474" s="259"/>
      <c r="P1474" s="259"/>
      <c r="Q1474" s="259"/>
      <c r="R1474" s="259"/>
      <c r="S1474" s="259"/>
      <c r="T1474" s="260"/>
      <c r="AT1474" s="261" t="s">
        <v>148</v>
      </c>
      <c r="AU1474" s="261" t="s">
        <v>83</v>
      </c>
      <c r="AV1474" s="12" t="s">
        <v>83</v>
      </c>
      <c r="AW1474" s="12" t="s">
        <v>30</v>
      </c>
      <c r="AX1474" s="12" t="s">
        <v>73</v>
      </c>
      <c r="AY1474" s="261" t="s">
        <v>139</v>
      </c>
    </row>
    <row r="1475" spans="2:51" s="12" customFormat="1" ht="12">
      <c r="B1475" s="250"/>
      <c r="C1475" s="251"/>
      <c r="D1475" s="252" t="s">
        <v>148</v>
      </c>
      <c r="E1475" s="253" t="s">
        <v>1</v>
      </c>
      <c r="F1475" s="254" t="s">
        <v>1856</v>
      </c>
      <c r="G1475" s="251"/>
      <c r="H1475" s="255">
        <v>5.8</v>
      </c>
      <c r="I1475" s="256"/>
      <c r="J1475" s="251"/>
      <c r="K1475" s="251"/>
      <c r="L1475" s="257"/>
      <c r="M1475" s="258"/>
      <c r="N1475" s="259"/>
      <c r="O1475" s="259"/>
      <c r="P1475" s="259"/>
      <c r="Q1475" s="259"/>
      <c r="R1475" s="259"/>
      <c r="S1475" s="259"/>
      <c r="T1475" s="260"/>
      <c r="AT1475" s="261" t="s">
        <v>148</v>
      </c>
      <c r="AU1475" s="261" t="s">
        <v>83</v>
      </c>
      <c r="AV1475" s="12" t="s">
        <v>83</v>
      </c>
      <c r="AW1475" s="12" t="s">
        <v>30</v>
      </c>
      <c r="AX1475" s="12" t="s">
        <v>73</v>
      </c>
      <c r="AY1475" s="261" t="s">
        <v>139</v>
      </c>
    </row>
    <row r="1476" spans="2:51" s="12" customFormat="1" ht="12">
      <c r="B1476" s="250"/>
      <c r="C1476" s="251"/>
      <c r="D1476" s="252" t="s">
        <v>148</v>
      </c>
      <c r="E1476" s="253" t="s">
        <v>1</v>
      </c>
      <c r="F1476" s="254" t="s">
        <v>1857</v>
      </c>
      <c r="G1476" s="251"/>
      <c r="H1476" s="255">
        <v>9.305</v>
      </c>
      <c r="I1476" s="256"/>
      <c r="J1476" s="251"/>
      <c r="K1476" s="251"/>
      <c r="L1476" s="257"/>
      <c r="M1476" s="258"/>
      <c r="N1476" s="259"/>
      <c r="O1476" s="259"/>
      <c r="P1476" s="259"/>
      <c r="Q1476" s="259"/>
      <c r="R1476" s="259"/>
      <c r="S1476" s="259"/>
      <c r="T1476" s="260"/>
      <c r="AT1476" s="261" t="s">
        <v>148</v>
      </c>
      <c r="AU1476" s="261" t="s">
        <v>83</v>
      </c>
      <c r="AV1476" s="12" t="s">
        <v>83</v>
      </c>
      <c r="AW1476" s="12" t="s">
        <v>30</v>
      </c>
      <c r="AX1476" s="12" t="s">
        <v>73</v>
      </c>
      <c r="AY1476" s="261" t="s">
        <v>139</v>
      </c>
    </row>
    <row r="1477" spans="2:51" s="12" customFormat="1" ht="12">
      <c r="B1477" s="250"/>
      <c r="C1477" s="251"/>
      <c r="D1477" s="252" t="s">
        <v>148</v>
      </c>
      <c r="E1477" s="253" t="s">
        <v>1</v>
      </c>
      <c r="F1477" s="254" t="s">
        <v>1858</v>
      </c>
      <c r="G1477" s="251"/>
      <c r="H1477" s="255">
        <v>9.755</v>
      </c>
      <c r="I1477" s="256"/>
      <c r="J1477" s="251"/>
      <c r="K1477" s="251"/>
      <c r="L1477" s="257"/>
      <c r="M1477" s="258"/>
      <c r="N1477" s="259"/>
      <c r="O1477" s="259"/>
      <c r="P1477" s="259"/>
      <c r="Q1477" s="259"/>
      <c r="R1477" s="259"/>
      <c r="S1477" s="259"/>
      <c r="T1477" s="260"/>
      <c r="AT1477" s="261" t="s">
        <v>148</v>
      </c>
      <c r="AU1477" s="261" t="s">
        <v>83</v>
      </c>
      <c r="AV1477" s="12" t="s">
        <v>83</v>
      </c>
      <c r="AW1477" s="12" t="s">
        <v>30</v>
      </c>
      <c r="AX1477" s="12" t="s">
        <v>73</v>
      </c>
      <c r="AY1477" s="261" t="s">
        <v>139</v>
      </c>
    </row>
    <row r="1478" spans="2:51" s="12" customFormat="1" ht="12">
      <c r="B1478" s="250"/>
      <c r="C1478" s="251"/>
      <c r="D1478" s="252" t="s">
        <v>148</v>
      </c>
      <c r="E1478" s="253" t="s">
        <v>1</v>
      </c>
      <c r="F1478" s="254" t="s">
        <v>1859</v>
      </c>
      <c r="G1478" s="251"/>
      <c r="H1478" s="255">
        <v>10.825</v>
      </c>
      <c r="I1478" s="256"/>
      <c r="J1478" s="251"/>
      <c r="K1478" s="251"/>
      <c r="L1478" s="257"/>
      <c r="M1478" s="258"/>
      <c r="N1478" s="259"/>
      <c r="O1478" s="259"/>
      <c r="P1478" s="259"/>
      <c r="Q1478" s="259"/>
      <c r="R1478" s="259"/>
      <c r="S1478" s="259"/>
      <c r="T1478" s="260"/>
      <c r="AT1478" s="261" t="s">
        <v>148</v>
      </c>
      <c r="AU1478" s="261" t="s">
        <v>83</v>
      </c>
      <c r="AV1478" s="12" t="s">
        <v>83</v>
      </c>
      <c r="AW1478" s="12" t="s">
        <v>30</v>
      </c>
      <c r="AX1478" s="12" t="s">
        <v>73</v>
      </c>
      <c r="AY1478" s="261" t="s">
        <v>139</v>
      </c>
    </row>
    <row r="1479" spans="2:51" s="12" customFormat="1" ht="12">
      <c r="B1479" s="250"/>
      <c r="C1479" s="251"/>
      <c r="D1479" s="252" t="s">
        <v>148</v>
      </c>
      <c r="E1479" s="253" t="s">
        <v>1</v>
      </c>
      <c r="F1479" s="254" t="s">
        <v>1860</v>
      </c>
      <c r="G1479" s="251"/>
      <c r="H1479" s="255">
        <v>8.995</v>
      </c>
      <c r="I1479" s="256"/>
      <c r="J1479" s="251"/>
      <c r="K1479" s="251"/>
      <c r="L1479" s="257"/>
      <c r="M1479" s="258"/>
      <c r="N1479" s="259"/>
      <c r="O1479" s="259"/>
      <c r="P1479" s="259"/>
      <c r="Q1479" s="259"/>
      <c r="R1479" s="259"/>
      <c r="S1479" s="259"/>
      <c r="T1479" s="260"/>
      <c r="AT1479" s="261" t="s">
        <v>148</v>
      </c>
      <c r="AU1479" s="261" t="s">
        <v>83</v>
      </c>
      <c r="AV1479" s="12" t="s">
        <v>83</v>
      </c>
      <c r="AW1479" s="12" t="s">
        <v>30</v>
      </c>
      <c r="AX1479" s="12" t="s">
        <v>73</v>
      </c>
      <c r="AY1479" s="261" t="s">
        <v>139</v>
      </c>
    </row>
    <row r="1480" spans="2:51" s="12" customFormat="1" ht="12">
      <c r="B1480" s="250"/>
      <c r="C1480" s="251"/>
      <c r="D1480" s="252" t="s">
        <v>148</v>
      </c>
      <c r="E1480" s="253" t="s">
        <v>1</v>
      </c>
      <c r="F1480" s="254" t="s">
        <v>1861</v>
      </c>
      <c r="G1480" s="251"/>
      <c r="H1480" s="255">
        <v>10.825</v>
      </c>
      <c r="I1480" s="256"/>
      <c r="J1480" s="251"/>
      <c r="K1480" s="251"/>
      <c r="L1480" s="257"/>
      <c r="M1480" s="258"/>
      <c r="N1480" s="259"/>
      <c r="O1480" s="259"/>
      <c r="P1480" s="259"/>
      <c r="Q1480" s="259"/>
      <c r="R1480" s="259"/>
      <c r="S1480" s="259"/>
      <c r="T1480" s="260"/>
      <c r="AT1480" s="261" t="s">
        <v>148</v>
      </c>
      <c r="AU1480" s="261" t="s">
        <v>83</v>
      </c>
      <c r="AV1480" s="12" t="s">
        <v>83</v>
      </c>
      <c r="AW1480" s="12" t="s">
        <v>30</v>
      </c>
      <c r="AX1480" s="12" t="s">
        <v>73</v>
      </c>
      <c r="AY1480" s="261" t="s">
        <v>139</v>
      </c>
    </row>
    <row r="1481" spans="2:51" s="14" customFormat="1" ht="12">
      <c r="B1481" s="289"/>
      <c r="C1481" s="290"/>
      <c r="D1481" s="252" t="s">
        <v>148</v>
      </c>
      <c r="E1481" s="291" t="s">
        <v>1</v>
      </c>
      <c r="F1481" s="292" t="s">
        <v>1862</v>
      </c>
      <c r="G1481" s="290"/>
      <c r="H1481" s="291" t="s">
        <v>1</v>
      </c>
      <c r="I1481" s="293"/>
      <c r="J1481" s="290"/>
      <c r="K1481" s="290"/>
      <c r="L1481" s="294"/>
      <c r="M1481" s="295"/>
      <c r="N1481" s="296"/>
      <c r="O1481" s="296"/>
      <c r="P1481" s="296"/>
      <c r="Q1481" s="296"/>
      <c r="R1481" s="296"/>
      <c r="S1481" s="296"/>
      <c r="T1481" s="297"/>
      <c r="AT1481" s="298" t="s">
        <v>148</v>
      </c>
      <c r="AU1481" s="298" t="s">
        <v>83</v>
      </c>
      <c r="AV1481" s="14" t="s">
        <v>81</v>
      </c>
      <c r="AW1481" s="14" t="s">
        <v>30</v>
      </c>
      <c r="AX1481" s="14" t="s">
        <v>73</v>
      </c>
      <c r="AY1481" s="298" t="s">
        <v>139</v>
      </c>
    </row>
    <row r="1482" spans="2:51" s="12" customFormat="1" ht="12">
      <c r="B1482" s="250"/>
      <c r="C1482" s="251"/>
      <c r="D1482" s="252" t="s">
        <v>148</v>
      </c>
      <c r="E1482" s="253" t="s">
        <v>1</v>
      </c>
      <c r="F1482" s="254" t="s">
        <v>1863</v>
      </c>
      <c r="G1482" s="251"/>
      <c r="H1482" s="255">
        <v>5</v>
      </c>
      <c r="I1482" s="256"/>
      <c r="J1482" s="251"/>
      <c r="K1482" s="251"/>
      <c r="L1482" s="257"/>
      <c r="M1482" s="258"/>
      <c r="N1482" s="259"/>
      <c r="O1482" s="259"/>
      <c r="P1482" s="259"/>
      <c r="Q1482" s="259"/>
      <c r="R1482" s="259"/>
      <c r="S1482" s="259"/>
      <c r="T1482" s="260"/>
      <c r="AT1482" s="261" t="s">
        <v>148</v>
      </c>
      <c r="AU1482" s="261" t="s">
        <v>83</v>
      </c>
      <c r="AV1482" s="12" t="s">
        <v>83</v>
      </c>
      <c r="AW1482" s="12" t="s">
        <v>30</v>
      </c>
      <c r="AX1482" s="12" t="s">
        <v>73</v>
      </c>
      <c r="AY1482" s="261" t="s">
        <v>139</v>
      </c>
    </row>
    <row r="1483" spans="2:51" s="12" customFormat="1" ht="12">
      <c r="B1483" s="250"/>
      <c r="C1483" s="251"/>
      <c r="D1483" s="252" t="s">
        <v>148</v>
      </c>
      <c r="E1483" s="253" t="s">
        <v>1</v>
      </c>
      <c r="F1483" s="254" t="s">
        <v>1864</v>
      </c>
      <c r="G1483" s="251"/>
      <c r="H1483" s="255">
        <v>18.6</v>
      </c>
      <c r="I1483" s="256"/>
      <c r="J1483" s="251"/>
      <c r="K1483" s="251"/>
      <c r="L1483" s="257"/>
      <c r="M1483" s="258"/>
      <c r="N1483" s="259"/>
      <c r="O1483" s="259"/>
      <c r="P1483" s="259"/>
      <c r="Q1483" s="259"/>
      <c r="R1483" s="259"/>
      <c r="S1483" s="259"/>
      <c r="T1483" s="260"/>
      <c r="AT1483" s="261" t="s">
        <v>148</v>
      </c>
      <c r="AU1483" s="261" t="s">
        <v>83</v>
      </c>
      <c r="AV1483" s="12" t="s">
        <v>83</v>
      </c>
      <c r="AW1483" s="12" t="s">
        <v>30</v>
      </c>
      <c r="AX1483" s="12" t="s">
        <v>73</v>
      </c>
      <c r="AY1483" s="261" t="s">
        <v>139</v>
      </c>
    </row>
    <row r="1484" spans="2:51" s="12" customFormat="1" ht="12">
      <c r="B1484" s="250"/>
      <c r="C1484" s="251"/>
      <c r="D1484" s="252" t="s">
        <v>148</v>
      </c>
      <c r="E1484" s="253" t="s">
        <v>1</v>
      </c>
      <c r="F1484" s="254" t="s">
        <v>1865</v>
      </c>
      <c r="G1484" s="251"/>
      <c r="H1484" s="255">
        <v>9.9</v>
      </c>
      <c r="I1484" s="256"/>
      <c r="J1484" s="251"/>
      <c r="K1484" s="251"/>
      <c r="L1484" s="257"/>
      <c r="M1484" s="258"/>
      <c r="N1484" s="259"/>
      <c r="O1484" s="259"/>
      <c r="P1484" s="259"/>
      <c r="Q1484" s="259"/>
      <c r="R1484" s="259"/>
      <c r="S1484" s="259"/>
      <c r="T1484" s="260"/>
      <c r="AT1484" s="261" t="s">
        <v>148</v>
      </c>
      <c r="AU1484" s="261" t="s">
        <v>83</v>
      </c>
      <c r="AV1484" s="12" t="s">
        <v>83</v>
      </c>
      <c r="AW1484" s="12" t="s">
        <v>30</v>
      </c>
      <c r="AX1484" s="12" t="s">
        <v>73</v>
      </c>
      <c r="AY1484" s="261" t="s">
        <v>139</v>
      </c>
    </row>
    <row r="1485" spans="2:51" s="12" customFormat="1" ht="12">
      <c r="B1485" s="250"/>
      <c r="C1485" s="251"/>
      <c r="D1485" s="252" t="s">
        <v>148</v>
      </c>
      <c r="E1485" s="253" t="s">
        <v>1</v>
      </c>
      <c r="F1485" s="254" t="s">
        <v>1866</v>
      </c>
      <c r="G1485" s="251"/>
      <c r="H1485" s="255">
        <v>10.8</v>
      </c>
      <c r="I1485" s="256"/>
      <c r="J1485" s="251"/>
      <c r="K1485" s="251"/>
      <c r="L1485" s="257"/>
      <c r="M1485" s="258"/>
      <c r="N1485" s="259"/>
      <c r="O1485" s="259"/>
      <c r="P1485" s="259"/>
      <c r="Q1485" s="259"/>
      <c r="R1485" s="259"/>
      <c r="S1485" s="259"/>
      <c r="T1485" s="260"/>
      <c r="AT1485" s="261" t="s">
        <v>148</v>
      </c>
      <c r="AU1485" s="261" t="s">
        <v>83</v>
      </c>
      <c r="AV1485" s="12" t="s">
        <v>83</v>
      </c>
      <c r="AW1485" s="12" t="s">
        <v>30</v>
      </c>
      <c r="AX1485" s="12" t="s">
        <v>73</v>
      </c>
      <c r="AY1485" s="261" t="s">
        <v>139</v>
      </c>
    </row>
    <row r="1486" spans="2:51" s="14" customFormat="1" ht="12">
      <c r="B1486" s="289"/>
      <c r="C1486" s="290"/>
      <c r="D1486" s="252" t="s">
        <v>148</v>
      </c>
      <c r="E1486" s="291" t="s">
        <v>1</v>
      </c>
      <c r="F1486" s="292" t="s">
        <v>1867</v>
      </c>
      <c r="G1486" s="290"/>
      <c r="H1486" s="291" t="s">
        <v>1</v>
      </c>
      <c r="I1486" s="293"/>
      <c r="J1486" s="290"/>
      <c r="K1486" s="290"/>
      <c r="L1486" s="294"/>
      <c r="M1486" s="295"/>
      <c r="N1486" s="296"/>
      <c r="O1486" s="296"/>
      <c r="P1486" s="296"/>
      <c r="Q1486" s="296"/>
      <c r="R1486" s="296"/>
      <c r="S1486" s="296"/>
      <c r="T1486" s="297"/>
      <c r="AT1486" s="298" t="s">
        <v>148</v>
      </c>
      <c r="AU1486" s="298" t="s">
        <v>83</v>
      </c>
      <c r="AV1486" s="14" t="s">
        <v>81</v>
      </c>
      <c r="AW1486" s="14" t="s">
        <v>30</v>
      </c>
      <c r="AX1486" s="14" t="s">
        <v>73</v>
      </c>
      <c r="AY1486" s="298" t="s">
        <v>139</v>
      </c>
    </row>
    <row r="1487" spans="2:51" s="12" customFormat="1" ht="12">
      <c r="B1487" s="250"/>
      <c r="C1487" s="251"/>
      <c r="D1487" s="252" t="s">
        <v>148</v>
      </c>
      <c r="E1487" s="253" t="s">
        <v>1</v>
      </c>
      <c r="F1487" s="254" t="s">
        <v>1868</v>
      </c>
      <c r="G1487" s="251"/>
      <c r="H1487" s="255">
        <v>1.8</v>
      </c>
      <c r="I1487" s="256"/>
      <c r="J1487" s="251"/>
      <c r="K1487" s="251"/>
      <c r="L1487" s="257"/>
      <c r="M1487" s="258"/>
      <c r="N1487" s="259"/>
      <c r="O1487" s="259"/>
      <c r="P1487" s="259"/>
      <c r="Q1487" s="259"/>
      <c r="R1487" s="259"/>
      <c r="S1487" s="259"/>
      <c r="T1487" s="260"/>
      <c r="AT1487" s="261" t="s">
        <v>148</v>
      </c>
      <c r="AU1487" s="261" t="s">
        <v>83</v>
      </c>
      <c r="AV1487" s="12" t="s">
        <v>83</v>
      </c>
      <c r="AW1487" s="12" t="s">
        <v>30</v>
      </c>
      <c r="AX1487" s="12" t="s">
        <v>73</v>
      </c>
      <c r="AY1487" s="261" t="s">
        <v>139</v>
      </c>
    </row>
    <row r="1488" spans="2:51" s="12" customFormat="1" ht="12">
      <c r="B1488" s="250"/>
      <c r="C1488" s="251"/>
      <c r="D1488" s="252" t="s">
        <v>148</v>
      </c>
      <c r="E1488" s="253" t="s">
        <v>1</v>
      </c>
      <c r="F1488" s="254" t="s">
        <v>1869</v>
      </c>
      <c r="G1488" s="251"/>
      <c r="H1488" s="255">
        <v>5.9</v>
      </c>
      <c r="I1488" s="256"/>
      <c r="J1488" s="251"/>
      <c r="K1488" s="251"/>
      <c r="L1488" s="257"/>
      <c r="M1488" s="258"/>
      <c r="N1488" s="259"/>
      <c r="O1488" s="259"/>
      <c r="P1488" s="259"/>
      <c r="Q1488" s="259"/>
      <c r="R1488" s="259"/>
      <c r="S1488" s="259"/>
      <c r="T1488" s="260"/>
      <c r="AT1488" s="261" t="s">
        <v>148</v>
      </c>
      <c r="AU1488" s="261" t="s">
        <v>83</v>
      </c>
      <c r="AV1488" s="12" t="s">
        <v>83</v>
      </c>
      <c r="AW1488" s="12" t="s">
        <v>30</v>
      </c>
      <c r="AX1488" s="12" t="s">
        <v>73</v>
      </c>
      <c r="AY1488" s="261" t="s">
        <v>139</v>
      </c>
    </row>
    <row r="1489" spans="2:51" s="12" customFormat="1" ht="12">
      <c r="B1489" s="250"/>
      <c r="C1489" s="251"/>
      <c r="D1489" s="252" t="s">
        <v>148</v>
      </c>
      <c r="E1489" s="253" t="s">
        <v>1</v>
      </c>
      <c r="F1489" s="254" t="s">
        <v>1870</v>
      </c>
      <c r="G1489" s="251"/>
      <c r="H1489" s="255">
        <v>4.865</v>
      </c>
      <c r="I1489" s="256"/>
      <c r="J1489" s="251"/>
      <c r="K1489" s="251"/>
      <c r="L1489" s="257"/>
      <c r="M1489" s="258"/>
      <c r="N1489" s="259"/>
      <c r="O1489" s="259"/>
      <c r="P1489" s="259"/>
      <c r="Q1489" s="259"/>
      <c r="R1489" s="259"/>
      <c r="S1489" s="259"/>
      <c r="T1489" s="260"/>
      <c r="AT1489" s="261" t="s">
        <v>148</v>
      </c>
      <c r="AU1489" s="261" t="s">
        <v>83</v>
      </c>
      <c r="AV1489" s="12" t="s">
        <v>83</v>
      </c>
      <c r="AW1489" s="12" t="s">
        <v>30</v>
      </c>
      <c r="AX1489" s="12" t="s">
        <v>73</v>
      </c>
      <c r="AY1489" s="261" t="s">
        <v>139</v>
      </c>
    </row>
    <row r="1490" spans="2:51" s="12" customFormat="1" ht="12">
      <c r="B1490" s="250"/>
      <c r="C1490" s="251"/>
      <c r="D1490" s="252" t="s">
        <v>148</v>
      </c>
      <c r="E1490" s="253" t="s">
        <v>1</v>
      </c>
      <c r="F1490" s="254" t="s">
        <v>1871</v>
      </c>
      <c r="G1490" s="251"/>
      <c r="H1490" s="255">
        <v>16.03</v>
      </c>
      <c r="I1490" s="256"/>
      <c r="J1490" s="251"/>
      <c r="K1490" s="251"/>
      <c r="L1490" s="257"/>
      <c r="M1490" s="258"/>
      <c r="N1490" s="259"/>
      <c r="O1490" s="259"/>
      <c r="P1490" s="259"/>
      <c r="Q1490" s="259"/>
      <c r="R1490" s="259"/>
      <c r="S1490" s="259"/>
      <c r="T1490" s="260"/>
      <c r="AT1490" s="261" t="s">
        <v>148</v>
      </c>
      <c r="AU1490" s="261" t="s">
        <v>83</v>
      </c>
      <c r="AV1490" s="12" t="s">
        <v>83</v>
      </c>
      <c r="AW1490" s="12" t="s">
        <v>30</v>
      </c>
      <c r="AX1490" s="12" t="s">
        <v>73</v>
      </c>
      <c r="AY1490" s="261" t="s">
        <v>139</v>
      </c>
    </row>
    <row r="1491" spans="2:51" s="12" customFormat="1" ht="12">
      <c r="B1491" s="250"/>
      <c r="C1491" s="251"/>
      <c r="D1491" s="252" t="s">
        <v>148</v>
      </c>
      <c r="E1491" s="253" t="s">
        <v>1</v>
      </c>
      <c r="F1491" s="254" t="s">
        <v>1872</v>
      </c>
      <c r="G1491" s="251"/>
      <c r="H1491" s="255">
        <v>16</v>
      </c>
      <c r="I1491" s="256"/>
      <c r="J1491" s="251"/>
      <c r="K1491" s="251"/>
      <c r="L1491" s="257"/>
      <c r="M1491" s="258"/>
      <c r="N1491" s="259"/>
      <c r="O1491" s="259"/>
      <c r="P1491" s="259"/>
      <c r="Q1491" s="259"/>
      <c r="R1491" s="259"/>
      <c r="S1491" s="259"/>
      <c r="T1491" s="260"/>
      <c r="AT1491" s="261" t="s">
        <v>148</v>
      </c>
      <c r="AU1491" s="261" t="s">
        <v>83</v>
      </c>
      <c r="AV1491" s="12" t="s">
        <v>83</v>
      </c>
      <c r="AW1491" s="12" t="s">
        <v>30</v>
      </c>
      <c r="AX1491" s="12" t="s">
        <v>73</v>
      </c>
      <c r="AY1491" s="261" t="s">
        <v>139</v>
      </c>
    </row>
    <row r="1492" spans="2:51" s="15" customFormat="1" ht="12">
      <c r="B1492" s="299"/>
      <c r="C1492" s="300"/>
      <c r="D1492" s="252" t="s">
        <v>148</v>
      </c>
      <c r="E1492" s="301" t="s">
        <v>1</v>
      </c>
      <c r="F1492" s="302" t="s">
        <v>1459</v>
      </c>
      <c r="G1492" s="300"/>
      <c r="H1492" s="303">
        <v>486.2149999999999</v>
      </c>
      <c r="I1492" s="304"/>
      <c r="J1492" s="300"/>
      <c r="K1492" s="300"/>
      <c r="L1492" s="305"/>
      <c r="M1492" s="306"/>
      <c r="N1492" s="307"/>
      <c r="O1492" s="307"/>
      <c r="P1492" s="307"/>
      <c r="Q1492" s="307"/>
      <c r="R1492" s="307"/>
      <c r="S1492" s="307"/>
      <c r="T1492" s="308"/>
      <c r="AT1492" s="309" t="s">
        <v>148</v>
      </c>
      <c r="AU1492" s="309" t="s">
        <v>83</v>
      </c>
      <c r="AV1492" s="15" t="s">
        <v>155</v>
      </c>
      <c r="AW1492" s="15" t="s">
        <v>30</v>
      </c>
      <c r="AX1492" s="15" t="s">
        <v>73</v>
      </c>
      <c r="AY1492" s="309" t="s">
        <v>139</v>
      </c>
    </row>
    <row r="1493" spans="2:51" s="14" customFormat="1" ht="12">
      <c r="B1493" s="289"/>
      <c r="C1493" s="290"/>
      <c r="D1493" s="252" t="s">
        <v>148</v>
      </c>
      <c r="E1493" s="291" t="s">
        <v>1</v>
      </c>
      <c r="F1493" s="292" t="s">
        <v>1873</v>
      </c>
      <c r="G1493" s="290"/>
      <c r="H1493" s="291" t="s">
        <v>1</v>
      </c>
      <c r="I1493" s="293"/>
      <c r="J1493" s="290"/>
      <c r="K1493" s="290"/>
      <c r="L1493" s="294"/>
      <c r="M1493" s="295"/>
      <c r="N1493" s="296"/>
      <c r="O1493" s="296"/>
      <c r="P1493" s="296"/>
      <c r="Q1493" s="296"/>
      <c r="R1493" s="296"/>
      <c r="S1493" s="296"/>
      <c r="T1493" s="297"/>
      <c r="AT1493" s="298" t="s">
        <v>148</v>
      </c>
      <c r="AU1493" s="298" t="s">
        <v>83</v>
      </c>
      <c r="AV1493" s="14" t="s">
        <v>81</v>
      </c>
      <c r="AW1493" s="14" t="s">
        <v>30</v>
      </c>
      <c r="AX1493" s="14" t="s">
        <v>73</v>
      </c>
      <c r="AY1493" s="298" t="s">
        <v>139</v>
      </c>
    </row>
    <row r="1494" spans="2:51" s="12" customFormat="1" ht="12">
      <c r="B1494" s="250"/>
      <c r="C1494" s="251"/>
      <c r="D1494" s="252" t="s">
        <v>148</v>
      </c>
      <c r="E1494" s="253" t="s">
        <v>1</v>
      </c>
      <c r="F1494" s="254" t="s">
        <v>1874</v>
      </c>
      <c r="G1494" s="251"/>
      <c r="H1494" s="255">
        <v>3</v>
      </c>
      <c r="I1494" s="256"/>
      <c r="J1494" s="251"/>
      <c r="K1494" s="251"/>
      <c r="L1494" s="257"/>
      <c r="M1494" s="258"/>
      <c r="N1494" s="259"/>
      <c r="O1494" s="259"/>
      <c r="P1494" s="259"/>
      <c r="Q1494" s="259"/>
      <c r="R1494" s="259"/>
      <c r="S1494" s="259"/>
      <c r="T1494" s="260"/>
      <c r="AT1494" s="261" t="s">
        <v>148</v>
      </c>
      <c r="AU1494" s="261" t="s">
        <v>83</v>
      </c>
      <c r="AV1494" s="12" t="s">
        <v>83</v>
      </c>
      <c r="AW1494" s="12" t="s">
        <v>30</v>
      </c>
      <c r="AX1494" s="12" t="s">
        <v>73</v>
      </c>
      <c r="AY1494" s="261" t="s">
        <v>139</v>
      </c>
    </row>
    <row r="1495" spans="2:51" s="12" customFormat="1" ht="12">
      <c r="B1495" s="250"/>
      <c r="C1495" s="251"/>
      <c r="D1495" s="252" t="s">
        <v>148</v>
      </c>
      <c r="E1495" s="253" t="s">
        <v>1</v>
      </c>
      <c r="F1495" s="254" t="s">
        <v>1875</v>
      </c>
      <c r="G1495" s="251"/>
      <c r="H1495" s="255">
        <v>7.02</v>
      </c>
      <c r="I1495" s="256"/>
      <c r="J1495" s="251"/>
      <c r="K1495" s="251"/>
      <c r="L1495" s="257"/>
      <c r="M1495" s="258"/>
      <c r="N1495" s="259"/>
      <c r="O1495" s="259"/>
      <c r="P1495" s="259"/>
      <c r="Q1495" s="259"/>
      <c r="R1495" s="259"/>
      <c r="S1495" s="259"/>
      <c r="T1495" s="260"/>
      <c r="AT1495" s="261" t="s">
        <v>148</v>
      </c>
      <c r="AU1495" s="261" t="s">
        <v>83</v>
      </c>
      <c r="AV1495" s="12" t="s">
        <v>83</v>
      </c>
      <c r="AW1495" s="12" t="s">
        <v>30</v>
      </c>
      <c r="AX1495" s="12" t="s">
        <v>73</v>
      </c>
      <c r="AY1495" s="261" t="s">
        <v>139</v>
      </c>
    </row>
    <row r="1496" spans="2:51" s="12" customFormat="1" ht="12">
      <c r="B1496" s="250"/>
      <c r="C1496" s="251"/>
      <c r="D1496" s="252" t="s">
        <v>148</v>
      </c>
      <c r="E1496" s="253" t="s">
        <v>1</v>
      </c>
      <c r="F1496" s="254" t="s">
        <v>1876</v>
      </c>
      <c r="G1496" s="251"/>
      <c r="H1496" s="255">
        <v>1.25</v>
      </c>
      <c r="I1496" s="256"/>
      <c r="J1496" s="251"/>
      <c r="K1496" s="251"/>
      <c r="L1496" s="257"/>
      <c r="M1496" s="258"/>
      <c r="N1496" s="259"/>
      <c r="O1496" s="259"/>
      <c r="P1496" s="259"/>
      <c r="Q1496" s="259"/>
      <c r="R1496" s="259"/>
      <c r="S1496" s="259"/>
      <c r="T1496" s="260"/>
      <c r="AT1496" s="261" t="s">
        <v>148</v>
      </c>
      <c r="AU1496" s="261" t="s">
        <v>83</v>
      </c>
      <c r="AV1496" s="12" t="s">
        <v>83</v>
      </c>
      <c r="AW1496" s="12" t="s">
        <v>30</v>
      </c>
      <c r="AX1496" s="12" t="s">
        <v>73</v>
      </c>
      <c r="AY1496" s="261" t="s">
        <v>139</v>
      </c>
    </row>
    <row r="1497" spans="2:51" s="12" customFormat="1" ht="12">
      <c r="B1497" s="250"/>
      <c r="C1497" s="251"/>
      <c r="D1497" s="252" t="s">
        <v>148</v>
      </c>
      <c r="E1497" s="253" t="s">
        <v>1</v>
      </c>
      <c r="F1497" s="254" t="s">
        <v>1877</v>
      </c>
      <c r="G1497" s="251"/>
      <c r="H1497" s="255">
        <v>9</v>
      </c>
      <c r="I1497" s="256"/>
      <c r="J1497" s="251"/>
      <c r="K1497" s="251"/>
      <c r="L1497" s="257"/>
      <c r="M1497" s="258"/>
      <c r="N1497" s="259"/>
      <c r="O1497" s="259"/>
      <c r="P1497" s="259"/>
      <c r="Q1497" s="259"/>
      <c r="R1497" s="259"/>
      <c r="S1497" s="259"/>
      <c r="T1497" s="260"/>
      <c r="AT1497" s="261" t="s">
        <v>148</v>
      </c>
      <c r="AU1497" s="261" t="s">
        <v>83</v>
      </c>
      <c r="AV1497" s="12" t="s">
        <v>83</v>
      </c>
      <c r="AW1497" s="12" t="s">
        <v>30</v>
      </c>
      <c r="AX1497" s="12" t="s">
        <v>73</v>
      </c>
      <c r="AY1497" s="261" t="s">
        <v>139</v>
      </c>
    </row>
    <row r="1498" spans="2:51" s="12" customFormat="1" ht="12">
      <c r="B1498" s="250"/>
      <c r="C1498" s="251"/>
      <c r="D1498" s="252" t="s">
        <v>148</v>
      </c>
      <c r="E1498" s="253" t="s">
        <v>1</v>
      </c>
      <c r="F1498" s="254" t="s">
        <v>1878</v>
      </c>
      <c r="G1498" s="251"/>
      <c r="H1498" s="255">
        <v>9</v>
      </c>
      <c r="I1498" s="256"/>
      <c r="J1498" s="251"/>
      <c r="K1498" s="251"/>
      <c r="L1498" s="257"/>
      <c r="M1498" s="258"/>
      <c r="N1498" s="259"/>
      <c r="O1498" s="259"/>
      <c r="P1498" s="259"/>
      <c r="Q1498" s="259"/>
      <c r="R1498" s="259"/>
      <c r="S1498" s="259"/>
      <c r="T1498" s="260"/>
      <c r="AT1498" s="261" t="s">
        <v>148</v>
      </c>
      <c r="AU1498" s="261" t="s">
        <v>83</v>
      </c>
      <c r="AV1498" s="12" t="s">
        <v>83</v>
      </c>
      <c r="AW1498" s="12" t="s">
        <v>30</v>
      </c>
      <c r="AX1498" s="12" t="s">
        <v>73</v>
      </c>
      <c r="AY1498" s="261" t="s">
        <v>139</v>
      </c>
    </row>
    <row r="1499" spans="2:51" s="12" customFormat="1" ht="12">
      <c r="B1499" s="250"/>
      <c r="C1499" s="251"/>
      <c r="D1499" s="252" t="s">
        <v>148</v>
      </c>
      <c r="E1499" s="253" t="s">
        <v>1</v>
      </c>
      <c r="F1499" s="254" t="s">
        <v>1879</v>
      </c>
      <c r="G1499" s="251"/>
      <c r="H1499" s="255">
        <v>3</v>
      </c>
      <c r="I1499" s="256"/>
      <c r="J1499" s="251"/>
      <c r="K1499" s="251"/>
      <c r="L1499" s="257"/>
      <c r="M1499" s="258"/>
      <c r="N1499" s="259"/>
      <c r="O1499" s="259"/>
      <c r="P1499" s="259"/>
      <c r="Q1499" s="259"/>
      <c r="R1499" s="259"/>
      <c r="S1499" s="259"/>
      <c r="T1499" s="260"/>
      <c r="AT1499" s="261" t="s">
        <v>148</v>
      </c>
      <c r="AU1499" s="261" t="s">
        <v>83</v>
      </c>
      <c r="AV1499" s="12" t="s">
        <v>83</v>
      </c>
      <c r="AW1499" s="12" t="s">
        <v>30</v>
      </c>
      <c r="AX1499" s="12" t="s">
        <v>73</v>
      </c>
      <c r="AY1499" s="261" t="s">
        <v>139</v>
      </c>
    </row>
    <row r="1500" spans="2:51" s="12" customFormat="1" ht="12">
      <c r="B1500" s="250"/>
      <c r="C1500" s="251"/>
      <c r="D1500" s="252" t="s">
        <v>148</v>
      </c>
      <c r="E1500" s="253" t="s">
        <v>1</v>
      </c>
      <c r="F1500" s="254" t="s">
        <v>1880</v>
      </c>
      <c r="G1500" s="251"/>
      <c r="H1500" s="255">
        <v>4.18</v>
      </c>
      <c r="I1500" s="256"/>
      <c r="J1500" s="251"/>
      <c r="K1500" s="251"/>
      <c r="L1500" s="257"/>
      <c r="M1500" s="258"/>
      <c r="N1500" s="259"/>
      <c r="O1500" s="259"/>
      <c r="P1500" s="259"/>
      <c r="Q1500" s="259"/>
      <c r="R1500" s="259"/>
      <c r="S1500" s="259"/>
      <c r="T1500" s="260"/>
      <c r="AT1500" s="261" t="s">
        <v>148</v>
      </c>
      <c r="AU1500" s="261" t="s">
        <v>83</v>
      </c>
      <c r="AV1500" s="12" t="s">
        <v>83</v>
      </c>
      <c r="AW1500" s="12" t="s">
        <v>30</v>
      </c>
      <c r="AX1500" s="12" t="s">
        <v>73</v>
      </c>
      <c r="AY1500" s="261" t="s">
        <v>139</v>
      </c>
    </row>
    <row r="1501" spans="2:51" s="12" customFormat="1" ht="12">
      <c r="B1501" s="250"/>
      <c r="C1501" s="251"/>
      <c r="D1501" s="252" t="s">
        <v>148</v>
      </c>
      <c r="E1501" s="253" t="s">
        <v>1</v>
      </c>
      <c r="F1501" s="254" t="s">
        <v>1881</v>
      </c>
      <c r="G1501" s="251"/>
      <c r="H1501" s="255">
        <v>0.97</v>
      </c>
      <c r="I1501" s="256"/>
      <c r="J1501" s="251"/>
      <c r="K1501" s="251"/>
      <c r="L1501" s="257"/>
      <c r="M1501" s="258"/>
      <c r="N1501" s="259"/>
      <c r="O1501" s="259"/>
      <c r="P1501" s="259"/>
      <c r="Q1501" s="259"/>
      <c r="R1501" s="259"/>
      <c r="S1501" s="259"/>
      <c r="T1501" s="260"/>
      <c r="AT1501" s="261" t="s">
        <v>148</v>
      </c>
      <c r="AU1501" s="261" t="s">
        <v>83</v>
      </c>
      <c r="AV1501" s="12" t="s">
        <v>83</v>
      </c>
      <c r="AW1501" s="12" t="s">
        <v>30</v>
      </c>
      <c r="AX1501" s="12" t="s">
        <v>73</v>
      </c>
      <c r="AY1501" s="261" t="s">
        <v>139</v>
      </c>
    </row>
    <row r="1502" spans="2:51" s="12" customFormat="1" ht="12">
      <c r="B1502" s="250"/>
      <c r="C1502" s="251"/>
      <c r="D1502" s="252" t="s">
        <v>148</v>
      </c>
      <c r="E1502" s="253" t="s">
        <v>1</v>
      </c>
      <c r="F1502" s="254" t="s">
        <v>1882</v>
      </c>
      <c r="G1502" s="251"/>
      <c r="H1502" s="255">
        <v>29.75</v>
      </c>
      <c r="I1502" s="256"/>
      <c r="J1502" s="251"/>
      <c r="K1502" s="251"/>
      <c r="L1502" s="257"/>
      <c r="M1502" s="258"/>
      <c r="N1502" s="259"/>
      <c r="O1502" s="259"/>
      <c r="P1502" s="259"/>
      <c r="Q1502" s="259"/>
      <c r="R1502" s="259"/>
      <c r="S1502" s="259"/>
      <c r="T1502" s="260"/>
      <c r="AT1502" s="261" t="s">
        <v>148</v>
      </c>
      <c r="AU1502" s="261" t="s">
        <v>83</v>
      </c>
      <c r="AV1502" s="12" t="s">
        <v>83</v>
      </c>
      <c r="AW1502" s="12" t="s">
        <v>30</v>
      </c>
      <c r="AX1502" s="12" t="s">
        <v>73</v>
      </c>
      <c r="AY1502" s="261" t="s">
        <v>139</v>
      </c>
    </row>
    <row r="1503" spans="2:51" s="12" customFormat="1" ht="12">
      <c r="B1503" s="250"/>
      <c r="C1503" s="251"/>
      <c r="D1503" s="252" t="s">
        <v>148</v>
      </c>
      <c r="E1503" s="253" t="s">
        <v>1</v>
      </c>
      <c r="F1503" s="254" t="s">
        <v>1883</v>
      </c>
      <c r="G1503" s="251"/>
      <c r="H1503" s="255">
        <v>23</v>
      </c>
      <c r="I1503" s="256"/>
      <c r="J1503" s="251"/>
      <c r="K1503" s="251"/>
      <c r="L1503" s="257"/>
      <c r="M1503" s="258"/>
      <c r="N1503" s="259"/>
      <c r="O1503" s="259"/>
      <c r="P1503" s="259"/>
      <c r="Q1503" s="259"/>
      <c r="R1503" s="259"/>
      <c r="S1503" s="259"/>
      <c r="T1503" s="260"/>
      <c r="AT1503" s="261" t="s">
        <v>148</v>
      </c>
      <c r="AU1503" s="261" t="s">
        <v>83</v>
      </c>
      <c r="AV1503" s="12" t="s">
        <v>83</v>
      </c>
      <c r="AW1503" s="12" t="s">
        <v>30</v>
      </c>
      <c r="AX1503" s="12" t="s">
        <v>73</v>
      </c>
      <c r="AY1503" s="261" t="s">
        <v>139</v>
      </c>
    </row>
    <row r="1504" spans="2:51" s="12" customFormat="1" ht="12">
      <c r="B1504" s="250"/>
      <c r="C1504" s="251"/>
      <c r="D1504" s="252" t="s">
        <v>148</v>
      </c>
      <c r="E1504" s="253" t="s">
        <v>1</v>
      </c>
      <c r="F1504" s="254" t="s">
        <v>1884</v>
      </c>
      <c r="G1504" s="251"/>
      <c r="H1504" s="255">
        <v>9.54</v>
      </c>
      <c r="I1504" s="256"/>
      <c r="J1504" s="251"/>
      <c r="K1504" s="251"/>
      <c r="L1504" s="257"/>
      <c r="M1504" s="258"/>
      <c r="N1504" s="259"/>
      <c r="O1504" s="259"/>
      <c r="P1504" s="259"/>
      <c r="Q1504" s="259"/>
      <c r="R1504" s="259"/>
      <c r="S1504" s="259"/>
      <c r="T1504" s="260"/>
      <c r="AT1504" s="261" t="s">
        <v>148</v>
      </c>
      <c r="AU1504" s="261" t="s">
        <v>83</v>
      </c>
      <c r="AV1504" s="12" t="s">
        <v>83</v>
      </c>
      <c r="AW1504" s="12" t="s">
        <v>30</v>
      </c>
      <c r="AX1504" s="12" t="s">
        <v>73</v>
      </c>
      <c r="AY1504" s="261" t="s">
        <v>139</v>
      </c>
    </row>
    <row r="1505" spans="2:51" s="12" customFormat="1" ht="12">
      <c r="B1505" s="250"/>
      <c r="C1505" s="251"/>
      <c r="D1505" s="252" t="s">
        <v>148</v>
      </c>
      <c r="E1505" s="253" t="s">
        <v>1</v>
      </c>
      <c r="F1505" s="254" t="s">
        <v>1885</v>
      </c>
      <c r="G1505" s="251"/>
      <c r="H1505" s="255">
        <v>0.69</v>
      </c>
      <c r="I1505" s="256"/>
      <c r="J1505" s="251"/>
      <c r="K1505" s="251"/>
      <c r="L1505" s="257"/>
      <c r="M1505" s="258"/>
      <c r="N1505" s="259"/>
      <c r="O1505" s="259"/>
      <c r="P1505" s="259"/>
      <c r="Q1505" s="259"/>
      <c r="R1505" s="259"/>
      <c r="S1505" s="259"/>
      <c r="T1505" s="260"/>
      <c r="AT1505" s="261" t="s">
        <v>148</v>
      </c>
      <c r="AU1505" s="261" t="s">
        <v>83</v>
      </c>
      <c r="AV1505" s="12" t="s">
        <v>83</v>
      </c>
      <c r="AW1505" s="12" t="s">
        <v>30</v>
      </c>
      <c r="AX1505" s="12" t="s">
        <v>73</v>
      </c>
      <c r="AY1505" s="261" t="s">
        <v>139</v>
      </c>
    </row>
    <row r="1506" spans="2:51" s="12" customFormat="1" ht="12">
      <c r="B1506" s="250"/>
      <c r="C1506" s="251"/>
      <c r="D1506" s="252" t="s">
        <v>148</v>
      </c>
      <c r="E1506" s="253" t="s">
        <v>1</v>
      </c>
      <c r="F1506" s="254" t="s">
        <v>1886</v>
      </c>
      <c r="G1506" s="251"/>
      <c r="H1506" s="255">
        <v>0.55</v>
      </c>
      <c r="I1506" s="256"/>
      <c r="J1506" s="251"/>
      <c r="K1506" s="251"/>
      <c r="L1506" s="257"/>
      <c r="M1506" s="258"/>
      <c r="N1506" s="259"/>
      <c r="O1506" s="259"/>
      <c r="P1506" s="259"/>
      <c r="Q1506" s="259"/>
      <c r="R1506" s="259"/>
      <c r="S1506" s="259"/>
      <c r="T1506" s="260"/>
      <c r="AT1506" s="261" t="s">
        <v>148</v>
      </c>
      <c r="AU1506" s="261" t="s">
        <v>83</v>
      </c>
      <c r="AV1506" s="12" t="s">
        <v>83</v>
      </c>
      <c r="AW1506" s="12" t="s">
        <v>30</v>
      </c>
      <c r="AX1506" s="12" t="s">
        <v>73</v>
      </c>
      <c r="AY1506" s="261" t="s">
        <v>139</v>
      </c>
    </row>
    <row r="1507" spans="2:51" s="12" customFormat="1" ht="12">
      <c r="B1507" s="250"/>
      <c r="C1507" s="251"/>
      <c r="D1507" s="252" t="s">
        <v>148</v>
      </c>
      <c r="E1507" s="253" t="s">
        <v>1</v>
      </c>
      <c r="F1507" s="254" t="s">
        <v>1887</v>
      </c>
      <c r="G1507" s="251"/>
      <c r="H1507" s="255">
        <v>0.9</v>
      </c>
      <c r="I1507" s="256"/>
      <c r="J1507" s="251"/>
      <c r="K1507" s="251"/>
      <c r="L1507" s="257"/>
      <c r="M1507" s="258"/>
      <c r="N1507" s="259"/>
      <c r="O1507" s="259"/>
      <c r="P1507" s="259"/>
      <c r="Q1507" s="259"/>
      <c r="R1507" s="259"/>
      <c r="S1507" s="259"/>
      <c r="T1507" s="260"/>
      <c r="AT1507" s="261" t="s">
        <v>148</v>
      </c>
      <c r="AU1507" s="261" t="s">
        <v>83</v>
      </c>
      <c r="AV1507" s="12" t="s">
        <v>83</v>
      </c>
      <c r="AW1507" s="12" t="s">
        <v>30</v>
      </c>
      <c r="AX1507" s="12" t="s">
        <v>73</v>
      </c>
      <c r="AY1507" s="261" t="s">
        <v>139</v>
      </c>
    </row>
    <row r="1508" spans="2:51" s="12" customFormat="1" ht="12">
      <c r="B1508" s="250"/>
      <c r="C1508" s="251"/>
      <c r="D1508" s="252" t="s">
        <v>148</v>
      </c>
      <c r="E1508" s="253" t="s">
        <v>1</v>
      </c>
      <c r="F1508" s="254" t="s">
        <v>1888</v>
      </c>
      <c r="G1508" s="251"/>
      <c r="H1508" s="255">
        <v>9.45</v>
      </c>
      <c r="I1508" s="256"/>
      <c r="J1508" s="251"/>
      <c r="K1508" s="251"/>
      <c r="L1508" s="257"/>
      <c r="M1508" s="258"/>
      <c r="N1508" s="259"/>
      <c r="O1508" s="259"/>
      <c r="P1508" s="259"/>
      <c r="Q1508" s="259"/>
      <c r="R1508" s="259"/>
      <c r="S1508" s="259"/>
      <c r="T1508" s="260"/>
      <c r="AT1508" s="261" t="s">
        <v>148</v>
      </c>
      <c r="AU1508" s="261" t="s">
        <v>83</v>
      </c>
      <c r="AV1508" s="12" t="s">
        <v>83</v>
      </c>
      <c r="AW1508" s="12" t="s">
        <v>30</v>
      </c>
      <c r="AX1508" s="12" t="s">
        <v>73</v>
      </c>
      <c r="AY1508" s="261" t="s">
        <v>139</v>
      </c>
    </row>
    <row r="1509" spans="2:51" s="12" customFormat="1" ht="12">
      <c r="B1509" s="250"/>
      <c r="C1509" s="251"/>
      <c r="D1509" s="252" t="s">
        <v>148</v>
      </c>
      <c r="E1509" s="253" t="s">
        <v>1</v>
      </c>
      <c r="F1509" s="254" t="s">
        <v>1889</v>
      </c>
      <c r="G1509" s="251"/>
      <c r="H1509" s="255">
        <v>2.66</v>
      </c>
      <c r="I1509" s="256"/>
      <c r="J1509" s="251"/>
      <c r="K1509" s="251"/>
      <c r="L1509" s="257"/>
      <c r="M1509" s="258"/>
      <c r="N1509" s="259"/>
      <c r="O1509" s="259"/>
      <c r="P1509" s="259"/>
      <c r="Q1509" s="259"/>
      <c r="R1509" s="259"/>
      <c r="S1509" s="259"/>
      <c r="T1509" s="260"/>
      <c r="AT1509" s="261" t="s">
        <v>148</v>
      </c>
      <c r="AU1509" s="261" t="s">
        <v>83</v>
      </c>
      <c r="AV1509" s="12" t="s">
        <v>83</v>
      </c>
      <c r="AW1509" s="12" t="s">
        <v>30</v>
      </c>
      <c r="AX1509" s="12" t="s">
        <v>73</v>
      </c>
      <c r="AY1509" s="261" t="s">
        <v>139</v>
      </c>
    </row>
    <row r="1510" spans="2:51" s="15" customFormat="1" ht="12">
      <c r="B1510" s="299"/>
      <c r="C1510" s="300"/>
      <c r="D1510" s="252" t="s">
        <v>148</v>
      </c>
      <c r="E1510" s="301" t="s">
        <v>1</v>
      </c>
      <c r="F1510" s="302" t="s">
        <v>1459</v>
      </c>
      <c r="G1510" s="300"/>
      <c r="H1510" s="303">
        <v>113.95999999999998</v>
      </c>
      <c r="I1510" s="304"/>
      <c r="J1510" s="300"/>
      <c r="K1510" s="300"/>
      <c r="L1510" s="305"/>
      <c r="M1510" s="306"/>
      <c r="N1510" s="307"/>
      <c r="O1510" s="307"/>
      <c r="P1510" s="307"/>
      <c r="Q1510" s="307"/>
      <c r="R1510" s="307"/>
      <c r="S1510" s="307"/>
      <c r="T1510" s="308"/>
      <c r="AT1510" s="309" t="s">
        <v>148</v>
      </c>
      <c r="AU1510" s="309" t="s">
        <v>83</v>
      </c>
      <c r="AV1510" s="15" t="s">
        <v>155</v>
      </c>
      <c r="AW1510" s="15" t="s">
        <v>30</v>
      </c>
      <c r="AX1510" s="15" t="s">
        <v>73</v>
      </c>
      <c r="AY1510" s="309" t="s">
        <v>139</v>
      </c>
    </row>
    <row r="1511" spans="2:51" s="13" customFormat="1" ht="12">
      <c r="B1511" s="262"/>
      <c r="C1511" s="263"/>
      <c r="D1511" s="252" t="s">
        <v>148</v>
      </c>
      <c r="E1511" s="264" t="s">
        <v>1</v>
      </c>
      <c r="F1511" s="265" t="s">
        <v>150</v>
      </c>
      <c r="G1511" s="263"/>
      <c r="H1511" s="266">
        <v>600.1749999999998</v>
      </c>
      <c r="I1511" s="267"/>
      <c r="J1511" s="263"/>
      <c r="K1511" s="263"/>
      <c r="L1511" s="268"/>
      <c r="M1511" s="269"/>
      <c r="N1511" s="270"/>
      <c r="O1511" s="270"/>
      <c r="P1511" s="270"/>
      <c r="Q1511" s="270"/>
      <c r="R1511" s="270"/>
      <c r="S1511" s="270"/>
      <c r="T1511" s="271"/>
      <c r="AT1511" s="272" t="s">
        <v>148</v>
      </c>
      <c r="AU1511" s="272" t="s">
        <v>83</v>
      </c>
      <c r="AV1511" s="13" t="s">
        <v>146</v>
      </c>
      <c r="AW1511" s="13" t="s">
        <v>30</v>
      </c>
      <c r="AX1511" s="13" t="s">
        <v>81</v>
      </c>
      <c r="AY1511" s="272" t="s">
        <v>139</v>
      </c>
    </row>
    <row r="1512" spans="2:65" s="1" customFormat="1" ht="24" customHeight="1">
      <c r="B1512" s="38"/>
      <c r="C1512" s="273" t="s">
        <v>1890</v>
      </c>
      <c r="D1512" s="273" t="s">
        <v>174</v>
      </c>
      <c r="E1512" s="274" t="s">
        <v>1891</v>
      </c>
      <c r="F1512" s="275" t="s">
        <v>1892</v>
      </c>
      <c r="G1512" s="276" t="s">
        <v>171</v>
      </c>
      <c r="H1512" s="277">
        <v>510.526</v>
      </c>
      <c r="I1512" s="278"/>
      <c r="J1512" s="279">
        <f>ROUND(I1512*H1512,2)</f>
        <v>0</v>
      </c>
      <c r="K1512" s="275" t="s">
        <v>1</v>
      </c>
      <c r="L1512" s="280"/>
      <c r="M1512" s="281" t="s">
        <v>1</v>
      </c>
      <c r="N1512" s="282" t="s">
        <v>38</v>
      </c>
      <c r="O1512" s="86"/>
      <c r="P1512" s="246">
        <f>O1512*H1512</f>
        <v>0</v>
      </c>
      <c r="Q1512" s="246">
        <v>3E-05</v>
      </c>
      <c r="R1512" s="246">
        <f>Q1512*H1512</f>
        <v>0.015315780000000001</v>
      </c>
      <c r="S1512" s="246">
        <v>0</v>
      </c>
      <c r="T1512" s="247">
        <f>S1512*H1512</f>
        <v>0</v>
      </c>
      <c r="AR1512" s="248" t="s">
        <v>178</v>
      </c>
      <c r="AT1512" s="248" t="s">
        <v>174</v>
      </c>
      <c r="AU1512" s="248" t="s">
        <v>83</v>
      </c>
      <c r="AY1512" s="17" t="s">
        <v>139</v>
      </c>
      <c r="BE1512" s="249">
        <f>IF(N1512="základní",J1512,0)</f>
        <v>0</v>
      </c>
      <c r="BF1512" s="249">
        <f>IF(N1512="snížená",J1512,0)</f>
        <v>0</v>
      </c>
      <c r="BG1512" s="249">
        <f>IF(N1512="zákl. přenesená",J1512,0)</f>
        <v>0</v>
      </c>
      <c r="BH1512" s="249">
        <f>IF(N1512="sníž. přenesená",J1512,0)</f>
        <v>0</v>
      </c>
      <c r="BI1512" s="249">
        <f>IF(N1512="nulová",J1512,0)</f>
        <v>0</v>
      </c>
      <c r="BJ1512" s="17" t="s">
        <v>81</v>
      </c>
      <c r="BK1512" s="249">
        <f>ROUND(I1512*H1512,2)</f>
        <v>0</v>
      </c>
      <c r="BL1512" s="17" t="s">
        <v>146</v>
      </c>
      <c r="BM1512" s="248" t="s">
        <v>1893</v>
      </c>
    </row>
    <row r="1513" spans="2:51" s="12" customFormat="1" ht="12">
      <c r="B1513" s="250"/>
      <c r="C1513" s="251"/>
      <c r="D1513" s="252" t="s">
        <v>148</v>
      </c>
      <c r="E1513" s="253" t="s">
        <v>1</v>
      </c>
      <c r="F1513" s="254" t="s">
        <v>1894</v>
      </c>
      <c r="G1513" s="251"/>
      <c r="H1513" s="255">
        <v>510.526</v>
      </c>
      <c r="I1513" s="256"/>
      <c r="J1513" s="251"/>
      <c r="K1513" s="251"/>
      <c r="L1513" s="257"/>
      <c r="M1513" s="258"/>
      <c r="N1513" s="259"/>
      <c r="O1513" s="259"/>
      <c r="P1513" s="259"/>
      <c r="Q1513" s="259"/>
      <c r="R1513" s="259"/>
      <c r="S1513" s="259"/>
      <c r="T1513" s="260"/>
      <c r="AT1513" s="261" t="s">
        <v>148</v>
      </c>
      <c r="AU1513" s="261" t="s">
        <v>83</v>
      </c>
      <c r="AV1513" s="12" t="s">
        <v>83</v>
      </c>
      <c r="AW1513" s="12" t="s">
        <v>30</v>
      </c>
      <c r="AX1513" s="12" t="s">
        <v>73</v>
      </c>
      <c r="AY1513" s="261" t="s">
        <v>139</v>
      </c>
    </row>
    <row r="1514" spans="2:51" s="13" customFormat="1" ht="12">
      <c r="B1514" s="262"/>
      <c r="C1514" s="263"/>
      <c r="D1514" s="252" t="s">
        <v>148</v>
      </c>
      <c r="E1514" s="264" t="s">
        <v>1</v>
      </c>
      <c r="F1514" s="265" t="s">
        <v>150</v>
      </c>
      <c r="G1514" s="263"/>
      <c r="H1514" s="266">
        <v>510.526</v>
      </c>
      <c r="I1514" s="267"/>
      <c r="J1514" s="263"/>
      <c r="K1514" s="263"/>
      <c r="L1514" s="268"/>
      <c r="M1514" s="269"/>
      <c r="N1514" s="270"/>
      <c r="O1514" s="270"/>
      <c r="P1514" s="270"/>
      <c r="Q1514" s="270"/>
      <c r="R1514" s="270"/>
      <c r="S1514" s="270"/>
      <c r="T1514" s="271"/>
      <c r="AT1514" s="272" t="s">
        <v>148</v>
      </c>
      <c r="AU1514" s="272" t="s">
        <v>83</v>
      </c>
      <c r="AV1514" s="13" t="s">
        <v>146</v>
      </c>
      <c r="AW1514" s="13" t="s">
        <v>30</v>
      </c>
      <c r="AX1514" s="13" t="s">
        <v>81</v>
      </c>
      <c r="AY1514" s="272" t="s">
        <v>139</v>
      </c>
    </row>
    <row r="1515" spans="2:65" s="1" customFormat="1" ht="24" customHeight="1">
      <c r="B1515" s="38"/>
      <c r="C1515" s="273" t="s">
        <v>1895</v>
      </c>
      <c r="D1515" s="273" t="s">
        <v>174</v>
      </c>
      <c r="E1515" s="274" t="s">
        <v>1896</v>
      </c>
      <c r="F1515" s="275" t="s">
        <v>1897</v>
      </c>
      <c r="G1515" s="276" t="s">
        <v>171</v>
      </c>
      <c r="H1515" s="277">
        <v>119.658</v>
      </c>
      <c r="I1515" s="278"/>
      <c r="J1515" s="279">
        <f>ROUND(I1515*H1515,2)</f>
        <v>0</v>
      </c>
      <c r="K1515" s="275" t="s">
        <v>1</v>
      </c>
      <c r="L1515" s="280"/>
      <c r="M1515" s="281" t="s">
        <v>1</v>
      </c>
      <c r="N1515" s="282" t="s">
        <v>38</v>
      </c>
      <c r="O1515" s="86"/>
      <c r="P1515" s="246">
        <f>O1515*H1515</f>
        <v>0</v>
      </c>
      <c r="Q1515" s="246">
        <v>0.0004</v>
      </c>
      <c r="R1515" s="246">
        <f>Q1515*H1515</f>
        <v>0.0478632</v>
      </c>
      <c r="S1515" s="246">
        <v>0</v>
      </c>
      <c r="T1515" s="247">
        <f>S1515*H1515</f>
        <v>0</v>
      </c>
      <c r="AR1515" s="248" t="s">
        <v>178</v>
      </c>
      <c r="AT1515" s="248" t="s">
        <v>174</v>
      </c>
      <c r="AU1515" s="248" t="s">
        <v>83</v>
      </c>
      <c r="AY1515" s="17" t="s">
        <v>139</v>
      </c>
      <c r="BE1515" s="249">
        <f>IF(N1515="základní",J1515,0)</f>
        <v>0</v>
      </c>
      <c r="BF1515" s="249">
        <f>IF(N1515="snížená",J1515,0)</f>
        <v>0</v>
      </c>
      <c r="BG1515" s="249">
        <f>IF(N1515="zákl. přenesená",J1515,0)</f>
        <v>0</v>
      </c>
      <c r="BH1515" s="249">
        <f>IF(N1515="sníž. přenesená",J1515,0)</f>
        <v>0</v>
      </c>
      <c r="BI1515" s="249">
        <f>IF(N1515="nulová",J1515,0)</f>
        <v>0</v>
      </c>
      <c r="BJ1515" s="17" t="s">
        <v>81</v>
      </c>
      <c r="BK1515" s="249">
        <f>ROUND(I1515*H1515,2)</f>
        <v>0</v>
      </c>
      <c r="BL1515" s="17" t="s">
        <v>146</v>
      </c>
      <c r="BM1515" s="248" t="s">
        <v>1898</v>
      </c>
    </row>
    <row r="1516" spans="2:51" s="12" customFormat="1" ht="12">
      <c r="B1516" s="250"/>
      <c r="C1516" s="251"/>
      <c r="D1516" s="252" t="s">
        <v>148</v>
      </c>
      <c r="E1516" s="253" t="s">
        <v>1</v>
      </c>
      <c r="F1516" s="254" t="s">
        <v>1899</v>
      </c>
      <c r="G1516" s="251"/>
      <c r="H1516" s="255">
        <v>119.658</v>
      </c>
      <c r="I1516" s="256"/>
      <c r="J1516" s="251"/>
      <c r="K1516" s="251"/>
      <c r="L1516" s="257"/>
      <c r="M1516" s="258"/>
      <c r="N1516" s="259"/>
      <c r="O1516" s="259"/>
      <c r="P1516" s="259"/>
      <c r="Q1516" s="259"/>
      <c r="R1516" s="259"/>
      <c r="S1516" s="259"/>
      <c r="T1516" s="260"/>
      <c r="AT1516" s="261" t="s">
        <v>148</v>
      </c>
      <c r="AU1516" s="261" t="s">
        <v>83</v>
      </c>
      <c r="AV1516" s="12" t="s">
        <v>83</v>
      </c>
      <c r="AW1516" s="12" t="s">
        <v>30</v>
      </c>
      <c r="AX1516" s="12" t="s">
        <v>73</v>
      </c>
      <c r="AY1516" s="261" t="s">
        <v>139</v>
      </c>
    </row>
    <row r="1517" spans="2:51" s="13" customFormat="1" ht="12">
      <c r="B1517" s="262"/>
      <c r="C1517" s="263"/>
      <c r="D1517" s="252" t="s">
        <v>148</v>
      </c>
      <c r="E1517" s="264" t="s">
        <v>1</v>
      </c>
      <c r="F1517" s="265" t="s">
        <v>150</v>
      </c>
      <c r="G1517" s="263"/>
      <c r="H1517" s="266">
        <v>119.658</v>
      </c>
      <c r="I1517" s="267"/>
      <c r="J1517" s="263"/>
      <c r="K1517" s="263"/>
      <c r="L1517" s="268"/>
      <c r="M1517" s="269"/>
      <c r="N1517" s="270"/>
      <c r="O1517" s="270"/>
      <c r="P1517" s="270"/>
      <c r="Q1517" s="270"/>
      <c r="R1517" s="270"/>
      <c r="S1517" s="270"/>
      <c r="T1517" s="271"/>
      <c r="AT1517" s="272" t="s">
        <v>148</v>
      </c>
      <c r="AU1517" s="272" t="s">
        <v>83</v>
      </c>
      <c r="AV1517" s="13" t="s">
        <v>146</v>
      </c>
      <c r="AW1517" s="13" t="s">
        <v>30</v>
      </c>
      <c r="AX1517" s="13" t="s">
        <v>81</v>
      </c>
      <c r="AY1517" s="272" t="s">
        <v>139</v>
      </c>
    </row>
    <row r="1518" spans="2:65" s="1" customFormat="1" ht="24" customHeight="1">
      <c r="B1518" s="38"/>
      <c r="C1518" s="237" t="s">
        <v>1900</v>
      </c>
      <c r="D1518" s="237" t="s">
        <v>141</v>
      </c>
      <c r="E1518" s="238" t="s">
        <v>1901</v>
      </c>
      <c r="F1518" s="239" t="s">
        <v>1902</v>
      </c>
      <c r="G1518" s="240" t="s">
        <v>171</v>
      </c>
      <c r="H1518" s="241">
        <v>397.32</v>
      </c>
      <c r="I1518" s="242"/>
      <c r="J1518" s="243">
        <f>ROUND(I1518*H1518,2)</f>
        <v>0</v>
      </c>
      <c r="K1518" s="239" t="s">
        <v>1</v>
      </c>
      <c r="L1518" s="43"/>
      <c r="M1518" s="244" t="s">
        <v>1</v>
      </c>
      <c r="N1518" s="245" t="s">
        <v>38</v>
      </c>
      <c r="O1518" s="86"/>
      <c r="P1518" s="246">
        <f>O1518*H1518</f>
        <v>0</v>
      </c>
      <c r="Q1518" s="246">
        <v>0</v>
      </c>
      <c r="R1518" s="246">
        <f>Q1518*H1518</f>
        <v>0</v>
      </c>
      <c r="S1518" s="246">
        <v>0</v>
      </c>
      <c r="T1518" s="247">
        <f>S1518*H1518</f>
        <v>0</v>
      </c>
      <c r="AR1518" s="248" t="s">
        <v>146</v>
      </c>
      <c r="AT1518" s="248" t="s">
        <v>141</v>
      </c>
      <c r="AU1518" s="248" t="s">
        <v>83</v>
      </c>
      <c r="AY1518" s="17" t="s">
        <v>139</v>
      </c>
      <c r="BE1518" s="249">
        <f>IF(N1518="základní",J1518,0)</f>
        <v>0</v>
      </c>
      <c r="BF1518" s="249">
        <f>IF(N1518="snížená",J1518,0)</f>
        <v>0</v>
      </c>
      <c r="BG1518" s="249">
        <f>IF(N1518="zákl. přenesená",J1518,0)</f>
        <v>0</v>
      </c>
      <c r="BH1518" s="249">
        <f>IF(N1518="sníž. přenesená",J1518,0)</f>
        <v>0</v>
      </c>
      <c r="BI1518" s="249">
        <f>IF(N1518="nulová",J1518,0)</f>
        <v>0</v>
      </c>
      <c r="BJ1518" s="17" t="s">
        <v>81</v>
      </c>
      <c r="BK1518" s="249">
        <f>ROUND(I1518*H1518,2)</f>
        <v>0</v>
      </c>
      <c r="BL1518" s="17" t="s">
        <v>146</v>
      </c>
      <c r="BM1518" s="248" t="s">
        <v>1903</v>
      </c>
    </row>
    <row r="1519" spans="2:51" s="12" customFormat="1" ht="12">
      <c r="B1519" s="250"/>
      <c r="C1519" s="251"/>
      <c r="D1519" s="252" t="s">
        <v>148</v>
      </c>
      <c r="E1519" s="253" t="s">
        <v>1</v>
      </c>
      <c r="F1519" s="254" t="s">
        <v>1836</v>
      </c>
      <c r="G1519" s="251"/>
      <c r="H1519" s="255">
        <v>14.8</v>
      </c>
      <c r="I1519" s="256"/>
      <c r="J1519" s="251"/>
      <c r="K1519" s="251"/>
      <c r="L1519" s="257"/>
      <c r="M1519" s="258"/>
      <c r="N1519" s="259"/>
      <c r="O1519" s="259"/>
      <c r="P1519" s="259"/>
      <c r="Q1519" s="259"/>
      <c r="R1519" s="259"/>
      <c r="S1519" s="259"/>
      <c r="T1519" s="260"/>
      <c r="AT1519" s="261" t="s">
        <v>148</v>
      </c>
      <c r="AU1519" s="261" t="s">
        <v>83</v>
      </c>
      <c r="AV1519" s="12" t="s">
        <v>83</v>
      </c>
      <c r="AW1519" s="12" t="s">
        <v>30</v>
      </c>
      <c r="AX1519" s="12" t="s">
        <v>73</v>
      </c>
      <c r="AY1519" s="261" t="s">
        <v>139</v>
      </c>
    </row>
    <row r="1520" spans="2:51" s="12" customFormat="1" ht="12">
      <c r="B1520" s="250"/>
      <c r="C1520" s="251"/>
      <c r="D1520" s="252" t="s">
        <v>148</v>
      </c>
      <c r="E1520" s="253" t="s">
        <v>1</v>
      </c>
      <c r="F1520" s="254" t="s">
        <v>1837</v>
      </c>
      <c r="G1520" s="251"/>
      <c r="H1520" s="255">
        <v>35.46</v>
      </c>
      <c r="I1520" s="256"/>
      <c r="J1520" s="251"/>
      <c r="K1520" s="251"/>
      <c r="L1520" s="257"/>
      <c r="M1520" s="258"/>
      <c r="N1520" s="259"/>
      <c r="O1520" s="259"/>
      <c r="P1520" s="259"/>
      <c r="Q1520" s="259"/>
      <c r="R1520" s="259"/>
      <c r="S1520" s="259"/>
      <c r="T1520" s="260"/>
      <c r="AT1520" s="261" t="s">
        <v>148</v>
      </c>
      <c r="AU1520" s="261" t="s">
        <v>83</v>
      </c>
      <c r="AV1520" s="12" t="s">
        <v>83</v>
      </c>
      <c r="AW1520" s="12" t="s">
        <v>30</v>
      </c>
      <c r="AX1520" s="12" t="s">
        <v>73</v>
      </c>
      <c r="AY1520" s="261" t="s">
        <v>139</v>
      </c>
    </row>
    <row r="1521" spans="2:51" s="12" customFormat="1" ht="12">
      <c r="B1521" s="250"/>
      <c r="C1521" s="251"/>
      <c r="D1521" s="252" t="s">
        <v>148</v>
      </c>
      <c r="E1521" s="253" t="s">
        <v>1</v>
      </c>
      <c r="F1521" s="254" t="s">
        <v>1838</v>
      </c>
      <c r="G1521" s="251"/>
      <c r="H1521" s="255">
        <v>6.35</v>
      </c>
      <c r="I1521" s="256"/>
      <c r="J1521" s="251"/>
      <c r="K1521" s="251"/>
      <c r="L1521" s="257"/>
      <c r="M1521" s="258"/>
      <c r="N1521" s="259"/>
      <c r="O1521" s="259"/>
      <c r="P1521" s="259"/>
      <c r="Q1521" s="259"/>
      <c r="R1521" s="259"/>
      <c r="S1521" s="259"/>
      <c r="T1521" s="260"/>
      <c r="AT1521" s="261" t="s">
        <v>148</v>
      </c>
      <c r="AU1521" s="261" t="s">
        <v>83</v>
      </c>
      <c r="AV1521" s="12" t="s">
        <v>83</v>
      </c>
      <c r="AW1521" s="12" t="s">
        <v>30</v>
      </c>
      <c r="AX1521" s="12" t="s">
        <v>73</v>
      </c>
      <c r="AY1521" s="261" t="s">
        <v>139</v>
      </c>
    </row>
    <row r="1522" spans="2:51" s="12" customFormat="1" ht="12">
      <c r="B1522" s="250"/>
      <c r="C1522" s="251"/>
      <c r="D1522" s="252" t="s">
        <v>148</v>
      </c>
      <c r="E1522" s="253" t="s">
        <v>1</v>
      </c>
      <c r="F1522" s="254" t="s">
        <v>1839</v>
      </c>
      <c r="G1522" s="251"/>
      <c r="H1522" s="255">
        <v>22.5</v>
      </c>
      <c r="I1522" s="256"/>
      <c r="J1522" s="251"/>
      <c r="K1522" s="251"/>
      <c r="L1522" s="257"/>
      <c r="M1522" s="258"/>
      <c r="N1522" s="259"/>
      <c r="O1522" s="259"/>
      <c r="P1522" s="259"/>
      <c r="Q1522" s="259"/>
      <c r="R1522" s="259"/>
      <c r="S1522" s="259"/>
      <c r="T1522" s="260"/>
      <c r="AT1522" s="261" t="s">
        <v>148</v>
      </c>
      <c r="AU1522" s="261" t="s">
        <v>83</v>
      </c>
      <c r="AV1522" s="12" t="s">
        <v>83</v>
      </c>
      <c r="AW1522" s="12" t="s">
        <v>30</v>
      </c>
      <c r="AX1522" s="12" t="s">
        <v>73</v>
      </c>
      <c r="AY1522" s="261" t="s">
        <v>139</v>
      </c>
    </row>
    <row r="1523" spans="2:51" s="12" customFormat="1" ht="12">
      <c r="B1523" s="250"/>
      <c r="C1523" s="251"/>
      <c r="D1523" s="252" t="s">
        <v>148</v>
      </c>
      <c r="E1523" s="253" t="s">
        <v>1</v>
      </c>
      <c r="F1523" s="254" t="s">
        <v>1840</v>
      </c>
      <c r="G1523" s="251"/>
      <c r="H1523" s="255">
        <v>49.5</v>
      </c>
      <c r="I1523" s="256"/>
      <c r="J1523" s="251"/>
      <c r="K1523" s="251"/>
      <c r="L1523" s="257"/>
      <c r="M1523" s="258"/>
      <c r="N1523" s="259"/>
      <c r="O1523" s="259"/>
      <c r="P1523" s="259"/>
      <c r="Q1523" s="259"/>
      <c r="R1523" s="259"/>
      <c r="S1523" s="259"/>
      <c r="T1523" s="260"/>
      <c r="AT1523" s="261" t="s">
        <v>148</v>
      </c>
      <c r="AU1523" s="261" t="s">
        <v>83</v>
      </c>
      <c r="AV1523" s="12" t="s">
        <v>83</v>
      </c>
      <c r="AW1523" s="12" t="s">
        <v>30</v>
      </c>
      <c r="AX1523" s="12" t="s">
        <v>73</v>
      </c>
      <c r="AY1523" s="261" t="s">
        <v>139</v>
      </c>
    </row>
    <row r="1524" spans="2:51" s="12" customFormat="1" ht="12">
      <c r="B1524" s="250"/>
      <c r="C1524" s="251"/>
      <c r="D1524" s="252" t="s">
        <v>148</v>
      </c>
      <c r="E1524" s="253" t="s">
        <v>1</v>
      </c>
      <c r="F1524" s="254" t="s">
        <v>1841</v>
      </c>
      <c r="G1524" s="251"/>
      <c r="H1524" s="255">
        <v>11.4</v>
      </c>
      <c r="I1524" s="256"/>
      <c r="J1524" s="251"/>
      <c r="K1524" s="251"/>
      <c r="L1524" s="257"/>
      <c r="M1524" s="258"/>
      <c r="N1524" s="259"/>
      <c r="O1524" s="259"/>
      <c r="P1524" s="259"/>
      <c r="Q1524" s="259"/>
      <c r="R1524" s="259"/>
      <c r="S1524" s="259"/>
      <c r="T1524" s="260"/>
      <c r="AT1524" s="261" t="s">
        <v>148</v>
      </c>
      <c r="AU1524" s="261" t="s">
        <v>83</v>
      </c>
      <c r="AV1524" s="12" t="s">
        <v>83</v>
      </c>
      <c r="AW1524" s="12" t="s">
        <v>30</v>
      </c>
      <c r="AX1524" s="12" t="s">
        <v>73</v>
      </c>
      <c r="AY1524" s="261" t="s">
        <v>139</v>
      </c>
    </row>
    <row r="1525" spans="2:51" s="12" customFormat="1" ht="12">
      <c r="B1525" s="250"/>
      <c r="C1525" s="251"/>
      <c r="D1525" s="252" t="s">
        <v>148</v>
      </c>
      <c r="E1525" s="253" t="s">
        <v>1</v>
      </c>
      <c r="F1525" s="254" t="s">
        <v>1842</v>
      </c>
      <c r="G1525" s="251"/>
      <c r="H1525" s="255">
        <v>9.66</v>
      </c>
      <c r="I1525" s="256"/>
      <c r="J1525" s="251"/>
      <c r="K1525" s="251"/>
      <c r="L1525" s="257"/>
      <c r="M1525" s="258"/>
      <c r="N1525" s="259"/>
      <c r="O1525" s="259"/>
      <c r="P1525" s="259"/>
      <c r="Q1525" s="259"/>
      <c r="R1525" s="259"/>
      <c r="S1525" s="259"/>
      <c r="T1525" s="260"/>
      <c r="AT1525" s="261" t="s">
        <v>148</v>
      </c>
      <c r="AU1525" s="261" t="s">
        <v>83</v>
      </c>
      <c r="AV1525" s="12" t="s">
        <v>83</v>
      </c>
      <c r="AW1525" s="12" t="s">
        <v>30</v>
      </c>
      <c r="AX1525" s="12" t="s">
        <v>73</v>
      </c>
      <c r="AY1525" s="261" t="s">
        <v>139</v>
      </c>
    </row>
    <row r="1526" spans="2:51" s="12" customFormat="1" ht="12">
      <c r="B1526" s="250"/>
      <c r="C1526" s="251"/>
      <c r="D1526" s="252" t="s">
        <v>148</v>
      </c>
      <c r="E1526" s="253" t="s">
        <v>1</v>
      </c>
      <c r="F1526" s="254" t="s">
        <v>1843</v>
      </c>
      <c r="G1526" s="251"/>
      <c r="H1526" s="255">
        <v>5.45</v>
      </c>
      <c r="I1526" s="256"/>
      <c r="J1526" s="251"/>
      <c r="K1526" s="251"/>
      <c r="L1526" s="257"/>
      <c r="M1526" s="258"/>
      <c r="N1526" s="259"/>
      <c r="O1526" s="259"/>
      <c r="P1526" s="259"/>
      <c r="Q1526" s="259"/>
      <c r="R1526" s="259"/>
      <c r="S1526" s="259"/>
      <c r="T1526" s="260"/>
      <c r="AT1526" s="261" t="s">
        <v>148</v>
      </c>
      <c r="AU1526" s="261" t="s">
        <v>83</v>
      </c>
      <c r="AV1526" s="12" t="s">
        <v>83</v>
      </c>
      <c r="AW1526" s="12" t="s">
        <v>30</v>
      </c>
      <c r="AX1526" s="12" t="s">
        <v>73</v>
      </c>
      <c r="AY1526" s="261" t="s">
        <v>139</v>
      </c>
    </row>
    <row r="1527" spans="2:51" s="12" customFormat="1" ht="12">
      <c r="B1527" s="250"/>
      <c r="C1527" s="251"/>
      <c r="D1527" s="252" t="s">
        <v>148</v>
      </c>
      <c r="E1527" s="253" t="s">
        <v>1</v>
      </c>
      <c r="F1527" s="254" t="s">
        <v>1844</v>
      </c>
      <c r="G1527" s="251"/>
      <c r="H1527" s="255">
        <v>45.25</v>
      </c>
      <c r="I1527" s="256"/>
      <c r="J1527" s="251"/>
      <c r="K1527" s="251"/>
      <c r="L1527" s="257"/>
      <c r="M1527" s="258"/>
      <c r="N1527" s="259"/>
      <c r="O1527" s="259"/>
      <c r="P1527" s="259"/>
      <c r="Q1527" s="259"/>
      <c r="R1527" s="259"/>
      <c r="S1527" s="259"/>
      <c r="T1527" s="260"/>
      <c r="AT1527" s="261" t="s">
        <v>148</v>
      </c>
      <c r="AU1527" s="261" t="s">
        <v>83</v>
      </c>
      <c r="AV1527" s="12" t="s">
        <v>83</v>
      </c>
      <c r="AW1527" s="12" t="s">
        <v>30</v>
      </c>
      <c r="AX1527" s="12" t="s">
        <v>73</v>
      </c>
      <c r="AY1527" s="261" t="s">
        <v>139</v>
      </c>
    </row>
    <row r="1528" spans="2:51" s="12" customFormat="1" ht="12">
      <c r="B1528" s="250"/>
      <c r="C1528" s="251"/>
      <c r="D1528" s="252" t="s">
        <v>148</v>
      </c>
      <c r="E1528" s="253" t="s">
        <v>1</v>
      </c>
      <c r="F1528" s="254" t="s">
        <v>1845</v>
      </c>
      <c r="G1528" s="251"/>
      <c r="H1528" s="255">
        <v>49.8</v>
      </c>
      <c r="I1528" s="256"/>
      <c r="J1528" s="251"/>
      <c r="K1528" s="251"/>
      <c r="L1528" s="257"/>
      <c r="M1528" s="258"/>
      <c r="N1528" s="259"/>
      <c r="O1528" s="259"/>
      <c r="P1528" s="259"/>
      <c r="Q1528" s="259"/>
      <c r="R1528" s="259"/>
      <c r="S1528" s="259"/>
      <c r="T1528" s="260"/>
      <c r="AT1528" s="261" t="s">
        <v>148</v>
      </c>
      <c r="AU1528" s="261" t="s">
        <v>83</v>
      </c>
      <c r="AV1528" s="12" t="s">
        <v>83</v>
      </c>
      <c r="AW1528" s="12" t="s">
        <v>30</v>
      </c>
      <c r="AX1528" s="12" t="s">
        <v>73</v>
      </c>
      <c r="AY1528" s="261" t="s">
        <v>139</v>
      </c>
    </row>
    <row r="1529" spans="2:51" s="12" customFormat="1" ht="12">
      <c r="B1529" s="250"/>
      <c r="C1529" s="251"/>
      <c r="D1529" s="252" t="s">
        <v>148</v>
      </c>
      <c r="E1529" s="253" t="s">
        <v>1</v>
      </c>
      <c r="F1529" s="254" t="s">
        <v>1846</v>
      </c>
      <c r="G1529" s="251"/>
      <c r="H1529" s="255">
        <v>27.84</v>
      </c>
      <c r="I1529" s="256"/>
      <c r="J1529" s="251"/>
      <c r="K1529" s="251"/>
      <c r="L1529" s="257"/>
      <c r="M1529" s="258"/>
      <c r="N1529" s="259"/>
      <c r="O1529" s="259"/>
      <c r="P1529" s="259"/>
      <c r="Q1529" s="259"/>
      <c r="R1529" s="259"/>
      <c r="S1529" s="259"/>
      <c r="T1529" s="260"/>
      <c r="AT1529" s="261" t="s">
        <v>148</v>
      </c>
      <c r="AU1529" s="261" t="s">
        <v>83</v>
      </c>
      <c r="AV1529" s="12" t="s">
        <v>83</v>
      </c>
      <c r="AW1529" s="12" t="s">
        <v>30</v>
      </c>
      <c r="AX1529" s="12" t="s">
        <v>73</v>
      </c>
      <c r="AY1529" s="261" t="s">
        <v>139</v>
      </c>
    </row>
    <row r="1530" spans="2:51" s="12" customFormat="1" ht="12">
      <c r="B1530" s="250"/>
      <c r="C1530" s="251"/>
      <c r="D1530" s="252" t="s">
        <v>148</v>
      </c>
      <c r="E1530" s="253" t="s">
        <v>1</v>
      </c>
      <c r="F1530" s="254" t="s">
        <v>1847</v>
      </c>
      <c r="G1530" s="251"/>
      <c r="H1530" s="255">
        <v>1.77</v>
      </c>
      <c r="I1530" s="256"/>
      <c r="J1530" s="251"/>
      <c r="K1530" s="251"/>
      <c r="L1530" s="257"/>
      <c r="M1530" s="258"/>
      <c r="N1530" s="259"/>
      <c r="O1530" s="259"/>
      <c r="P1530" s="259"/>
      <c r="Q1530" s="259"/>
      <c r="R1530" s="259"/>
      <c r="S1530" s="259"/>
      <c r="T1530" s="260"/>
      <c r="AT1530" s="261" t="s">
        <v>148</v>
      </c>
      <c r="AU1530" s="261" t="s">
        <v>83</v>
      </c>
      <c r="AV1530" s="12" t="s">
        <v>83</v>
      </c>
      <c r="AW1530" s="12" t="s">
        <v>30</v>
      </c>
      <c r="AX1530" s="12" t="s">
        <v>73</v>
      </c>
      <c r="AY1530" s="261" t="s">
        <v>139</v>
      </c>
    </row>
    <row r="1531" spans="2:51" s="12" customFormat="1" ht="12">
      <c r="B1531" s="250"/>
      <c r="C1531" s="251"/>
      <c r="D1531" s="252" t="s">
        <v>148</v>
      </c>
      <c r="E1531" s="253" t="s">
        <v>1</v>
      </c>
      <c r="F1531" s="254" t="s">
        <v>1848</v>
      </c>
      <c r="G1531" s="251"/>
      <c r="H1531" s="255">
        <v>1.63</v>
      </c>
      <c r="I1531" s="256"/>
      <c r="J1531" s="251"/>
      <c r="K1531" s="251"/>
      <c r="L1531" s="257"/>
      <c r="M1531" s="258"/>
      <c r="N1531" s="259"/>
      <c r="O1531" s="259"/>
      <c r="P1531" s="259"/>
      <c r="Q1531" s="259"/>
      <c r="R1531" s="259"/>
      <c r="S1531" s="259"/>
      <c r="T1531" s="260"/>
      <c r="AT1531" s="261" t="s">
        <v>148</v>
      </c>
      <c r="AU1531" s="261" t="s">
        <v>83</v>
      </c>
      <c r="AV1531" s="12" t="s">
        <v>83</v>
      </c>
      <c r="AW1531" s="12" t="s">
        <v>30</v>
      </c>
      <c r="AX1531" s="12" t="s">
        <v>73</v>
      </c>
      <c r="AY1531" s="261" t="s">
        <v>139</v>
      </c>
    </row>
    <row r="1532" spans="2:51" s="12" customFormat="1" ht="12">
      <c r="B1532" s="250"/>
      <c r="C1532" s="251"/>
      <c r="D1532" s="252" t="s">
        <v>148</v>
      </c>
      <c r="E1532" s="253" t="s">
        <v>1</v>
      </c>
      <c r="F1532" s="254" t="s">
        <v>1849</v>
      </c>
      <c r="G1532" s="251"/>
      <c r="H1532" s="255">
        <v>1.9</v>
      </c>
      <c r="I1532" s="256"/>
      <c r="J1532" s="251"/>
      <c r="K1532" s="251"/>
      <c r="L1532" s="257"/>
      <c r="M1532" s="258"/>
      <c r="N1532" s="259"/>
      <c r="O1532" s="259"/>
      <c r="P1532" s="259"/>
      <c r="Q1532" s="259"/>
      <c r="R1532" s="259"/>
      <c r="S1532" s="259"/>
      <c r="T1532" s="260"/>
      <c r="AT1532" s="261" t="s">
        <v>148</v>
      </c>
      <c r="AU1532" s="261" t="s">
        <v>83</v>
      </c>
      <c r="AV1532" s="12" t="s">
        <v>83</v>
      </c>
      <c r="AW1532" s="12" t="s">
        <v>30</v>
      </c>
      <c r="AX1532" s="12" t="s">
        <v>73</v>
      </c>
      <c r="AY1532" s="261" t="s">
        <v>139</v>
      </c>
    </row>
    <row r="1533" spans="2:51" s="12" customFormat="1" ht="12">
      <c r="B1533" s="250"/>
      <c r="C1533" s="251"/>
      <c r="D1533" s="252" t="s">
        <v>148</v>
      </c>
      <c r="E1533" s="253" t="s">
        <v>1</v>
      </c>
      <c r="F1533" s="254" t="s">
        <v>1850</v>
      </c>
      <c r="G1533" s="251"/>
      <c r="H1533" s="255">
        <v>18.45</v>
      </c>
      <c r="I1533" s="256"/>
      <c r="J1533" s="251"/>
      <c r="K1533" s="251"/>
      <c r="L1533" s="257"/>
      <c r="M1533" s="258"/>
      <c r="N1533" s="259"/>
      <c r="O1533" s="259"/>
      <c r="P1533" s="259"/>
      <c r="Q1533" s="259"/>
      <c r="R1533" s="259"/>
      <c r="S1533" s="259"/>
      <c r="T1533" s="260"/>
      <c r="AT1533" s="261" t="s">
        <v>148</v>
      </c>
      <c r="AU1533" s="261" t="s">
        <v>83</v>
      </c>
      <c r="AV1533" s="12" t="s">
        <v>83</v>
      </c>
      <c r="AW1533" s="12" t="s">
        <v>30</v>
      </c>
      <c r="AX1533" s="12" t="s">
        <v>73</v>
      </c>
      <c r="AY1533" s="261" t="s">
        <v>139</v>
      </c>
    </row>
    <row r="1534" spans="2:51" s="12" customFormat="1" ht="12">
      <c r="B1534" s="250"/>
      <c r="C1534" s="251"/>
      <c r="D1534" s="252" t="s">
        <v>148</v>
      </c>
      <c r="E1534" s="253" t="s">
        <v>1</v>
      </c>
      <c r="F1534" s="254" t="s">
        <v>1851</v>
      </c>
      <c r="G1534" s="251"/>
      <c r="H1534" s="255">
        <v>9.06</v>
      </c>
      <c r="I1534" s="256"/>
      <c r="J1534" s="251"/>
      <c r="K1534" s="251"/>
      <c r="L1534" s="257"/>
      <c r="M1534" s="258"/>
      <c r="N1534" s="259"/>
      <c r="O1534" s="259"/>
      <c r="P1534" s="259"/>
      <c r="Q1534" s="259"/>
      <c r="R1534" s="259"/>
      <c r="S1534" s="259"/>
      <c r="T1534" s="260"/>
      <c r="AT1534" s="261" t="s">
        <v>148</v>
      </c>
      <c r="AU1534" s="261" t="s">
        <v>83</v>
      </c>
      <c r="AV1534" s="12" t="s">
        <v>83</v>
      </c>
      <c r="AW1534" s="12" t="s">
        <v>30</v>
      </c>
      <c r="AX1534" s="12" t="s">
        <v>73</v>
      </c>
      <c r="AY1534" s="261" t="s">
        <v>139</v>
      </c>
    </row>
    <row r="1535" spans="2:51" s="12" customFormat="1" ht="12">
      <c r="B1535" s="250"/>
      <c r="C1535" s="251"/>
      <c r="D1535" s="252" t="s">
        <v>148</v>
      </c>
      <c r="E1535" s="253" t="s">
        <v>1</v>
      </c>
      <c r="F1535" s="254" t="s">
        <v>1852</v>
      </c>
      <c r="G1535" s="251"/>
      <c r="H1535" s="255">
        <v>9.295</v>
      </c>
      <c r="I1535" s="256"/>
      <c r="J1535" s="251"/>
      <c r="K1535" s="251"/>
      <c r="L1535" s="257"/>
      <c r="M1535" s="258"/>
      <c r="N1535" s="259"/>
      <c r="O1535" s="259"/>
      <c r="P1535" s="259"/>
      <c r="Q1535" s="259"/>
      <c r="R1535" s="259"/>
      <c r="S1535" s="259"/>
      <c r="T1535" s="260"/>
      <c r="AT1535" s="261" t="s">
        <v>148</v>
      </c>
      <c r="AU1535" s="261" t="s">
        <v>83</v>
      </c>
      <c r="AV1535" s="12" t="s">
        <v>83</v>
      </c>
      <c r="AW1535" s="12" t="s">
        <v>30</v>
      </c>
      <c r="AX1535" s="12" t="s">
        <v>73</v>
      </c>
      <c r="AY1535" s="261" t="s">
        <v>139</v>
      </c>
    </row>
    <row r="1536" spans="2:51" s="12" customFormat="1" ht="12">
      <c r="B1536" s="250"/>
      <c r="C1536" s="251"/>
      <c r="D1536" s="252" t="s">
        <v>148</v>
      </c>
      <c r="E1536" s="253" t="s">
        <v>1</v>
      </c>
      <c r="F1536" s="254" t="s">
        <v>1853</v>
      </c>
      <c r="G1536" s="251"/>
      <c r="H1536" s="255">
        <v>7.7</v>
      </c>
      <c r="I1536" s="256"/>
      <c r="J1536" s="251"/>
      <c r="K1536" s="251"/>
      <c r="L1536" s="257"/>
      <c r="M1536" s="258"/>
      <c r="N1536" s="259"/>
      <c r="O1536" s="259"/>
      <c r="P1536" s="259"/>
      <c r="Q1536" s="259"/>
      <c r="R1536" s="259"/>
      <c r="S1536" s="259"/>
      <c r="T1536" s="260"/>
      <c r="AT1536" s="261" t="s">
        <v>148</v>
      </c>
      <c r="AU1536" s="261" t="s">
        <v>83</v>
      </c>
      <c r="AV1536" s="12" t="s">
        <v>83</v>
      </c>
      <c r="AW1536" s="12" t="s">
        <v>30</v>
      </c>
      <c r="AX1536" s="12" t="s">
        <v>73</v>
      </c>
      <c r="AY1536" s="261" t="s">
        <v>139</v>
      </c>
    </row>
    <row r="1537" spans="2:51" s="12" customFormat="1" ht="12">
      <c r="B1537" s="250"/>
      <c r="C1537" s="251"/>
      <c r="D1537" s="252" t="s">
        <v>148</v>
      </c>
      <c r="E1537" s="253" t="s">
        <v>1</v>
      </c>
      <c r="F1537" s="254" t="s">
        <v>1854</v>
      </c>
      <c r="G1537" s="251"/>
      <c r="H1537" s="255">
        <v>7.9</v>
      </c>
      <c r="I1537" s="256"/>
      <c r="J1537" s="251"/>
      <c r="K1537" s="251"/>
      <c r="L1537" s="257"/>
      <c r="M1537" s="258"/>
      <c r="N1537" s="259"/>
      <c r="O1537" s="259"/>
      <c r="P1537" s="259"/>
      <c r="Q1537" s="259"/>
      <c r="R1537" s="259"/>
      <c r="S1537" s="259"/>
      <c r="T1537" s="260"/>
      <c r="AT1537" s="261" t="s">
        <v>148</v>
      </c>
      <c r="AU1537" s="261" t="s">
        <v>83</v>
      </c>
      <c r="AV1537" s="12" t="s">
        <v>83</v>
      </c>
      <c r="AW1537" s="12" t="s">
        <v>30</v>
      </c>
      <c r="AX1537" s="12" t="s">
        <v>73</v>
      </c>
      <c r="AY1537" s="261" t="s">
        <v>139</v>
      </c>
    </row>
    <row r="1538" spans="2:51" s="12" customFormat="1" ht="12">
      <c r="B1538" s="250"/>
      <c r="C1538" s="251"/>
      <c r="D1538" s="252" t="s">
        <v>148</v>
      </c>
      <c r="E1538" s="253" t="s">
        <v>1</v>
      </c>
      <c r="F1538" s="254" t="s">
        <v>1855</v>
      </c>
      <c r="G1538" s="251"/>
      <c r="H1538" s="255">
        <v>6.1</v>
      </c>
      <c r="I1538" s="256"/>
      <c r="J1538" s="251"/>
      <c r="K1538" s="251"/>
      <c r="L1538" s="257"/>
      <c r="M1538" s="258"/>
      <c r="N1538" s="259"/>
      <c r="O1538" s="259"/>
      <c r="P1538" s="259"/>
      <c r="Q1538" s="259"/>
      <c r="R1538" s="259"/>
      <c r="S1538" s="259"/>
      <c r="T1538" s="260"/>
      <c r="AT1538" s="261" t="s">
        <v>148</v>
      </c>
      <c r="AU1538" s="261" t="s">
        <v>83</v>
      </c>
      <c r="AV1538" s="12" t="s">
        <v>83</v>
      </c>
      <c r="AW1538" s="12" t="s">
        <v>30</v>
      </c>
      <c r="AX1538" s="12" t="s">
        <v>73</v>
      </c>
      <c r="AY1538" s="261" t="s">
        <v>139</v>
      </c>
    </row>
    <row r="1539" spans="2:51" s="12" customFormat="1" ht="12">
      <c r="B1539" s="250"/>
      <c r="C1539" s="251"/>
      <c r="D1539" s="252" t="s">
        <v>148</v>
      </c>
      <c r="E1539" s="253" t="s">
        <v>1</v>
      </c>
      <c r="F1539" s="254" t="s">
        <v>1856</v>
      </c>
      <c r="G1539" s="251"/>
      <c r="H1539" s="255">
        <v>5.8</v>
      </c>
      <c r="I1539" s="256"/>
      <c r="J1539" s="251"/>
      <c r="K1539" s="251"/>
      <c r="L1539" s="257"/>
      <c r="M1539" s="258"/>
      <c r="N1539" s="259"/>
      <c r="O1539" s="259"/>
      <c r="P1539" s="259"/>
      <c r="Q1539" s="259"/>
      <c r="R1539" s="259"/>
      <c r="S1539" s="259"/>
      <c r="T1539" s="260"/>
      <c r="AT1539" s="261" t="s">
        <v>148</v>
      </c>
      <c r="AU1539" s="261" t="s">
        <v>83</v>
      </c>
      <c r="AV1539" s="12" t="s">
        <v>83</v>
      </c>
      <c r="AW1539" s="12" t="s">
        <v>30</v>
      </c>
      <c r="AX1539" s="12" t="s">
        <v>73</v>
      </c>
      <c r="AY1539" s="261" t="s">
        <v>139</v>
      </c>
    </row>
    <row r="1540" spans="2:51" s="12" customFormat="1" ht="12">
      <c r="B1540" s="250"/>
      <c r="C1540" s="251"/>
      <c r="D1540" s="252" t="s">
        <v>148</v>
      </c>
      <c r="E1540" s="253" t="s">
        <v>1</v>
      </c>
      <c r="F1540" s="254" t="s">
        <v>1857</v>
      </c>
      <c r="G1540" s="251"/>
      <c r="H1540" s="255">
        <v>9.305</v>
      </c>
      <c r="I1540" s="256"/>
      <c r="J1540" s="251"/>
      <c r="K1540" s="251"/>
      <c r="L1540" s="257"/>
      <c r="M1540" s="258"/>
      <c r="N1540" s="259"/>
      <c r="O1540" s="259"/>
      <c r="P1540" s="259"/>
      <c r="Q1540" s="259"/>
      <c r="R1540" s="259"/>
      <c r="S1540" s="259"/>
      <c r="T1540" s="260"/>
      <c r="AT1540" s="261" t="s">
        <v>148</v>
      </c>
      <c r="AU1540" s="261" t="s">
        <v>83</v>
      </c>
      <c r="AV1540" s="12" t="s">
        <v>83</v>
      </c>
      <c r="AW1540" s="12" t="s">
        <v>30</v>
      </c>
      <c r="AX1540" s="12" t="s">
        <v>73</v>
      </c>
      <c r="AY1540" s="261" t="s">
        <v>139</v>
      </c>
    </row>
    <row r="1541" spans="2:51" s="12" customFormat="1" ht="12">
      <c r="B1541" s="250"/>
      <c r="C1541" s="251"/>
      <c r="D1541" s="252" t="s">
        <v>148</v>
      </c>
      <c r="E1541" s="253" t="s">
        <v>1</v>
      </c>
      <c r="F1541" s="254" t="s">
        <v>1858</v>
      </c>
      <c r="G1541" s="251"/>
      <c r="H1541" s="255">
        <v>9.755</v>
      </c>
      <c r="I1541" s="256"/>
      <c r="J1541" s="251"/>
      <c r="K1541" s="251"/>
      <c r="L1541" s="257"/>
      <c r="M1541" s="258"/>
      <c r="N1541" s="259"/>
      <c r="O1541" s="259"/>
      <c r="P1541" s="259"/>
      <c r="Q1541" s="259"/>
      <c r="R1541" s="259"/>
      <c r="S1541" s="259"/>
      <c r="T1541" s="260"/>
      <c r="AT1541" s="261" t="s">
        <v>148</v>
      </c>
      <c r="AU1541" s="261" t="s">
        <v>83</v>
      </c>
      <c r="AV1541" s="12" t="s">
        <v>83</v>
      </c>
      <c r="AW1541" s="12" t="s">
        <v>30</v>
      </c>
      <c r="AX1541" s="12" t="s">
        <v>73</v>
      </c>
      <c r="AY1541" s="261" t="s">
        <v>139</v>
      </c>
    </row>
    <row r="1542" spans="2:51" s="12" customFormat="1" ht="12">
      <c r="B1542" s="250"/>
      <c r="C1542" s="251"/>
      <c r="D1542" s="252" t="s">
        <v>148</v>
      </c>
      <c r="E1542" s="253" t="s">
        <v>1</v>
      </c>
      <c r="F1542" s="254" t="s">
        <v>1859</v>
      </c>
      <c r="G1542" s="251"/>
      <c r="H1542" s="255">
        <v>10.825</v>
      </c>
      <c r="I1542" s="256"/>
      <c r="J1542" s="251"/>
      <c r="K1542" s="251"/>
      <c r="L1542" s="257"/>
      <c r="M1542" s="258"/>
      <c r="N1542" s="259"/>
      <c r="O1542" s="259"/>
      <c r="P1542" s="259"/>
      <c r="Q1542" s="259"/>
      <c r="R1542" s="259"/>
      <c r="S1542" s="259"/>
      <c r="T1542" s="260"/>
      <c r="AT1542" s="261" t="s">
        <v>148</v>
      </c>
      <c r="AU1542" s="261" t="s">
        <v>83</v>
      </c>
      <c r="AV1542" s="12" t="s">
        <v>83</v>
      </c>
      <c r="AW1542" s="12" t="s">
        <v>30</v>
      </c>
      <c r="AX1542" s="12" t="s">
        <v>73</v>
      </c>
      <c r="AY1542" s="261" t="s">
        <v>139</v>
      </c>
    </row>
    <row r="1543" spans="2:51" s="12" customFormat="1" ht="12">
      <c r="B1543" s="250"/>
      <c r="C1543" s="251"/>
      <c r="D1543" s="252" t="s">
        <v>148</v>
      </c>
      <c r="E1543" s="253" t="s">
        <v>1</v>
      </c>
      <c r="F1543" s="254" t="s">
        <v>1860</v>
      </c>
      <c r="G1543" s="251"/>
      <c r="H1543" s="255">
        <v>8.995</v>
      </c>
      <c r="I1543" s="256"/>
      <c r="J1543" s="251"/>
      <c r="K1543" s="251"/>
      <c r="L1543" s="257"/>
      <c r="M1543" s="258"/>
      <c r="N1543" s="259"/>
      <c r="O1543" s="259"/>
      <c r="P1543" s="259"/>
      <c r="Q1543" s="259"/>
      <c r="R1543" s="259"/>
      <c r="S1543" s="259"/>
      <c r="T1543" s="260"/>
      <c r="AT1543" s="261" t="s">
        <v>148</v>
      </c>
      <c r="AU1543" s="261" t="s">
        <v>83</v>
      </c>
      <c r="AV1543" s="12" t="s">
        <v>83</v>
      </c>
      <c r="AW1543" s="12" t="s">
        <v>30</v>
      </c>
      <c r="AX1543" s="12" t="s">
        <v>73</v>
      </c>
      <c r="AY1543" s="261" t="s">
        <v>139</v>
      </c>
    </row>
    <row r="1544" spans="2:51" s="12" customFormat="1" ht="12">
      <c r="B1544" s="250"/>
      <c r="C1544" s="251"/>
      <c r="D1544" s="252" t="s">
        <v>148</v>
      </c>
      <c r="E1544" s="253" t="s">
        <v>1</v>
      </c>
      <c r="F1544" s="254" t="s">
        <v>1861</v>
      </c>
      <c r="G1544" s="251"/>
      <c r="H1544" s="255">
        <v>10.825</v>
      </c>
      <c r="I1544" s="256"/>
      <c r="J1544" s="251"/>
      <c r="K1544" s="251"/>
      <c r="L1544" s="257"/>
      <c r="M1544" s="258"/>
      <c r="N1544" s="259"/>
      <c r="O1544" s="259"/>
      <c r="P1544" s="259"/>
      <c r="Q1544" s="259"/>
      <c r="R1544" s="259"/>
      <c r="S1544" s="259"/>
      <c r="T1544" s="260"/>
      <c r="AT1544" s="261" t="s">
        <v>148</v>
      </c>
      <c r="AU1544" s="261" t="s">
        <v>83</v>
      </c>
      <c r="AV1544" s="12" t="s">
        <v>83</v>
      </c>
      <c r="AW1544" s="12" t="s">
        <v>30</v>
      </c>
      <c r="AX1544" s="12" t="s">
        <v>73</v>
      </c>
      <c r="AY1544" s="261" t="s">
        <v>139</v>
      </c>
    </row>
    <row r="1545" spans="2:51" s="13" customFormat="1" ht="12">
      <c r="B1545" s="262"/>
      <c r="C1545" s="263"/>
      <c r="D1545" s="252" t="s">
        <v>148</v>
      </c>
      <c r="E1545" s="264" t="s">
        <v>1</v>
      </c>
      <c r="F1545" s="265" t="s">
        <v>150</v>
      </c>
      <c r="G1545" s="263"/>
      <c r="H1545" s="266">
        <v>397.31999999999994</v>
      </c>
      <c r="I1545" s="267"/>
      <c r="J1545" s="263"/>
      <c r="K1545" s="263"/>
      <c r="L1545" s="268"/>
      <c r="M1545" s="269"/>
      <c r="N1545" s="270"/>
      <c r="O1545" s="270"/>
      <c r="P1545" s="270"/>
      <c r="Q1545" s="270"/>
      <c r="R1545" s="270"/>
      <c r="S1545" s="270"/>
      <c r="T1545" s="271"/>
      <c r="AT1545" s="272" t="s">
        <v>148</v>
      </c>
      <c r="AU1545" s="272" t="s">
        <v>83</v>
      </c>
      <c r="AV1545" s="13" t="s">
        <v>146</v>
      </c>
      <c r="AW1545" s="13" t="s">
        <v>30</v>
      </c>
      <c r="AX1545" s="13" t="s">
        <v>81</v>
      </c>
      <c r="AY1545" s="272" t="s">
        <v>139</v>
      </c>
    </row>
    <row r="1546" spans="2:65" s="1" customFormat="1" ht="16.5" customHeight="1">
      <c r="B1546" s="38"/>
      <c r="C1546" s="273" t="s">
        <v>1904</v>
      </c>
      <c r="D1546" s="273" t="s">
        <v>174</v>
      </c>
      <c r="E1546" s="274" t="s">
        <v>1905</v>
      </c>
      <c r="F1546" s="275" t="s">
        <v>1906</v>
      </c>
      <c r="G1546" s="276" t="s">
        <v>171</v>
      </c>
      <c r="H1546" s="277">
        <v>417.186</v>
      </c>
      <c r="I1546" s="278"/>
      <c r="J1546" s="279">
        <f>ROUND(I1546*H1546,2)</f>
        <v>0</v>
      </c>
      <c r="K1546" s="275" t="s">
        <v>1</v>
      </c>
      <c r="L1546" s="280"/>
      <c r="M1546" s="281" t="s">
        <v>1</v>
      </c>
      <c r="N1546" s="282" t="s">
        <v>38</v>
      </c>
      <c r="O1546" s="86"/>
      <c r="P1546" s="246">
        <f>O1546*H1546</f>
        <v>0</v>
      </c>
      <c r="Q1546" s="246">
        <v>4E-05</v>
      </c>
      <c r="R1546" s="246">
        <f>Q1546*H1546</f>
        <v>0.01668744</v>
      </c>
      <c r="S1546" s="246">
        <v>0</v>
      </c>
      <c r="T1546" s="247">
        <f>S1546*H1546</f>
        <v>0</v>
      </c>
      <c r="AR1546" s="248" t="s">
        <v>178</v>
      </c>
      <c r="AT1546" s="248" t="s">
        <v>174</v>
      </c>
      <c r="AU1546" s="248" t="s">
        <v>83</v>
      </c>
      <c r="AY1546" s="17" t="s">
        <v>139</v>
      </c>
      <c r="BE1546" s="249">
        <f>IF(N1546="základní",J1546,0)</f>
        <v>0</v>
      </c>
      <c r="BF1546" s="249">
        <f>IF(N1546="snížená",J1546,0)</f>
        <v>0</v>
      </c>
      <c r="BG1546" s="249">
        <f>IF(N1546="zákl. přenesená",J1546,0)</f>
        <v>0</v>
      </c>
      <c r="BH1546" s="249">
        <f>IF(N1546="sníž. přenesená",J1546,0)</f>
        <v>0</v>
      </c>
      <c r="BI1546" s="249">
        <f>IF(N1546="nulová",J1546,0)</f>
        <v>0</v>
      </c>
      <c r="BJ1546" s="17" t="s">
        <v>81</v>
      </c>
      <c r="BK1546" s="249">
        <f>ROUND(I1546*H1546,2)</f>
        <v>0</v>
      </c>
      <c r="BL1546" s="17" t="s">
        <v>146</v>
      </c>
      <c r="BM1546" s="248" t="s">
        <v>1907</v>
      </c>
    </row>
    <row r="1547" spans="2:51" s="12" customFormat="1" ht="12">
      <c r="B1547" s="250"/>
      <c r="C1547" s="251"/>
      <c r="D1547" s="252" t="s">
        <v>148</v>
      </c>
      <c r="E1547" s="253" t="s">
        <v>1</v>
      </c>
      <c r="F1547" s="254" t="s">
        <v>1908</v>
      </c>
      <c r="G1547" s="251"/>
      <c r="H1547" s="255">
        <v>417.186</v>
      </c>
      <c r="I1547" s="256"/>
      <c r="J1547" s="251"/>
      <c r="K1547" s="251"/>
      <c r="L1547" s="257"/>
      <c r="M1547" s="258"/>
      <c r="N1547" s="259"/>
      <c r="O1547" s="259"/>
      <c r="P1547" s="259"/>
      <c r="Q1547" s="259"/>
      <c r="R1547" s="259"/>
      <c r="S1547" s="259"/>
      <c r="T1547" s="260"/>
      <c r="AT1547" s="261" t="s">
        <v>148</v>
      </c>
      <c r="AU1547" s="261" t="s">
        <v>83</v>
      </c>
      <c r="AV1547" s="12" t="s">
        <v>83</v>
      </c>
      <c r="AW1547" s="12" t="s">
        <v>30</v>
      </c>
      <c r="AX1547" s="12" t="s">
        <v>73</v>
      </c>
      <c r="AY1547" s="261" t="s">
        <v>139</v>
      </c>
    </row>
    <row r="1548" spans="2:51" s="13" customFormat="1" ht="12">
      <c r="B1548" s="262"/>
      <c r="C1548" s="263"/>
      <c r="D1548" s="252" t="s">
        <v>148</v>
      </c>
      <c r="E1548" s="264" t="s">
        <v>1</v>
      </c>
      <c r="F1548" s="265" t="s">
        <v>150</v>
      </c>
      <c r="G1548" s="263"/>
      <c r="H1548" s="266">
        <v>417.186</v>
      </c>
      <c r="I1548" s="267"/>
      <c r="J1548" s="263"/>
      <c r="K1548" s="263"/>
      <c r="L1548" s="268"/>
      <c r="M1548" s="269"/>
      <c r="N1548" s="270"/>
      <c r="O1548" s="270"/>
      <c r="P1548" s="270"/>
      <c r="Q1548" s="270"/>
      <c r="R1548" s="270"/>
      <c r="S1548" s="270"/>
      <c r="T1548" s="271"/>
      <c r="AT1548" s="272" t="s">
        <v>148</v>
      </c>
      <c r="AU1548" s="272" t="s">
        <v>83</v>
      </c>
      <c r="AV1548" s="13" t="s">
        <v>146</v>
      </c>
      <c r="AW1548" s="13" t="s">
        <v>30</v>
      </c>
      <c r="AX1548" s="13" t="s">
        <v>81</v>
      </c>
      <c r="AY1548" s="272" t="s">
        <v>139</v>
      </c>
    </row>
    <row r="1549" spans="2:65" s="1" customFormat="1" ht="24" customHeight="1">
      <c r="B1549" s="38"/>
      <c r="C1549" s="237" t="s">
        <v>1909</v>
      </c>
      <c r="D1549" s="237" t="s">
        <v>141</v>
      </c>
      <c r="E1549" s="238" t="s">
        <v>1910</v>
      </c>
      <c r="F1549" s="239" t="s">
        <v>1911</v>
      </c>
      <c r="G1549" s="240" t="s">
        <v>433</v>
      </c>
      <c r="H1549" s="241">
        <v>668.137</v>
      </c>
      <c r="I1549" s="242"/>
      <c r="J1549" s="243">
        <f>ROUND(I1549*H1549,2)</f>
        <v>0</v>
      </c>
      <c r="K1549" s="239" t="s">
        <v>145</v>
      </c>
      <c r="L1549" s="43"/>
      <c r="M1549" s="244" t="s">
        <v>1</v>
      </c>
      <c r="N1549" s="245" t="s">
        <v>38</v>
      </c>
      <c r="O1549" s="86"/>
      <c r="P1549" s="246">
        <f>O1549*H1549</f>
        <v>0</v>
      </c>
      <c r="Q1549" s="246">
        <v>0.00938</v>
      </c>
      <c r="R1549" s="246">
        <f>Q1549*H1549</f>
        <v>6.267125059999999</v>
      </c>
      <c r="S1549" s="246">
        <v>0</v>
      </c>
      <c r="T1549" s="247">
        <f>S1549*H1549</f>
        <v>0</v>
      </c>
      <c r="AR1549" s="248" t="s">
        <v>146</v>
      </c>
      <c r="AT1549" s="248" t="s">
        <v>141</v>
      </c>
      <c r="AU1549" s="248" t="s">
        <v>83</v>
      </c>
      <c r="AY1549" s="17" t="s">
        <v>139</v>
      </c>
      <c r="BE1549" s="249">
        <f>IF(N1549="základní",J1549,0)</f>
        <v>0</v>
      </c>
      <c r="BF1549" s="249">
        <f>IF(N1549="snížená",J1549,0)</f>
        <v>0</v>
      </c>
      <c r="BG1549" s="249">
        <f>IF(N1549="zákl. přenesená",J1549,0)</f>
        <v>0</v>
      </c>
      <c r="BH1549" s="249">
        <f>IF(N1549="sníž. přenesená",J1549,0)</f>
        <v>0</v>
      </c>
      <c r="BI1549" s="249">
        <f>IF(N1549="nulová",J1549,0)</f>
        <v>0</v>
      </c>
      <c r="BJ1549" s="17" t="s">
        <v>81</v>
      </c>
      <c r="BK1549" s="249">
        <f>ROUND(I1549*H1549,2)</f>
        <v>0</v>
      </c>
      <c r="BL1549" s="17" t="s">
        <v>146</v>
      </c>
      <c r="BM1549" s="248" t="s">
        <v>1912</v>
      </c>
    </row>
    <row r="1550" spans="2:51" s="12" customFormat="1" ht="12">
      <c r="B1550" s="250"/>
      <c r="C1550" s="251"/>
      <c r="D1550" s="252" t="s">
        <v>148</v>
      </c>
      <c r="E1550" s="253" t="s">
        <v>1</v>
      </c>
      <c r="F1550" s="254" t="s">
        <v>1913</v>
      </c>
      <c r="G1550" s="251"/>
      <c r="H1550" s="255">
        <v>116.8</v>
      </c>
      <c r="I1550" s="256"/>
      <c r="J1550" s="251"/>
      <c r="K1550" s="251"/>
      <c r="L1550" s="257"/>
      <c r="M1550" s="258"/>
      <c r="N1550" s="259"/>
      <c r="O1550" s="259"/>
      <c r="P1550" s="259"/>
      <c r="Q1550" s="259"/>
      <c r="R1550" s="259"/>
      <c r="S1550" s="259"/>
      <c r="T1550" s="260"/>
      <c r="AT1550" s="261" t="s">
        <v>148</v>
      </c>
      <c r="AU1550" s="261" t="s">
        <v>83</v>
      </c>
      <c r="AV1550" s="12" t="s">
        <v>83</v>
      </c>
      <c r="AW1550" s="12" t="s">
        <v>30</v>
      </c>
      <c r="AX1550" s="12" t="s">
        <v>73</v>
      </c>
      <c r="AY1550" s="261" t="s">
        <v>139</v>
      </c>
    </row>
    <row r="1551" spans="2:51" s="12" customFormat="1" ht="12">
      <c r="B1551" s="250"/>
      <c r="C1551" s="251"/>
      <c r="D1551" s="252" t="s">
        <v>148</v>
      </c>
      <c r="E1551" s="253" t="s">
        <v>1</v>
      </c>
      <c r="F1551" s="254" t="s">
        <v>1914</v>
      </c>
      <c r="G1551" s="251"/>
      <c r="H1551" s="255">
        <v>42.925</v>
      </c>
      <c r="I1551" s="256"/>
      <c r="J1551" s="251"/>
      <c r="K1551" s="251"/>
      <c r="L1551" s="257"/>
      <c r="M1551" s="258"/>
      <c r="N1551" s="259"/>
      <c r="O1551" s="259"/>
      <c r="P1551" s="259"/>
      <c r="Q1551" s="259"/>
      <c r="R1551" s="259"/>
      <c r="S1551" s="259"/>
      <c r="T1551" s="260"/>
      <c r="AT1551" s="261" t="s">
        <v>148</v>
      </c>
      <c r="AU1551" s="261" t="s">
        <v>83</v>
      </c>
      <c r="AV1551" s="12" t="s">
        <v>83</v>
      </c>
      <c r="AW1551" s="12" t="s">
        <v>30</v>
      </c>
      <c r="AX1551" s="12" t="s">
        <v>73</v>
      </c>
      <c r="AY1551" s="261" t="s">
        <v>139</v>
      </c>
    </row>
    <row r="1552" spans="2:51" s="12" customFormat="1" ht="12">
      <c r="B1552" s="250"/>
      <c r="C1552" s="251"/>
      <c r="D1552" s="252" t="s">
        <v>148</v>
      </c>
      <c r="E1552" s="253" t="s">
        <v>1</v>
      </c>
      <c r="F1552" s="254" t="s">
        <v>1915</v>
      </c>
      <c r="G1552" s="251"/>
      <c r="H1552" s="255">
        <v>96.75</v>
      </c>
      <c r="I1552" s="256"/>
      <c r="J1552" s="251"/>
      <c r="K1552" s="251"/>
      <c r="L1552" s="257"/>
      <c r="M1552" s="258"/>
      <c r="N1552" s="259"/>
      <c r="O1552" s="259"/>
      <c r="P1552" s="259"/>
      <c r="Q1552" s="259"/>
      <c r="R1552" s="259"/>
      <c r="S1552" s="259"/>
      <c r="T1552" s="260"/>
      <c r="AT1552" s="261" t="s">
        <v>148</v>
      </c>
      <c r="AU1552" s="261" t="s">
        <v>83</v>
      </c>
      <c r="AV1552" s="12" t="s">
        <v>83</v>
      </c>
      <c r="AW1552" s="12" t="s">
        <v>30</v>
      </c>
      <c r="AX1552" s="12" t="s">
        <v>73</v>
      </c>
      <c r="AY1552" s="261" t="s">
        <v>139</v>
      </c>
    </row>
    <row r="1553" spans="2:51" s="12" customFormat="1" ht="12">
      <c r="B1553" s="250"/>
      <c r="C1553" s="251"/>
      <c r="D1553" s="252" t="s">
        <v>148</v>
      </c>
      <c r="E1553" s="253" t="s">
        <v>1</v>
      </c>
      <c r="F1553" s="254" t="s">
        <v>1916</v>
      </c>
      <c r="G1553" s="251"/>
      <c r="H1553" s="255">
        <v>191.231</v>
      </c>
      <c r="I1553" s="256"/>
      <c r="J1553" s="251"/>
      <c r="K1553" s="251"/>
      <c r="L1553" s="257"/>
      <c r="M1553" s="258"/>
      <c r="N1553" s="259"/>
      <c r="O1553" s="259"/>
      <c r="P1553" s="259"/>
      <c r="Q1553" s="259"/>
      <c r="R1553" s="259"/>
      <c r="S1553" s="259"/>
      <c r="T1553" s="260"/>
      <c r="AT1553" s="261" t="s">
        <v>148</v>
      </c>
      <c r="AU1553" s="261" t="s">
        <v>83</v>
      </c>
      <c r="AV1553" s="12" t="s">
        <v>83</v>
      </c>
      <c r="AW1553" s="12" t="s">
        <v>30</v>
      </c>
      <c r="AX1553" s="12" t="s">
        <v>73</v>
      </c>
      <c r="AY1553" s="261" t="s">
        <v>139</v>
      </c>
    </row>
    <row r="1554" spans="2:51" s="12" customFormat="1" ht="12">
      <c r="B1554" s="250"/>
      <c r="C1554" s="251"/>
      <c r="D1554" s="252" t="s">
        <v>148</v>
      </c>
      <c r="E1554" s="253" t="s">
        <v>1</v>
      </c>
      <c r="F1554" s="254" t="s">
        <v>1917</v>
      </c>
      <c r="G1554" s="251"/>
      <c r="H1554" s="255">
        <v>129</v>
      </c>
      <c r="I1554" s="256"/>
      <c r="J1554" s="251"/>
      <c r="K1554" s="251"/>
      <c r="L1554" s="257"/>
      <c r="M1554" s="258"/>
      <c r="N1554" s="259"/>
      <c r="O1554" s="259"/>
      <c r="P1554" s="259"/>
      <c r="Q1554" s="259"/>
      <c r="R1554" s="259"/>
      <c r="S1554" s="259"/>
      <c r="T1554" s="260"/>
      <c r="AT1554" s="261" t="s">
        <v>148</v>
      </c>
      <c r="AU1554" s="261" t="s">
        <v>83</v>
      </c>
      <c r="AV1554" s="12" t="s">
        <v>83</v>
      </c>
      <c r="AW1554" s="12" t="s">
        <v>30</v>
      </c>
      <c r="AX1554" s="12" t="s">
        <v>73</v>
      </c>
      <c r="AY1554" s="261" t="s">
        <v>139</v>
      </c>
    </row>
    <row r="1555" spans="2:51" s="12" customFormat="1" ht="12">
      <c r="B1555" s="250"/>
      <c r="C1555" s="251"/>
      <c r="D1555" s="252" t="s">
        <v>148</v>
      </c>
      <c r="E1555" s="253" t="s">
        <v>1</v>
      </c>
      <c r="F1555" s="254" t="s">
        <v>846</v>
      </c>
      <c r="G1555" s="251"/>
      <c r="H1555" s="255">
        <v>-102.6</v>
      </c>
      <c r="I1555" s="256"/>
      <c r="J1555" s="251"/>
      <c r="K1555" s="251"/>
      <c r="L1555" s="257"/>
      <c r="M1555" s="258"/>
      <c r="N1555" s="259"/>
      <c r="O1555" s="259"/>
      <c r="P1555" s="259"/>
      <c r="Q1555" s="259"/>
      <c r="R1555" s="259"/>
      <c r="S1555" s="259"/>
      <c r="T1555" s="260"/>
      <c r="AT1555" s="261" t="s">
        <v>148</v>
      </c>
      <c r="AU1555" s="261" t="s">
        <v>83</v>
      </c>
      <c r="AV1555" s="12" t="s">
        <v>83</v>
      </c>
      <c r="AW1555" s="12" t="s">
        <v>30</v>
      </c>
      <c r="AX1555" s="12" t="s">
        <v>73</v>
      </c>
      <c r="AY1555" s="261" t="s">
        <v>139</v>
      </c>
    </row>
    <row r="1556" spans="2:51" s="12" customFormat="1" ht="12">
      <c r="B1556" s="250"/>
      <c r="C1556" s="251"/>
      <c r="D1556" s="252" t="s">
        <v>148</v>
      </c>
      <c r="E1556" s="253" t="s">
        <v>1</v>
      </c>
      <c r="F1556" s="254" t="s">
        <v>1918</v>
      </c>
      <c r="G1556" s="251"/>
      <c r="H1556" s="255">
        <v>110.588</v>
      </c>
      <c r="I1556" s="256"/>
      <c r="J1556" s="251"/>
      <c r="K1556" s="251"/>
      <c r="L1556" s="257"/>
      <c r="M1556" s="258"/>
      <c r="N1556" s="259"/>
      <c r="O1556" s="259"/>
      <c r="P1556" s="259"/>
      <c r="Q1556" s="259"/>
      <c r="R1556" s="259"/>
      <c r="S1556" s="259"/>
      <c r="T1556" s="260"/>
      <c r="AT1556" s="261" t="s">
        <v>148</v>
      </c>
      <c r="AU1556" s="261" t="s">
        <v>83</v>
      </c>
      <c r="AV1556" s="12" t="s">
        <v>83</v>
      </c>
      <c r="AW1556" s="12" t="s">
        <v>30</v>
      </c>
      <c r="AX1556" s="12" t="s">
        <v>73</v>
      </c>
      <c r="AY1556" s="261" t="s">
        <v>139</v>
      </c>
    </row>
    <row r="1557" spans="2:51" s="12" customFormat="1" ht="12">
      <c r="B1557" s="250"/>
      <c r="C1557" s="251"/>
      <c r="D1557" s="252" t="s">
        <v>148</v>
      </c>
      <c r="E1557" s="253" t="s">
        <v>1</v>
      </c>
      <c r="F1557" s="254" t="s">
        <v>1759</v>
      </c>
      <c r="G1557" s="251"/>
      <c r="H1557" s="255">
        <v>16</v>
      </c>
      <c r="I1557" s="256"/>
      <c r="J1557" s="251"/>
      <c r="K1557" s="251"/>
      <c r="L1557" s="257"/>
      <c r="M1557" s="258"/>
      <c r="N1557" s="259"/>
      <c r="O1557" s="259"/>
      <c r="P1557" s="259"/>
      <c r="Q1557" s="259"/>
      <c r="R1557" s="259"/>
      <c r="S1557" s="259"/>
      <c r="T1557" s="260"/>
      <c r="AT1557" s="261" t="s">
        <v>148</v>
      </c>
      <c r="AU1557" s="261" t="s">
        <v>83</v>
      </c>
      <c r="AV1557" s="12" t="s">
        <v>83</v>
      </c>
      <c r="AW1557" s="12" t="s">
        <v>30</v>
      </c>
      <c r="AX1557" s="12" t="s">
        <v>73</v>
      </c>
      <c r="AY1557" s="261" t="s">
        <v>139</v>
      </c>
    </row>
    <row r="1558" spans="2:51" s="12" customFormat="1" ht="12">
      <c r="B1558" s="250"/>
      <c r="C1558" s="251"/>
      <c r="D1558" s="252" t="s">
        <v>148</v>
      </c>
      <c r="E1558" s="253" t="s">
        <v>1</v>
      </c>
      <c r="F1558" s="254" t="s">
        <v>1760</v>
      </c>
      <c r="G1558" s="251"/>
      <c r="H1558" s="255">
        <v>52.075</v>
      </c>
      <c r="I1558" s="256"/>
      <c r="J1558" s="251"/>
      <c r="K1558" s="251"/>
      <c r="L1558" s="257"/>
      <c r="M1558" s="258"/>
      <c r="N1558" s="259"/>
      <c r="O1558" s="259"/>
      <c r="P1558" s="259"/>
      <c r="Q1558" s="259"/>
      <c r="R1558" s="259"/>
      <c r="S1558" s="259"/>
      <c r="T1558" s="260"/>
      <c r="AT1558" s="261" t="s">
        <v>148</v>
      </c>
      <c r="AU1558" s="261" t="s">
        <v>83</v>
      </c>
      <c r="AV1558" s="12" t="s">
        <v>83</v>
      </c>
      <c r="AW1558" s="12" t="s">
        <v>30</v>
      </c>
      <c r="AX1558" s="12" t="s">
        <v>73</v>
      </c>
      <c r="AY1558" s="261" t="s">
        <v>139</v>
      </c>
    </row>
    <row r="1559" spans="2:51" s="12" customFormat="1" ht="12">
      <c r="B1559" s="250"/>
      <c r="C1559" s="251"/>
      <c r="D1559" s="252" t="s">
        <v>148</v>
      </c>
      <c r="E1559" s="253" t="s">
        <v>1</v>
      </c>
      <c r="F1559" s="254" t="s">
        <v>1761</v>
      </c>
      <c r="G1559" s="251"/>
      <c r="H1559" s="255">
        <v>15.368</v>
      </c>
      <c r="I1559" s="256"/>
      <c r="J1559" s="251"/>
      <c r="K1559" s="251"/>
      <c r="L1559" s="257"/>
      <c r="M1559" s="258"/>
      <c r="N1559" s="259"/>
      <c r="O1559" s="259"/>
      <c r="P1559" s="259"/>
      <c r="Q1559" s="259"/>
      <c r="R1559" s="259"/>
      <c r="S1559" s="259"/>
      <c r="T1559" s="260"/>
      <c r="AT1559" s="261" t="s">
        <v>148</v>
      </c>
      <c r="AU1559" s="261" t="s">
        <v>83</v>
      </c>
      <c r="AV1559" s="12" t="s">
        <v>83</v>
      </c>
      <c r="AW1559" s="12" t="s">
        <v>30</v>
      </c>
      <c r="AX1559" s="12" t="s">
        <v>73</v>
      </c>
      <c r="AY1559" s="261" t="s">
        <v>139</v>
      </c>
    </row>
    <row r="1560" spans="2:51" s="13" customFormat="1" ht="12">
      <c r="B1560" s="262"/>
      <c r="C1560" s="263"/>
      <c r="D1560" s="252" t="s">
        <v>148</v>
      </c>
      <c r="E1560" s="264" t="s">
        <v>1</v>
      </c>
      <c r="F1560" s="265" t="s">
        <v>150</v>
      </c>
      <c r="G1560" s="263"/>
      <c r="H1560" s="266">
        <v>668.1370000000001</v>
      </c>
      <c r="I1560" s="267"/>
      <c r="J1560" s="263"/>
      <c r="K1560" s="263"/>
      <c r="L1560" s="268"/>
      <c r="M1560" s="269"/>
      <c r="N1560" s="270"/>
      <c r="O1560" s="270"/>
      <c r="P1560" s="270"/>
      <c r="Q1560" s="270"/>
      <c r="R1560" s="270"/>
      <c r="S1560" s="270"/>
      <c r="T1560" s="271"/>
      <c r="AT1560" s="272" t="s">
        <v>148</v>
      </c>
      <c r="AU1560" s="272" t="s">
        <v>83</v>
      </c>
      <c r="AV1560" s="13" t="s">
        <v>146</v>
      </c>
      <c r="AW1560" s="13" t="s">
        <v>30</v>
      </c>
      <c r="AX1560" s="13" t="s">
        <v>81</v>
      </c>
      <c r="AY1560" s="272" t="s">
        <v>139</v>
      </c>
    </row>
    <row r="1561" spans="2:65" s="1" customFormat="1" ht="24" customHeight="1">
      <c r="B1561" s="38"/>
      <c r="C1561" s="273" t="s">
        <v>1919</v>
      </c>
      <c r="D1561" s="273" t="s">
        <v>174</v>
      </c>
      <c r="E1561" s="274" t="s">
        <v>1920</v>
      </c>
      <c r="F1561" s="275" t="s">
        <v>1921</v>
      </c>
      <c r="G1561" s="276" t="s">
        <v>433</v>
      </c>
      <c r="H1561" s="277">
        <v>734.951</v>
      </c>
      <c r="I1561" s="278"/>
      <c r="J1561" s="279">
        <f>ROUND(I1561*H1561,2)</f>
        <v>0</v>
      </c>
      <c r="K1561" s="275" t="s">
        <v>1147</v>
      </c>
      <c r="L1561" s="280"/>
      <c r="M1561" s="281" t="s">
        <v>1</v>
      </c>
      <c r="N1561" s="282" t="s">
        <v>38</v>
      </c>
      <c r="O1561" s="86"/>
      <c r="P1561" s="246">
        <f>O1561*H1561</f>
        <v>0</v>
      </c>
      <c r="Q1561" s="246">
        <v>0.013</v>
      </c>
      <c r="R1561" s="246">
        <f>Q1561*H1561</f>
        <v>9.554363</v>
      </c>
      <c r="S1561" s="246">
        <v>0</v>
      </c>
      <c r="T1561" s="247">
        <f>S1561*H1561</f>
        <v>0</v>
      </c>
      <c r="AR1561" s="248" t="s">
        <v>178</v>
      </c>
      <c r="AT1561" s="248" t="s">
        <v>174</v>
      </c>
      <c r="AU1561" s="248" t="s">
        <v>83</v>
      </c>
      <c r="AY1561" s="17" t="s">
        <v>139</v>
      </c>
      <c r="BE1561" s="249">
        <f>IF(N1561="základní",J1561,0)</f>
        <v>0</v>
      </c>
      <c r="BF1561" s="249">
        <f>IF(N1561="snížená",J1561,0)</f>
        <v>0</v>
      </c>
      <c r="BG1561" s="249">
        <f>IF(N1561="zákl. přenesená",J1561,0)</f>
        <v>0</v>
      </c>
      <c r="BH1561" s="249">
        <f>IF(N1561="sníž. přenesená",J1561,0)</f>
        <v>0</v>
      </c>
      <c r="BI1561" s="249">
        <f>IF(N1561="nulová",J1561,0)</f>
        <v>0</v>
      </c>
      <c r="BJ1561" s="17" t="s">
        <v>81</v>
      </c>
      <c r="BK1561" s="249">
        <f>ROUND(I1561*H1561,2)</f>
        <v>0</v>
      </c>
      <c r="BL1561" s="17" t="s">
        <v>146</v>
      </c>
      <c r="BM1561" s="248" t="s">
        <v>1922</v>
      </c>
    </row>
    <row r="1562" spans="2:51" s="12" customFormat="1" ht="12">
      <c r="B1562" s="250"/>
      <c r="C1562" s="251"/>
      <c r="D1562" s="252" t="s">
        <v>148</v>
      </c>
      <c r="E1562" s="253" t="s">
        <v>1</v>
      </c>
      <c r="F1562" s="254" t="s">
        <v>1923</v>
      </c>
      <c r="G1562" s="251"/>
      <c r="H1562" s="255">
        <v>734.951</v>
      </c>
      <c r="I1562" s="256"/>
      <c r="J1562" s="251"/>
      <c r="K1562" s="251"/>
      <c r="L1562" s="257"/>
      <c r="M1562" s="258"/>
      <c r="N1562" s="259"/>
      <c r="O1562" s="259"/>
      <c r="P1562" s="259"/>
      <c r="Q1562" s="259"/>
      <c r="R1562" s="259"/>
      <c r="S1562" s="259"/>
      <c r="T1562" s="260"/>
      <c r="AT1562" s="261" t="s">
        <v>148</v>
      </c>
      <c r="AU1562" s="261" t="s">
        <v>83</v>
      </c>
      <c r="AV1562" s="12" t="s">
        <v>83</v>
      </c>
      <c r="AW1562" s="12" t="s">
        <v>30</v>
      </c>
      <c r="AX1562" s="12" t="s">
        <v>73</v>
      </c>
      <c r="AY1562" s="261" t="s">
        <v>139</v>
      </c>
    </row>
    <row r="1563" spans="2:51" s="13" customFormat="1" ht="12">
      <c r="B1563" s="262"/>
      <c r="C1563" s="263"/>
      <c r="D1563" s="252" t="s">
        <v>148</v>
      </c>
      <c r="E1563" s="264" t="s">
        <v>1</v>
      </c>
      <c r="F1563" s="265" t="s">
        <v>150</v>
      </c>
      <c r="G1563" s="263"/>
      <c r="H1563" s="266">
        <v>734.951</v>
      </c>
      <c r="I1563" s="267"/>
      <c r="J1563" s="263"/>
      <c r="K1563" s="263"/>
      <c r="L1563" s="268"/>
      <c r="M1563" s="269"/>
      <c r="N1563" s="270"/>
      <c r="O1563" s="270"/>
      <c r="P1563" s="270"/>
      <c r="Q1563" s="270"/>
      <c r="R1563" s="270"/>
      <c r="S1563" s="270"/>
      <c r="T1563" s="271"/>
      <c r="AT1563" s="272" t="s">
        <v>148</v>
      </c>
      <c r="AU1563" s="272" t="s">
        <v>83</v>
      </c>
      <c r="AV1563" s="13" t="s">
        <v>146</v>
      </c>
      <c r="AW1563" s="13" t="s">
        <v>30</v>
      </c>
      <c r="AX1563" s="13" t="s">
        <v>81</v>
      </c>
      <c r="AY1563" s="272" t="s">
        <v>139</v>
      </c>
    </row>
    <row r="1564" spans="2:65" s="1" customFormat="1" ht="24" customHeight="1">
      <c r="B1564" s="38"/>
      <c r="C1564" s="237" t="s">
        <v>1924</v>
      </c>
      <c r="D1564" s="237" t="s">
        <v>141</v>
      </c>
      <c r="E1564" s="238" t="s">
        <v>1925</v>
      </c>
      <c r="F1564" s="239" t="s">
        <v>1926</v>
      </c>
      <c r="G1564" s="240" t="s">
        <v>433</v>
      </c>
      <c r="H1564" s="241">
        <v>529.118</v>
      </c>
      <c r="I1564" s="242"/>
      <c r="J1564" s="243">
        <f>ROUND(I1564*H1564,2)</f>
        <v>0</v>
      </c>
      <c r="K1564" s="239" t="s">
        <v>145</v>
      </c>
      <c r="L1564" s="43"/>
      <c r="M1564" s="244" t="s">
        <v>1</v>
      </c>
      <c r="N1564" s="245" t="s">
        <v>38</v>
      </c>
      <c r="O1564" s="86"/>
      <c r="P1564" s="246">
        <f>O1564*H1564</f>
        <v>0</v>
      </c>
      <c r="Q1564" s="246">
        <v>6E-05</v>
      </c>
      <c r="R1564" s="246">
        <f>Q1564*H1564</f>
        <v>0.031747080000000004</v>
      </c>
      <c r="S1564" s="246">
        <v>0</v>
      </c>
      <c r="T1564" s="247">
        <f>S1564*H1564</f>
        <v>0</v>
      </c>
      <c r="AR1564" s="248" t="s">
        <v>146</v>
      </c>
      <c r="AT1564" s="248" t="s">
        <v>141</v>
      </c>
      <c r="AU1564" s="248" t="s">
        <v>83</v>
      </c>
      <c r="AY1564" s="17" t="s">
        <v>139</v>
      </c>
      <c r="BE1564" s="249">
        <f>IF(N1564="základní",J1564,0)</f>
        <v>0</v>
      </c>
      <c r="BF1564" s="249">
        <f>IF(N1564="snížená",J1564,0)</f>
        <v>0</v>
      </c>
      <c r="BG1564" s="249">
        <f>IF(N1564="zákl. přenesená",J1564,0)</f>
        <v>0</v>
      </c>
      <c r="BH1564" s="249">
        <f>IF(N1564="sníž. přenesená",J1564,0)</f>
        <v>0</v>
      </c>
      <c r="BI1564" s="249">
        <f>IF(N1564="nulová",J1564,0)</f>
        <v>0</v>
      </c>
      <c r="BJ1564" s="17" t="s">
        <v>81</v>
      </c>
      <c r="BK1564" s="249">
        <f>ROUND(I1564*H1564,2)</f>
        <v>0</v>
      </c>
      <c r="BL1564" s="17" t="s">
        <v>146</v>
      </c>
      <c r="BM1564" s="248" t="s">
        <v>1927</v>
      </c>
    </row>
    <row r="1565" spans="2:51" s="12" customFormat="1" ht="12">
      <c r="B1565" s="250"/>
      <c r="C1565" s="251"/>
      <c r="D1565" s="252" t="s">
        <v>148</v>
      </c>
      <c r="E1565" s="253" t="s">
        <v>1</v>
      </c>
      <c r="F1565" s="254" t="s">
        <v>1928</v>
      </c>
      <c r="G1565" s="251"/>
      <c r="H1565" s="255">
        <v>25.19</v>
      </c>
      <c r="I1565" s="256"/>
      <c r="J1565" s="251"/>
      <c r="K1565" s="251"/>
      <c r="L1565" s="257"/>
      <c r="M1565" s="258"/>
      <c r="N1565" s="259"/>
      <c r="O1565" s="259"/>
      <c r="P1565" s="259"/>
      <c r="Q1565" s="259"/>
      <c r="R1565" s="259"/>
      <c r="S1565" s="259"/>
      <c r="T1565" s="260"/>
      <c r="AT1565" s="261" t="s">
        <v>148</v>
      </c>
      <c r="AU1565" s="261" t="s">
        <v>83</v>
      </c>
      <c r="AV1565" s="12" t="s">
        <v>83</v>
      </c>
      <c r="AW1565" s="12" t="s">
        <v>30</v>
      </c>
      <c r="AX1565" s="12" t="s">
        <v>73</v>
      </c>
      <c r="AY1565" s="261" t="s">
        <v>139</v>
      </c>
    </row>
    <row r="1566" spans="2:51" s="12" customFormat="1" ht="12">
      <c r="B1566" s="250"/>
      <c r="C1566" s="251"/>
      <c r="D1566" s="252" t="s">
        <v>148</v>
      </c>
      <c r="E1566" s="253" t="s">
        <v>1</v>
      </c>
      <c r="F1566" s="254" t="s">
        <v>1929</v>
      </c>
      <c r="G1566" s="251"/>
      <c r="H1566" s="255">
        <v>471.898</v>
      </c>
      <c r="I1566" s="256"/>
      <c r="J1566" s="251"/>
      <c r="K1566" s="251"/>
      <c r="L1566" s="257"/>
      <c r="M1566" s="258"/>
      <c r="N1566" s="259"/>
      <c r="O1566" s="259"/>
      <c r="P1566" s="259"/>
      <c r="Q1566" s="259"/>
      <c r="R1566" s="259"/>
      <c r="S1566" s="259"/>
      <c r="T1566" s="260"/>
      <c r="AT1566" s="261" t="s">
        <v>148</v>
      </c>
      <c r="AU1566" s="261" t="s">
        <v>83</v>
      </c>
      <c r="AV1566" s="12" t="s">
        <v>83</v>
      </c>
      <c r="AW1566" s="12" t="s">
        <v>30</v>
      </c>
      <c r="AX1566" s="12" t="s">
        <v>73</v>
      </c>
      <c r="AY1566" s="261" t="s">
        <v>139</v>
      </c>
    </row>
    <row r="1567" spans="2:51" s="12" customFormat="1" ht="12">
      <c r="B1567" s="250"/>
      <c r="C1567" s="251"/>
      <c r="D1567" s="252" t="s">
        <v>148</v>
      </c>
      <c r="E1567" s="253" t="s">
        <v>1</v>
      </c>
      <c r="F1567" s="254" t="s">
        <v>1930</v>
      </c>
      <c r="G1567" s="251"/>
      <c r="H1567" s="255">
        <v>32.03</v>
      </c>
      <c r="I1567" s="256"/>
      <c r="J1567" s="251"/>
      <c r="K1567" s="251"/>
      <c r="L1567" s="257"/>
      <c r="M1567" s="258"/>
      <c r="N1567" s="259"/>
      <c r="O1567" s="259"/>
      <c r="P1567" s="259"/>
      <c r="Q1567" s="259"/>
      <c r="R1567" s="259"/>
      <c r="S1567" s="259"/>
      <c r="T1567" s="260"/>
      <c r="AT1567" s="261" t="s">
        <v>148</v>
      </c>
      <c r="AU1567" s="261" t="s">
        <v>83</v>
      </c>
      <c r="AV1567" s="12" t="s">
        <v>83</v>
      </c>
      <c r="AW1567" s="12" t="s">
        <v>30</v>
      </c>
      <c r="AX1567" s="12" t="s">
        <v>73</v>
      </c>
      <c r="AY1567" s="261" t="s">
        <v>139</v>
      </c>
    </row>
    <row r="1568" spans="2:51" s="13" customFormat="1" ht="12">
      <c r="B1568" s="262"/>
      <c r="C1568" s="263"/>
      <c r="D1568" s="252" t="s">
        <v>148</v>
      </c>
      <c r="E1568" s="264" t="s">
        <v>1</v>
      </c>
      <c r="F1568" s="265" t="s">
        <v>150</v>
      </c>
      <c r="G1568" s="263"/>
      <c r="H1568" s="266">
        <v>529.118</v>
      </c>
      <c r="I1568" s="267"/>
      <c r="J1568" s="263"/>
      <c r="K1568" s="263"/>
      <c r="L1568" s="268"/>
      <c r="M1568" s="269"/>
      <c r="N1568" s="270"/>
      <c r="O1568" s="270"/>
      <c r="P1568" s="270"/>
      <c r="Q1568" s="270"/>
      <c r="R1568" s="270"/>
      <c r="S1568" s="270"/>
      <c r="T1568" s="271"/>
      <c r="AT1568" s="272" t="s">
        <v>148</v>
      </c>
      <c r="AU1568" s="272" t="s">
        <v>83</v>
      </c>
      <c r="AV1568" s="13" t="s">
        <v>146</v>
      </c>
      <c r="AW1568" s="13" t="s">
        <v>30</v>
      </c>
      <c r="AX1568" s="13" t="s">
        <v>81</v>
      </c>
      <c r="AY1568" s="272" t="s">
        <v>139</v>
      </c>
    </row>
    <row r="1569" spans="2:65" s="1" customFormat="1" ht="24" customHeight="1">
      <c r="B1569" s="38"/>
      <c r="C1569" s="237" t="s">
        <v>1931</v>
      </c>
      <c r="D1569" s="237" t="s">
        <v>141</v>
      </c>
      <c r="E1569" s="238" t="s">
        <v>1932</v>
      </c>
      <c r="F1569" s="239" t="s">
        <v>1933</v>
      </c>
      <c r="G1569" s="240" t="s">
        <v>433</v>
      </c>
      <c r="H1569" s="241">
        <v>668.137</v>
      </c>
      <c r="I1569" s="242"/>
      <c r="J1569" s="243">
        <f>ROUND(I1569*H1569,2)</f>
        <v>0</v>
      </c>
      <c r="K1569" s="239" t="s">
        <v>145</v>
      </c>
      <c r="L1569" s="43"/>
      <c r="M1569" s="244" t="s">
        <v>1</v>
      </c>
      <c r="N1569" s="245" t="s">
        <v>38</v>
      </c>
      <c r="O1569" s="86"/>
      <c r="P1569" s="246">
        <f>O1569*H1569</f>
        <v>0</v>
      </c>
      <c r="Q1569" s="246">
        <v>6E-05</v>
      </c>
      <c r="R1569" s="246">
        <f>Q1569*H1569</f>
        <v>0.04008822</v>
      </c>
      <c r="S1569" s="246">
        <v>0</v>
      </c>
      <c r="T1569" s="247">
        <f>S1569*H1569</f>
        <v>0</v>
      </c>
      <c r="AR1569" s="248" t="s">
        <v>146</v>
      </c>
      <c r="AT1569" s="248" t="s">
        <v>141</v>
      </c>
      <c r="AU1569" s="248" t="s">
        <v>83</v>
      </c>
      <c r="AY1569" s="17" t="s">
        <v>139</v>
      </c>
      <c r="BE1569" s="249">
        <f>IF(N1569="základní",J1569,0)</f>
        <v>0</v>
      </c>
      <c r="BF1569" s="249">
        <f>IF(N1569="snížená",J1569,0)</f>
        <v>0</v>
      </c>
      <c r="BG1569" s="249">
        <f>IF(N1569="zákl. přenesená",J1569,0)</f>
        <v>0</v>
      </c>
      <c r="BH1569" s="249">
        <f>IF(N1569="sníž. přenesená",J1569,0)</f>
        <v>0</v>
      </c>
      <c r="BI1569" s="249">
        <f>IF(N1569="nulová",J1569,0)</f>
        <v>0</v>
      </c>
      <c r="BJ1569" s="17" t="s">
        <v>81</v>
      </c>
      <c r="BK1569" s="249">
        <f>ROUND(I1569*H1569,2)</f>
        <v>0</v>
      </c>
      <c r="BL1569" s="17" t="s">
        <v>146</v>
      </c>
      <c r="BM1569" s="248" t="s">
        <v>1934</v>
      </c>
    </row>
    <row r="1570" spans="2:65" s="1" customFormat="1" ht="24" customHeight="1">
      <c r="B1570" s="38"/>
      <c r="C1570" s="237" t="s">
        <v>1935</v>
      </c>
      <c r="D1570" s="237" t="s">
        <v>141</v>
      </c>
      <c r="E1570" s="238" t="s">
        <v>1936</v>
      </c>
      <c r="F1570" s="239" t="s">
        <v>1937</v>
      </c>
      <c r="G1570" s="240" t="s">
        <v>433</v>
      </c>
      <c r="H1570" s="241">
        <v>623.355</v>
      </c>
      <c r="I1570" s="242"/>
      <c r="J1570" s="243">
        <f>ROUND(I1570*H1570,2)</f>
        <v>0</v>
      </c>
      <c r="K1570" s="239" t="s">
        <v>145</v>
      </c>
      <c r="L1570" s="43"/>
      <c r="M1570" s="244" t="s">
        <v>1</v>
      </c>
      <c r="N1570" s="245" t="s">
        <v>38</v>
      </c>
      <c r="O1570" s="86"/>
      <c r="P1570" s="246">
        <f>O1570*H1570</f>
        <v>0</v>
      </c>
      <c r="Q1570" s="246">
        <v>0.00656</v>
      </c>
      <c r="R1570" s="246">
        <f>Q1570*H1570</f>
        <v>4.0892088</v>
      </c>
      <c r="S1570" s="246">
        <v>0</v>
      </c>
      <c r="T1570" s="247">
        <f>S1570*H1570</f>
        <v>0</v>
      </c>
      <c r="AR1570" s="248" t="s">
        <v>146</v>
      </c>
      <c r="AT1570" s="248" t="s">
        <v>141</v>
      </c>
      <c r="AU1570" s="248" t="s">
        <v>83</v>
      </c>
      <c r="AY1570" s="17" t="s">
        <v>139</v>
      </c>
      <c r="BE1570" s="249">
        <f>IF(N1570="základní",J1570,0)</f>
        <v>0</v>
      </c>
      <c r="BF1570" s="249">
        <f>IF(N1570="snížená",J1570,0)</f>
        <v>0</v>
      </c>
      <c r="BG1570" s="249">
        <f>IF(N1570="zákl. přenesená",J1570,0)</f>
        <v>0</v>
      </c>
      <c r="BH1570" s="249">
        <f>IF(N1570="sníž. přenesená",J1570,0)</f>
        <v>0</v>
      </c>
      <c r="BI1570" s="249">
        <f>IF(N1570="nulová",J1570,0)</f>
        <v>0</v>
      </c>
      <c r="BJ1570" s="17" t="s">
        <v>81</v>
      </c>
      <c r="BK1570" s="249">
        <f>ROUND(I1570*H1570,2)</f>
        <v>0</v>
      </c>
      <c r="BL1570" s="17" t="s">
        <v>146</v>
      </c>
      <c r="BM1570" s="248" t="s">
        <v>1938</v>
      </c>
    </row>
    <row r="1571" spans="2:51" s="14" customFormat="1" ht="12">
      <c r="B1571" s="289"/>
      <c r="C1571" s="290"/>
      <c r="D1571" s="252" t="s">
        <v>148</v>
      </c>
      <c r="E1571" s="291" t="s">
        <v>1</v>
      </c>
      <c r="F1571" s="292" t="s">
        <v>1762</v>
      </c>
      <c r="G1571" s="290"/>
      <c r="H1571" s="291" t="s">
        <v>1</v>
      </c>
      <c r="I1571" s="293"/>
      <c r="J1571" s="290"/>
      <c r="K1571" s="290"/>
      <c r="L1571" s="294"/>
      <c r="M1571" s="295"/>
      <c r="N1571" s="296"/>
      <c r="O1571" s="296"/>
      <c r="P1571" s="296"/>
      <c r="Q1571" s="296"/>
      <c r="R1571" s="296"/>
      <c r="S1571" s="296"/>
      <c r="T1571" s="297"/>
      <c r="AT1571" s="298" t="s">
        <v>148</v>
      </c>
      <c r="AU1571" s="298" t="s">
        <v>83</v>
      </c>
      <c r="AV1571" s="14" t="s">
        <v>81</v>
      </c>
      <c r="AW1571" s="14" t="s">
        <v>30</v>
      </c>
      <c r="AX1571" s="14" t="s">
        <v>73</v>
      </c>
      <c r="AY1571" s="298" t="s">
        <v>139</v>
      </c>
    </row>
    <row r="1572" spans="2:51" s="12" customFormat="1" ht="12">
      <c r="B1572" s="250"/>
      <c r="C1572" s="251"/>
      <c r="D1572" s="252" t="s">
        <v>148</v>
      </c>
      <c r="E1572" s="253" t="s">
        <v>1</v>
      </c>
      <c r="F1572" s="254" t="s">
        <v>1803</v>
      </c>
      <c r="G1572" s="251"/>
      <c r="H1572" s="255">
        <v>321.948</v>
      </c>
      <c r="I1572" s="256"/>
      <c r="J1572" s="251"/>
      <c r="K1572" s="251"/>
      <c r="L1572" s="257"/>
      <c r="M1572" s="258"/>
      <c r="N1572" s="259"/>
      <c r="O1572" s="259"/>
      <c r="P1572" s="259"/>
      <c r="Q1572" s="259"/>
      <c r="R1572" s="259"/>
      <c r="S1572" s="259"/>
      <c r="T1572" s="260"/>
      <c r="AT1572" s="261" t="s">
        <v>148</v>
      </c>
      <c r="AU1572" s="261" t="s">
        <v>83</v>
      </c>
      <c r="AV1572" s="12" t="s">
        <v>83</v>
      </c>
      <c r="AW1572" s="12" t="s">
        <v>30</v>
      </c>
      <c r="AX1572" s="12" t="s">
        <v>73</v>
      </c>
      <c r="AY1572" s="261" t="s">
        <v>139</v>
      </c>
    </row>
    <row r="1573" spans="2:51" s="12" customFormat="1" ht="12">
      <c r="B1573" s="250"/>
      <c r="C1573" s="251"/>
      <c r="D1573" s="252" t="s">
        <v>148</v>
      </c>
      <c r="E1573" s="253" t="s">
        <v>1</v>
      </c>
      <c r="F1573" s="254" t="s">
        <v>1756</v>
      </c>
      <c r="G1573" s="251"/>
      <c r="H1573" s="255">
        <v>62.324</v>
      </c>
      <c r="I1573" s="256"/>
      <c r="J1573" s="251"/>
      <c r="K1573" s="251"/>
      <c r="L1573" s="257"/>
      <c r="M1573" s="258"/>
      <c r="N1573" s="259"/>
      <c r="O1573" s="259"/>
      <c r="P1573" s="259"/>
      <c r="Q1573" s="259"/>
      <c r="R1573" s="259"/>
      <c r="S1573" s="259"/>
      <c r="T1573" s="260"/>
      <c r="AT1573" s="261" t="s">
        <v>148</v>
      </c>
      <c r="AU1573" s="261" t="s">
        <v>83</v>
      </c>
      <c r="AV1573" s="12" t="s">
        <v>83</v>
      </c>
      <c r="AW1573" s="12" t="s">
        <v>30</v>
      </c>
      <c r="AX1573" s="12" t="s">
        <v>73</v>
      </c>
      <c r="AY1573" s="261" t="s">
        <v>139</v>
      </c>
    </row>
    <row r="1574" spans="2:51" s="12" customFormat="1" ht="12">
      <c r="B1574" s="250"/>
      <c r="C1574" s="251"/>
      <c r="D1574" s="252" t="s">
        <v>148</v>
      </c>
      <c r="E1574" s="253" t="s">
        <v>1</v>
      </c>
      <c r="F1574" s="254" t="s">
        <v>1757</v>
      </c>
      <c r="G1574" s="251"/>
      <c r="H1574" s="255">
        <v>7</v>
      </c>
      <c r="I1574" s="256"/>
      <c r="J1574" s="251"/>
      <c r="K1574" s="251"/>
      <c r="L1574" s="257"/>
      <c r="M1574" s="258"/>
      <c r="N1574" s="259"/>
      <c r="O1574" s="259"/>
      <c r="P1574" s="259"/>
      <c r="Q1574" s="259"/>
      <c r="R1574" s="259"/>
      <c r="S1574" s="259"/>
      <c r="T1574" s="260"/>
      <c r="AT1574" s="261" t="s">
        <v>148</v>
      </c>
      <c r="AU1574" s="261" t="s">
        <v>83</v>
      </c>
      <c r="AV1574" s="12" t="s">
        <v>83</v>
      </c>
      <c r="AW1574" s="12" t="s">
        <v>30</v>
      </c>
      <c r="AX1574" s="12" t="s">
        <v>73</v>
      </c>
      <c r="AY1574" s="261" t="s">
        <v>139</v>
      </c>
    </row>
    <row r="1575" spans="2:51" s="12" customFormat="1" ht="12">
      <c r="B1575" s="250"/>
      <c r="C1575" s="251"/>
      <c r="D1575" s="252" t="s">
        <v>148</v>
      </c>
      <c r="E1575" s="253" t="s">
        <v>1</v>
      </c>
      <c r="F1575" s="254" t="s">
        <v>1744</v>
      </c>
      <c r="G1575" s="251"/>
      <c r="H1575" s="255">
        <v>16.06</v>
      </c>
      <c r="I1575" s="256"/>
      <c r="J1575" s="251"/>
      <c r="K1575" s="251"/>
      <c r="L1575" s="257"/>
      <c r="M1575" s="258"/>
      <c r="N1575" s="259"/>
      <c r="O1575" s="259"/>
      <c r="P1575" s="259"/>
      <c r="Q1575" s="259"/>
      <c r="R1575" s="259"/>
      <c r="S1575" s="259"/>
      <c r="T1575" s="260"/>
      <c r="AT1575" s="261" t="s">
        <v>148</v>
      </c>
      <c r="AU1575" s="261" t="s">
        <v>83</v>
      </c>
      <c r="AV1575" s="12" t="s">
        <v>83</v>
      </c>
      <c r="AW1575" s="12" t="s">
        <v>30</v>
      </c>
      <c r="AX1575" s="12" t="s">
        <v>73</v>
      </c>
      <c r="AY1575" s="261" t="s">
        <v>139</v>
      </c>
    </row>
    <row r="1576" spans="2:51" s="14" customFormat="1" ht="12">
      <c r="B1576" s="289"/>
      <c r="C1576" s="290"/>
      <c r="D1576" s="252" t="s">
        <v>148</v>
      </c>
      <c r="E1576" s="291" t="s">
        <v>1</v>
      </c>
      <c r="F1576" s="292" t="s">
        <v>770</v>
      </c>
      <c r="G1576" s="290"/>
      <c r="H1576" s="291" t="s">
        <v>1</v>
      </c>
      <c r="I1576" s="293"/>
      <c r="J1576" s="290"/>
      <c r="K1576" s="290"/>
      <c r="L1576" s="294"/>
      <c r="M1576" s="295"/>
      <c r="N1576" s="296"/>
      <c r="O1576" s="296"/>
      <c r="P1576" s="296"/>
      <c r="Q1576" s="296"/>
      <c r="R1576" s="296"/>
      <c r="S1576" s="296"/>
      <c r="T1576" s="297"/>
      <c r="AT1576" s="298" t="s">
        <v>148</v>
      </c>
      <c r="AU1576" s="298" t="s">
        <v>83</v>
      </c>
      <c r="AV1576" s="14" t="s">
        <v>81</v>
      </c>
      <c r="AW1576" s="14" t="s">
        <v>30</v>
      </c>
      <c r="AX1576" s="14" t="s">
        <v>73</v>
      </c>
      <c r="AY1576" s="298" t="s">
        <v>139</v>
      </c>
    </row>
    <row r="1577" spans="2:51" s="12" customFormat="1" ht="12">
      <c r="B1577" s="250"/>
      <c r="C1577" s="251"/>
      <c r="D1577" s="252" t="s">
        <v>148</v>
      </c>
      <c r="E1577" s="253" t="s">
        <v>1</v>
      </c>
      <c r="F1577" s="254" t="s">
        <v>1804</v>
      </c>
      <c r="G1577" s="251"/>
      <c r="H1577" s="255">
        <v>52.82</v>
      </c>
      <c r="I1577" s="256"/>
      <c r="J1577" s="251"/>
      <c r="K1577" s="251"/>
      <c r="L1577" s="257"/>
      <c r="M1577" s="258"/>
      <c r="N1577" s="259"/>
      <c r="O1577" s="259"/>
      <c r="P1577" s="259"/>
      <c r="Q1577" s="259"/>
      <c r="R1577" s="259"/>
      <c r="S1577" s="259"/>
      <c r="T1577" s="260"/>
      <c r="AT1577" s="261" t="s">
        <v>148</v>
      </c>
      <c r="AU1577" s="261" t="s">
        <v>83</v>
      </c>
      <c r="AV1577" s="12" t="s">
        <v>83</v>
      </c>
      <c r="AW1577" s="12" t="s">
        <v>30</v>
      </c>
      <c r="AX1577" s="12" t="s">
        <v>73</v>
      </c>
      <c r="AY1577" s="261" t="s">
        <v>139</v>
      </c>
    </row>
    <row r="1578" spans="2:51" s="12" customFormat="1" ht="12">
      <c r="B1578" s="250"/>
      <c r="C1578" s="251"/>
      <c r="D1578" s="252" t="s">
        <v>148</v>
      </c>
      <c r="E1578" s="253" t="s">
        <v>1</v>
      </c>
      <c r="F1578" s="254" t="s">
        <v>1805</v>
      </c>
      <c r="G1578" s="251"/>
      <c r="H1578" s="255">
        <v>4.4</v>
      </c>
      <c r="I1578" s="256"/>
      <c r="J1578" s="251"/>
      <c r="K1578" s="251"/>
      <c r="L1578" s="257"/>
      <c r="M1578" s="258"/>
      <c r="N1578" s="259"/>
      <c r="O1578" s="259"/>
      <c r="P1578" s="259"/>
      <c r="Q1578" s="259"/>
      <c r="R1578" s="259"/>
      <c r="S1578" s="259"/>
      <c r="T1578" s="260"/>
      <c r="AT1578" s="261" t="s">
        <v>148</v>
      </c>
      <c r="AU1578" s="261" t="s">
        <v>83</v>
      </c>
      <c r="AV1578" s="12" t="s">
        <v>83</v>
      </c>
      <c r="AW1578" s="12" t="s">
        <v>30</v>
      </c>
      <c r="AX1578" s="12" t="s">
        <v>73</v>
      </c>
      <c r="AY1578" s="261" t="s">
        <v>139</v>
      </c>
    </row>
    <row r="1579" spans="2:51" s="12" customFormat="1" ht="12">
      <c r="B1579" s="250"/>
      <c r="C1579" s="251"/>
      <c r="D1579" s="252" t="s">
        <v>148</v>
      </c>
      <c r="E1579" s="253" t="s">
        <v>1</v>
      </c>
      <c r="F1579" s="254" t="s">
        <v>1079</v>
      </c>
      <c r="G1579" s="251"/>
      <c r="H1579" s="255">
        <v>2.975</v>
      </c>
      <c r="I1579" s="256"/>
      <c r="J1579" s="251"/>
      <c r="K1579" s="251"/>
      <c r="L1579" s="257"/>
      <c r="M1579" s="258"/>
      <c r="N1579" s="259"/>
      <c r="O1579" s="259"/>
      <c r="P1579" s="259"/>
      <c r="Q1579" s="259"/>
      <c r="R1579" s="259"/>
      <c r="S1579" s="259"/>
      <c r="T1579" s="260"/>
      <c r="AT1579" s="261" t="s">
        <v>148</v>
      </c>
      <c r="AU1579" s="261" t="s">
        <v>83</v>
      </c>
      <c r="AV1579" s="12" t="s">
        <v>83</v>
      </c>
      <c r="AW1579" s="12" t="s">
        <v>30</v>
      </c>
      <c r="AX1579" s="12" t="s">
        <v>73</v>
      </c>
      <c r="AY1579" s="261" t="s">
        <v>139</v>
      </c>
    </row>
    <row r="1580" spans="2:51" s="12" customFormat="1" ht="12">
      <c r="B1580" s="250"/>
      <c r="C1580" s="251"/>
      <c r="D1580" s="252" t="s">
        <v>148</v>
      </c>
      <c r="E1580" s="253" t="s">
        <v>1</v>
      </c>
      <c r="F1580" s="254" t="s">
        <v>1806</v>
      </c>
      <c r="G1580" s="251"/>
      <c r="H1580" s="255">
        <v>2.66</v>
      </c>
      <c r="I1580" s="256"/>
      <c r="J1580" s="251"/>
      <c r="K1580" s="251"/>
      <c r="L1580" s="257"/>
      <c r="M1580" s="258"/>
      <c r="N1580" s="259"/>
      <c r="O1580" s="259"/>
      <c r="P1580" s="259"/>
      <c r="Q1580" s="259"/>
      <c r="R1580" s="259"/>
      <c r="S1580" s="259"/>
      <c r="T1580" s="260"/>
      <c r="AT1580" s="261" t="s">
        <v>148</v>
      </c>
      <c r="AU1580" s="261" t="s">
        <v>83</v>
      </c>
      <c r="AV1580" s="12" t="s">
        <v>83</v>
      </c>
      <c r="AW1580" s="12" t="s">
        <v>30</v>
      </c>
      <c r="AX1580" s="12" t="s">
        <v>73</v>
      </c>
      <c r="AY1580" s="261" t="s">
        <v>139</v>
      </c>
    </row>
    <row r="1581" spans="2:51" s="12" customFormat="1" ht="12">
      <c r="B1581" s="250"/>
      <c r="C1581" s="251"/>
      <c r="D1581" s="252" t="s">
        <v>148</v>
      </c>
      <c r="E1581" s="253" t="s">
        <v>1</v>
      </c>
      <c r="F1581" s="254" t="s">
        <v>1807</v>
      </c>
      <c r="G1581" s="251"/>
      <c r="H1581" s="255">
        <v>42.94</v>
      </c>
      <c r="I1581" s="256"/>
      <c r="J1581" s="251"/>
      <c r="K1581" s="251"/>
      <c r="L1581" s="257"/>
      <c r="M1581" s="258"/>
      <c r="N1581" s="259"/>
      <c r="O1581" s="259"/>
      <c r="P1581" s="259"/>
      <c r="Q1581" s="259"/>
      <c r="R1581" s="259"/>
      <c r="S1581" s="259"/>
      <c r="T1581" s="260"/>
      <c r="AT1581" s="261" t="s">
        <v>148</v>
      </c>
      <c r="AU1581" s="261" t="s">
        <v>83</v>
      </c>
      <c r="AV1581" s="12" t="s">
        <v>83</v>
      </c>
      <c r="AW1581" s="12" t="s">
        <v>30</v>
      </c>
      <c r="AX1581" s="12" t="s">
        <v>73</v>
      </c>
      <c r="AY1581" s="261" t="s">
        <v>139</v>
      </c>
    </row>
    <row r="1582" spans="2:51" s="12" customFormat="1" ht="12">
      <c r="B1582" s="250"/>
      <c r="C1582" s="251"/>
      <c r="D1582" s="252" t="s">
        <v>148</v>
      </c>
      <c r="E1582" s="253" t="s">
        <v>1</v>
      </c>
      <c r="F1582" s="254" t="s">
        <v>1078</v>
      </c>
      <c r="G1582" s="251"/>
      <c r="H1582" s="255">
        <v>4.07</v>
      </c>
      <c r="I1582" s="256"/>
      <c r="J1582" s="251"/>
      <c r="K1582" s="251"/>
      <c r="L1582" s="257"/>
      <c r="M1582" s="258"/>
      <c r="N1582" s="259"/>
      <c r="O1582" s="259"/>
      <c r="P1582" s="259"/>
      <c r="Q1582" s="259"/>
      <c r="R1582" s="259"/>
      <c r="S1582" s="259"/>
      <c r="T1582" s="260"/>
      <c r="AT1582" s="261" t="s">
        <v>148</v>
      </c>
      <c r="AU1582" s="261" t="s">
        <v>83</v>
      </c>
      <c r="AV1582" s="12" t="s">
        <v>83</v>
      </c>
      <c r="AW1582" s="12" t="s">
        <v>30</v>
      </c>
      <c r="AX1582" s="12" t="s">
        <v>73</v>
      </c>
      <c r="AY1582" s="261" t="s">
        <v>139</v>
      </c>
    </row>
    <row r="1583" spans="2:51" s="14" customFormat="1" ht="12">
      <c r="B1583" s="289"/>
      <c r="C1583" s="290"/>
      <c r="D1583" s="252" t="s">
        <v>148</v>
      </c>
      <c r="E1583" s="291" t="s">
        <v>1</v>
      </c>
      <c r="F1583" s="292" t="s">
        <v>1810</v>
      </c>
      <c r="G1583" s="290"/>
      <c r="H1583" s="291" t="s">
        <v>1</v>
      </c>
      <c r="I1583" s="293"/>
      <c r="J1583" s="290"/>
      <c r="K1583" s="290"/>
      <c r="L1583" s="294"/>
      <c r="M1583" s="295"/>
      <c r="N1583" s="296"/>
      <c r="O1583" s="296"/>
      <c r="P1583" s="296"/>
      <c r="Q1583" s="296"/>
      <c r="R1583" s="296"/>
      <c r="S1583" s="296"/>
      <c r="T1583" s="297"/>
      <c r="AT1583" s="298" t="s">
        <v>148</v>
      </c>
      <c r="AU1583" s="298" t="s">
        <v>83</v>
      </c>
      <c r="AV1583" s="14" t="s">
        <v>81</v>
      </c>
      <c r="AW1583" s="14" t="s">
        <v>30</v>
      </c>
      <c r="AX1583" s="14" t="s">
        <v>73</v>
      </c>
      <c r="AY1583" s="298" t="s">
        <v>139</v>
      </c>
    </row>
    <row r="1584" spans="2:51" s="12" customFormat="1" ht="12">
      <c r="B1584" s="250"/>
      <c r="C1584" s="251"/>
      <c r="D1584" s="252" t="s">
        <v>148</v>
      </c>
      <c r="E1584" s="253" t="s">
        <v>1</v>
      </c>
      <c r="F1584" s="254" t="s">
        <v>1811</v>
      </c>
      <c r="G1584" s="251"/>
      <c r="H1584" s="255">
        <v>116.84</v>
      </c>
      <c r="I1584" s="256"/>
      <c r="J1584" s="251"/>
      <c r="K1584" s="251"/>
      <c r="L1584" s="257"/>
      <c r="M1584" s="258"/>
      <c r="N1584" s="259"/>
      <c r="O1584" s="259"/>
      <c r="P1584" s="259"/>
      <c r="Q1584" s="259"/>
      <c r="R1584" s="259"/>
      <c r="S1584" s="259"/>
      <c r="T1584" s="260"/>
      <c r="AT1584" s="261" t="s">
        <v>148</v>
      </c>
      <c r="AU1584" s="261" t="s">
        <v>83</v>
      </c>
      <c r="AV1584" s="12" t="s">
        <v>83</v>
      </c>
      <c r="AW1584" s="12" t="s">
        <v>30</v>
      </c>
      <c r="AX1584" s="12" t="s">
        <v>73</v>
      </c>
      <c r="AY1584" s="261" t="s">
        <v>139</v>
      </c>
    </row>
    <row r="1585" spans="2:51" s="12" customFormat="1" ht="12">
      <c r="B1585" s="250"/>
      <c r="C1585" s="251"/>
      <c r="D1585" s="252" t="s">
        <v>148</v>
      </c>
      <c r="E1585" s="253" t="s">
        <v>1</v>
      </c>
      <c r="F1585" s="254" t="s">
        <v>1812</v>
      </c>
      <c r="G1585" s="251"/>
      <c r="H1585" s="255">
        <v>-12.825</v>
      </c>
      <c r="I1585" s="256"/>
      <c r="J1585" s="251"/>
      <c r="K1585" s="251"/>
      <c r="L1585" s="257"/>
      <c r="M1585" s="258"/>
      <c r="N1585" s="259"/>
      <c r="O1585" s="259"/>
      <c r="P1585" s="259"/>
      <c r="Q1585" s="259"/>
      <c r="R1585" s="259"/>
      <c r="S1585" s="259"/>
      <c r="T1585" s="260"/>
      <c r="AT1585" s="261" t="s">
        <v>148</v>
      </c>
      <c r="AU1585" s="261" t="s">
        <v>83</v>
      </c>
      <c r="AV1585" s="12" t="s">
        <v>83</v>
      </c>
      <c r="AW1585" s="12" t="s">
        <v>30</v>
      </c>
      <c r="AX1585" s="12" t="s">
        <v>73</v>
      </c>
      <c r="AY1585" s="261" t="s">
        <v>139</v>
      </c>
    </row>
    <row r="1586" spans="2:51" s="12" customFormat="1" ht="12">
      <c r="B1586" s="250"/>
      <c r="C1586" s="251"/>
      <c r="D1586" s="252" t="s">
        <v>148</v>
      </c>
      <c r="E1586" s="253" t="s">
        <v>1</v>
      </c>
      <c r="F1586" s="254" t="s">
        <v>1813</v>
      </c>
      <c r="G1586" s="251"/>
      <c r="H1586" s="255">
        <v>2.143</v>
      </c>
      <c r="I1586" s="256"/>
      <c r="J1586" s="251"/>
      <c r="K1586" s="251"/>
      <c r="L1586" s="257"/>
      <c r="M1586" s="258"/>
      <c r="N1586" s="259"/>
      <c r="O1586" s="259"/>
      <c r="P1586" s="259"/>
      <c r="Q1586" s="259"/>
      <c r="R1586" s="259"/>
      <c r="S1586" s="259"/>
      <c r="T1586" s="260"/>
      <c r="AT1586" s="261" t="s">
        <v>148</v>
      </c>
      <c r="AU1586" s="261" t="s">
        <v>83</v>
      </c>
      <c r="AV1586" s="12" t="s">
        <v>83</v>
      </c>
      <c r="AW1586" s="12" t="s">
        <v>30</v>
      </c>
      <c r="AX1586" s="12" t="s">
        <v>73</v>
      </c>
      <c r="AY1586" s="261" t="s">
        <v>139</v>
      </c>
    </row>
    <row r="1587" spans="2:51" s="13" customFormat="1" ht="12">
      <c r="B1587" s="262"/>
      <c r="C1587" s="263"/>
      <c r="D1587" s="252" t="s">
        <v>148</v>
      </c>
      <c r="E1587" s="264" t="s">
        <v>1</v>
      </c>
      <c r="F1587" s="265" t="s">
        <v>150</v>
      </c>
      <c r="G1587" s="263"/>
      <c r="H1587" s="266">
        <v>623.355</v>
      </c>
      <c r="I1587" s="267"/>
      <c r="J1587" s="263"/>
      <c r="K1587" s="263"/>
      <c r="L1587" s="268"/>
      <c r="M1587" s="269"/>
      <c r="N1587" s="270"/>
      <c r="O1587" s="270"/>
      <c r="P1587" s="270"/>
      <c r="Q1587" s="270"/>
      <c r="R1587" s="270"/>
      <c r="S1587" s="270"/>
      <c r="T1587" s="271"/>
      <c r="AT1587" s="272" t="s">
        <v>148</v>
      </c>
      <c r="AU1587" s="272" t="s">
        <v>83</v>
      </c>
      <c r="AV1587" s="13" t="s">
        <v>146</v>
      </c>
      <c r="AW1587" s="13" t="s">
        <v>30</v>
      </c>
      <c r="AX1587" s="13" t="s">
        <v>81</v>
      </c>
      <c r="AY1587" s="272" t="s">
        <v>139</v>
      </c>
    </row>
    <row r="1588" spans="2:65" s="1" customFormat="1" ht="24" customHeight="1">
      <c r="B1588" s="38"/>
      <c r="C1588" s="237" t="s">
        <v>1939</v>
      </c>
      <c r="D1588" s="237" t="s">
        <v>141</v>
      </c>
      <c r="E1588" s="238" t="s">
        <v>1940</v>
      </c>
      <c r="F1588" s="239" t="s">
        <v>1941</v>
      </c>
      <c r="G1588" s="240" t="s">
        <v>433</v>
      </c>
      <c r="H1588" s="241">
        <v>12467.1</v>
      </c>
      <c r="I1588" s="242"/>
      <c r="J1588" s="243">
        <f>ROUND(I1588*H1588,2)</f>
        <v>0</v>
      </c>
      <c r="K1588" s="239" t="s">
        <v>145</v>
      </c>
      <c r="L1588" s="43"/>
      <c r="M1588" s="244" t="s">
        <v>1</v>
      </c>
      <c r="N1588" s="245" t="s">
        <v>38</v>
      </c>
      <c r="O1588" s="86"/>
      <c r="P1588" s="246">
        <f>O1588*H1588</f>
        <v>0</v>
      </c>
      <c r="Q1588" s="246">
        <v>0.00131</v>
      </c>
      <c r="R1588" s="246">
        <f>Q1588*H1588</f>
        <v>16.331901</v>
      </c>
      <c r="S1588" s="246">
        <v>0</v>
      </c>
      <c r="T1588" s="247">
        <f>S1588*H1588</f>
        <v>0</v>
      </c>
      <c r="AR1588" s="248" t="s">
        <v>146</v>
      </c>
      <c r="AT1588" s="248" t="s">
        <v>141</v>
      </c>
      <c r="AU1588" s="248" t="s">
        <v>83</v>
      </c>
      <c r="AY1588" s="17" t="s">
        <v>139</v>
      </c>
      <c r="BE1588" s="249">
        <f>IF(N1588="základní",J1588,0)</f>
        <v>0</v>
      </c>
      <c r="BF1588" s="249">
        <f>IF(N1588="snížená",J1588,0)</f>
        <v>0</v>
      </c>
      <c r="BG1588" s="249">
        <f>IF(N1588="zákl. přenesená",J1588,0)</f>
        <v>0</v>
      </c>
      <c r="BH1588" s="249">
        <f>IF(N1588="sníž. přenesená",J1588,0)</f>
        <v>0</v>
      </c>
      <c r="BI1588" s="249">
        <f>IF(N1588="nulová",J1588,0)</f>
        <v>0</v>
      </c>
      <c r="BJ1588" s="17" t="s">
        <v>81</v>
      </c>
      <c r="BK1588" s="249">
        <f>ROUND(I1588*H1588,2)</f>
        <v>0</v>
      </c>
      <c r="BL1588" s="17" t="s">
        <v>146</v>
      </c>
      <c r="BM1588" s="248" t="s">
        <v>1942</v>
      </c>
    </row>
    <row r="1589" spans="2:51" s="12" customFormat="1" ht="12">
      <c r="B1589" s="250"/>
      <c r="C1589" s="251"/>
      <c r="D1589" s="252" t="s">
        <v>148</v>
      </c>
      <c r="E1589" s="253" t="s">
        <v>1</v>
      </c>
      <c r="F1589" s="254" t="s">
        <v>1943</v>
      </c>
      <c r="G1589" s="251"/>
      <c r="H1589" s="255">
        <v>12467.1</v>
      </c>
      <c r="I1589" s="256"/>
      <c r="J1589" s="251"/>
      <c r="K1589" s="251"/>
      <c r="L1589" s="257"/>
      <c r="M1589" s="258"/>
      <c r="N1589" s="259"/>
      <c r="O1589" s="259"/>
      <c r="P1589" s="259"/>
      <c r="Q1589" s="259"/>
      <c r="R1589" s="259"/>
      <c r="S1589" s="259"/>
      <c r="T1589" s="260"/>
      <c r="AT1589" s="261" t="s">
        <v>148</v>
      </c>
      <c r="AU1589" s="261" t="s">
        <v>83</v>
      </c>
      <c r="AV1589" s="12" t="s">
        <v>83</v>
      </c>
      <c r="AW1589" s="12" t="s">
        <v>30</v>
      </c>
      <c r="AX1589" s="12" t="s">
        <v>73</v>
      </c>
      <c r="AY1589" s="261" t="s">
        <v>139</v>
      </c>
    </row>
    <row r="1590" spans="2:51" s="13" customFormat="1" ht="12">
      <c r="B1590" s="262"/>
      <c r="C1590" s="263"/>
      <c r="D1590" s="252" t="s">
        <v>148</v>
      </c>
      <c r="E1590" s="264" t="s">
        <v>1</v>
      </c>
      <c r="F1590" s="265" t="s">
        <v>150</v>
      </c>
      <c r="G1590" s="263"/>
      <c r="H1590" s="266">
        <v>12467.1</v>
      </c>
      <c r="I1590" s="267"/>
      <c r="J1590" s="263"/>
      <c r="K1590" s="263"/>
      <c r="L1590" s="268"/>
      <c r="M1590" s="269"/>
      <c r="N1590" s="270"/>
      <c r="O1590" s="270"/>
      <c r="P1590" s="270"/>
      <c r="Q1590" s="270"/>
      <c r="R1590" s="270"/>
      <c r="S1590" s="270"/>
      <c r="T1590" s="271"/>
      <c r="AT1590" s="272" t="s">
        <v>148</v>
      </c>
      <c r="AU1590" s="272" t="s">
        <v>83</v>
      </c>
      <c r="AV1590" s="13" t="s">
        <v>146</v>
      </c>
      <c r="AW1590" s="13" t="s">
        <v>30</v>
      </c>
      <c r="AX1590" s="13" t="s">
        <v>81</v>
      </c>
      <c r="AY1590" s="272" t="s">
        <v>139</v>
      </c>
    </row>
    <row r="1591" spans="2:65" s="1" customFormat="1" ht="24" customHeight="1">
      <c r="B1591" s="38"/>
      <c r="C1591" s="237" t="s">
        <v>1944</v>
      </c>
      <c r="D1591" s="237" t="s">
        <v>141</v>
      </c>
      <c r="E1591" s="238" t="s">
        <v>1945</v>
      </c>
      <c r="F1591" s="239" t="s">
        <v>1946</v>
      </c>
      <c r="G1591" s="240" t="s">
        <v>433</v>
      </c>
      <c r="H1591" s="241">
        <v>13</v>
      </c>
      <c r="I1591" s="242"/>
      <c r="J1591" s="243">
        <f>ROUND(I1591*H1591,2)</f>
        <v>0</v>
      </c>
      <c r="K1591" s="239" t="s">
        <v>145</v>
      </c>
      <c r="L1591" s="43"/>
      <c r="M1591" s="244" t="s">
        <v>1</v>
      </c>
      <c r="N1591" s="245" t="s">
        <v>38</v>
      </c>
      <c r="O1591" s="86"/>
      <c r="P1591" s="246">
        <f>O1591*H1591</f>
        <v>0</v>
      </c>
      <c r="Q1591" s="246">
        <v>0.0315</v>
      </c>
      <c r="R1591" s="246">
        <f>Q1591*H1591</f>
        <v>0.4095</v>
      </c>
      <c r="S1591" s="246">
        <v>0</v>
      </c>
      <c r="T1591" s="247">
        <f>S1591*H1591</f>
        <v>0</v>
      </c>
      <c r="AR1591" s="248" t="s">
        <v>146</v>
      </c>
      <c r="AT1591" s="248" t="s">
        <v>141</v>
      </c>
      <c r="AU1591" s="248" t="s">
        <v>83</v>
      </c>
      <c r="AY1591" s="17" t="s">
        <v>139</v>
      </c>
      <c r="BE1591" s="249">
        <f>IF(N1591="základní",J1591,0)</f>
        <v>0</v>
      </c>
      <c r="BF1591" s="249">
        <f>IF(N1591="snížená",J1591,0)</f>
        <v>0</v>
      </c>
      <c r="BG1591" s="249">
        <f>IF(N1591="zákl. přenesená",J1591,0)</f>
        <v>0</v>
      </c>
      <c r="BH1591" s="249">
        <f>IF(N1591="sníž. přenesená",J1591,0)</f>
        <v>0</v>
      </c>
      <c r="BI1591" s="249">
        <f>IF(N1591="nulová",J1591,0)</f>
        <v>0</v>
      </c>
      <c r="BJ1591" s="17" t="s">
        <v>81</v>
      </c>
      <c r="BK1591" s="249">
        <f>ROUND(I1591*H1591,2)</f>
        <v>0</v>
      </c>
      <c r="BL1591" s="17" t="s">
        <v>146</v>
      </c>
      <c r="BM1591" s="248" t="s">
        <v>1947</v>
      </c>
    </row>
    <row r="1592" spans="2:51" s="14" customFormat="1" ht="12">
      <c r="B1592" s="289"/>
      <c r="C1592" s="290"/>
      <c r="D1592" s="252" t="s">
        <v>148</v>
      </c>
      <c r="E1592" s="291" t="s">
        <v>1</v>
      </c>
      <c r="F1592" s="292" t="s">
        <v>1808</v>
      </c>
      <c r="G1592" s="290"/>
      <c r="H1592" s="291" t="s">
        <v>1</v>
      </c>
      <c r="I1592" s="293"/>
      <c r="J1592" s="290"/>
      <c r="K1592" s="290"/>
      <c r="L1592" s="294"/>
      <c r="M1592" s="295"/>
      <c r="N1592" s="296"/>
      <c r="O1592" s="296"/>
      <c r="P1592" s="296"/>
      <c r="Q1592" s="296"/>
      <c r="R1592" s="296"/>
      <c r="S1592" s="296"/>
      <c r="T1592" s="297"/>
      <c r="AT1592" s="298" t="s">
        <v>148</v>
      </c>
      <c r="AU1592" s="298" t="s">
        <v>83</v>
      </c>
      <c r="AV1592" s="14" t="s">
        <v>81</v>
      </c>
      <c r="AW1592" s="14" t="s">
        <v>30</v>
      </c>
      <c r="AX1592" s="14" t="s">
        <v>73</v>
      </c>
      <c r="AY1592" s="298" t="s">
        <v>139</v>
      </c>
    </row>
    <row r="1593" spans="2:51" s="12" customFormat="1" ht="12">
      <c r="B1593" s="250"/>
      <c r="C1593" s="251"/>
      <c r="D1593" s="252" t="s">
        <v>148</v>
      </c>
      <c r="E1593" s="253" t="s">
        <v>1</v>
      </c>
      <c r="F1593" s="254" t="s">
        <v>1809</v>
      </c>
      <c r="G1593" s="251"/>
      <c r="H1593" s="255">
        <v>13</v>
      </c>
      <c r="I1593" s="256"/>
      <c r="J1593" s="251"/>
      <c r="K1593" s="251"/>
      <c r="L1593" s="257"/>
      <c r="M1593" s="258"/>
      <c r="N1593" s="259"/>
      <c r="O1593" s="259"/>
      <c r="P1593" s="259"/>
      <c r="Q1593" s="259"/>
      <c r="R1593" s="259"/>
      <c r="S1593" s="259"/>
      <c r="T1593" s="260"/>
      <c r="AT1593" s="261" t="s">
        <v>148</v>
      </c>
      <c r="AU1593" s="261" t="s">
        <v>83</v>
      </c>
      <c r="AV1593" s="12" t="s">
        <v>83</v>
      </c>
      <c r="AW1593" s="12" t="s">
        <v>30</v>
      </c>
      <c r="AX1593" s="12" t="s">
        <v>73</v>
      </c>
      <c r="AY1593" s="261" t="s">
        <v>139</v>
      </c>
    </row>
    <row r="1594" spans="2:51" s="13" customFormat="1" ht="12">
      <c r="B1594" s="262"/>
      <c r="C1594" s="263"/>
      <c r="D1594" s="252" t="s">
        <v>148</v>
      </c>
      <c r="E1594" s="264" t="s">
        <v>1</v>
      </c>
      <c r="F1594" s="265" t="s">
        <v>150</v>
      </c>
      <c r="G1594" s="263"/>
      <c r="H1594" s="266">
        <v>13</v>
      </c>
      <c r="I1594" s="267"/>
      <c r="J1594" s="263"/>
      <c r="K1594" s="263"/>
      <c r="L1594" s="268"/>
      <c r="M1594" s="269"/>
      <c r="N1594" s="270"/>
      <c r="O1594" s="270"/>
      <c r="P1594" s="270"/>
      <c r="Q1594" s="270"/>
      <c r="R1594" s="270"/>
      <c r="S1594" s="270"/>
      <c r="T1594" s="271"/>
      <c r="AT1594" s="272" t="s">
        <v>148</v>
      </c>
      <c r="AU1594" s="272" t="s">
        <v>83</v>
      </c>
      <c r="AV1594" s="13" t="s">
        <v>146</v>
      </c>
      <c r="AW1594" s="13" t="s">
        <v>30</v>
      </c>
      <c r="AX1594" s="13" t="s">
        <v>81</v>
      </c>
      <c r="AY1594" s="272" t="s">
        <v>139</v>
      </c>
    </row>
    <row r="1595" spans="2:65" s="1" customFormat="1" ht="24" customHeight="1">
      <c r="B1595" s="38"/>
      <c r="C1595" s="237" t="s">
        <v>1948</v>
      </c>
      <c r="D1595" s="237" t="s">
        <v>141</v>
      </c>
      <c r="E1595" s="238" t="s">
        <v>1949</v>
      </c>
      <c r="F1595" s="239" t="s">
        <v>1950</v>
      </c>
      <c r="G1595" s="240" t="s">
        <v>433</v>
      </c>
      <c r="H1595" s="241">
        <v>26</v>
      </c>
      <c r="I1595" s="242"/>
      <c r="J1595" s="243">
        <f>ROUND(I1595*H1595,2)</f>
        <v>0</v>
      </c>
      <c r="K1595" s="239" t="s">
        <v>145</v>
      </c>
      <c r="L1595" s="43"/>
      <c r="M1595" s="244" t="s">
        <v>1</v>
      </c>
      <c r="N1595" s="245" t="s">
        <v>38</v>
      </c>
      <c r="O1595" s="86"/>
      <c r="P1595" s="246">
        <f>O1595*H1595</f>
        <v>0</v>
      </c>
      <c r="Q1595" s="246">
        <v>0.0105</v>
      </c>
      <c r="R1595" s="246">
        <f>Q1595*H1595</f>
        <v>0.273</v>
      </c>
      <c r="S1595" s="246">
        <v>0</v>
      </c>
      <c r="T1595" s="247">
        <f>S1595*H1595</f>
        <v>0</v>
      </c>
      <c r="AR1595" s="248" t="s">
        <v>146</v>
      </c>
      <c r="AT1595" s="248" t="s">
        <v>141</v>
      </c>
      <c r="AU1595" s="248" t="s">
        <v>83</v>
      </c>
      <c r="AY1595" s="17" t="s">
        <v>139</v>
      </c>
      <c r="BE1595" s="249">
        <f>IF(N1595="základní",J1595,0)</f>
        <v>0</v>
      </c>
      <c r="BF1595" s="249">
        <f>IF(N1595="snížená",J1595,0)</f>
        <v>0</v>
      </c>
      <c r="BG1595" s="249">
        <f>IF(N1595="zákl. přenesená",J1595,0)</f>
        <v>0</v>
      </c>
      <c r="BH1595" s="249">
        <f>IF(N1595="sníž. přenesená",J1595,0)</f>
        <v>0</v>
      </c>
      <c r="BI1595" s="249">
        <f>IF(N1595="nulová",J1595,0)</f>
        <v>0</v>
      </c>
      <c r="BJ1595" s="17" t="s">
        <v>81</v>
      </c>
      <c r="BK1595" s="249">
        <f>ROUND(I1595*H1595,2)</f>
        <v>0</v>
      </c>
      <c r="BL1595" s="17" t="s">
        <v>146</v>
      </c>
      <c r="BM1595" s="248" t="s">
        <v>1951</v>
      </c>
    </row>
    <row r="1596" spans="2:51" s="12" customFormat="1" ht="12">
      <c r="B1596" s="250"/>
      <c r="C1596" s="251"/>
      <c r="D1596" s="252" t="s">
        <v>148</v>
      </c>
      <c r="E1596" s="253" t="s">
        <v>1</v>
      </c>
      <c r="F1596" s="254" t="s">
        <v>1952</v>
      </c>
      <c r="G1596" s="251"/>
      <c r="H1596" s="255">
        <v>26</v>
      </c>
      <c r="I1596" s="256"/>
      <c r="J1596" s="251"/>
      <c r="K1596" s="251"/>
      <c r="L1596" s="257"/>
      <c r="M1596" s="258"/>
      <c r="N1596" s="259"/>
      <c r="O1596" s="259"/>
      <c r="P1596" s="259"/>
      <c r="Q1596" s="259"/>
      <c r="R1596" s="259"/>
      <c r="S1596" s="259"/>
      <c r="T1596" s="260"/>
      <c r="AT1596" s="261" t="s">
        <v>148</v>
      </c>
      <c r="AU1596" s="261" t="s">
        <v>83</v>
      </c>
      <c r="AV1596" s="12" t="s">
        <v>83</v>
      </c>
      <c r="AW1596" s="12" t="s">
        <v>30</v>
      </c>
      <c r="AX1596" s="12" t="s">
        <v>73</v>
      </c>
      <c r="AY1596" s="261" t="s">
        <v>139</v>
      </c>
    </row>
    <row r="1597" spans="2:51" s="13" customFormat="1" ht="12">
      <c r="B1597" s="262"/>
      <c r="C1597" s="263"/>
      <c r="D1597" s="252" t="s">
        <v>148</v>
      </c>
      <c r="E1597" s="264" t="s">
        <v>1</v>
      </c>
      <c r="F1597" s="265" t="s">
        <v>150</v>
      </c>
      <c r="G1597" s="263"/>
      <c r="H1597" s="266">
        <v>26</v>
      </c>
      <c r="I1597" s="267"/>
      <c r="J1597" s="263"/>
      <c r="K1597" s="263"/>
      <c r="L1597" s="268"/>
      <c r="M1597" s="269"/>
      <c r="N1597" s="270"/>
      <c r="O1597" s="270"/>
      <c r="P1597" s="270"/>
      <c r="Q1597" s="270"/>
      <c r="R1597" s="270"/>
      <c r="S1597" s="270"/>
      <c r="T1597" s="271"/>
      <c r="AT1597" s="272" t="s">
        <v>148</v>
      </c>
      <c r="AU1597" s="272" t="s">
        <v>83</v>
      </c>
      <c r="AV1597" s="13" t="s">
        <v>146</v>
      </c>
      <c r="AW1597" s="13" t="s">
        <v>30</v>
      </c>
      <c r="AX1597" s="13" t="s">
        <v>81</v>
      </c>
      <c r="AY1597" s="272" t="s">
        <v>139</v>
      </c>
    </row>
    <row r="1598" spans="2:65" s="1" customFormat="1" ht="24" customHeight="1">
      <c r="B1598" s="38"/>
      <c r="C1598" s="237" t="s">
        <v>1953</v>
      </c>
      <c r="D1598" s="237" t="s">
        <v>141</v>
      </c>
      <c r="E1598" s="238" t="s">
        <v>1954</v>
      </c>
      <c r="F1598" s="239" t="s">
        <v>1955</v>
      </c>
      <c r="G1598" s="240" t="s">
        <v>433</v>
      </c>
      <c r="H1598" s="241">
        <v>135.083</v>
      </c>
      <c r="I1598" s="242"/>
      <c r="J1598" s="243">
        <f>ROUND(I1598*H1598,2)</f>
        <v>0</v>
      </c>
      <c r="K1598" s="239" t="s">
        <v>145</v>
      </c>
      <c r="L1598" s="43"/>
      <c r="M1598" s="244" t="s">
        <v>1</v>
      </c>
      <c r="N1598" s="245" t="s">
        <v>38</v>
      </c>
      <c r="O1598" s="86"/>
      <c r="P1598" s="246">
        <f>O1598*H1598</f>
        <v>0</v>
      </c>
      <c r="Q1598" s="246">
        <v>0.00368</v>
      </c>
      <c r="R1598" s="246">
        <f>Q1598*H1598</f>
        <v>0.49710544</v>
      </c>
      <c r="S1598" s="246">
        <v>0</v>
      </c>
      <c r="T1598" s="247">
        <f>S1598*H1598</f>
        <v>0</v>
      </c>
      <c r="AR1598" s="248" t="s">
        <v>146</v>
      </c>
      <c r="AT1598" s="248" t="s">
        <v>141</v>
      </c>
      <c r="AU1598" s="248" t="s">
        <v>83</v>
      </c>
      <c r="AY1598" s="17" t="s">
        <v>139</v>
      </c>
      <c r="BE1598" s="249">
        <f>IF(N1598="základní",J1598,0)</f>
        <v>0</v>
      </c>
      <c r="BF1598" s="249">
        <f>IF(N1598="snížená",J1598,0)</f>
        <v>0</v>
      </c>
      <c r="BG1598" s="249">
        <f>IF(N1598="zákl. přenesená",J1598,0)</f>
        <v>0</v>
      </c>
      <c r="BH1598" s="249">
        <f>IF(N1598="sníž. přenesená",J1598,0)</f>
        <v>0</v>
      </c>
      <c r="BI1598" s="249">
        <f>IF(N1598="nulová",J1598,0)</f>
        <v>0</v>
      </c>
      <c r="BJ1598" s="17" t="s">
        <v>81</v>
      </c>
      <c r="BK1598" s="249">
        <f>ROUND(I1598*H1598,2)</f>
        <v>0</v>
      </c>
      <c r="BL1598" s="17" t="s">
        <v>146</v>
      </c>
      <c r="BM1598" s="248" t="s">
        <v>1956</v>
      </c>
    </row>
    <row r="1599" spans="2:51" s="12" customFormat="1" ht="12">
      <c r="B1599" s="250"/>
      <c r="C1599" s="251"/>
      <c r="D1599" s="252" t="s">
        <v>148</v>
      </c>
      <c r="E1599" s="253" t="s">
        <v>1</v>
      </c>
      <c r="F1599" s="254" t="s">
        <v>1957</v>
      </c>
      <c r="G1599" s="251"/>
      <c r="H1599" s="255">
        <v>106.886</v>
      </c>
      <c r="I1599" s="256"/>
      <c r="J1599" s="251"/>
      <c r="K1599" s="251"/>
      <c r="L1599" s="257"/>
      <c r="M1599" s="258"/>
      <c r="N1599" s="259"/>
      <c r="O1599" s="259"/>
      <c r="P1599" s="259"/>
      <c r="Q1599" s="259"/>
      <c r="R1599" s="259"/>
      <c r="S1599" s="259"/>
      <c r="T1599" s="260"/>
      <c r="AT1599" s="261" t="s">
        <v>148</v>
      </c>
      <c r="AU1599" s="261" t="s">
        <v>83</v>
      </c>
      <c r="AV1599" s="12" t="s">
        <v>83</v>
      </c>
      <c r="AW1599" s="12" t="s">
        <v>30</v>
      </c>
      <c r="AX1599" s="12" t="s">
        <v>73</v>
      </c>
      <c r="AY1599" s="261" t="s">
        <v>139</v>
      </c>
    </row>
    <row r="1600" spans="2:51" s="14" customFormat="1" ht="12">
      <c r="B1600" s="289"/>
      <c r="C1600" s="290"/>
      <c r="D1600" s="252" t="s">
        <v>148</v>
      </c>
      <c r="E1600" s="291" t="s">
        <v>1</v>
      </c>
      <c r="F1600" s="292" t="s">
        <v>1818</v>
      </c>
      <c r="G1600" s="290"/>
      <c r="H1600" s="291" t="s">
        <v>1</v>
      </c>
      <c r="I1600" s="293"/>
      <c r="J1600" s="290"/>
      <c r="K1600" s="290"/>
      <c r="L1600" s="294"/>
      <c r="M1600" s="295"/>
      <c r="N1600" s="296"/>
      <c r="O1600" s="296"/>
      <c r="P1600" s="296"/>
      <c r="Q1600" s="296"/>
      <c r="R1600" s="296"/>
      <c r="S1600" s="296"/>
      <c r="T1600" s="297"/>
      <c r="AT1600" s="298" t="s">
        <v>148</v>
      </c>
      <c r="AU1600" s="298" t="s">
        <v>83</v>
      </c>
      <c r="AV1600" s="14" t="s">
        <v>81</v>
      </c>
      <c r="AW1600" s="14" t="s">
        <v>30</v>
      </c>
      <c r="AX1600" s="14" t="s">
        <v>73</v>
      </c>
      <c r="AY1600" s="298" t="s">
        <v>139</v>
      </c>
    </row>
    <row r="1601" spans="2:51" s="12" customFormat="1" ht="12">
      <c r="B1601" s="250"/>
      <c r="C1601" s="251"/>
      <c r="D1601" s="252" t="s">
        <v>148</v>
      </c>
      <c r="E1601" s="253" t="s">
        <v>1</v>
      </c>
      <c r="F1601" s="254" t="s">
        <v>1819</v>
      </c>
      <c r="G1601" s="251"/>
      <c r="H1601" s="255">
        <v>7.064</v>
      </c>
      <c r="I1601" s="256"/>
      <c r="J1601" s="251"/>
      <c r="K1601" s="251"/>
      <c r="L1601" s="257"/>
      <c r="M1601" s="258"/>
      <c r="N1601" s="259"/>
      <c r="O1601" s="259"/>
      <c r="P1601" s="259"/>
      <c r="Q1601" s="259"/>
      <c r="R1601" s="259"/>
      <c r="S1601" s="259"/>
      <c r="T1601" s="260"/>
      <c r="AT1601" s="261" t="s">
        <v>148</v>
      </c>
      <c r="AU1601" s="261" t="s">
        <v>83</v>
      </c>
      <c r="AV1601" s="12" t="s">
        <v>83</v>
      </c>
      <c r="AW1601" s="12" t="s">
        <v>30</v>
      </c>
      <c r="AX1601" s="12" t="s">
        <v>73</v>
      </c>
      <c r="AY1601" s="261" t="s">
        <v>139</v>
      </c>
    </row>
    <row r="1602" spans="2:51" s="14" customFormat="1" ht="12">
      <c r="B1602" s="289"/>
      <c r="C1602" s="290"/>
      <c r="D1602" s="252" t="s">
        <v>148</v>
      </c>
      <c r="E1602" s="291" t="s">
        <v>1</v>
      </c>
      <c r="F1602" s="292" t="s">
        <v>1808</v>
      </c>
      <c r="G1602" s="290"/>
      <c r="H1602" s="291" t="s">
        <v>1</v>
      </c>
      <c r="I1602" s="293"/>
      <c r="J1602" s="290"/>
      <c r="K1602" s="290"/>
      <c r="L1602" s="294"/>
      <c r="M1602" s="295"/>
      <c r="N1602" s="296"/>
      <c r="O1602" s="296"/>
      <c r="P1602" s="296"/>
      <c r="Q1602" s="296"/>
      <c r="R1602" s="296"/>
      <c r="S1602" s="296"/>
      <c r="T1602" s="297"/>
      <c r="AT1602" s="298" t="s">
        <v>148</v>
      </c>
      <c r="AU1602" s="298" t="s">
        <v>83</v>
      </c>
      <c r="AV1602" s="14" t="s">
        <v>81</v>
      </c>
      <c r="AW1602" s="14" t="s">
        <v>30</v>
      </c>
      <c r="AX1602" s="14" t="s">
        <v>73</v>
      </c>
      <c r="AY1602" s="298" t="s">
        <v>139</v>
      </c>
    </row>
    <row r="1603" spans="2:51" s="12" customFormat="1" ht="12">
      <c r="B1603" s="250"/>
      <c r="C1603" s="251"/>
      <c r="D1603" s="252" t="s">
        <v>148</v>
      </c>
      <c r="E1603" s="253" t="s">
        <v>1</v>
      </c>
      <c r="F1603" s="254" t="s">
        <v>1809</v>
      </c>
      <c r="G1603" s="251"/>
      <c r="H1603" s="255">
        <v>13</v>
      </c>
      <c r="I1603" s="256"/>
      <c r="J1603" s="251"/>
      <c r="K1603" s="251"/>
      <c r="L1603" s="257"/>
      <c r="M1603" s="258"/>
      <c r="N1603" s="259"/>
      <c r="O1603" s="259"/>
      <c r="P1603" s="259"/>
      <c r="Q1603" s="259"/>
      <c r="R1603" s="259"/>
      <c r="S1603" s="259"/>
      <c r="T1603" s="260"/>
      <c r="AT1603" s="261" t="s">
        <v>148</v>
      </c>
      <c r="AU1603" s="261" t="s">
        <v>83</v>
      </c>
      <c r="AV1603" s="12" t="s">
        <v>83</v>
      </c>
      <c r="AW1603" s="12" t="s">
        <v>30</v>
      </c>
      <c r="AX1603" s="12" t="s">
        <v>73</v>
      </c>
      <c r="AY1603" s="261" t="s">
        <v>139</v>
      </c>
    </row>
    <row r="1604" spans="2:51" s="14" customFormat="1" ht="12">
      <c r="B1604" s="289"/>
      <c r="C1604" s="290"/>
      <c r="D1604" s="252" t="s">
        <v>148</v>
      </c>
      <c r="E1604" s="291" t="s">
        <v>1</v>
      </c>
      <c r="F1604" s="292" t="s">
        <v>1810</v>
      </c>
      <c r="G1604" s="290"/>
      <c r="H1604" s="291" t="s">
        <v>1</v>
      </c>
      <c r="I1604" s="293"/>
      <c r="J1604" s="290"/>
      <c r="K1604" s="290"/>
      <c r="L1604" s="294"/>
      <c r="M1604" s="295"/>
      <c r="N1604" s="296"/>
      <c r="O1604" s="296"/>
      <c r="P1604" s="296"/>
      <c r="Q1604" s="296"/>
      <c r="R1604" s="296"/>
      <c r="S1604" s="296"/>
      <c r="T1604" s="297"/>
      <c r="AT1604" s="298" t="s">
        <v>148</v>
      </c>
      <c r="AU1604" s="298" t="s">
        <v>83</v>
      </c>
      <c r="AV1604" s="14" t="s">
        <v>81</v>
      </c>
      <c r="AW1604" s="14" t="s">
        <v>30</v>
      </c>
      <c r="AX1604" s="14" t="s">
        <v>73</v>
      </c>
      <c r="AY1604" s="298" t="s">
        <v>139</v>
      </c>
    </row>
    <row r="1605" spans="2:51" s="12" customFormat="1" ht="12">
      <c r="B1605" s="250"/>
      <c r="C1605" s="251"/>
      <c r="D1605" s="252" t="s">
        <v>148</v>
      </c>
      <c r="E1605" s="253" t="s">
        <v>1</v>
      </c>
      <c r="F1605" s="254" t="s">
        <v>1958</v>
      </c>
      <c r="G1605" s="251"/>
      <c r="H1605" s="255">
        <v>8.133</v>
      </c>
      <c r="I1605" s="256"/>
      <c r="J1605" s="251"/>
      <c r="K1605" s="251"/>
      <c r="L1605" s="257"/>
      <c r="M1605" s="258"/>
      <c r="N1605" s="259"/>
      <c r="O1605" s="259"/>
      <c r="P1605" s="259"/>
      <c r="Q1605" s="259"/>
      <c r="R1605" s="259"/>
      <c r="S1605" s="259"/>
      <c r="T1605" s="260"/>
      <c r="AT1605" s="261" t="s">
        <v>148</v>
      </c>
      <c r="AU1605" s="261" t="s">
        <v>83</v>
      </c>
      <c r="AV1605" s="12" t="s">
        <v>83</v>
      </c>
      <c r="AW1605" s="12" t="s">
        <v>30</v>
      </c>
      <c r="AX1605" s="12" t="s">
        <v>73</v>
      </c>
      <c r="AY1605" s="261" t="s">
        <v>139</v>
      </c>
    </row>
    <row r="1606" spans="2:51" s="13" customFormat="1" ht="12">
      <c r="B1606" s="262"/>
      <c r="C1606" s="263"/>
      <c r="D1606" s="252" t="s">
        <v>148</v>
      </c>
      <c r="E1606" s="264" t="s">
        <v>1</v>
      </c>
      <c r="F1606" s="265" t="s">
        <v>150</v>
      </c>
      <c r="G1606" s="263"/>
      <c r="H1606" s="266">
        <v>135.083</v>
      </c>
      <c r="I1606" s="267"/>
      <c r="J1606" s="263"/>
      <c r="K1606" s="263"/>
      <c r="L1606" s="268"/>
      <c r="M1606" s="269"/>
      <c r="N1606" s="270"/>
      <c r="O1606" s="270"/>
      <c r="P1606" s="270"/>
      <c r="Q1606" s="270"/>
      <c r="R1606" s="270"/>
      <c r="S1606" s="270"/>
      <c r="T1606" s="271"/>
      <c r="AT1606" s="272" t="s">
        <v>148</v>
      </c>
      <c r="AU1606" s="272" t="s">
        <v>83</v>
      </c>
      <c r="AV1606" s="13" t="s">
        <v>146</v>
      </c>
      <c r="AW1606" s="13" t="s">
        <v>30</v>
      </c>
      <c r="AX1606" s="13" t="s">
        <v>81</v>
      </c>
      <c r="AY1606" s="272" t="s">
        <v>139</v>
      </c>
    </row>
    <row r="1607" spans="2:65" s="1" customFormat="1" ht="24" customHeight="1">
      <c r="B1607" s="38"/>
      <c r="C1607" s="237" t="s">
        <v>1959</v>
      </c>
      <c r="D1607" s="237" t="s">
        <v>141</v>
      </c>
      <c r="E1607" s="238" t="s">
        <v>1960</v>
      </c>
      <c r="F1607" s="239" t="s">
        <v>1961</v>
      </c>
      <c r="G1607" s="240" t="s">
        <v>433</v>
      </c>
      <c r="H1607" s="241">
        <v>1405.145</v>
      </c>
      <c r="I1607" s="242"/>
      <c r="J1607" s="243">
        <f>ROUND(I1607*H1607,2)</f>
        <v>0</v>
      </c>
      <c r="K1607" s="239" t="s">
        <v>145</v>
      </c>
      <c r="L1607" s="43"/>
      <c r="M1607" s="244" t="s">
        <v>1</v>
      </c>
      <c r="N1607" s="245" t="s">
        <v>38</v>
      </c>
      <c r="O1607" s="86"/>
      <c r="P1607" s="246">
        <f>O1607*H1607</f>
        <v>0</v>
      </c>
      <c r="Q1607" s="246">
        <v>0.00348</v>
      </c>
      <c r="R1607" s="246">
        <f>Q1607*H1607</f>
        <v>4.8899046</v>
      </c>
      <c r="S1607" s="246">
        <v>0</v>
      </c>
      <c r="T1607" s="247">
        <f>S1607*H1607</f>
        <v>0</v>
      </c>
      <c r="AR1607" s="248" t="s">
        <v>146</v>
      </c>
      <c r="AT1607" s="248" t="s">
        <v>141</v>
      </c>
      <c r="AU1607" s="248" t="s">
        <v>83</v>
      </c>
      <c r="AY1607" s="17" t="s">
        <v>139</v>
      </c>
      <c r="BE1607" s="249">
        <f>IF(N1607="základní",J1607,0)</f>
        <v>0</v>
      </c>
      <c r="BF1607" s="249">
        <f>IF(N1607="snížená",J1607,0)</f>
        <v>0</v>
      </c>
      <c r="BG1607" s="249">
        <f>IF(N1607="zákl. přenesená",J1607,0)</f>
        <v>0</v>
      </c>
      <c r="BH1607" s="249">
        <f>IF(N1607="sníž. přenesená",J1607,0)</f>
        <v>0</v>
      </c>
      <c r="BI1607" s="249">
        <f>IF(N1607="nulová",J1607,0)</f>
        <v>0</v>
      </c>
      <c r="BJ1607" s="17" t="s">
        <v>81</v>
      </c>
      <c r="BK1607" s="249">
        <f>ROUND(I1607*H1607,2)</f>
        <v>0</v>
      </c>
      <c r="BL1607" s="17" t="s">
        <v>146</v>
      </c>
      <c r="BM1607" s="248" t="s">
        <v>1962</v>
      </c>
    </row>
    <row r="1608" spans="2:51" s="12" customFormat="1" ht="12">
      <c r="B1608" s="250"/>
      <c r="C1608" s="251"/>
      <c r="D1608" s="252" t="s">
        <v>148</v>
      </c>
      <c r="E1608" s="253" t="s">
        <v>1</v>
      </c>
      <c r="F1608" s="254" t="s">
        <v>1928</v>
      </c>
      <c r="G1608" s="251"/>
      <c r="H1608" s="255">
        <v>25.19</v>
      </c>
      <c r="I1608" s="256"/>
      <c r="J1608" s="251"/>
      <c r="K1608" s="251"/>
      <c r="L1608" s="257"/>
      <c r="M1608" s="258"/>
      <c r="N1608" s="259"/>
      <c r="O1608" s="259"/>
      <c r="P1608" s="259"/>
      <c r="Q1608" s="259"/>
      <c r="R1608" s="259"/>
      <c r="S1608" s="259"/>
      <c r="T1608" s="260"/>
      <c r="AT1608" s="261" t="s">
        <v>148</v>
      </c>
      <c r="AU1608" s="261" t="s">
        <v>83</v>
      </c>
      <c r="AV1608" s="12" t="s">
        <v>83</v>
      </c>
      <c r="AW1608" s="12" t="s">
        <v>30</v>
      </c>
      <c r="AX1608" s="12" t="s">
        <v>73</v>
      </c>
      <c r="AY1608" s="261" t="s">
        <v>139</v>
      </c>
    </row>
    <row r="1609" spans="2:51" s="12" customFormat="1" ht="12">
      <c r="B1609" s="250"/>
      <c r="C1609" s="251"/>
      <c r="D1609" s="252" t="s">
        <v>148</v>
      </c>
      <c r="E1609" s="253" t="s">
        <v>1</v>
      </c>
      <c r="F1609" s="254" t="s">
        <v>1929</v>
      </c>
      <c r="G1609" s="251"/>
      <c r="H1609" s="255">
        <v>471.898</v>
      </c>
      <c r="I1609" s="256"/>
      <c r="J1609" s="251"/>
      <c r="K1609" s="251"/>
      <c r="L1609" s="257"/>
      <c r="M1609" s="258"/>
      <c r="N1609" s="259"/>
      <c r="O1609" s="259"/>
      <c r="P1609" s="259"/>
      <c r="Q1609" s="259"/>
      <c r="R1609" s="259"/>
      <c r="S1609" s="259"/>
      <c r="T1609" s="260"/>
      <c r="AT1609" s="261" t="s">
        <v>148</v>
      </c>
      <c r="AU1609" s="261" t="s">
        <v>83</v>
      </c>
      <c r="AV1609" s="12" t="s">
        <v>83</v>
      </c>
      <c r="AW1609" s="12" t="s">
        <v>30</v>
      </c>
      <c r="AX1609" s="12" t="s">
        <v>73</v>
      </c>
      <c r="AY1609" s="261" t="s">
        <v>139</v>
      </c>
    </row>
    <row r="1610" spans="2:51" s="12" customFormat="1" ht="12">
      <c r="B1610" s="250"/>
      <c r="C1610" s="251"/>
      <c r="D1610" s="252" t="s">
        <v>148</v>
      </c>
      <c r="E1610" s="253" t="s">
        <v>1</v>
      </c>
      <c r="F1610" s="254" t="s">
        <v>1930</v>
      </c>
      <c r="G1610" s="251"/>
      <c r="H1610" s="255">
        <v>32.03</v>
      </c>
      <c r="I1610" s="256"/>
      <c r="J1610" s="251"/>
      <c r="K1610" s="251"/>
      <c r="L1610" s="257"/>
      <c r="M1610" s="258"/>
      <c r="N1610" s="259"/>
      <c r="O1610" s="259"/>
      <c r="P1610" s="259"/>
      <c r="Q1610" s="259"/>
      <c r="R1610" s="259"/>
      <c r="S1610" s="259"/>
      <c r="T1610" s="260"/>
      <c r="AT1610" s="261" t="s">
        <v>148</v>
      </c>
      <c r="AU1610" s="261" t="s">
        <v>83</v>
      </c>
      <c r="AV1610" s="12" t="s">
        <v>83</v>
      </c>
      <c r="AW1610" s="12" t="s">
        <v>30</v>
      </c>
      <c r="AX1610" s="12" t="s">
        <v>73</v>
      </c>
      <c r="AY1610" s="261" t="s">
        <v>139</v>
      </c>
    </row>
    <row r="1611" spans="2:51" s="12" customFormat="1" ht="12">
      <c r="B1611" s="250"/>
      <c r="C1611" s="251"/>
      <c r="D1611" s="252" t="s">
        <v>148</v>
      </c>
      <c r="E1611" s="253" t="s">
        <v>1</v>
      </c>
      <c r="F1611" s="254" t="s">
        <v>1963</v>
      </c>
      <c r="G1611" s="251"/>
      <c r="H1611" s="255">
        <v>668.137</v>
      </c>
      <c r="I1611" s="256"/>
      <c r="J1611" s="251"/>
      <c r="K1611" s="251"/>
      <c r="L1611" s="257"/>
      <c r="M1611" s="258"/>
      <c r="N1611" s="259"/>
      <c r="O1611" s="259"/>
      <c r="P1611" s="259"/>
      <c r="Q1611" s="259"/>
      <c r="R1611" s="259"/>
      <c r="S1611" s="259"/>
      <c r="T1611" s="260"/>
      <c r="AT1611" s="261" t="s">
        <v>148</v>
      </c>
      <c r="AU1611" s="261" t="s">
        <v>83</v>
      </c>
      <c r="AV1611" s="12" t="s">
        <v>83</v>
      </c>
      <c r="AW1611" s="12" t="s">
        <v>30</v>
      </c>
      <c r="AX1611" s="12" t="s">
        <v>73</v>
      </c>
      <c r="AY1611" s="261" t="s">
        <v>139</v>
      </c>
    </row>
    <row r="1612" spans="2:51" s="14" customFormat="1" ht="12">
      <c r="B1612" s="289"/>
      <c r="C1612" s="290"/>
      <c r="D1612" s="252" t="s">
        <v>148</v>
      </c>
      <c r="E1612" s="291" t="s">
        <v>1</v>
      </c>
      <c r="F1612" s="292" t="s">
        <v>770</v>
      </c>
      <c r="G1612" s="290"/>
      <c r="H1612" s="291" t="s">
        <v>1</v>
      </c>
      <c r="I1612" s="293"/>
      <c r="J1612" s="290"/>
      <c r="K1612" s="290"/>
      <c r="L1612" s="294"/>
      <c r="M1612" s="295"/>
      <c r="N1612" s="296"/>
      <c r="O1612" s="296"/>
      <c r="P1612" s="296"/>
      <c r="Q1612" s="296"/>
      <c r="R1612" s="296"/>
      <c r="S1612" s="296"/>
      <c r="T1612" s="297"/>
      <c r="AT1612" s="298" t="s">
        <v>148</v>
      </c>
      <c r="AU1612" s="298" t="s">
        <v>83</v>
      </c>
      <c r="AV1612" s="14" t="s">
        <v>81</v>
      </c>
      <c r="AW1612" s="14" t="s">
        <v>30</v>
      </c>
      <c r="AX1612" s="14" t="s">
        <v>73</v>
      </c>
      <c r="AY1612" s="298" t="s">
        <v>139</v>
      </c>
    </row>
    <row r="1613" spans="2:51" s="12" customFormat="1" ht="12">
      <c r="B1613" s="250"/>
      <c r="C1613" s="251"/>
      <c r="D1613" s="252" t="s">
        <v>148</v>
      </c>
      <c r="E1613" s="253" t="s">
        <v>1</v>
      </c>
      <c r="F1613" s="254" t="s">
        <v>1804</v>
      </c>
      <c r="G1613" s="251"/>
      <c r="H1613" s="255">
        <v>52.82</v>
      </c>
      <c r="I1613" s="256"/>
      <c r="J1613" s="251"/>
      <c r="K1613" s="251"/>
      <c r="L1613" s="257"/>
      <c r="M1613" s="258"/>
      <c r="N1613" s="259"/>
      <c r="O1613" s="259"/>
      <c r="P1613" s="259"/>
      <c r="Q1613" s="259"/>
      <c r="R1613" s="259"/>
      <c r="S1613" s="259"/>
      <c r="T1613" s="260"/>
      <c r="AT1613" s="261" t="s">
        <v>148</v>
      </c>
      <c r="AU1613" s="261" t="s">
        <v>83</v>
      </c>
      <c r="AV1613" s="12" t="s">
        <v>83</v>
      </c>
      <c r="AW1613" s="12" t="s">
        <v>30</v>
      </c>
      <c r="AX1613" s="12" t="s">
        <v>73</v>
      </c>
      <c r="AY1613" s="261" t="s">
        <v>139</v>
      </c>
    </row>
    <row r="1614" spans="2:51" s="12" customFormat="1" ht="12">
      <c r="B1614" s="250"/>
      <c r="C1614" s="251"/>
      <c r="D1614" s="252" t="s">
        <v>148</v>
      </c>
      <c r="E1614" s="253" t="s">
        <v>1</v>
      </c>
      <c r="F1614" s="254" t="s">
        <v>1805</v>
      </c>
      <c r="G1614" s="251"/>
      <c r="H1614" s="255">
        <v>4.4</v>
      </c>
      <c r="I1614" s="256"/>
      <c r="J1614" s="251"/>
      <c r="K1614" s="251"/>
      <c r="L1614" s="257"/>
      <c r="M1614" s="258"/>
      <c r="N1614" s="259"/>
      <c r="O1614" s="259"/>
      <c r="P1614" s="259"/>
      <c r="Q1614" s="259"/>
      <c r="R1614" s="259"/>
      <c r="S1614" s="259"/>
      <c r="T1614" s="260"/>
      <c r="AT1614" s="261" t="s">
        <v>148</v>
      </c>
      <c r="AU1614" s="261" t="s">
        <v>83</v>
      </c>
      <c r="AV1614" s="12" t="s">
        <v>83</v>
      </c>
      <c r="AW1614" s="12" t="s">
        <v>30</v>
      </c>
      <c r="AX1614" s="12" t="s">
        <v>73</v>
      </c>
      <c r="AY1614" s="261" t="s">
        <v>139</v>
      </c>
    </row>
    <row r="1615" spans="2:51" s="12" customFormat="1" ht="12">
      <c r="B1615" s="250"/>
      <c r="C1615" s="251"/>
      <c r="D1615" s="252" t="s">
        <v>148</v>
      </c>
      <c r="E1615" s="253" t="s">
        <v>1</v>
      </c>
      <c r="F1615" s="254" t="s">
        <v>1079</v>
      </c>
      <c r="G1615" s="251"/>
      <c r="H1615" s="255">
        <v>2.975</v>
      </c>
      <c r="I1615" s="256"/>
      <c r="J1615" s="251"/>
      <c r="K1615" s="251"/>
      <c r="L1615" s="257"/>
      <c r="M1615" s="258"/>
      <c r="N1615" s="259"/>
      <c r="O1615" s="259"/>
      <c r="P1615" s="259"/>
      <c r="Q1615" s="259"/>
      <c r="R1615" s="259"/>
      <c r="S1615" s="259"/>
      <c r="T1615" s="260"/>
      <c r="AT1615" s="261" t="s">
        <v>148</v>
      </c>
      <c r="AU1615" s="261" t="s">
        <v>83</v>
      </c>
      <c r="AV1615" s="12" t="s">
        <v>83</v>
      </c>
      <c r="AW1615" s="12" t="s">
        <v>30</v>
      </c>
      <c r="AX1615" s="12" t="s">
        <v>73</v>
      </c>
      <c r="AY1615" s="261" t="s">
        <v>139</v>
      </c>
    </row>
    <row r="1616" spans="2:51" s="12" customFormat="1" ht="12">
      <c r="B1616" s="250"/>
      <c r="C1616" s="251"/>
      <c r="D1616" s="252" t="s">
        <v>148</v>
      </c>
      <c r="E1616" s="253" t="s">
        <v>1</v>
      </c>
      <c r="F1616" s="254" t="s">
        <v>1806</v>
      </c>
      <c r="G1616" s="251"/>
      <c r="H1616" s="255">
        <v>2.66</v>
      </c>
      <c r="I1616" s="256"/>
      <c r="J1616" s="251"/>
      <c r="K1616" s="251"/>
      <c r="L1616" s="257"/>
      <c r="M1616" s="258"/>
      <c r="N1616" s="259"/>
      <c r="O1616" s="259"/>
      <c r="P1616" s="259"/>
      <c r="Q1616" s="259"/>
      <c r="R1616" s="259"/>
      <c r="S1616" s="259"/>
      <c r="T1616" s="260"/>
      <c r="AT1616" s="261" t="s">
        <v>148</v>
      </c>
      <c r="AU1616" s="261" t="s">
        <v>83</v>
      </c>
      <c r="AV1616" s="12" t="s">
        <v>83</v>
      </c>
      <c r="AW1616" s="12" t="s">
        <v>30</v>
      </c>
      <c r="AX1616" s="12" t="s">
        <v>73</v>
      </c>
      <c r="AY1616" s="261" t="s">
        <v>139</v>
      </c>
    </row>
    <row r="1617" spans="2:51" s="12" customFormat="1" ht="12">
      <c r="B1617" s="250"/>
      <c r="C1617" s="251"/>
      <c r="D1617" s="252" t="s">
        <v>148</v>
      </c>
      <c r="E1617" s="253" t="s">
        <v>1</v>
      </c>
      <c r="F1617" s="254" t="s">
        <v>1807</v>
      </c>
      <c r="G1617" s="251"/>
      <c r="H1617" s="255">
        <v>42.94</v>
      </c>
      <c r="I1617" s="256"/>
      <c r="J1617" s="251"/>
      <c r="K1617" s="251"/>
      <c r="L1617" s="257"/>
      <c r="M1617" s="258"/>
      <c r="N1617" s="259"/>
      <c r="O1617" s="259"/>
      <c r="P1617" s="259"/>
      <c r="Q1617" s="259"/>
      <c r="R1617" s="259"/>
      <c r="S1617" s="259"/>
      <c r="T1617" s="260"/>
      <c r="AT1617" s="261" t="s">
        <v>148</v>
      </c>
      <c r="AU1617" s="261" t="s">
        <v>83</v>
      </c>
      <c r="AV1617" s="12" t="s">
        <v>83</v>
      </c>
      <c r="AW1617" s="12" t="s">
        <v>30</v>
      </c>
      <c r="AX1617" s="12" t="s">
        <v>73</v>
      </c>
      <c r="AY1617" s="261" t="s">
        <v>139</v>
      </c>
    </row>
    <row r="1618" spans="2:51" s="12" customFormat="1" ht="12">
      <c r="B1618" s="250"/>
      <c r="C1618" s="251"/>
      <c r="D1618" s="252" t="s">
        <v>148</v>
      </c>
      <c r="E1618" s="253" t="s">
        <v>1</v>
      </c>
      <c r="F1618" s="254" t="s">
        <v>1078</v>
      </c>
      <c r="G1618" s="251"/>
      <c r="H1618" s="255">
        <v>4.07</v>
      </c>
      <c r="I1618" s="256"/>
      <c r="J1618" s="251"/>
      <c r="K1618" s="251"/>
      <c r="L1618" s="257"/>
      <c r="M1618" s="258"/>
      <c r="N1618" s="259"/>
      <c r="O1618" s="259"/>
      <c r="P1618" s="259"/>
      <c r="Q1618" s="259"/>
      <c r="R1618" s="259"/>
      <c r="S1618" s="259"/>
      <c r="T1618" s="260"/>
      <c r="AT1618" s="261" t="s">
        <v>148</v>
      </c>
      <c r="AU1618" s="261" t="s">
        <v>83</v>
      </c>
      <c r="AV1618" s="12" t="s">
        <v>83</v>
      </c>
      <c r="AW1618" s="12" t="s">
        <v>30</v>
      </c>
      <c r="AX1618" s="12" t="s">
        <v>73</v>
      </c>
      <c r="AY1618" s="261" t="s">
        <v>139</v>
      </c>
    </row>
    <row r="1619" spans="2:51" s="14" customFormat="1" ht="12">
      <c r="B1619" s="289"/>
      <c r="C1619" s="290"/>
      <c r="D1619" s="252" t="s">
        <v>148</v>
      </c>
      <c r="E1619" s="291" t="s">
        <v>1</v>
      </c>
      <c r="F1619" s="292" t="s">
        <v>1810</v>
      </c>
      <c r="G1619" s="290"/>
      <c r="H1619" s="291" t="s">
        <v>1</v>
      </c>
      <c r="I1619" s="293"/>
      <c r="J1619" s="290"/>
      <c r="K1619" s="290"/>
      <c r="L1619" s="294"/>
      <c r="M1619" s="295"/>
      <c r="N1619" s="296"/>
      <c r="O1619" s="296"/>
      <c r="P1619" s="296"/>
      <c r="Q1619" s="296"/>
      <c r="R1619" s="296"/>
      <c r="S1619" s="296"/>
      <c r="T1619" s="297"/>
      <c r="AT1619" s="298" t="s">
        <v>148</v>
      </c>
      <c r="AU1619" s="298" t="s">
        <v>83</v>
      </c>
      <c r="AV1619" s="14" t="s">
        <v>81</v>
      </c>
      <c r="AW1619" s="14" t="s">
        <v>30</v>
      </c>
      <c r="AX1619" s="14" t="s">
        <v>73</v>
      </c>
      <c r="AY1619" s="298" t="s">
        <v>139</v>
      </c>
    </row>
    <row r="1620" spans="2:51" s="12" customFormat="1" ht="12">
      <c r="B1620" s="250"/>
      <c r="C1620" s="251"/>
      <c r="D1620" s="252" t="s">
        <v>148</v>
      </c>
      <c r="E1620" s="253" t="s">
        <v>1</v>
      </c>
      <c r="F1620" s="254" t="s">
        <v>1964</v>
      </c>
      <c r="G1620" s="251"/>
      <c r="H1620" s="255">
        <v>108.707</v>
      </c>
      <c r="I1620" s="256"/>
      <c r="J1620" s="251"/>
      <c r="K1620" s="251"/>
      <c r="L1620" s="257"/>
      <c r="M1620" s="258"/>
      <c r="N1620" s="259"/>
      <c r="O1620" s="259"/>
      <c r="P1620" s="259"/>
      <c r="Q1620" s="259"/>
      <c r="R1620" s="259"/>
      <c r="S1620" s="259"/>
      <c r="T1620" s="260"/>
      <c r="AT1620" s="261" t="s">
        <v>148</v>
      </c>
      <c r="AU1620" s="261" t="s">
        <v>83</v>
      </c>
      <c r="AV1620" s="12" t="s">
        <v>83</v>
      </c>
      <c r="AW1620" s="12" t="s">
        <v>30</v>
      </c>
      <c r="AX1620" s="12" t="s">
        <v>73</v>
      </c>
      <c r="AY1620" s="261" t="s">
        <v>139</v>
      </c>
    </row>
    <row r="1621" spans="2:51" s="12" customFormat="1" ht="12">
      <c r="B1621" s="250"/>
      <c r="C1621" s="251"/>
      <c r="D1621" s="252" t="s">
        <v>148</v>
      </c>
      <c r="E1621" s="253" t="s">
        <v>1</v>
      </c>
      <c r="F1621" s="254" t="s">
        <v>1812</v>
      </c>
      <c r="G1621" s="251"/>
      <c r="H1621" s="255">
        <v>-12.825</v>
      </c>
      <c r="I1621" s="256"/>
      <c r="J1621" s="251"/>
      <c r="K1621" s="251"/>
      <c r="L1621" s="257"/>
      <c r="M1621" s="258"/>
      <c r="N1621" s="259"/>
      <c r="O1621" s="259"/>
      <c r="P1621" s="259"/>
      <c r="Q1621" s="259"/>
      <c r="R1621" s="259"/>
      <c r="S1621" s="259"/>
      <c r="T1621" s="260"/>
      <c r="AT1621" s="261" t="s">
        <v>148</v>
      </c>
      <c r="AU1621" s="261" t="s">
        <v>83</v>
      </c>
      <c r="AV1621" s="12" t="s">
        <v>83</v>
      </c>
      <c r="AW1621" s="12" t="s">
        <v>30</v>
      </c>
      <c r="AX1621" s="12" t="s">
        <v>73</v>
      </c>
      <c r="AY1621" s="261" t="s">
        <v>139</v>
      </c>
    </row>
    <row r="1622" spans="2:51" s="12" customFormat="1" ht="12">
      <c r="B1622" s="250"/>
      <c r="C1622" s="251"/>
      <c r="D1622" s="252" t="s">
        <v>148</v>
      </c>
      <c r="E1622" s="253" t="s">
        <v>1</v>
      </c>
      <c r="F1622" s="254" t="s">
        <v>1813</v>
      </c>
      <c r="G1622" s="251"/>
      <c r="H1622" s="255">
        <v>2.143</v>
      </c>
      <c r="I1622" s="256"/>
      <c r="J1622" s="251"/>
      <c r="K1622" s="251"/>
      <c r="L1622" s="257"/>
      <c r="M1622" s="258"/>
      <c r="N1622" s="259"/>
      <c r="O1622" s="259"/>
      <c r="P1622" s="259"/>
      <c r="Q1622" s="259"/>
      <c r="R1622" s="259"/>
      <c r="S1622" s="259"/>
      <c r="T1622" s="260"/>
      <c r="AT1622" s="261" t="s">
        <v>148</v>
      </c>
      <c r="AU1622" s="261" t="s">
        <v>83</v>
      </c>
      <c r="AV1622" s="12" t="s">
        <v>83</v>
      </c>
      <c r="AW1622" s="12" t="s">
        <v>30</v>
      </c>
      <c r="AX1622" s="12" t="s">
        <v>73</v>
      </c>
      <c r="AY1622" s="261" t="s">
        <v>139</v>
      </c>
    </row>
    <row r="1623" spans="2:51" s="13" customFormat="1" ht="12">
      <c r="B1623" s="262"/>
      <c r="C1623" s="263"/>
      <c r="D1623" s="252" t="s">
        <v>148</v>
      </c>
      <c r="E1623" s="264" t="s">
        <v>1</v>
      </c>
      <c r="F1623" s="265" t="s">
        <v>150</v>
      </c>
      <c r="G1623" s="263"/>
      <c r="H1623" s="266">
        <v>1405.1450000000002</v>
      </c>
      <c r="I1623" s="267"/>
      <c r="J1623" s="263"/>
      <c r="K1623" s="263"/>
      <c r="L1623" s="268"/>
      <c r="M1623" s="269"/>
      <c r="N1623" s="270"/>
      <c r="O1623" s="270"/>
      <c r="P1623" s="270"/>
      <c r="Q1623" s="270"/>
      <c r="R1623" s="270"/>
      <c r="S1623" s="270"/>
      <c r="T1623" s="271"/>
      <c r="AT1623" s="272" t="s">
        <v>148</v>
      </c>
      <c r="AU1623" s="272" t="s">
        <v>83</v>
      </c>
      <c r="AV1623" s="13" t="s">
        <v>146</v>
      </c>
      <c r="AW1623" s="13" t="s">
        <v>30</v>
      </c>
      <c r="AX1623" s="13" t="s">
        <v>81</v>
      </c>
      <c r="AY1623" s="272" t="s">
        <v>139</v>
      </c>
    </row>
    <row r="1624" spans="2:65" s="1" customFormat="1" ht="24" customHeight="1">
      <c r="B1624" s="38"/>
      <c r="C1624" s="237" t="s">
        <v>1965</v>
      </c>
      <c r="D1624" s="237" t="s">
        <v>141</v>
      </c>
      <c r="E1624" s="238" t="s">
        <v>1966</v>
      </c>
      <c r="F1624" s="239" t="s">
        <v>1967</v>
      </c>
      <c r="G1624" s="240" t="s">
        <v>433</v>
      </c>
      <c r="H1624" s="241">
        <v>335.676</v>
      </c>
      <c r="I1624" s="242"/>
      <c r="J1624" s="243">
        <f>ROUND(I1624*H1624,2)</f>
        <v>0</v>
      </c>
      <c r="K1624" s="239" t="s">
        <v>145</v>
      </c>
      <c r="L1624" s="43"/>
      <c r="M1624" s="244" t="s">
        <v>1</v>
      </c>
      <c r="N1624" s="245" t="s">
        <v>38</v>
      </c>
      <c r="O1624" s="86"/>
      <c r="P1624" s="246">
        <f>O1624*H1624</f>
        <v>0</v>
      </c>
      <c r="Q1624" s="246">
        <v>0.00012</v>
      </c>
      <c r="R1624" s="246">
        <f>Q1624*H1624</f>
        <v>0.04028112</v>
      </c>
      <c r="S1624" s="246">
        <v>0</v>
      </c>
      <c r="T1624" s="247">
        <f>S1624*H1624</f>
        <v>0</v>
      </c>
      <c r="AR1624" s="248" t="s">
        <v>146</v>
      </c>
      <c r="AT1624" s="248" t="s">
        <v>141</v>
      </c>
      <c r="AU1624" s="248" t="s">
        <v>83</v>
      </c>
      <c r="AY1624" s="17" t="s">
        <v>139</v>
      </c>
      <c r="BE1624" s="249">
        <f>IF(N1624="základní",J1624,0)</f>
        <v>0</v>
      </c>
      <c r="BF1624" s="249">
        <f>IF(N1624="snížená",J1624,0)</f>
        <v>0</v>
      </c>
      <c r="BG1624" s="249">
        <f>IF(N1624="zákl. přenesená",J1624,0)</f>
        <v>0</v>
      </c>
      <c r="BH1624" s="249">
        <f>IF(N1624="sníž. přenesená",J1624,0)</f>
        <v>0</v>
      </c>
      <c r="BI1624" s="249">
        <f>IF(N1624="nulová",J1624,0)</f>
        <v>0</v>
      </c>
      <c r="BJ1624" s="17" t="s">
        <v>81</v>
      </c>
      <c r="BK1624" s="249">
        <f>ROUND(I1624*H1624,2)</f>
        <v>0</v>
      </c>
      <c r="BL1624" s="17" t="s">
        <v>146</v>
      </c>
      <c r="BM1624" s="248" t="s">
        <v>1968</v>
      </c>
    </row>
    <row r="1625" spans="2:51" s="12" customFormat="1" ht="12">
      <c r="B1625" s="250"/>
      <c r="C1625" s="251"/>
      <c r="D1625" s="252" t="s">
        <v>148</v>
      </c>
      <c r="E1625" s="253" t="s">
        <v>1</v>
      </c>
      <c r="F1625" s="254" t="s">
        <v>1615</v>
      </c>
      <c r="G1625" s="251"/>
      <c r="H1625" s="255">
        <v>8.85</v>
      </c>
      <c r="I1625" s="256"/>
      <c r="J1625" s="251"/>
      <c r="K1625" s="251"/>
      <c r="L1625" s="257"/>
      <c r="M1625" s="258"/>
      <c r="N1625" s="259"/>
      <c r="O1625" s="259"/>
      <c r="P1625" s="259"/>
      <c r="Q1625" s="259"/>
      <c r="R1625" s="259"/>
      <c r="S1625" s="259"/>
      <c r="T1625" s="260"/>
      <c r="AT1625" s="261" t="s">
        <v>148</v>
      </c>
      <c r="AU1625" s="261" t="s">
        <v>83</v>
      </c>
      <c r="AV1625" s="12" t="s">
        <v>83</v>
      </c>
      <c r="AW1625" s="12" t="s">
        <v>30</v>
      </c>
      <c r="AX1625" s="12" t="s">
        <v>73</v>
      </c>
      <c r="AY1625" s="261" t="s">
        <v>139</v>
      </c>
    </row>
    <row r="1626" spans="2:51" s="12" customFormat="1" ht="12">
      <c r="B1626" s="250"/>
      <c r="C1626" s="251"/>
      <c r="D1626" s="252" t="s">
        <v>148</v>
      </c>
      <c r="E1626" s="253" t="s">
        <v>1</v>
      </c>
      <c r="F1626" s="254" t="s">
        <v>1616</v>
      </c>
      <c r="G1626" s="251"/>
      <c r="H1626" s="255">
        <v>16.637</v>
      </c>
      <c r="I1626" s="256"/>
      <c r="J1626" s="251"/>
      <c r="K1626" s="251"/>
      <c r="L1626" s="257"/>
      <c r="M1626" s="258"/>
      <c r="N1626" s="259"/>
      <c r="O1626" s="259"/>
      <c r="P1626" s="259"/>
      <c r="Q1626" s="259"/>
      <c r="R1626" s="259"/>
      <c r="S1626" s="259"/>
      <c r="T1626" s="260"/>
      <c r="AT1626" s="261" t="s">
        <v>148</v>
      </c>
      <c r="AU1626" s="261" t="s">
        <v>83</v>
      </c>
      <c r="AV1626" s="12" t="s">
        <v>83</v>
      </c>
      <c r="AW1626" s="12" t="s">
        <v>30</v>
      </c>
      <c r="AX1626" s="12" t="s">
        <v>73</v>
      </c>
      <c r="AY1626" s="261" t="s">
        <v>139</v>
      </c>
    </row>
    <row r="1627" spans="2:51" s="12" customFormat="1" ht="12">
      <c r="B1627" s="250"/>
      <c r="C1627" s="251"/>
      <c r="D1627" s="252" t="s">
        <v>148</v>
      </c>
      <c r="E1627" s="253" t="s">
        <v>1</v>
      </c>
      <c r="F1627" s="254" t="s">
        <v>1617</v>
      </c>
      <c r="G1627" s="251"/>
      <c r="H1627" s="255">
        <v>3.188</v>
      </c>
      <c r="I1627" s="256"/>
      <c r="J1627" s="251"/>
      <c r="K1627" s="251"/>
      <c r="L1627" s="257"/>
      <c r="M1627" s="258"/>
      <c r="N1627" s="259"/>
      <c r="O1627" s="259"/>
      <c r="P1627" s="259"/>
      <c r="Q1627" s="259"/>
      <c r="R1627" s="259"/>
      <c r="S1627" s="259"/>
      <c r="T1627" s="260"/>
      <c r="AT1627" s="261" t="s">
        <v>148</v>
      </c>
      <c r="AU1627" s="261" t="s">
        <v>83</v>
      </c>
      <c r="AV1627" s="12" t="s">
        <v>83</v>
      </c>
      <c r="AW1627" s="12" t="s">
        <v>30</v>
      </c>
      <c r="AX1627" s="12" t="s">
        <v>73</v>
      </c>
      <c r="AY1627" s="261" t="s">
        <v>139</v>
      </c>
    </row>
    <row r="1628" spans="2:51" s="12" customFormat="1" ht="12">
      <c r="B1628" s="250"/>
      <c r="C1628" s="251"/>
      <c r="D1628" s="252" t="s">
        <v>148</v>
      </c>
      <c r="E1628" s="253" t="s">
        <v>1</v>
      </c>
      <c r="F1628" s="254" t="s">
        <v>1618</v>
      </c>
      <c r="G1628" s="251"/>
      <c r="H1628" s="255">
        <v>6.75</v>
      </c>
      <c r="I1628" s="256"/>
      <c r="J1628" s="251"/>
      <c r="K1628" s="251"/>
      <c r="L1628" s="257"/>
      <c r="M1628" s="258"/>
      <c r="N1628" s="259"/>
      <c r="O1628" s="259"/>
      <c r="P1628" s="259"/>
      <c r="Q1628" s="259"/>
      <c r="R1628" s="259"/>
      <c r="S1628" s="259"/>
      <c r="T1628" s="260"/>
      <c r="AT1628" s="261" t="s">
        <v>148</v>
      </c>
      <c r="AU1628" s="261" t="s">
        <v>83</v>
      </c>
      <c r="AV1628" s="12" t="s">
        <v>83</v>
      </c>
      <c r="AW1628" s="12" t="s">
        <v>30</v>
      </c>
      <c r="AX1628" s="12" t="s">
        <v>73</v>
      </c>
      <c r="AY1628" s="261" t="s">
        <v>139</v>
      </c>
    </row>
    <row r="1629" spans="2:51" s="12" customFormat="1" ht="12">
      <c r="B1629" s="250"/>
      <c r="C1629" s="251"/>
      <c r="D1629" s="252" t="s">
        <v>148</v>
      </c>
      <c r="E1629" s="253" t="s">
        <v>1</v>
      </c>
      <c r="F1629" s="254" t="s">
        <v>1619</v>
      </c>
      <c r="G1629" s="251"/>
      <c r="H1629" s="255">
        <v>20.25</v>
      </c>
      <c r="I1629" s="256"/>
      <c r="J1629" s="251"/>
      <c r="K1629" s="251"/>
      <c r="L1629" s="257"/>
      <c r="M1629" s="258"/>
      <c r="N1629" s="259"/>
      <c r="O1629" s="259"/>
      <c r="P1629" s="259"/>
      <c r="Q1629" s="259"/>
      <c r="R1629" s="259"/>
      <c r="S1629" s="259"/>
      <c r="T1629" s="260"/>
      <c r="AT1629" s="261" t="s">
        <v>148</v>
      </c>
      <c r="AU1629" s="261" t="s">
        <v>83</v>
      </c>
      <c r="AV1629" s="12" t="s">
        <v>83</v>
      </c>
      <c r="AW1629" s="12" t="s">
        <v>30</v>
      </c>
      <c r="AX1629" s="12" t="s">
        <v>73</v>
      </c>
      <c r="AY1629" s="261" t="s">
        <v>139</v>
      </c>
    </row>
    <row r="1630" spans="2:51" s="12" customFormat="1" ht="12">
      <c r="B1630" s="250"/>
      <c r="C1630" s="251"/>
      <c r="D1630" s="252" t="s">
        <v>148</v>
      </c>
      <c r="E1630" s="253" t="s">
        <v>1</v>
      </c>
      <c r="F1630" s="254" t="s">
        <v>1620</v>
      </c>
      <c r="G1630" s="251"/>
      <c r="H1630" s="255">
        <v>6.3</v>
      </c>
      <c r="I1630" s="256"/>
      <c r="J1630" s="251"/>
      <c r="K1630" s="251"/>
      <c r="L1630" s="257"/>
      <c r="M1630" s="258"/>
      <c r="N1630" s="259"/>
      <c r="O1630" s="259"/>
      <c r="P1630" s="259"/>
      <c r="Q1630" s="259"/>
      <c r="R1630" s="259"/>
      <c r="S1630" s="259"/>
      <c r="T1630" s="260"/>
      <c r="AT1630" s="261" t="s">
        <v>148</v>
      </c>
      <c r="AU1630" s="261" t="s">
        <v>83</v>
      </c>
      <c r="AV1630" s="12" t="s">
        <v>83</v>
      </c>
      <c r="AW1630" s="12" t="s">
        <v>30</v>
      </c>
      <c r="AX1630" s="12" t="s">
        <v>73</v>
      </c>
      <c r="AY1630" s="261" t="s">
        <v>139</v>
      </c>
    </row>
    <row r="1631" spans="2:51" s="12" customFormat="1" ht="12">
      <c r="B1631" s="250"/>
      <c r="C1631" s="251"/>
      <c r="D1631" s="252" t="s">
        <v>148</v>
      </c>
      <c r="E1631" s="253" t="s">
        <v>1</v>
      </c>
      <c r="F1631" s="254" t="s">
        <v>1621</v>
      </c>
      <c r="G1631" s="251"/>
      <c r="H1631" s="255">
        <v>5.727</v>
      </c>
      <c r="I1631" s="256"/>
      <c r="J1631" s="251"/>
      <c r="K1631" s="251"/>
      <c r="L1631" s="257"/>
      <c r="M1631" s="258"/>
      <c r="N1631" s="259"/>
      <c r="O1631" s="259"/>
      <c r="P1631" s="259"/>
      <c r="Q1631" s="259"/>
      <c r="R1631" s="259"/>
      <c r="S1631" s="259"/>
      <c r="T1631" s="260"/>
      <c r="AT1631" s="261" t="s">
        <v>148</v>
      </c>
      <c r="AU1631" s="261" t="s">
        <v>83</v>
      </c>
      <c r="AV1631" s="12" t="s">
        <v>83</v>
      </c>
      <c r="AW1631" s="12" t="s">
        <v>30</v>
      </c>
      <c r="AX1631" s="12" t="s">
        <v>73</v>
      </c>
      <c r="AY1631" s="261" t="s">
        <v>139</v>
      </c>
    </row>
    <row r="1632" spans="2:51" s="12" customFormat="1" ht="12">
      <c r="B1632" s="250"/>
      <c r="C1632" s="251"/>
      <c r="D1632" s="252" t="s">
        <v>148</v>
      </c>
      <c r="E1632" s="253" t="s">
        <v>1</v>
      </c>
      <c r="F1632" s="254" t="s">
        <v>1622</v>
      </c>
      <c r="G1632" s="251"/>
      <c r="H1632" s="255">
        <v>2.173</v>
      </c>
      <c r="I1632" s="256"/>
      <c r="J1632" s="251"/>
      <c r="K1632" s="251"/>
      <c r="L1632" s="257"/>
      <c r="M1632" s="258"/>
      <c r="N1632" s="259"/>
      <c r="O1632" s="259"/>
      <c r="P1632" s="259"/>
      <c r="Q1632" s="259"/>
      <c r="R1632" s="259"/>
      <c r="S1632" s="259"/>
      <c r="T1632" s="260"/>
      <c r="AT1632" s="261" t="s">
        <v>148</v>
      </c>
      <c r="AU1632" s="261" t="s">
        <v>83</v>
      </c>
      <c r="AV1632" s="12" t="s">
        <v>83</v>
      </c>
      <c r="AW1632" s="12" t="s">
        <v>30</v>
      </c>
      <c r="AX1632" s="12" t="s">
        <v>73</v>
      </c>
      <c r="AY1632" s="261" t="s">
        <v>139</v>
      </c>
    </row>
    <row r="1633" spans="2:51" s="12" customFormat="1" ht="12">
      <c r="B1633" s="250"/>
      <c r="C1633" s="251"/>
      <c r="D1633" s="252" t="s">
        <v>148</v>
      </c>
      <c r="E1633" s="253" t="s">
        <v>1</v>
      </c>
      <c r="F1633" s="254" t="s">
        <v>1623</v>
      </c>
      <c r="G1633" s="251"/>
      <c r="H1633" s="255">
        <v>46.113</v>
      </c>
      <c r="I1633" s="256"/>
      <c r="J1633" s="251"/>
      <c r="K1633" s="251"/>
      <c r="L1633" s="257"/>
      <c r="M1633" s="258"/>
      <c r="N1633" s="259"/>
      <c r="O1633" s="259"/>
      <c r="P1633" s="259"/>
      <c r="Q1633" s="259"/>
      <c r="R1633" s="259"/>
      <c r="S1633" s="259"/>
      <c r="T1633" s="260"/>
      <c r="AT1633" s="261" t="s">
        <v>148</v>
      </c>
      <c r="AU1633" s="261" t="s">
        <v>83</v>
      </c>
      <c r="AV1633" s="12" t="s">
        <v>83</v>
      </c>
      <c r="AW1633" s="12" t="s">
        <v>30</v>
      </c>
      <c r="AX1633" s="12" t="s">
        <v>73</v>
      </c>
      <c r="AY1633" s="261" t="s">
        <v>139</v>
      </c>
    </row>
    <row r="1634" spans="2:51" s="12" customFormat="1" ht="12">
      <c r="B1634" s="250"/>
      <c r="C1634" s="251"/>
      <c r="D1634" s="252" t="s">
        <v>148</v>
      </c>
      <c r="E1634" s="253" t="s">
        <v>1</v>
      </c>
      <c r="F1634" s="254" t="s">
        <v>1624</v>
      </c>
      <c r="G1634" s="251"/>
      <c r="H1634" s="255">
        <v>77.05</v>
      </c>
      <c r="I1634" s="256"/>
      <c r="J1634" s="251"/>
      <c r="K1634" s="251"/>
      <c r="L1634" s="257"/>
      <c r="M1634" s="258"/>
      <c r="N1634" s="259"/>
      <c r="O1634" s="259"/>
      <c r="P1634" s="259"/>
      <c r="Q1634" s="259"/>
      <c r="R1634" s="259"/>
      <c r="S1634" s="259"/>
      <c r="T1634" s="260"/>
      <c r="AT1634" s="261" t="s">
        <v>148</v>
      </c>
      <c r="AU1634" s="261" t="s">
        <v>83</v>
      </c>
      <c r="AV1634" s="12" t="s">
        <v>83</v>
      </c>
      <c r="AW1634" s="12" t="s">
        <v>30</v>
      </c>
      <c r="AX1634" s="12" t="s">
        <v>73</v>
      </c>
      <c r="AY1634" s="261" t="s">
        <v>139</v>
      </c>
    </row>
    <row r="1635" spans="2:51" s="12" customFormat="1" ht="12">
      <c r="B1635" s="250"/>
      <c r="C1635" s="251"/>
      <c r="D1635" s="252" t="s">
        <v>148</v>
      </c>
      <c r="E1635" s="253" t="s">
        <v>1</v>
      </c>
      <c r="F1635" s="254" t="s">
        <v>1625</v>
      </c>
      <c r="G1635" s="251"/>
      <c r="H1635" s="255">
        <v>29.097</v>
      </c>
      <c r="I1635" s="256"/>
      <c r="J1635" s="251"/>
      <c r="K1635" s="251"/>
      <c r="L1635" s="257"/>
      <c r="M1635" s="258"/>
      <c r="N1635" s="259"/>
      <c r="O1635" s="259"/>
      <c r="P1635" s="259"/>
      <c r="Q1635" s="259"/>
      <c r="R1635" s="259"/>
      <c r="S1635" s="259"/>
      <c r="T1635" s="260"/>
      <c r="AT1635" s="261" t="s">
        <v>148</v>
      </c>
      <c r="AU1635" s="261" t="s">
        <v>83</v>
      </c>
      <c r="AV1635" s="12" t="s">
        <v>83</v>
      </c>
      <c r="AW1635" s="12" t="s">
        <v>30</v>
      </c>
      <c r="AX1635" s="12" t="s">
        <v>73</v>
      </c>
      <c r="AY1635" s="261" t="s">
        <v>139</v>
      </c>
    </row>
    <row r="1636" spans="2:51" s="12" customFormat="1" ht="12">
      <c r="B1636" s="250"/>
      <c r="C1636" s="251"/>
      <c r="D1636" s="252" t="s">
        <v>148</v>
      </c>
      <c r="E1636" s="253" t="s">
        <v>1</v>
      </c>
      <c r="F1636" s="254" t="s">
        <v>1626</v>
      </c>
      <c r="G1636" s="251"/>
      <c r="H1636" s="255">
        <v>0.373</v>
      </c>
      <c r="I1636" s="256"/>
      <c r="J1636" s="251"/>
      <c r="K1636" s="251"/>
      <c r="L1636" s="257"/>
      <c r="M1636" s="258"/>
      <c r="N1636" s="259"/>
      <c r="O1636" s="259"/>
      <c r="P1636" s="259"/>
      <c r="Q1636" s="259"/>
      <c r="R1636" s="259"/>
      <c r="S1636" s="259"/>
      <c r="T1636" s="260"/>
      <c r="AT1636" s="261" t="s">
        <v>148</v>
      </c>
      <c r="AU1636" s="261" t="s">
        <v>83</v>
      </c>
      <c r="AV1636" s="12" t="s">
        <v>83</v>
      </c>
      <c r="AW1636" s="12" t="s">
        <v>30</v>
      </c>
      <c r="AX1636" s="12" t="s">
        <v>73</v>
      </c>
      <c r="AY1636" s="261" t="s">
        <v>139</v>
      </c>
    </row>
    <row r="1637" spans="2:51" s="12" customFormat="1" ht="12">
      <c r="B1637" s="250"/>
      <c r="C1637" s="251"/>
      <c r="D1637" s="252" t="s">
        <v>148</v>
      </c>
      <c r="E1637" s="253" t="s">
        <v>1</v>
      </c>
      <c r="F1637" s="254" t="s">
        <v>1627</v>
      </c>
      <c r="G1637" s="251"/>
      <c r="H1637" s="255">
        <v>0.297</v>
      </c>
      <c r="I1637" s="256"/>
      <c r="J1637" s="251"/>
      <c r="K1637" s="251"/>
      <c r="L1637" s="257"/>
      <c r="M1637" s="258"/>
      <c r="N1637" s="259"/>
      <c r="O1637" s="259"/>
      <c r="P1637" s="259"/>
      <c r="Q1637" s="259"/>
      <c r="R1637" s="259"/>
      <c r="S1637" s="259"/>
      <c r="T1637" s="260"/>
      <c r="AT1637" s="261" t="s">
        <v>148</v>
      </c>
      <c r="AU1637" s="261" t="s">
        <v>83</v>
      </c>
      <c r="AV1637" s="12" t="s">
        <v>83</v>
      </c>
      <c r="AW1637" s="12" t="s">
        <v>30</v>
      </c>
      <c r="AX1637" s="12" t="s">
        <v>73</v>
      </c>
      <c r="AY1637" s="261" t="s">
        <v>139</v>
      </c>
    </row>
    <row r="1638" spans="2:51" s="12" customFormat="1" ht="12">
      <c r="B1638" s="250"/>
      <c r="C1638" s="251"/>
      <c r="D1638" s="252" t="s">
        <v>148</v>
      </c>
      <c r="E1638" s="253" t="s">
        <v>1</v>
      </c>
      <c r="F1638" s="254" t="s">
        <v>1628</v>
      </c>
      <c r="G1638" s="251"/>
      <c r="H1638" s="255">
        <v>0.45</v>
      </c>
      <c r="I1638" s="256"/>
      <c r="J1638" s="251"/>
      <c r="K1638" s="251"/>
      <c r="L1638" s="257"/>
      <c r="M1638" s="258"/>
      <c r="N1638" s="259"/>
      <c r="O1638" s="259"/>
      <c r="P1638" s="259"/>
      <c r="Q1638" s="259"/>
      <c r="R1638" s="259"/>
      <c r="S1638" s="259"/>
      <c r="T1638" s="260"/>
      <c r="AT1638" s="261" t="s">
        <v>148</v>
      </c>
      <c r="AU1638" s="261" t="s">
        <v>83</v>
      </c>
      <c r="AV1638" s="12" t="s">
        <v>83</v>
      </c>
      <c r="AW1638" s="12" t="s">
        <v>30</v>
      </c>
      <c r="AX1638" s="12" t="s">
        <v>73</v>
      </c>
      <c r="AY1638" s="261" t="s">
        <v>139</v>
      </c>
    </row>
    <row r="1639" spans="2:51" s="12" customFormat="1" ht="12">
      <c r="B1639" s="250"/>
      <c r="C1639" s="251"/>
      <c r="D1639" s="252" t="s">
        <v>148</v>
      </c>
      <c r="E1639" s="253" t="s">
        <v>1</v>
      </c>
      <c r="F1639" s="254" t="s">
        <v>1629</v>
      </c>
      <c r="G1639" s="251"/>
      <c r="H1639" s="255">
        <v>21.263</v>
      </c>
      <c r="I1639" s="256"/>
      <c r="J1639" s="251"/>
      <c r="K1639" s="251"/>
      <c r="L1639" s="257"/>
      <c r="M1639" s="258"/>
      <c r="N1639" s="259"/>
      <c r="O1639" s="259"/>
      <c r="P1639" s="259"/>
      <c r="Q1639" s="259"/>
      <c r="R1639" s="259"/>
      <c r="S1639" s="259"/>
      <c r="T1639" s="260"/>
      <c r="AT1639" s="261" t="s">
        <v>148</v>
      </c>
      <c r="AU1639" s="261" t="s">
        <v>83</v>
      </c>
      <c r="AV1639" s="12" t="s">
        <v>83</v>
      </c>
      <c r="AW1639" s="12" t="s">
        <v>30</v>
      </c>
      <c r="AX1639" s="12" t="s">
        <v>73</v>
      </c>
      <c r="AY1639" s="261" t="s">
        <v>139</v>
      </c>
    </row>
    <row r="1640" spans="2:51" s="12" customFormat="1" ht="12">
      <c r="B1640" s="250"/>
      <c r="C1640" s="251"/>
      <c r="D1640" s="252" t="s">
        <v>148</v>
      </c>
      <c r="E1640" s="253" t="s">
        <v>1</v>
      </c>
      <c r="F1640" s="254" t="s">
        <v>1630</v>
      </c>
      <c r="G1640" s="251"/>
      <c r="H1640" s="255">
        <v>8.512</v>
      </c>
      <c r="I1640" s="256"/>
      <c r="J1640" s="251"/>
      <c r="K1640" s="251"/>
      <c r="L1640" s="257"/>
      <c r="M1640" s="258"/>
      <c r="N1640" s="259"/>
      <c r="O1640" s="259"/>
      <c r="P1640" s="259"/>
      <c r="Q1640" s="259"/>
      <c r="R1640" s="259"/>
      <c r="S1640" s="259"/>
      <c r="T1640" s="260"/>
      <c r="AT1640" s="261" t="s">
        <v>148</v>
      </c>
      <c r="AU1640" s="261" t="s">
        <v>83</v>
      </c>
      <c r="AV1640" s="12" t="s">
        <v>83</v>
      </c>
      <c r="AW1640" s="12" t="s">
        <v>30</v>
      </c>
      <c r="AX1640" s="12" t="s">
        <v>73</v>
      </c>
      <c r="AY1640" s="261" t="s">
        <v>139</v>
      </c>
    </row>
    <row r="1641" spans="2:51" s="12" customFormat="1" ht="12">
      <c r="B1641" s="250"/>
      <c r="C1641" s="251"/>
      <c r="D1641" s="252" t="s">
        <v>148</v>
      </c>
      <c r="E1641" s="253" t="s">
        <v>1</v>
      </c>
      <c r="F1641" s="254" t="s">
        <v>1631</v>
      </c>
      <c r="G1641" s="251"/>
      <c r="H1641" s="255">
        <v>9.264</v>
      </c>
      <c r="I1641" s="256"/>
      <c r="J1641" s="251"/>
      <c r="K1641" s="251"/>
      <c r="L1641" s="257"/>
      <c r="M1641" s="258"/>
      <c r="N1641" s="259"/>
      <c r="O1641" s="259"/>
      <c r="P1641" s="259"/>
      <c r="Q1641" s="259"/>
      <c r="R1641" s="259"/>
      <c r="S1641" s="259"/>
      <c r="T1641" s="260"/>
      <c r="AT1641" s="261" t="s">
        <v>148</v>
      </c>
      <c r="AU1641" s="261" t="s">
        <v>83</v>
      </c>
      <c r="AV1641" s="12" t="s">
        <v>83</v>
      </c>
      <c r="AW1641" s="12" t="s">
        <v>30</v>
      </c>
      <c r="AX1641" s="12" t="s">
        <v>73</v>
      </c>
      <c r="AY1641" s="261" t="s">
        <v>139</v>
      </c>
    </row>
    <row r="1642" spans="2:51" s="12" customFormat="1" ht="12">
      <c r="B1642" s="250"/>
      <c r="C1642" s="251"/>
      <c r="D1642" s="252" t="s">
        <v>148</v>
      </c>
      <c r="E1642" s="253" t="s">
        <v>1</v>
      </c>
      <c r="F1642" s="254" t="s">
        <v>1632</v>
      </c>
      <c r="G1642" s="251"/>
      <c r="H1642" s="255">
        <v>4.16</v>
      </c>
      <c r="I1642" s="256"/>
      <c r="J1642" s="251"/>
      <c r="K1642" s="251"/>
      <c r="L1642" s="257"/>
      <c r="M1642" s="258"/>
      <c r="N1642" s="259"/>
      <c r="O1642" s="259"/>
      <c r="P1642" s="259"/>
      <c r="Q1642" s="259"/>
      <c r="R1642" s="259"/>
      <c r="S1642" s="259"/>
      <c r="T1642" s="260"/>
      <c r="AT1642" s="261" t="s">
        <v>148</v>
      </c>
      <c r="AU1642" s="261" t="s">
        <v>83</v>
      </c>
      <c r="AV1642" s="12" t="s">
        <v>83</v>
      </c>
      <c r="AW1642" s="12" t="s">
        <v>30</v>
      </c>
      <c r="AX1642" s="12" t="s">
        <v>73</v>
      </c>
      <c r="AY1642" s="261" t="s">
        <v>139</v>
      </c>
    </row>
    <row r="1643" spans="2:51" s="12" customFormat="1" ht="12">
      <c r="B1643" s="250"/>
      <c r="C1643" s="251"/>
      <c r="D1643" s="252" t="s">
        <v>148</v>
      </c>
      <c r="E1643" s="253" t="s">
        <v>1</v>
      </c>
      <c r="F1643" s="254" t="s">
        <v>1633</v>
      </c>
      <c r="G1643" s="251"/>
      <c r="H1643" s="255">
        <v>5.49</v>
      </c>
      <c r="I1643" s="256"/>
      <c r="J1643" s="251"/>
      <c r="K1643" s="251"/>
      <c r="L1643" s="257"/>
      <c r="M1643" s="258"/>
      <c r="N1643" s="259"/>
      <c r="O1643" s="259"/>
      <c r="P1643" s="259"/>
      <c r="Q1643" s="259"/>
      <c r="R1643" s="259"/>
      <c r="S1643" s="259"/>
      <c r="T1643" s="260"/>
      <c r="AT1643" s="261" t="s">
        <v>148</v>
      </c>
      <c r="AU1643" s="261" t="s">
        <v>83</v>
      </c>
      <c r="AV1643" s="12" t="s">
        <v>83</v>
      </c>
      <c r="AW1643" s="12" t="s">
        <v>30</v>
      </c>
      <c r="AX1643" s="12" t="s">
        <v>73</v>
      </c>
      <c r="AY1643" s="261" t="s">
        <v>139</v>
      </c>
    </row>
    <row r="1644" spans="2:51" s="12" customFormat="1" ht="12">
      <c r="B1644" s="250"/>
      <c r="C1644" s="251"/>
      <c r="D1644" s="252" t="s">
        <v>148</v>
      </c>
      <c r="E1644" s="253" t="s">
        <v>1</v>
      </c>
      <c r="F1644" s="254" t="s">
        <v>1634</v>
      </c>
      <c r="G1644" s="251"/>
      <c r="H1644" s="255">
        <v>3.45</v>
      </c>
      <c r="I1644" s="256"/>
      <c r="J1644" s="251"/>
      <c r="K1644" s="251"/>
      <c r="L1644" s="257"/>
      <c r="M1644" s="258"/>
      <c r="N1644" s="259"/>
      <c r="O1644" s="259"/>
      <c r="P1644" s="259"/>
      <c r="Q1644" s="259"/>
      <c r="R1644" s="259"/>
      <c r="S1644" s="259"/>
      <c r="T1644" s="260"/>
      <c r="AT1644" s="261" t="s">
        <v>148</v>
      </c>
      <c r="AU1644" s="261" t="s">
        <v>83</v>
      </c>
      <c r="AV1644" s="12" t="s">
        <v>83</v>
      </c>
      <c r="AW1644" s="12" t="s">
        <v>30</v>
      </c>
      <c r="AX1644" s="12" t="s">
        <v>73</v>
      </c>
      <c r="AY1644" s="261" t="s">
        <v>139</v>
      </c>
    </row>
    <row r="1645" spans="2:51" s="12" customFormat="1" ht="12">
      <c r="B1645" s="250"/>
      <c r="C1645" s="251"/>
      <c r="D1645" s="252" t="s">
        <v>148</v>
      </c>
      <c r="E1645" s="253" t="s">
        <v>1</v>
      </c>
      <c r="F1645" s="254" t="s">
        <v>1635</v>
      </c>
      <c r="G1645" s="251"/>
      <c r="H1645" s="255">
        <v>2.925</v>
      </c>
      <c r="I1645" s="256"/>
      <c r="J1645" s="251"/>
      <c r="K1645" s="251"/>
      <c r="L1645" s="257"/>
      <c r="M1645" s="258"/>
      <c r="N1645" s="259"/>
      <c r="O1645" s="259"/>
      <c r="P1645" s="259"/>
      <c r="Q1645" s="259"/>
      <c r="R1645" s="259"/>
      <c r="S1645" s="259"/>
      <c r="T1645" s="260"/>
      <c r="AT1645" s="261" t="s">
        <v>148</v>
      </c>
      <c r="AU1645" s="261" t="s">
        <v>83</v>
      </c>
      <c r="AV1645" s="12" t="s">
        <v>83</v>
      </c>
      <c r="AW1645" s="12" t="s">
        <v>30</v>
      </c>
      <c r="AX1645" s="12" t="s">
        <v>73</v>
      </c>
      <c r="AY1645" s="261" t="s">
        <v>139</v>
      </c>
    </row>
    <row r="1646" spans="2:51" s="12" customFormat="1" ht="12">
      <c r="B1646" s="250"/>
      <c r="C1646" s="251"/>
      <c r="D1646" s="252" t="s">
        <v>148</v>
      </c>
      <c r="E1646" s="253" t="s">
        <v>1</v>
      </c>
      <c r="F1646" s="254" t="s">
        <v>1636</v>
      </c>
      <c r="G1646" s="251"/>
      <c r="H1646" s="255">
        <v>9.775</v>
      </c>
      <c r="I1646" s="256"/>
      <c r="J1646" s="251"/>
      <c r="K1646" s="251"/>
      <c r="L1646" s="257"/>
      <c r="M1646" s="258"/>
      <c r="N1646" s="259"/>
      <c r="O1646" s="259"/>
      <c r="P1646" s="259"/>
      <c r="Q1646" s="259"/>
      <c r="R1646" s="259"/>
      <c r="S1646" s="259"/>
      <c r="T1646" s="260"/>
      <c r="AT1646" s="261" t="s">
        <v>148</v>
      </c>
      <c r="AU1646" s="261" t="s">
        <v>83</v>
      </c>
      <c r="AV1646" s="12" t="s">
        <v>83</v>
      </c>
      <c r="AW1646" s="12" t="s">
        <v>30</v>
      </c>
      <c r="AX1646" s="12" t="s">
        <v>73</v>
      </c>
      <c r="AY1646" s="261" t="s">
        <v>139</v>
      </c>
    </row>
    <row r="1647" spans="2:51" s="12" customFormat="1" ht="12">
      <c r="B1647" s="250"/>
      <c r="C1647" s="251"/>
      <c r="D1647" s="252" t="s">
        <v>148</v>
      </c>
      <c r="E1647" s="253" t="s">
        <v>1</v>
      </c>
      <c r="F1647" s="254" t="s">
        <v>1637</v>
      </c>
      <c r="G1647" s="251"/>
      <c r="H1647" s="255">
        <v>9.93</v>
      </c>
      <c r="I1647" s="256"/>
      <c r="J1647" s="251"/>
      <c r="K1647" s="251"/>
      <c r="L1647" s="257"/>
      <c r="M1647" s="258"/>
      <c r="N1647" s="259"/>
      <c r="O1647" s="259"/>
      <c r="P1647" s="259"/>
      <c r="Q1647" s="259"/>
      <c r="R1647" s="259"/>
      <c r="S1647" s="259"/>
      <c r="T1647" s="260"/>
      <c r="AT1647" s="261" t="s">
        <v>148</v>
      </c>
      <c r="AU1647" s="261" t="s">
        <v>83</v>
      </c>
      <c r="AV1647" s="12" t="s">
        <v>83</v>
      </c>
      <c r="AW1647" s="12" t="s">
        <v>30</v>
      </c>
      <c r="AX1647" s="12" t="s">
        <v>73</v>
      </c>
      <c r="AY1647" s="261" t="s">
        <v>139</v>
      </c>
    </row>
    <row r="1648" spans="2:51" s="12" customFormat="1" ht="12">
      <c r="B1648" s="250"/>
      <c r="C1648" s="251"/>
      <c r="D1648" s="252" t="s">
        <v>148</v>
      </c>
      <c r="E1648" s="253" t="s">
        <v>1</v>
      </c>
      <c r="F1648" s="254" t="s">
        <v>1638</v>
      </c>
      <c r="G1648" s="251"/>
      <c r="H1648" s="255">
        <v>14.411</v>
      </c>
      <c r="I1648" s="256"/>
      <c r="J1648" s="251"/>
      <c r="K1648" s="251"/>
      <c r="L1648" s="257"/>
      <c r="M1648" s="258"/>
      <c r="N1648" s="259"/>
      <c r="O1648" s="259"/>
      <c r="P1648" s="259"/>
      <c r="Q1648" s="259"/>
      <c r="R1648" s="259"/>
      <c r="S1648" s="259"/>
      <c r="T1648" s="260"/>
      <c r="AT1648" s="261" t="s">
        <v>148</v>
      </c>
      <c r="AU1648" s="261" t="s">
        <v>83</v>
      </c>
      <c r="AV1648" s="12" t="s">
        <v>83</v>
      </c>
      <c r="AW1648" s="12" t="s">
        <v>30</v>
      </c>
      <c r="AX1648" s="12" t="s">
        <v>73</v>
      </c>
      <c r="AY1648" s="261" t="s">
        <v>139</v>
      </c>
    </row>
    <row r="1649" spans="2:51" s="12" customFormat="1" ht="12">
      <c r="B1649" s="250"/>
      <c r="C1649" s="251"/>
      <c r="D1649" s="252" t="s">
        <v>148</v>
      </c>
      <c r="E1649" s="253" t="s">
        <v>1</v>
      </c>
      <c r="F1649" s="254" t="s">
        <v>1639</v>
      </c>
      <c r="G1649" s="251"/>
      <c r="H1649" s="255">
        <v>8.83</v>
      </c>
      <c r="I1649" s="256"/>
      <c r="J1649" s="251"/>
      <c r="K1649" s="251"/>
      <c r="L1649" s="257"/>
      <c r="M1649" s="258"/>
      <c r="N1649" s="259"/>
      <c r="O1649" s="259"/>
      <c r="P1649" s="259"/>
      <c r="Q1649" s="259"/>
      <c r="R1649" s="259"/>
      <c r="S1649" s="259"/>
      <c r="T1649" s="260"/>
      <c r="AT1649" s="261" t="s">
        <v>148</v>
      </c>
      <c r="AU1649" s="261" t="s">
        <v>83</v>
      </c>
      <c r="AV1649" s="12" t="s">
        <v>83</v>
      </c>
      <c r="AW1649" s="12" t="s">
        <v>30</v>
      </c>
      <c r="AX1649" s="12" t="s">
        <v>73</v>
      </c>
      <c r="AY1649" s="261" t="s">
        <v>139</v>
      </c>
    </row>
    <row r="1650" spans="2:51" s="12" customFormat="1" ht="12">
      <c r="B1650" s="250"/>
      <c r="C1650" s="251"/>
      <c r="D1650" s="252" t="s">
        <v>148</v>
      </c>
      <c r="E1650" s="253" t="s">
        <v>1</v>
      </c>
      <c r="F1650" s="254" t="s">
        <v>1640</v>
      </c>
      <c r="G1650" s="251"/>
      <c r="H1650" s="255">
        <v>14.411</v>
      </c>
      <c r="I1650" s="256"/>
      <c r="J1650" s="251"/>
      <c r="K1650" s="251"/>
      <c r="L1650" s="257"/>
      <c r="M1650" s="258"/>
      <c r="N1650" s="259"/>
      <c r="O1650" s="259"/>
      <c r="P1650" s="259"/>
      <c r="Q1650" s="259"/>
      <c r="R1650" s="259"/>
      <c r="S1650" s="259"/>
      <c r="T1650" s="260"/>
      <c r="AT1650" s="261" t="s">
        <v>148</v>
      </c>
      <c r="AU1650" s="261" t="s">
        <v>83</v>
      </c>
      <c r="AV1650" s="12" t="s">
        <v>83</v>
      </c>
      <c r="AW1650" s="12" t="s">
        <v>30</v>
      </c>
      <c r="AX1650" s="12" t="s">
        <v>73</v>
      </c>
      <c r="AY1650" s="261" t="s">
        <v>139</v>
      </c>
    </row>
    <row r="1651" spans="2:51" s="13" customFormat="1" ht="12">
      <c r="B1651" s="262"/>
      <c r="C1651" s="263"/>
      <c r="D1651" s="252" t="s">
        <v>148</v>
      </c>
      <c r="E1651" s="264" t="s">
        <v>1</v>
      </c>
      <c r="F1651" s="265" t="s">
        <v>150</v>
      </c>
      <c r="G1651" s="263"/>
      <c r="H1651" s="266">
        <v>335.676</v>
      </c>
      <c r="I1651" s="267"/>
      <c r="J1651" s="263"/>
      <c r="K1651" s="263"/>
      <c r="L1651" s="268"/>
      <c r="M1651" s="269"/>
      <c r="N1651" s="270"/>
      <c r="O1651" s="270"/>
      <c r="P1651" s="270"/>
      <c r="Q1651" s="270"/>
      <c r="R1651" s="270"/>
      <c r="S1651" s="270"/>
      <c r="T1651" s="271"/>
      <c r="AT1651" s="272" t="s">
        <v>148</v>
      </c>
      <c r="AU1651" s="272" t="s">
        <v>83</v>
      </c>
      <c r="AV1651" s="13" t="s">
        <v>146</v>
      </c>
      <c r="AW1651" s="13" t="s">
        <v>30</v>
      </c>
      <c r="AX1651" s="13" t="s">
        <v>81</v>
      </c>
      <c r="AY1651" s="272" t="s">
        <v>139</v>
      </c>
    </row>
    <row r="1652" spans="2:65" s="1" customFormat="1" ht="24" customHeight="1">
      <c r="B1652" s="38"/>
      <c r="C1652" s="237" t="s">
        <v>1969</v>
      </c>
      <c r="D1652" s="237" t="s">
        <v>141</v>
      </c>
      <c r="E1652" s="238" t="s">
        <v>1970</v>
      </c>
      <c r="F1652" s="239" t="s">
        <v>1971</v>
      </c>
      <c r="G1652" s="240" t="s">
        <v>144</v>
      </c>
      <c r="H1652" s="241">
        <v>53.97</v>
      </c>
      <c r="I1652" s="242"/>
      <c r="J1652" s="243">
        <f>ROUND(I1652*H1652,2)</f>
        <v>0</v>
      </c>
      <c r="K1652" s="239" t="s">
        <v>145</v>
      </c>
      <c r="L1652" s="43"/>
      <c r="M1652" s="244" t="s">
        <v>1</v>
      </c>
      <c r="N1652" s="245" t="s">
        <v>38</v>
      </c>
      <c r="O1652" s="86"/>
      <c r="P1652" s="246">
        <f>O1652*H1652</f>
        <v>0</v>
      </c>
      <c r="Q1652" s="246">
        <v>2.25634</v>
      </c>
      <c r="R1652" s="246">
        <f>Q1652*H1652</f>
        <v>121.77466979999998</v>
      </c>
      <c r="S1652" s="246">
        <v>0</v>
      </c>
      <c r="T1652" s="247">
        <f>S1652*H1652</f>
        <v>0</v>
      </c>
      <c r="AR1652" s="248" t="s">
        <v>146</v>
      </c>
      <c r="AT1652" s="248" t="s">
        <v>141</v>
      </c>
      <c r="AU1652" s="248" t="s">
        <v>83</v>
      </c>
      <c r="AY1652" s="17" t="s">
        <v>139</v>
      </c>
      <c r="BE1652" s="249">
        <f>IF(N1652="základní",J1652,0)</f>
        <v>0</v>
      </c>
      <c r="BF1652" s="249">
        <f>IF(N1652="snížená",J1652,0)</f>
        <v>0</v>
      </c>
      <c r="BG1652" s="249">
        <f>IF(N1652="zákl. přenesená",J1652,0)</f>
        <v>0</v>
      </c>
      <c r="BH1652" s="249">
        <f>IF(N1652="sníž. přenesená",J1652,0)</f>
        <v>0</v>
      </c>
      <c r="BI1652" s="249">
        <f>IF(N1652="nulová",J1652,0)</f>
        <v>0</v>
      </c>
      <c r="BJ1652" s="17" t="s">
        <v>81</v>
      </c>
      <c r="BK1652" s="249">
        <f>ROUND(I1652*H1652,2)</f>
        <v>0</v>
      </c>
      <c r="BL1652" s="17" t="s">
        <v>146</v>
      </c>
      <c r="BM1652" s="248" t="s">
        <v>1972</v>
      </c>
    </row>
    <row r="1653" spans="2:51" s="14" customFormat="1" ht="12">
      <c r="B1653" s="289"/>
      <c r="C1653" s="290"/>
      <c r="D1653" s="252" t="s">
        <v>148</v>
      </c>
      <c r="E1653" s="291" t="s">
        <v>1</v>
      </c>
      <c r="F1653" s="292" t="s">
        <v>1973</v>
      </c>
      <c r="G1653" s="290"/>
      <c r="H1653" s="291" t="s">
        <v>1</v>
      </c>
      <c r="I1653" s="293"/>
      <c r="J1653" s="290"/>
      <c r="K1653" s="290"/>
      <c r="L1653" s="294"/>
      <c r="M1653" s="295"/>
      <c r="N1653" s="296"/>
      <c r="O1653" s="296"/>
      <c r="P1653" s="296"/>
      <c r="Q1653" s="296"/>
      <c r="R1653" s="296"/>
      <c r="S1653" s="296"/>
      <c r="T1653" s="297"/>
      <c r="AT1653" s="298" t="s">
        <v>148</v>
      </c>
      <c r="AU1653" s="298" t="s">
        <v>83</v>
      </c>
      <c r="AV1653" s="14" t="s">
        <v>81</v>
      </c>
      <c r="AW1653" s="14" t="s">
        <v>30</v>
      </c>
      <c r="AX1653" s="14" t="s">
        <v>73</v>
      </c>
      <c r="AY1653" s="298" t="s">
        <v>139</v>
      </c>
    </row>
    <row r="1654" spans="2:51" s="12" customFormat="1" ht="12">
      <c r="B1654" s="250"/>
      <c r="C1654" s="251"/>
      <c r="D1654" s="252" t="s">
        <v>148</v>
      </c>
      <c r="E1654" s="253" t="s">
        <v>1</v>
      </c>
      <c r="F1654" s="254" t="s">
        <v>1974</v>
      </c>
      <c r="G1654" s="251"/>
      <c r="H1654" s="255">
        <v>5.643</v>
      </c>
      <c r="I1654" s="256"/>
      <c r="J1654" s="251"/>
      <c r="K1654" s="251"/>
      <c r="L1654" s="257"/>
      <c r="M1654" s="258"/>
      <c r="N1654" s="259"/>
      <c r="O1654" s="259"/>
      <c r="P1654" s="259"/>
      <c r="Q1654" s="259"/>
      <c r="R1654" s="259"/>
      <c r="S1654" s="259"/>
      <c r="T1654" s="260"/>
      <c r="AT1654" s="261" t="s">
        <v>148</v>
      </c>
      <c r="AU1654" s="261" t="s">
        <v>83</v>
      </c>
      <c r="AV1654" s="12" t="s">
        <v>83</v>
      </c>
      <c r="AW1654" s="12" t="s">
        <v>30</v>
      </c>
      <c r="AX1654" s="12" t="s">
        <v>73</v>
      </c>
      <c r="AY1654" s="261" t="s">
        <v>139</v>
      </c>
    </row>
    <row r="1655" spans="2:51" s="12" customFormat="1" ht="12">
      <c r="B1655" s="250"/>
      <c r="C1655" s="251"/>
      <c r="D1655" s="252" t="s">
        <v>148</v>
      </c>
      <c r="E1655" s="253" t="s">
        <v>1</v>
      </c>
      <c r="F1655" s="254" t="s">
        <v>1975</v>
      </c>
      <c r="G1655" s="251"/>
      <c r="H1655" s="255">
        <v>0.853</v>
      </c>
      <c r="I1655" s="256"/>
      <c r="J1655" s="251"/>
      <c r="K1655" s="251"/>
      <c r="L1655" s="257"/>
      <c r="M1655" s="258"/>
      <c r="N1655" s="259"/>
      <c r="O1655" s="259"/>
      <c r="P1655" s="259"/>
      <c r="Q1655" s="259"/>
      <c r="R1655" s="259"/>
      <c r="S1655" s="259"/>
      <c r="T1655" s="260"/>
      <c r="AT1655" s="261" t="s">
        <v>148</v>
      </c>
      <c r="AU1655" s="261" t="s">
        <v>83</v>
      </c>
      <c r="AV1655" s="12" t="s">
        <v>83</v>
      </c>
      <c r="AW1655" s="12" t="s">
        <v>30</v>
      </c>
      <c r="AX1655" s="12" t="s">
        <v>73</v>
      </c>
      <c r="AY1655" s="261" t="s">
        <v>139</v>
      </c>
    </row>
    <row r="1656" spans="2:51" s="12" customFormat="1" ht="12">
      <c r="B1656" s="250"/>
      <c r="C1656" s="251"/>
      <c r="D1656" s="252" t="s">
        <v>148</v>
      </c>
      <c r="E1656" s="253" t="s">
        <v>1</v>
      </c>
      <c r="F1656" s="254" t="s">
        <v>1976</v>
      </c>
      <c r="G1656" s="251"/>
      <c r="H1656" s="255">
        <v>0.32</v>
      </c>
      <c r="I1656" s="256"/>
      <c r="J1656" s="251"/>
      <c r="K1656" s="251"/>
      <c r="L1656" s="257"/>
      <c r="M1656" s="258"/>
      <c r="N1656" s="259"/>
      <c r="O1656" s="259"/>
      <c r="P1656" s="259"/>
      <c r="Q1656" s="259"/>
      <c r="R1656" s="259"/>
      <c r="S1656" s="259"/>
      <c r="T1656" s="260"/>
      <c r="AT1656" s="261" t="s">
        <v>148</v>
      </c>
      <c r="AU1656" s="261" t="s">
        <v>83</v>
      </c>
      <c r="AV1656" s="12" t="s">
        <v>83</v>
      </c>
      <c r="AW1656" s="12" t="s">
        <v>30</v>
      </c>
      <c r="AX1656" s="12" t="s">
        <v>73</v>
      </c>
      <c r="AY1656" s="261" t="s">
        <v>139</v>
      </c>
    </row>
    <row r="1657" spans="2:51" s="12" customFormat="1" ht="12">
      <c r="B1657" s="250"/>
      <c r="C1657" s="251"/>
      <c r="D1657" s="252" t="s">
        <v>148</v>
      </c>
      <c r="E1657" s="253" t="s">
        <v>1</v>
      </c>
      <c r="F1657" s="254" t="s">
        <v>1977</v>
      </c>
      <c r="G1657" s="251"/>
      <c r="H1657" s="255">
        <v>21.188</v>
      </c>
      <c r="I1657" s="256"/>
      <c r="J1657" s="251"/>
      <c r="K1657" s="251"/>
      <c r="L1657" s="257"/>
      <c r="M1657" s="258"/>
      <c r="N1657" s="259"/>
      <c r="O1657" s="259"/>
      <c r="P1657" s="259"/>
      <c r="Q1657" s="259"/>
      <c r="R1657" s="259"/>
      <c r="S1657" s="259"/>
      <c r="T1657" s="260"/>
      <c r="AT1657" s="261" t="s">
        <v>148</v>
      </c>
      <c r="AU1657" s="261" t="s">
        <v>83</v>
      </c>
      <c r="AV1657" s="12" t="s">
        <v>83</v>
      </c>
      <c r="AW1657" s="12" t="s">
        <v>30</v>
      </c>
      <c r="AX1657" s="12" t="s">
        <v>73</v>
      </c>
      <c r="AY1657" s="261" t="s">
        <v>139</v>
      </c>
    </row>
    <row r="1658" spans="2:51" s="12" customFormat="1" ht="12">
      <c r="B1658" s="250"/>
      <c r="C1658" s="251"/>
      <c r="D1658" s="252" t="s">
        <v>148</v>
      </c>
      <c r="E1658" s="253" t="s">
        <v>1</v>
      </c>
      <c r="F1658" s="254" t="s">
        <v>1978</v>
      </c>
      <c r="G1658" s="251"/>
      <c r="H1658" s="255">
        <v>13.71</v>
      </c>
      <c r="I1658" s="256"/>
      <c r="J1658" s="251"/>
      <c r="K1658" s="251"/>
      <c r="L1658" s="257"/>
      <c r="M1658" s="258"/>
      <c r="N1658" s="259"/>
      <c r="O1658" s="259"/>
      <c r="P1658" s="259"/>
      <c r="Q1658" s="259"/>
      <c r="R1658" s="259"/>
      <c r="S1658" s="259"/>
      <c r="T1658" s="260"/>
      <c r="AT1658" s="261" t="s">
        <v>148</v>
      </c>
      <c r="AU1658" s="261" t="s">
        <v>83</v>
      </c>
      <c r="AV1658" s="12" t="s">
        <v>83</v>
      </c>
      <c r="AW1658" s="12" t="s">
        <v>30</v>
      </c>
      <c r="AX1658" s="12" t="s">
        <v>73</v>
      </c>
      <c r="AY1658" s="261" t="s">
        <v>139</v>
      </c>
    </row>
    <row r="1659" spans="2:51" s="12" customFormat="1" ht="12">
      <c r="B1659" s="250"/>
      <c r="C1659" s="251"/>
      <c r="D1659" s="252" t="s">
        <v>148</v>
      </c>
      <c r="E1659" s="253" t="s">
        <v>1</v>
      </c>
      <c r="F1659" s="254" t="s">
        <v>1979</v>
      </c>
      <c r="G1659" s="251"/>
      <c r="H1659" s="255">
        <v>3.993</v>
      </c>
      <c r="I1659" s="256"/>
      <c r="J1659" s="251"/>
      <c r="K1659" s="251"/>
      <c r="L1659" s="257"/>
      <c r="M1659" s="258"/>
      <c r="N1659" s="259"/>
      <c r="O1659" s="259"/>
      <c r="P1659" s="259"/>
      <c r="Q1659" s="259"/>
      <c r="R1659" s="259"/>
      <c r="S1659" s="259"/>
      <c r="T1659" s="260"/>
      <c r="AT1659" s="261" t="s">
        <v>148</v>
      </c>
      <c r="AU1659" s="261" t="s">
        <v>83</v>
      </c>
      <c r="AV1659" s="12" t="s">
        <v>83</v>
      </c>
      <c r="AW1659" s="12" t="s">
        <v>30</v>
      </c>
      <c r="AX1659" s="12" t="s">
        <v>73</v>
      </c>
      <c r="AY1659" s="261" t="s">
        <v>139</v>
      </c>
    </row>
    <row r="1660" spans="2:51" s="12" customFormat="1" ht="12">
      <c r="B1660" s="250"/>
      <c r="C1660" s="251"/>
      <c r="D1660" s="252" t="s">
        <v>148</v>
      </c>
      <c r="E1660" s="253" t="s">
        <v>1</v>
      </c>
      <c r="F1660" s="254" t="s">
        <v>1980</v>
      </c>
      <c r="G1660" s="251"/>
      <c r="H1660" s="255">
        <v>8.263</v>
      </c>
      <c r="I1660" s="256"/>
      <c r="J1660" s="251"/>
      <c r="K1660" s="251"/>
      <c r="L1660" s="257"/>
      <c r="M1660" s="258"/>
      <c r="N1660" s="259"/>
      <c r="O1660" s="259"/>
      <c r="P1660" s="259"/>
      <c r="Q1660" s="259"/>
      <c r="R1660" s="259"/>
      <c r="S1660" s="259"/>
      <c r="T1660" s="260"/>
      <c r="AT1660" s="261" t="s">
        <v>148</v>
      </c>
      <c r="AU1660" s="261" t="s">
        <v>83</v>
      </c>
      <c r="AV1660" s="12" t="s">
        <v>83</v>
      </c>
      <c r="AW1660" s="12" t="s">
        <v>30</v>
      </c>
      <c r="AX1660" s="12" t="s">
        <v>73</v>
      </c>
      <c r="AY1660" s="261" t="s">
        <v>139</v>
      </c>
    </row>
    <row r="1661" spans="2:51" s="13" customFormat="1" ht="12">
      <c r="B1661" s="262"/>
      <c r="C1661" s="263"/>
      <c r="D1661" s="252" t="s">
        <v>148</v>
      </c>
      <c r="E1661" s="264" t="s">
        <v>1</v>
      </c>
      <c r="F1661" s="265" t="s">
        <v>150</v>
      </c>
      <c r="G1661" s="263"/>
      <c r="H1661" s="266">
        <v>53.97</v>
      </c>
      <c r="I1661" s="267"/>
      <c r="J1661" s="263"/>
      <c r="K1661" s="263"/>
      <c r="L1661" s="268"/>
      <c r="M1661" s="269"/>
      <c r="N1661" s="270"/>
      <c r="O1661" s="270"/>
      <c r="P1661" s="270"/>
      <c r="Q1661" s="270"/>
      <c r="R1661" s="270"/>
      <c r="S1661" s="270"/>
      <c r="T1661" s="271"/>
      <c r="AT1661" s="272" t="s">
        <v>148</v>
      </c>
      <c r="AU1661" s="272" t="s">
        <v>83</v>
      </c>
      <c r="AV1661" s="13" t="s">
        <v>146</v>
      </c>
      <c r="AW1661" s="13" t="s">
        <v>30</v>
      </c>
      <c r="AX1661" s="13" t="s">
        <v>81</v>
      </c>
      <c r="AY1661" s="272" t="s">
        <v>139</v>
      </c>
    </row>
    <row r="1662" spans="2:65" s="1" customFormat="1" ht="24" customHeight="1">
      <c r="B1662" s="38"/>
      <c r="C1662" s="237" t="s">
        <v>1981</v>
      </c>
      <c r="D1662" s="237" t="s">
        <v>141</v>
      </c>
      <c r="E1662" s="238" t="s">
        <v>1982</v>
      </c>
      <c r="F1662" s="239" t="s">
        <v>1983</v>
      </c>
      <c r="G1662" s="240" t="s">
        <v>433</v>
      </c>
      <c r="H1662" s="241">
        <v>37.682</v>
      </c>
      <c r="I1662" s="242"/>
      <c r="J1662" s="243">
        <f>ROUND(I1662*H1662,2)</f>
        <v>0</v>
      </c>
      <c r="K1662" s="239" t="s">
        <v>1</v>
      </c>
      <c r="L1662" s="43"/>
      <c r="M1662" s="244" t="s">
        <v>1</v>
      </c>
      <c r="N1662" s="245" t="s">
        <v>38</v>
      </c>
      <c r="O1662" s="86"/>
      <c r="P1662" s="246">
        <f>O1662*H1662</f>
        <v>0</v>
      </c>
      <c r="Q1662" s="246">
        <v>2.25634</v>
      </c>
      <c r="R1662" s="246">
        <f>Q1662*H1662</f>
        <v>85.02340388</v>
      </c>
      <c r="S1662" s="246">
        <v>0</v>
      </c>
      <c r="T1662" s="247">
        <f>S1662*H1662</f>
        <v>0</v>
      </c>
      <c r="AR1662" s="248" t="s">
        <v>146</v>
      </c>
      <c r="AT1662" s="248" t="s">
        <v>141</v>
      </c>
      <c r="AU1662" s="248" t="s">
        <v>83</v>
      </c>
      <c r="AY1662" s="17" t="s">
        <v>139</v>
      </c>
      <c r="BE1662" s="249">
        <f>IF(N1662="základní",J1662,0)</f>
        <v>0</v>
      </c>
      <c r="BF1662" s="249">
        <f>IF(N1662="snížená",J1662,0)</f>
        <v>0</v>
      </c>
      <c r="BG1662" s="249">
        <f>IF(N1662="zákl. přenesená",J1662,0)</f>
        <v>0</v>
      </c>
      <c r="BH1662" s="249">
        <f>IF(N1662="sníž. přenesená",J1662,0)</f>
        <v>0</v>
      </c>
      <c r="BI1662" s="249">
        <f>IF(N1662="nulová",J1662,0)</f>
        <v>0</v>
      </c>
      <c r="BJ1662" s="17" t="s">
        <v>81</v>
      </c>
      <c r="BK1662" s="249">
        <f>ROUND(I1662*H1662,2)</f>
        <v>0</v>
      </c>
      <c r="BL1662" s="17" t="s">
        <v>146</v>
      </c>
      <c r="BM1662" s="248" t="s">
        <v>1984</v>
      </c>
    </row>
    <row r="1663" spans="2:51" s="12" customFormat="1" ht="12">
      <c r="B1663" s="250"/>
      <c r="C1663" s="251"/>
      <c r="D1663" s="252" t="s">
        <v>148</v>
      </c>
      <c r="E1663" s="253" t="s">
        <v>1</v>
      </c>
      <c r="F1663" s="254" t="s">
        <v>1985</v>
      </c>
      <c r="G1663" s="251"/>
      <c r="H1663" s="255">
        <v>37.682</v>
      </c>
      <c r="I1663" s="256"/>
      <c r="J1663" s="251"/>
      <c r="K1663" s="251"/>
      <c r="L1663" s="257"/>
      <c r="M1663" s="258"/>
      <c r="N1663" s="259"/>
      <c r="O1663" s="259"/>
      <c r="P1663" s="259"/>
      <c r="Q1663" s="259"/>
      <c r="R1663" s="259"/>
      <c r="S1663" s="259"/>
      <c r="T1663" s="260"/>
      <c r="AT1663" s="261" t="s">
        <v>148</v>
      </c>
      <c r="AU1663" s="261" t="s">
        <v>83</v>
      </c>
      <c r="AV1663" s="12" t="s">
        <v>83</v>
      </c>
      <c r="AW1663" s="12" t="s">
        <v>30</v>
      </c>
      <c r="AX1663" s="12" t="s">
        <v>73</v>
      </c>
      <c r="AY1663" s="261" t="s">
        <v>139</v>
      </c>
    </row>
    <row r="1664" spans="2:51" s="13" customFormat="1" ht="12">
      <c r="B1664" s="262"/>
      <c r="C1664" s="263"/>
      <c r="D1664" s="252" t="s">
        <v>148</v>
      </c>
      <c r="E1664" s="264" t="s">
        <v>1</v>
      </c>
      <c r="F1664" s="265" t="s">
        <v>150</v>
      </c>
      <c r="G1664" s="263"/>
      <c r="H1664" s="266">
        <v>37.682</v>
      </c>
      <c r="I1664" s="267"/>
      <c r="J1664" s="263"/>
      <c r="K1664" s="263"/>
      <c r="L1664" s="268"/>
      <c r="M1664" s="269"/>
      <c r="N1664" s="270"/>
      <c r="O1664" s="270"/>
      <c r="P1664" s="270"/>
      <c r="Q1664" s="270"/>
      <c r="R1664" s="270"/>
      <c r="S1664" s="270"/>
      <c r="T1664" s="271"/>
      <c r="AT1664" s="272" t="s">
        <v>148</v>
      </c>
      <c r="AU1664" s="272" t="s">
        <v>83</v>
      </c>
      <c r="AV1664" s="13" t="s">
        <v>146</v>
      </c>
      <c r="AW1664" s="13" t="s">
        <v>30</v>
      </c>
      <c r="AX1664" s="13" t="s">
        <v>81</v>
      </c>
      <c r="AY1664" s="272" t="s">
        <v>139</v>
      </c>
    </row>
    <row r="1665" spans="2:65" s="1" customFormat="1" ht="24" customHeight="1">
      <c r="B1665" s="38"/>
      <c r="C1665" s="237" t="s">
        <v>1986</v>
      </c>
      <c r="D1665" s="237" t="s">
        <v>141</v>
      </c>
      <c r="E1665" s="238" t="s">
        <v>1987</v>
      </c>
      <c r="F1665" s="239" t="s">
        <v>1988</v>
      </c>
      <c r="G1665" s="240" t="s">
        <v>144</v>
      </c>
      <c r="H1665" s="241">
        <v>3.829</v>
      </c>
      <c r="I1665" s="242"/>
      <c r="J1665" s="243">
        <f>ROUND(I1665*H1665,2)</f>
        <v>0</v>
      </c>
      <c r="K1665" s="239" t="s">
        <v>145</v>
      </c>
      <c r="L1665" s="43"/>
      <c r="M1665" s="244" t="s">
        <v>1</v>
      </c>
      <c r="N1665" s="245" t="s">
        <v>38</v>
      </c>
      <c r="O1665" s="86"/>
      <c r="P1665" s="246">
        <f>O1665*H1665</f>
        <v>0</v>
      </c>
      <c r="Q1665" s="246">
        <v>2.25634</v>
      </c>
      <c r="R1665" s="246">
        <f>Q1665*H1665</f>
        <v>8.63952586</v>
      </c>
      <c r="S1665" s="246">
        <v>0</v>
      </c>
      <c r="T1665" s="247">
        <f>S1665*H1665</f>
        <v>0</v>
      </c>
      <c r="AR1665" s="248" t="s">
        <v>146</v>
      </c>
      <c r="AT1665" s="248" t="s">
        <v>141</v>
      </c>
      <c r="AU1665" s="248" t="s">
        <v>83</v>
      </c>
      <c r="AY1665" s="17" t="s">
        <v>139</v>
      </c>
      <c r="BE1665" s="249">
        <f>IF(N1665="základní",J1665,0)</f>
        <v>0</v>
      </c>
      <c r="BF1665" s="249">
        <f>IF(N1665="snížená",J1665,0)</f>
        <v>0</v>
      </c>
      <c r="BG1665" s="249">
        <f>IF(N1665="zákl. přenesená",J1665,0)</f>
        <v>0</v>
      </c>
      <c r="BH1665" s="249">
        <f>IF(N1665="sníž. přenesená",J1665,0)</f>
        <v>0</v>
      </c>
      <c r="BI1665" s="249">
        <f>IF(N1665="nulová",J1665,0)</f>
        <v>0</v>
      </c>
      <c r="BJ1665" s="17" t="s">
        <v>81</v>
      </c>
      <c r="BK1665" s="249">
        <f>ROUND(I1665*H1665,2)</f>
        <v>0</v>
      </c>
      <c r="BL1665" s="17" t="s">
        <v>146</v>
      </c>
      <c r="BM1665" s="248" t="s">
        <v>1989</v>
      </c>
    </row>
    <row r="1666" spans="2:51" s="14" customFormat="1" ht="12">
      <c r="B1666" s="289"/>
      <c r="C1666" s="290"/>
      <c r="D1666" s="252" t="s">
        <v>148</v>
      </c>
      <c r="E1666" s="291" t="s">
        <v>1</v>
      </c>
      <c r="F1666" s="292" t="s">
        <v>1990</v>
      </c>
      <c r="G1666" s="290"/>
      <c r="H1666" s="291" t="s">
        <v>1</v>
      </c>
      <c r="I1666" s="293"/>
      <c r="J1666" s="290"/>
      <c r="K1666" s="290"/>
      <c r="L1666" s="294"/>
      <c r="M1666" s="295"/>
      <c r="N1666" s="296"/>
      <c r="O1666" s="296"/>
      <c r="P1666" s="296"/>
      <c r="Q1666" s="296"/>
      <c r="R1666" s="296"/>
      <c r="S1666" s="296"/>
      <c r="T1666" s="297"/>
      <c r="AT1666" s="298" t="s">
        <v>148</v>
      </c>
      <c r="AU1666" s="298" t="s">
        <v>83</v>
      </c>
      <c r="AV1666" s="14" t="s">
        <v>81</v>
      </c>
      <c r="AW1666" s="14" t="s">
        <v>30</v>
      </c>
      <c r="AX1666" s="14" t="s">
        <v>73</v>
      </c>
      <c r="AY1666" s="298" t="s">
        <v>139</v>
      </c>
    </row>
    <row r="1667" spans="2:51" s="12" customFormat="1" ht="12">
      <c r="B1667" s="250"/>
      <c r="C1667" s="251"/>
      <c r="D1667" s="252" t="s">
        <v>148</v>
      </c>
      <c r="E1667" s="253" t="s">
        <v>1</v>
      </c>
      <c r="F1667" s="254" t="s">
        <v>1991</v>
      </c>
      <c r="G1667" s="251"/>
      <c r="H1667" s="255">
        <v>0.787</v>
      </c>
      <c r="I1667" s="256"/>
      <c r="J1667" s="251"/>
      <c r="K1667" s="251"/>
      <c r="L1667" s="257"/>
      <c r="M1667" s="258"/>
      <c r="N1667" s="259"/>
      <c r="O1667" s="259"/>
      <c r="P1667" s="259"/>
      <c r="Q1667" s="259"/>
      <c r="R1667" s="259"/>
      <c r="S1667" s="259"/>
      <c r="T1667" s="260"/>
      <c r="AT1667" s="261" t="s">
        <v>148</v>
      </c>
      <c r="AU1667" s="261" t="s">
        <v>83</v>
      </c>
      <c r="AV1667" s="12" t="s">
        <v>83</v>
      </c>
      <c r="AW1667" s="12" t="s">
        <v>30</v>
      </c>
      <c r="AX1667" s="12" t="s">
        <v>73</v>
      </c>
      <c r="AY1667" s="261" t="s">
        <v>139</v>
      </c>
    </row>
    <row r="1668" spans="2:51" s="12" customFormat="1" ht="12">
      <c r="B1668" s="250"/>
      <c r="C1668" s="251"/>
      <c r="D1668" s="252" t="s">
        <v>148</v>
      </c>
      <c r="E1668" s="253" t="s">
        <v>1</v>
      </c>
      <c r="F1668" s="254" t="s">
        <v>1992</v>
      </c>
      <c r="G1668" s="251"/>
      <c r="H1668" s="255">
        <v>3.042</v>
      </c>
      <c r="I1668" s="256"/>
      <c r="J1668" s="251"/>
      <c r="K1668" s="251"/>
      <c r="L1668" s="257"/>
      <c r="M1668" s="258"/>
      <c r="N1668" s="259"/>
      <c r="O1668" s="259"/>
      <c r="P1668" s="259"/>
      <c r="Q1668" s="259"/>
      <c r="R1668" s="259"/>
      <c r="S1668" s="259"/>
      <c r="T1668" s="260"/>
      <c r="AT1668" s="261" t="s">
        <v>148</v>
      </c>
      <c r="AU1668" s="261" t="s">
        <v>83</v>
      </c>
      <c r="AV1668" s="12" t="s">
        <v>83</v>
      </c>
      <c r="AW1668" s="12" t="s">
        <v>30</v>
      </c>
      <c r="AX1668" s="12" t="s">
        <v>73</v>
      </c>
      <c r="AY1668" s="261" t="s">
        <v>139</v>
      </c>
    </row>
    <row r="1669" spans="2:51" s="13" customFormat="1" ht="12">
      <c r="B1669" s="262"/>
      <c r="C1669" s="263"/>
      <c r="D1669" s="252" t="s">
        <v>148</v>
      </c>
      <c r="E1669" s="264" t="s">
        <v>1</v>
      </c>
      <c r="F1669" s="265" t="s">
        <v>150</v>
      </c>
      <c r="G1669" s="263"/>
      <c r="H1669" s="266">
        <v>3.8289999999999997</v>
      </c>
      <c r="I1669" s="267"/>
      <c r="J1669" s="263"/>
      <c r="K1669" s="263"/>
      <c r="L1669" s="268"/>
      <c r="M1669" s="269"/>
      <c r="N1669" s="270"/>
      <c r="O1669" s="270"/>
      <c r="P1669" s="270"/>
      <c r="Q1669" s="270"/>
      <c r="R1669" s="270"/>
      <c r="S1669" s="270"/>
      <c r="T1669" s="271"/>
      <c r="AT1669" s="272" t="s">
        <v>148</v>
      </c>
      <c r="AU1669" s="272" t="s">
        <v>83</v>
      </c>
      <c r="AV1669" s="13" t="s">
        <v>146</v>
      </c>
      <c r="AW1669" s="13" t="s">
        <v>30</v>
      </c>
      <c r="AX1669" s="13" t="s">
        <v>81</v>
      </c>
      <c r="AY1669" s="272" t="s">
        <v>139</v>
      </c>
    </row>
    <row r="1670" spans="2:65" s="1" customFormat="1" ht="24" customHeight="1">
      <c r="B1670" s="38"/>
      <c r="C1670" s="237" t="s">
        <v>1993</v>
      </c>
      <c r="D1670" s="237" t="s">
        <v>141</v>
      </c>
      <c r="E1670" s="238" t="s">
        <v>1994</v>
      </c>
      <c r="F1670" s="239" t="s">
        <v>1995</v>
      </c>
      <c r="G1670" s="240" t="s">
        <v>144</v>
      </c>
      <c r="H1670" s="241">
        <v>54.181</v>
      </c>
      <c r="I1670" s="242"/>
      <c r="J1670" s="243">
        <f>ROUND(I1670*H1670,2)</f>
        <v>0</v>
      </c>
      <c r="K1670" s="239" t="s">
        <v>145</v>
      </c>
      <c r="L1670" s="43"/>
      <c r="M1670" s="244" t="s">
        <v>1</v>
      </c>
      <c r="N1670" s="245" t="s">
        <v>38</v>
      </c>
      <c r="O1670" s="86"/>
      <c r="P1670" s="246">
        <f>O1670*H1670</f>
        <v>0</v>
      </c>
      <c r="Q1670" s="246">
        <v>1.212</v>
      </c>
      <c r="R1670" s="246">
        <f>Q1670*H1670</f>
        <v>65.667372</v>
      </c>
      <c r="S1670" s="246">
        <v>0</v>
      </c>
      <c r="T1670" s="247">
        <f>S1670*H1670</f>
        <v>0</v>
      </c>
      <c r="AR1670" s="248" t="s">
        <v>146</v>
      </c>
      <c r="AT1670" s="248" t="s">
        <v>141</v>
      </c>
      <c r="AU1670" s="248" t="s">
        <v>83</v>
      </c>
      <c r="AY1670" s="17" t="s">
        <v>139</v>
      </c>
      <c r="BE1670" s="249">
        <f>IF(N1670="základní",J1670,0)</f>
        <v>0</v>
      </c>
      <c r="BF1670" s="249">
        <f>IF(N1670="snížená",J1670,0)</f>
        <v>0</v>
      </c>
      <c r="BG1670" s="249">
        <f>IF(N1670="zákl. přenesená",J1670,0)</f>
        <v>0</v>
      </c>
      <c r="BH1670" s="249">
        <f>IF(N1670="sníž. přenesená",J1670,0)</f>
        <v>0</v>
      </c>
      <c r="BI1670" s="249">
        <f>IF(N1670="nulová",J1670,0)</f>
        <v>0</v>
      </c>
      <c r="BJ1670" s="17" t="s">
        <v>81</v>
      </c>
      <c r="BK1670" s="249">
        <f>ROUND(I1670*H1670,2)</f>
        <v>0</v>
      </c>
      <c r="BL1670" s="17" t="s">
        <v>146</v>
      </c>
      <c r="BM1670" s="248" t="s">
        <v>1996</v>
      </c>
    </row>
    <row r="1671" spans="2:51" s="12" customFormat="1" ht="12">
      <c r="B1671" s="250"/>
      <c r="C1671" s="251"/>
      <c r="D1671" s="252" t="s">
        <v>148</v>
      </c>
      <c r="E1671" s="253" t="s">
        <v>1</v>
      </c>
      <c r="F1671" s="254" t="s">
        <v>1997</v>
      </c>
      <c r="G1671" s="251"/>
      <c r="H1671" s="255">
        <v>29.445</v>
      </c>
      <c r="I1671" s="256"/>
      <c r="J1671" s="251"/>
      <c r="K1671" s="251"/>
      <c r="L1671" s="257"/>
      <c r="M1671" s="258"/>
      <c r="N1671" s="259"/>
      <c r="O1671" s="259"/>
      <c r="P1671" s="259"/>
      <c r="Q1671" s="259"/>
      <c r="R1671" s="259"/>
      <c r="S1671" s="259"/>
      <c r="T1671" s="260"/>
      <c r="AT1671" s="261" t="s">
        <v>148</v>
      </c>
      <c r="AU1671" s="261" t="s">
        <v>83</v>
      </c>
      <c r="AV1671" s="12" t="s">
        <v>83</v>
      </c>
      <c r="AW1671" s="12" t="s">
        <v>30</v>
      </c>
      <c r="AX1671" s="12" t="s">
        <v>73</v>
      </c>
      <c r="AY1671" s="261" t="s">
        <v>139</v>
      </c>
    </row>
    <row r="1672" spans="2:51" s="12" customFormat="1" ht="12">
      <c r="B1672" s="250"/>
      <c r="C1672" s="251"/>
      <c r="D1672" s="252" t="s">
        <v>148</v>
      </c>
      <c r="E1672" s="253" t="s">
        <v>1</v>
      </c>
      <c r="F1672" s="254" t="s">
        <v>1998</v>
      </c>
      <c r="G1672" s="251"/>
      <c r="H1672" s="255">
        <v>0.261</v>
      </c>
      <c r="I1672" s="256"/>
      <c r="J1672" s="251"/>
      <c r="K1672" s="251"/>
      <c r="L1672" s="257"/>
      <c r="M1672" s="258"/>
      <c r="N1672" s="259"/>
      <c r="O1672" s="259"/>
      <c r="P1672" s="259"/>
      <c r="Q1672" s="259"/>
      <c r="R1672" s="259"/>
      <c r="S1672" s="259"/>
      <c r="T1672" s="260"/>
      <c r="AT1672" s="261" t="s">
        <v>148</v>
      </c>
      <c r="AU1672" s="261" t="s">
        <v>83</v>
      </c>
      <c r="AV1672" s="12" t="s">
        <v>83</v>
      </c>
      <c r="AW1672" s="12" t="s">
        <v>30</v>
      </c>
      <c r="AX1672" s="12" t="s">
        <v>73</v>
      </c>
      <c r="AY1672" s="261" t="s">
        <v>139</v>
      </c>
    </row>
    <row r="1673" spans="2:51" s="12" customFormat="1" ht="12">
      <c r="B1673" s="250"/>
      <c r="C1673" s="251"/>
      <c r="D1673" s="252" t="s">
        <v>148</v>
      </c>
      <c r="E1673" s="253" t="s">
        <v>1</v>
      </c>
      <c r="F1673" s="254" t="s">
        <v>1999</v>
      </c>
      <c r="G1673" s="251"/>
      <c r="H1673" s="255">
        <v>3.982</v>
      </c>
      <c r="I1673" s="256"/>
      <c r="J1673" s="251"/>
      <c r="K1673" s="251"/>
      <c r="L1673" s="257"/>
      <c r="M1673" s="258"/>
      <c r="N1673" s="259"/>
      <c r="O1673" s="259"/>
      <c r="P1673" s="259"/>
      <c r="Q1673" s="259"/>
      <c r="R1673" s="259"/>
      <c r="S1673" s="259"/>
      <c r="T1673" s="260"/>
      <c r="AT1673" s="261" t="s">
        <v>148</v>
      </c>
      <c r="AU1673" s="261" t="s">
        <v>83</v>
      </c>
      <c r="AV1673" s="12" t="s">
        <v>83</v>
      </c>
      <c r="AW1673" s="12" t="s">
        <v>30</v>
      </c>
      <c r="AX1673" s="12" t="s">
        <v>73</v>
      </c>
      <c r="AY1673" s="261" t="s">
        <v>139</v>
      </c>
    </row>
    <row r="1674" spans="2:51" s="12" customFormat="1" ht="12">
      <c r="B1674" s="250"/>
      <c r="C1674" s="251"/>
      <c r="D1674" s="252" t="s">
        <v>148</v>
      </c>
      <c r="E1674" s="253" t="s">
        <v>1</v>
      </c>
      <c r="F1674" s="254" t="s">
        <v>2000</v>
      </c>
      <c r="G1674" s="251"/>
      <c r="H1674" s="255">
        <v>20.493</v>
      </c>
      <c r="I1674" s="256"/>
      <c r="J1674" s="251"/>
      <c r="K1674" s="251"/>
      <c r="L1674" s="257"/>
      <c r="M1674" s="258"/>
      <c r="N1674" s="259"/>
      <c r="O1674" s="259"/>
      <c r="P1674" s="259"/>
      <c r="Q1674" s="259"/>
      <c r="R1674" s="259"/>
      <c r="S1674" s="259"/>
      <c r="T1674" s="260"/>
      <c r="AT1674" s="261" t="s">
        <v>148</v>
      </c>
      <c r="AU1674" s="261" t="s">
        <v>83</v>
      </c>
      <c r="AV1674" s="12" t="s">
        <v>83</v>
      </c>
      <c r="AW1674" s="12" t="s">
        <v>30</v>
      </c>
      <c r="AX1674" s="12" t="s">
        <v>73</v>
      </c>
      <c r="AY1674" s="261" t="s">
        <v>139</v>
      </c>
    </row>
    <row r="1675" spans="2:51" s="13" customFormat="1" ht="12">
      <c r="B1675" s="262"/>
      <c r="C1675" s="263"/>
      <c r="D1675" s="252" t="s">
        <v>148</v>
      </c>
      <c r="E1675" s="264" t="s">
        <v>1</v>
      </c>
      <c r="F1675" s="265" t="s">
        <v>150</v>
      </c>
      <c r="G1675" s="263"/>
      <c r="H1675" s="266">
        <v>54.181</v>
      </c>
      <c r="I1675" s="267"/>
      <c r="J1675" s="263"/>
      <c r="K1675" s="263"/>
      <c r="L1675" s="268"/>
      <c r="M1675" s="269"/>
      <c r="N1675" s="270"/>
      <c r="O1675" s="270"/>
      <c r="P1675" s="270"/>
      <c r="Q1675" s="270"/>
      <c r="R1675" s="270"/>
      <c r="S1675" s="270"/>
      <c r="T1675" s="271"/>
      <c r="AT1675" s="272" t="s">
        <v>148</v>
      </c>
      <c r="AU1675" s="272" t="s">
        <v>83</v>
      </c>
      <c r="AV1675" s="13" t="s">
        <v>146</v>
      </c>
      <c r="AW1675" s="13" t="s">
        <v>30</v>
      </c>
      <c r="AX1675" s="13" t="s">
        <v>81</v>
      </c>
      <c r="AY1675" s="272" t="s">
        <v>139</v>
      </c>
    </row>
    <row r="1676" spans="2:65" s="1" customFormat="1" ht="16.5" customHeight="1">
      <c r="B1676" s="38"/>
      <c r="C1676" s="237" t="s">
        <v>2001</v>
      </c>
      <c r="D1676" s="237" t="s">
        <v>141</v>
      </c>
      <c r="E1676" s="238" t="s">
        <v>2002</v>
      </c>
      <c r="F1676" s="239" t="s">
        <v>2003</v>
      </c>
      <c r="G1676" s="240" t="s">
        <v>433</v>
      </c>
      <c r="H1676" s="241">
        <v>28.139</v>
      </c>
      <c r="I1676" s="242"/>
      <c r="J1676" s="243">
        <f>ROUND(I1676*H1676,2)</f>
        <v>0</v>
      </c>
      <c r="K1676" s="239" t="s">
        <v>145</v>
      </c>
      <c r="L1676" s="43"/>
      <c r="M1676" s="244" t="s">
        <v>1</v>
      </c>
      <c r="N1676" s="245" t="s">
        <v>38</v>
      </c>
      <c r="O1676" s="86"/>
      <c r="P1676" s="246">
        <f>O1676*H1676</f>
        <v>0</v>
      </c>
      <c r="Q1676" s="246">
        <v>0.01352</v>
      </c>
      <c r="R1676" s="246">
        <f>Q1676*H1676</f>
        <v>0.38043928</v>
      </c>
      <c r="S1676" s="246">
        <v>0</v>
      </c>
      <c r="T1676" s="247">
        <f>S1676*H1676</f>
        <v>0</v>
      </c>
      <c r="AR1676" s="248" t="s">
        <v>146</v>
      </c>
      <c r="AT1676" s="248" t="s">
        <v>141</v>
      </c>
      <c r="AU1676" s="248" t="s">
        <v>83</v>
      </c>
      <c r="AY1676" s="17" t="s">
        <v>139</v>
      </c>
      <c r="BE1676" s="249">
        <f>IF(N1676="základní",J1676,0)</f>
        <v>0</v>
      </c>
      <c r="BF1676" s="249">
        <f>IF(N1676="snížená",J1676,0)</f>
        <v>0</v>
      </c>
      <c r="BG1676" s="249">
        <f>IF(N1676="zákl. přenesená",J1676,0)</f>
        <v>0</v>
      </c>
      <c r="BH1676" s="249">
        <f>IF(N1676="sníž. přenesená",J1676,0)</f>
        <v>0</v>
      </c>
      <c r="BI1676" s="249">
        <f>IF(N1676="nulová",J1676,0)</f>
        <v>0</v>
      </c>
      <c r="BJ1676" s="17" t="s">
        <v>81</v>
      </c>
      <c r="BK1676" s="249">
        <f>ROUND(I1676*H1676,2)</f>
        <v>0</v>
      </c>
      <c r="BL1676" s="17" t="s">
        <v>146</v>
      </c>
      <c r="BM1676" s="248" t="s">
        <v>2004</v>
      </c>
    </row>
    <row r="1677" spans="2:51" s="14" customFormat="1" ht="12">
      <c r="B1677" s="289"/>
      <c r="C1677" s="290"/>
      <c r="D1677" s="252" t="s">
        <v>148</v>
      </c>
      <c r="E1677" s="291" t="s">
        <v>1</v>
      </c>
      <c r="F1677" s="292" t="s">
        <v>1593</v>
      </c>
      <c r="G1677" s="290"/>
      <c r="H1677" s="291" t="s">
        <v>1</v>
      </c>
      <c r="I1677" s="293"/>
      <c r="J1677" s="290"/>
      <c r="K1677" s="290"/>
      <c r="L1677" s="294"/>
      <c r="M1677" s="295"/>
      <c r="N1677" s="296"/>
      <c r="O1677" s="296"/>
      <c r="P1677" s="296"/>
      <c r="Q1677" s="296"/>
      <c r="R1677" s="296"/>
      <c r="S1677" s="296"/>
      <c r="T1677" s="297"/>
      <c r="AT1677" s="298" t="s">
        <v>148</v>
      </c>
      <c r="AU1677" s="298" t="s">
        <v>83</v>
      </c>
      <c r="AV1677" s="14" t="s">
        <v>81</v>
      </c>
      <c r="AW1677" s="14" t="s">
        <v>30</v>
      </c>
      <c r="AX1677" s="14" t="s">
        <v>73</v>
      </c>
      <c r="AY1677" s="298" t="s">
        <v>139</v>
      </c>
    </row>
    <row r="1678" spans="2:51" s="12" customFormat="1" ht="12">
      <c r="B1678" s="250"/>
      <c r="C1678" s="251"/>
      <c r="D1678" s="252" t="s">
        <v>148</v>
      </c>
      <c r="E1678" s="253" t="s">
        <v>1</v>
      </c>
      <c r="F1678" s="254" t="s">
        <v>2005</v>
      </c>
      <c r="G1678" s="251"/>
      <c r="H1678" s="255">
        <v>5.786</v>
      </c>
      <c r="I1678" s="256"/>
      <c r="J1678" s="251"/>
      <c r="K1678" s="251"/>
      <c r="L1678" s="257"/>
      <c r="M1678" s="258"/>
      <c r="N1678" s="259"/>
      <c r="O1678" s="259"/>
      <c r="P1678" s="259"/>
      <c r="Q1678" s="259"/>
      <c r="R1678" s="259"/>
      <c r="S1678" s="259"/>
      <c r="T1678" s="260"/>
      <c r="AT1678" s="261" t="s">
        <v>148</v>
      </c>
      <c r="AU1678" s="261" t="s">
        <v>83</v>
      </c>
      <c r="AV1678" s="12" t="s">
        <v>83</v>
      </c>
      <c r="AW1678" s="12" t="s">
        <v>30</v>
      </c>
      <c r="AX1678" s="12" t="s">
        <v>73</v>
      </c>
      <c r="AY1678" s="261" t="s">
        <v>139</v>
      </c>
    </row>
    <row r="1679" spans="2:51" s="12" customFormat="1" ht="12">
      <c r="B1679" s="250"/>
      <c r="C1679" s="251"/>
      <c r="D1679" s="252" t="s">
        <v>148</v>
      </c>
      <c r="E1679" s="253" t="s">
        <v>1</v>
      </c>
      <c r="F1679" s="254" t="s">
        <v>2006</v>
      </c>
      <c r="G1679" s="251"/>
      <c r="H1679" s="255">
        <v>8.469</v>
      </c>
      <c r="I1679" s="256"/>
      <c r="J1679" s="251"/>
      <c r="K1679" s="251"/>
      <c r="L1679" s="257"/>
      <c r="M1679" s="258"/>
      <c r="N1679" s="259"/>
      <c r="O1679" s="259"/>
      <c r="P1679" s="259"/>
      <c r="Q1679" s="259"/>
      <c r="R1679" s="259"/>
      <c r="S1679" s="259"/>
      <c r="T1679" s="260"/>
      <c r="AT1679" s="261" t="s">
        <v>148</v>
      </c>
      <c r="AU1679" s="261" t="s">
        <v>83</v>
      </c>
      <c r="AV1679" s="12" t="s">
        <v>83</v>
      </c>
      <c r="AW1679" s="12" t="s">
        <v>30</v>
      </c>
      <c r="AX1679" s="12" t="s">
        <v>73</v>
      </c>
      <c r="AY1679" s="261" t="s">
        <v>139</v>
      </c>
    </row>
    <row r="1680" spans="2:51" s="12" customFormat="1" ht="12">
      <c r="B1680" s="250"/>
      <c r="C1680" s="251"/>
      <c r="D1680" s="252" t="s">
        <v>148</v>
      </c>
      <c r="E1680" s="253" t="s">
        <v>1</v>
      </c>
      <c r="F1680" s="254" t="s">
        <v>2007</v>
      </c>
      <c r="G1680" s="251"/>
      <c r="H1680" s="255">
        <v>8.37</v>
      </c>
      <c r="I1680" s="256"/>
      <c r="J1680" s="251"/>
      <c r="K1680" s="251"/>
      <c r="L1680" s="257"/>
      <c r="M1680" s="258"/>
      <c r="N1680" s="259"/>
      <c r="O1680" s="259"/>
      <c r="P1680" s="259"/>
      <c r="Q1680" s="259"/>
      <c r="R1680" s="259"/>
      <c r="S1680" s="259"/>
      <c r="T1680" s="260"/>
      <c r="AT1680" s="261" t="s">
        <v>148</v>
      </c>
      <c r="AU1680" s="261" t="s">
        <v>83</v>
      </c>
      <c r="AV1680" s="12" t="s">
        <v>83</v>
      </c>
      <c r="AW1680" s="12" t="s">
        <v>30</v>
      </c>
      <c r="AX1680" s="12" t="s">
        <v>73</v>
      </c>
      <c r="AY1680" s="261" t="s">
        <v>139</v>
      </c>
    </row>
    <row r="1681" spans="2:51" s="12" customFormat="1" ht="12">
      <c r="B1681" s="250"/>
      <c r="C1681" s="251"/>
      <c r="D1681" s="252" t="s">
        <v>148</v>
      </c>
      <c r="E1681" s="253" t="s">
        <v>1</v>
      </c>
      <c r="F1681" s="254" t="s">
        <v>2008</v>
      </c>
      <c r="G1681" s="251"/>
      <c r="H1681" s="255">
        <v>5.514</v>
      </c>
      <c r="I1681" s="256"/>
      <c r="J1681" s="251"/>
      <c r="K1681" s="251"/>
      <c r="L1681" s="257"/>
      <c r="M1681" s="258"/>
      <c r="N1681" s="259"/>
      <c r="O1681" s="259"/>
      <c r="P1681" s="259"/>
      <c r="Q1681" s="259"/>
      <c r="R1681" s="259"/>
      <c r="S1681" s="259"/>
      <c r="T1681" s="260"/>
      <c r="AT1681" s="261" t="s">
        <v>148</v>
      </c>
      <c r="AU1681" s="261" t="s">
        <v>83</v>
      </c>
      <c r="AV1681" s="12" t="s">
        <v>83</v>
      </c>
      <c r="AW1681" s="12" t="s">
        <v>30</v>
      </c>
      <c r="AX1681" s="12" t="s">
        <v>73</v>
      </c>
      <c r="AY1681" s="261" t="s">
        <v>139</v>
      </c>
    </row>
    <row r="1682" spans="2:51" s="13" customFormat="1" ht="12">
      <c r="B1682" s="262"/>
      <c r="C1682" s="263"/>
      <c r="D1682" s="252" t="s">
        <v>148</v>
      </c>
      <c r="E1682" s="264" t="s">
        <v>1</v>
      </c>
      <c r="F1682" s="265" t="s">
        <v>150</v>
      </c>
      <c r="G1682" s="263"/>
      <c r="H1682" s="266">
        <v>28.139</v>
      </c>
      <c r="I1682" s="267"/>
      <c r="J1682" s="263"/>
      <c r="K1682" s="263"/>
      <c r="L1682" s="268"/>
      <c r="M1682" s="269"/>
      <c r="N1682" s="270"/>
      <c r="O1682" s="270"/>
      <c r="P1682" s="270"/>
      <c r="Q1682" s="270"/>
      <c r="R1682" s="270"/>
      <c r="S1682" s="270"/>
      <c r="T1682" s="271"/>
      <c r="AT1682" s="272" t="s">
        <v>148</v>
      </c>
      <c r="AU1682" s="272" t="s">
        <v>83</v>
      </c>
      <c r="AV1682" s="13" t="s">
        <v>146</v>
      </c>
      <c r="AW1682" s="13" t="s">
        <v>30</v>
      </c>
      <c r="AX1682" s="13" t="s">
        <v>81</v>
      </c>
      <c r="AY1682" s="272" t="s">
        <v>139</v>
      </c>
    </row>
    <row r="1683" spans="2:65" s="1" customFormat="1" ht="16.5" customHeight="1">
      <c r="B1683" s="38"/>
      <c r="C1683" s="237" t="s">
        <v>2009</v>
      </c>
      <c r="D1683" s="237" t="s">
        <v>141</v>
      </c>
      <c r="E1683" s="238" t="s">
        <v>2010</v>
      </c>
      <c r="F1683" s="239" t="s">
        <v>2011</v>
      </c>
      <c r="G1683" s="240" t="s">
        <v>433</v>
      </c>
      <c r="H1683" s="241">
        <v>28.139</v>
      </c>
      <c r="I1683" s="242"/>
      <c r="J1683" s="243">
        <f>ROUND(I1683*H1683,2)</f>
        <v>0</v>
      </c>
      <c r="K1683" s="239" t="s">
        <v>145</v>
      </c>
      <c r="L1683" s="43"/>
      <c r="M1683" s="244" t="s">
        <v>1</v>
      </c>
      <c r="N1683" s="245" t="s">
        <v>38</v>
      </c>
      <c r="O1683" s="86"/>
      <c r="P1683" s="246">
        <f>O1683*H1683</f>
        <v>0</v>
      </c>
      <c r="Q1683" s="246">
        <v>0</v>
      </c>
      <c r="R1683" s="246">
        <f>Q1683*H1683</f>
        <v>0</v>
      </c>
      <c r="S1683" s="246">
        <v>0</v>
      </c>
      <c r="T1683" s="247">
        <f>S1683*H1683</f>
        <v>0</v>
      </c>
      <c r="AR1683" s="248" t="s">
        <v>146</v>
      </c>
      <c r="AT1683" s="248" t="s">
        <v>141</v>
      </c>
      <c r="AU1683" s="248" t="s">
        <v>83</v>
      </c>
      <c r="AY1683" s="17" t="s">
        <v>139</v>
      </c>
      <c r="BE1683" s="249">
        <f>IF(N1683="základní",J1683,0)</f>
        <v>0</v>
      </c>
      <c r="BF1683" s="249">
        <f>IF(N1683="snížená",J1683,0)</f>
        <v>0</v>
      </c>
      <c r="BG1683" s="249">
        <f>IF(N1683="zákl. přenesená",J1683,0)</f>
        <v>0</v>
      </c>
      <c r="BH1683" s="249">
        <f>IF(N1683="sníž. přenesená",J1683,0)</f>
        <v>0</v>
      </c>
      <c r="BI1683" s="249">
        <f>IF(N1683="nulová",J1683,0)</f>
        <v>0</v>
      </c>
      <c r="BJ1683" s="17" t="s">
        <v>81</v>
      </c>
      <c r="BK1683" s="249">
        <f>ROUND(I1683*H1683,2)</f>
        <v>0</v>
      </c>
      <c r="BL1683" s="17" t="s">
        <v>146</v>
      </c>
      <c r="BM1683" s="248" t="s">
        <v>2012</v>
      </c>
    </row>
    <row r="1684" spans="2:65" s="1" customFormat="1" ht="16.5" customHeight="1">
      <c r="B1684" s="38"/>
      <c r="C1684" s="237" t="s">
        <v>2013</v>
      </c>
      <c r="D1684" s="237" t="s">
        <v>141</v>
      </c>
      <c r="E1684" s="238" t="s">
        <v>2014</v>
      </c>
      <c r="F1684" s="239" t="s">
        <v>2015</v>
      </c>
      <c r="G1684" s="240" t="s">
        <v>193</v>
      </c>
      <c r="H1684" s="241">
        <v>3.572</v>
      </c>
      <c r="I1684" s="242"/>
      <c r="J1684" s="243">
        <f>ROUND(I1684*H1684,2)</f>
        <v>0</v>
      </c>
      <c r="K1684" s="239" t="s">
        <v>145</v>
      </c>
      <c r="L1684" s="43"/>
      <c r="M1684" s="244" t="s">
        <v>1</v>
      </c>
      <c r="N1684" s="245" t="s">
        <v>38</v>
      </c>
      <c r="O1684" s="86"/>
      <c r="P1684" s="246">
        <f>O1684*H1684</f>
        <v>0</v>
      </c>
      <c r="Q1684" s="246">
        <v>1.05306</v>
      </c>
      <c r="R1684" s="246">
        <f>Q1684*H1684</f>
        <v>3.7615303200000003</v>
      </c>
      <c r="S1684" s="246">
        <v>0</v>
      </c>
      <c r="T1684" s="247">
        <f>S1684*H1684</f>
        <v>0</v>
      </c>
      <c r="AR1684" s="248" t="s">
        <v>146</v>
      </c>
      <c r="AT1684" s="248" t="s">
        <v>141</v>
      </c>
      <c r="AU1684" s="248" t="s">
        <v>83</v>
      </c>
      <c r="AY1684" s="17" t="s">
        <v>139</v>
      </c>
      <c r="BE1684" s="249">
        <f>IF(N1684="základní",J1684,0)</f>
        <v>0</v>
      </c>
      <c r="BF1684" s="249">
        <f>IF(N1684="snížená",J1684,0)</f>
        <v>0</v>
      </c>
      <c r="BG1684" s="249">
        <f>IF(N1684="zákl. přenesená",J1684,0)</f>
        <v>0</v>
      </c>
      <c r="BH1684" s="249">
        <f>IF(N1684="sníž. přenesená",J1684,0)</f>
        <v>0</v>
      </c>
      <c r="BI1684" s="249">
        <f>IF(N1684="nulová",J1684,0)</f>
        <v>0</v>
      </c>
      <c r="BJ1684" s="17" t="s">
        <v>81</v>
      </c>
      <c r="BK1684" s="249">
        <f>ROUND(I1684*H1684,2)</f>
        <v>0</v>
      </c>
      <c r="BL1684" s="17" t="s">
        <v>146</v>
      </c>
      <c r="BM1684" s="248" t="s">
        <v>2016</v>
      </c>
    </row>
    <row r="1685" spans="2:51" s="14" customFormat="1" ht="12">
      <c r="B1685" s="289"/>
      <c r="C1685" s="290"/>
      <c r="D1685" s="252" t="s">
        <v>148</v>
      </c>
      <c r="E1685" s="291" t="s">
        <v>1</v>
      </c>
      <c r="F1685" s="292" t="s">
        <v>2017</v>
      </c>
      <c r="G1685" s="290"/>
      <c r="H1685" s="291" t="s">
        <v>1</v>
      </c>
      <c r="I1685" s="293"/>
      <c r="J1685" s="290"/>
      <c r="K1685" s="290"/>
      <c r="L1685" s="294"/>
      <c r="M1685" s="295"/>
      <c r="N1685" s="296"/>
      <c r="O1685" s="296"/>
      <c r="P1685" s="296"/>
      <c r="Q1685" s="296"/>
      <c r="R1685" s="296"/>
      <c r="S1685" s="296"/>
      <c r="T1685" s="297"/>
      <c r="AT1685" s="298" t="s">
        <v>148</v>
      </c>
      <c r="AU1685" s="298" t="s">
        <v>83</v>
      </c>
      <c r="AV1685" s="14" t="s">
        <v>81</v>
      </c>
      <c r="AW1685" s="14" t="s">
        <v>30</v>
      </c>
      <c r="AX1685" s="14" t="s">
        <v>73</v>
      </c>
      <c r="AY1685" s="298" t="s">
        <v>139</v>
      </c>
    </row>
    <row r="1686" spans="2:51" s="12" customFormat="1" ht="12">
      <c r="B1686" s="250"/>
      <c r="C1686" s="251"/>
      <c r="D1686" s="252" t="s">
        <v>148</v>
      </c>
      <c r="E1686" s="253" t="s">
        <v>1</v>
      </c>
      <c r="F1686" s="254" t="s">
        <v>2018</v>
      </c>
      <c r="G1686" s="251"/>
      <c r="H1686" s="255">
        <v>0.824</v>
      </c>
      <c r="I1686" s="256"/>
      <c r="J1686" s="251"/>
      <c r="K1686" s="251"/>
      <c r="L1686" s="257"/>
      <c r="M1686" s="258"/>
      <c r="N1686" s="259"/>
      <c r="O1686" s="259"/>
      <c r="P1686" s="259"/>
      <c r="Q1686" s="259"/>
      <c r="R1686" s="259"/>
      <c r="S1686" s="259"/>
      <c r="T1686" s="260"/>
      <c r="AT1686" s="261" t="s">
        <v>148</v>
      </c>
      <c r="AU1686" s="261" t="s">
        <v>83</v>
      </c>
      <c r="AV1686" s="12" t="s">
        <v>83</v>
      </c>
      <c r="AW1686" s="12" t="s">
        <v>30</v>
      </c>
      <c r="AX1686" s="12" t="s">
        <v>73</v>
      </c>
      <c r="AY1686" s="261" t="s">
        <v>139</v>
      </c>
    </row>
    <row r="1687" spans="2:51" s="12" customFormat="1" ht="12">
      <c r="B1687" s="250"/>
      <c r="C1687" s="251"/>
      <c r="D1687" s="252" t="s">
        <v>148</v>
      </c>
      <c r="E1687" s="253" t="s">
        <v>1</v>
      </c>
      <c r="F1687" s="254" t="s">
        <v>2019</v>
      </c>
      <c r="G1687" s="251"/>
      <c r="H1687" s="255">
        <v>1.71</v>
      </c>
      <c r="I1687" s="256"/>
      <c r="J1687" s="251"/>
      <c r="K1687" s="251"/>
      <c r="L1687" s="257"/>
      <c r="M1687" s="258"/>
      <c r="N1687" s="259"/>
      <c r="O1687" s="259"/>
      <c r="P1687" s="259"/>
      <c r="Q1687" s="259"/>
      <c r="R1687" s="259"/>
      <c r="S1687" s="259"/>
      <c r="T1687" s="260"/>
      <c r="AT1687" s="261" t="s">
        <v>148</v>
      </c>
      <c r="AU1687" s="261" t="s">
        <v>83</v>
      </c>
      <c r="AV1687" s="12" t="s">
        <v>83</v>
      </c>
      <c r="AW1687" s="12" t="s">
        <v>30</v>
      </c>
      <c r="AX1687" s="12" t="s">
        <v>73</v>
      </c>
      <c r="AY1687" s="261" t="s">
        <v>139</v>
      </c>
    </row>
    <row r="1688" spans="2:51" s="12" customFormat="1" ht="12">
      <c r="B1688" s="250"/>
      <c r="C1688" s="251"/>
      <c r="D1688" s="252" t="s">
        <v>148</v>
      </c>
      <c r="E1688" s="253" t="s">
        <v>1</v>
      </c>
      <c r="F1688" s="254" t="s">
        <v>2020</v>
      </c>
      <c r="G1688" s="251"/>
      <c r="H1688" s="255">
        <v>0.533</v>
      </c>
      <c r="I1688" s="256"/>
      <c r="J1688" s="251"/>
      <c r="K1688" s="251"/>
      <c r="L1688" s="257"/>
      <c r="M1688" s="258"/>
      <c r="N1688" s="259"/>
      <c r="O1688" s="259"/>
      <c r="P1688" s="259"/>
      <c r="Q1688" s="259"/>
      <c r="R1688" s="259"/>
      <c r="S1688" s="259"/>
      <c r="T1688" s="260"/>
      <c r="AT1688" s="261" t="s">
        <v>148</v>
      </c>
      <c r="AU1688" s="261" t="s">
        <v>83</v>
      </c>
      <c r="AV1688" s="12" t="s">
        <v>83</v>
      </c>
      <c r="AW1688" s="12" t="s">
        <v>30</v>
      </c>
      <c r="AX1688" s="12" t="s">
        <v>73</v>
      </c>
      <c r="AY1688" s="261" t="s">
        <v>139</v>
      </c>
    </row>
    <row r="1689" spans="2:51" s="12" customFormat="1" ht="12">
      <c r="B1689" s="250"/>
      <c r="C1689" s="251"/>
      <c r="D1689" s="252" t="s">
        <v>148</v>
      </c>
      <c r="E1689" s="253" t="s">
        <v>1</v>
      </c>
      <c r="F1689" s="254" t="s">
        <v>2021</v>
      </c>
      <c r="G1689" s="251"/>
      <c r="H1689" s="255">
        <v>0.184</v>
      </c>
      <c r="I1689" s="256"/>
      <c r="J1689" s="251"/>
      <c r="K1689" s="251"/>
      <c r="L1689" s="257"/>
      <c r="M1689" s="258"/>
      <c r="N1689" s="259"/>
      <c r="O1689" s="259"/>
      <c r="P1689" s="259"/>
      <c r="Q1689" s="259"/>
      <c r="R1689" s="259"/>
      <c r="S1689" s="259"/>
      <c r="T1689" s="260"/>
      <c r="AT1689" s="261" t="s">
        <v>148</v>
      </c>
      <c r="AU1689" s="261" t="s">
        <v>83</v>
      </c>
      <c r="AV1689" s="12" t="s">
        <v>83</v>
      </c>
      <c r="AW1689" s="12" t="s">
        <v>30</v>
      </c>
      <c r="AX1689" s="12" t="s">
        <v>73</v>
      </c>
      <c r="AY1689" s="261" t="s">
        <v>139</v>
      </c>
    </row>
    <row r="1690" spans="2:51" s="12" customFormat="1" ht="12">
      <c r="B1690" s="250"/>
      <c r="C1690" s="251"/>
      <c r="D1690" s="252" t="s">
        <v>148</v>
      </c>
      <c r="E1690" s="253" t="s">
        <v>1</v>
      </c>
      <c r="F1690" s="254" t="s">
        <v>2022</v>
      </c>
      <c r="G1690" s="251"/>
      <c r="H1690" s="255">
        <v>0.321</v>
      </c>
      <c r="I1690" s="256"/>
      <c r="J1690" s="251"/>
      <c r="K1690" s="251"/>
      <c r="L1690" s="257"/>
      <c r="M1690" s="258"/>
      <c r="N1690" s="259"/>
      <c r="O1690" s="259"/>
      <c r="P1690" s="259"/>
      <c r="Q1690" s="259"/>
      <c r="R1690" s="259"/>
      <c r="S1690" s="259"/>
      <c r="T1690" s="260"/>
      <c r="AT1690" s="261" t="s">
        <v>148</v>
      </c>
      <c r="AU1690" s="261" t="s">
        <v>83</v>
      </c>
      <c r="AV1690" s="12" t="s">
        <v>83</v>
      </c>
      <c r="AW1690" s="12" t="s">
        <v>30</v>
      </c>
      <c r="AX1690" s="12" t="s">
        <v>73</v>
      </c>
      <c r="AY1690" s="261" t="s">
        <v>139</v>
      </c>
    </row>
    <row r="1691" spans="2:51" s="13" customFormat="1" ht="12">
      <c r="B1691" s="262"/>
      <c r="C1691" s="263"/>
      <c r="D1691" s="252" t="s">
        <v>148</v>
      </c>
      <c r="E1691" s="264" t="s">
        <v>1</v>
      </c>
      <c r="F1691" s="265" t="s">
        <v>150</v>
      </c>
      <c r="G1691" s="263"/>
      <c r="H1691" s="266">
        <v>3.572</v>
      </c>
      <c r="I1691" s="267"/>
      <c r="J1691" s="263"/>
      <c r="K1691" s="263"/>
      <c r="L1691" s="268"/>
      <c r="M1691" s="269"/>
      <c r="N1691" s="270"/>
      <c r="O1691" s="270"/>
      <c r="P1691" s="270"/>
      <c r="Q1691" s="270"/>
      <c r="R1691" s="270"/>
      <c r="S1691" s="270"/>
      <c r="T1691" s="271"/>
      <c r="AT1691" s="272" t="s">
        <v>148</v>
      </c>
      <c r="AU1691" s="272" t="s">
        <v>83</v>
      </c>
      <c r="AV1691" s="13" t="s">
        <v>146</v>
      </c>
      <c r="AW1691" s="13" t="s">
        <v>30</v>
      </c>
      <c r="AX1691" s="13" t="s">
        <v>81</v>
      </c>
      <c r="AY1691" s="272" t="s">
        <v>139</v>
      </c>
    </row>
    <row r="1692" spans="2:65" s="1" customFormat="1" ht="16.5" customHeight="1">
      <c r="B1692" s="38"/>
      <c r="C1692" s="237" t="s">
        <v>2023</v>
      </c>
      <c r="D1692" s="237" t="s">
        <v>141</v>
      </c>
      <c r="E1692" s="238" t="s">
        <v>2024</v>
      </c>
      <c r="F1692" s="239" t="s">
        <v>2025</v>
      </c>
      <c r="G1692" s="240" t="s">
        <v>433</v>
      </c>
      <c r="H1692" s="241">
        <v>281.52</v>
      </c>
      <c r="I1692" s="242"/>
      <c r="J1692" s="243">
        <f>ROUND(I1692*H1692,2)</f>
        <v>0</v>
      </c>
      <c r="K1692" s="239" t="s">
        <v>1</v>
      </c>
      <c r="L1692" s="43"/>
      <c r="M1692" s="244" t="s">
        <v>1</v>
      </c>
      <c r="N1692" s="245" t="s">
        <v>38</v>
      </c>
      <c r="O1692" s="86"/>
      <c r="P1692" s="246">
        <f>O1692*H1692</f>
        <v>0</v>
      </c>
      <c r="Q1692" s="246">
        <v>0.1428</v>
      </c>
      <c r="R1692" s="246">
        <f>Q1692*H1692</f>
        <v>40.201056</v>
      </c>
      <c r="S1692" s="246">
        <v>0</v>
      </c>
      <c r="T1692" s="247">
        <f>S1692*H1692</f>
        <v>0</v>
      </c>
      <c r="AR1692" s="248" t="s">
        <v>146</v>
      </c>
      <c r="AT1692" s="248" t="s">
        <v>141</v>
      </c>
      <c r="AU1692" s="248" t="s">
        <v>83</v>
      </c>
      <c r="AY1692" s="17" t="s">
        <v>139</v>
      </c>
      <c r="BE1692" s="249">
        <f>IF(N1692="základní",J1692,0)</f>
        <v>0</v>
      </c>
      <c r="BF1692" s="249">
        <f>IF(N1692="snížená",J1692,0)</f>
        <v>0</v>
      </c>
      <c r="BG1692" s="249">
        <f>IF(N1692="zákl. přenesená",J1692,0)</f>
        <v>0</v>
      </c>
      <c r="BH1692" s="249">
        <f>IF(N1692="sníž. přenesená",J1692,0)</f>
        <v>0</v>
      </c>
      <c r="BI1692" s="249">
        <f>IF(N1692="nulová",J1692,0)</f>
        <v>0</v>
      </c>
      <c r="BJ1692" s="17" t="s">
        <v>81</v>
      </c>
      <c r="BK1692" s="249">
        <f>ROUND(I1692*H1692,2)</f>
        <v>0</v>
      </c>
      <c r="BL1692" s="17" t="s">
        <v>146</v>
      </c>
      <c r="BM1692" s="248" t="s">
        <v>2026</v>
      </c>
    </row>
    <row r="1693" spans="2:51" s="12" customFormat="1" ht="12">
      <c r="B1693" s="250"/>
      <c r="C1693" s="251"/>
      <c r="D1693" s="252" t="s">
        <v>148</v>
      </c>
      <c r="E1693" s="253" t="s">
        <v>1</v>
      </c>
      <c r="F1693" s="254" t="s">
        <v>2027</v>
      </c>
      <c r="G1693" s="251"/>
      <c r="H1693" s="255">
        <v>7.93</v>
      </c>
      <c r="I1693" s="256"/>
      <c r="J1693" s="251"/>
      <c r="K1693" s="251"/>
      <c r="L1693" s="257"/>
      <c r="M1693" s="258"/>
      <c r="N1693" s="259"/>
      <c r="O1693" s="259"/>
      <c r="P1693" s="259"/>
      <c r="Q1693" s="259"/>
      <c r="R1693" s="259"/>
      <c r="S1693" s="259"/>
      <c r="T1693" s="260"/>
      <c r="AT1693" s="261" t="s">
        <v>148</v>
      </c>
      <c r="AU1693" s="261" t="s">
        <v>83</v>
      </c>
      <c r="AV1693" s="12" t="s">
        <v>83</v>
      </c>
      <c r="AW1693" s="12" t="s">
        <v>30</v>
      </c>
      <c r="AX1693" s="12" t="s">
        <v>73</v>
      </c>
      <c r="AY1693" s="261" t="s">
        <v>139</v>
      </c>
    </row>
    <row r="1694" spans="2:51" s="12" customFormat="1" ht="12">
      <c r="B1694" s="250"/>
      <c r="C1694" s="251"/>
      <c r="D1694" s="252" t="s">
        <v>148</v>
      </c>
      <c r="E1694" s="253" t="s">
        <v>1</v>
      </c>
      <c r="F1694" s="254" t="s">
        <v>2028</v>
      </c>
      <c r="G1694" s="251"/>
      <c r="H1694" s="255">
        <v>147.16</v>
      </c>
      <c r="I1694" s="256"/>
      <c r="J1694" s="251"/>
      <c r="K1694" s="251"/>
      <c r="L1694" s="257"/>
      <c r="M1694" s="258"/>
      <c r="N1694" s="259"/>
      <c r="O1694" s="259"/>
      <c r="P1694" s="259"/>
      <c r="Q1694" s="259"/>
      <c r="R1694" s="259"/>
      <c r="S1694" s="259"/>
      <c r="T1694" s="260"/>
      <c r="AT1694" s="261" t="s">
        <v>148</v>
      </c>
      <c r="AU1694" s="261" t="s">
        <v>83</v>
      </c>
      <c r="AV1694" s="12" t="s">
        <v>83</v>
      </c>
      <c r="AW1694" s="12" t="s">
        <v>30</v>
      </c>
      <c r="AX1694" s="12" t="s">
        <v>73</v>
      </c>
      <c r="AY1694" s="261" t="s">
        <v>139</v>
      </c>
    </row>
    <row r="1695" spans="2:51" s="12" customFormat="1" ht="12">
      <c r="B1695" s="250"/>
      <c r="C1695" s="251"/>
      <c r="D1695" s="252" t="s">
        <v>148</v>
      </c>
      <c r="E1695" s="253" t="s">
        <v>1</v>
      </c>
      <c r="F1695" s="254" t="s">
        <v>2029</v>
      </c>
      <c r="G1695" s="251"/>
      <c r="H1695" s="255">
        <v>66.7</v>
      </c>
      <c r="I1695" s="256"/>
      <c r="J1695" s="251"/>
      <c r="K1695" s="251"/>
      <c r="L1695" s="257"/>
      <c r="M1695" s="258"/>
      <c r="N1695" s="259"/>
      <c r="O1695" s="259"/>
      <c r="P1695" s="259"/>
      <c r="Q1695" s="259"/>
      <c r="R1695" s="259"/>
      <c r="S1695" s="259"/>
      <c r="T1695" s="260"/>
      <c r="AT1695" s="261" t="s">
        <v>148</v>
      </c>
      <c r="AU1695" s="261" t="s">
        <v>83</v>
      </c>
      <c r="AV1695" s="12" t="s">
        <v>83</v>
      </c>
      <c r="AW1695" s="12" t="s">
        <v>30</v>
      </c>
      <c r="AX1695" s="12" t="s">
        <v>73</v>
      </c>
      <c r="AY1695" s="261" t="s">
        <v>139</v>
      </c>
    </row>
    <row r="1696" spans="2:51" s="12" customFormat="1" ht="12">
      <c r="B1696" s="250"/>
      <c r="C1696" s="251"/>
      <c r="D1696" s="252" t="s">
        <v>148</v>
      </c>
      <c r="E1696" s="253" t="s">
        <v>1</v>
      </c>
      <c r="F1696" s="254" t="s">
        <v>2030</v>
      </c>
      <c r="G1696" s="251"/>
      <c r="H1696" s="255">
        <v>59.73</v>
      </c>
      <c r="I1696" s="256"/>
      <c r="J1696" s="251"/>
      <c r="K1696" s="251"/>
      <c r="L1696" s="257"/>
      <c r="M1696" s="258"/>
      <c r="N1696" s="259"/>
      <c r="O1696" s="259"/>
      <c r="P1696" s="259"/>
      <c r="Q1696" s="259"/>
      <c r="R1696" s="259"/>
      <c r="S1696" s="259"/>
      <c r="T1696" s="260"/>
      <c r="AT1696" s="261" t="s">
        <v>148</v>
      </c>
      <c r="AU1696" s="261" t="s">
        <v>83</v>
      </c>
      <c r="AV1696" s="12" t="s">
        <v>83</v>
      </c>
      <c r="AW1696" s="12" t="s">
        <v>30</v>
      </c>
      <c r="AX1696" s="12" t="s">
        <v>73</v>
      </c>
      <c r="AY1696" s="261" t="s">
        <v>139</v>
      </c>
    </row>
    <row r="1697" spans="2:51" s="13" customFormat="1" ht="12">
      <c r="B1697" s="262"/>
      <c r="C1697" s="263"/>
      <c r="D1697" s="252" t="s">
        <v>148</v>
      </c>
      <c r="E1697" s="264" t="s">
        <v>1</v>
      </c>
      <c r="F1697" s="265" t="s">
        <v>150</v>
      </c>
      <c r="G1697" s="263"/>
      <c r="H1697" s="266">
        <v>281.52000000000004</v>
      </c>
      <c r="I1697" s="267"/>
      <c r="J1697" s="263"/>
      <c r="K1697" s="263"/>
      <c r="L1697" s="268"/>
      <c r="M1697" s="269"/>
      <c r="N1697" s="270"/>
      <c r="O1697" s="270"/>
      <c r="P1697" s="270"/>
      <c r="Q1697" s="270"/>
      <c r="R1697" s="270"/>
      <c r="S1697" s="270"/>
      <c r="T1697" s="271"/>
      <c r="AT1697" s="272" t="s">
        <v>148</v>
      </c>
      <c r="AU1697" s="272" t="s">
        <v>83</v>
      </c>
      <c r="AV1697" s="13" t="s">
        <v>146</v>
      </c>
      <c r="AW1697" s="13" t="s">
        <v>30</v>
      </c>
      <c r="AX1697" s="13" t="s">
        <v>81</v>
      </c>
      <c r="AY1697" s="272" t="s">
        <v>139</v>
      </c>
    </row>
    <row r="1698" spans="2:65" s="1" customFormat="1" ht="24" customHeight="1">
      <c r="B1698" s="38"/>
      <c r="C1698" s="237" t="s">
        <v>2031</v>
      </c>
      <c r="D1698" s="237" t="s">
        <v>141</v>
      </c>
      <c r="E1698" s="238" t="s">
        <v>2032</v>
      </c>
      <c r="F1698" s="239" t="s">
        <v>2033</v>
      </c>
      <c r="G1698" s="240" t="s">
        <v>433</v>
      </c>
      <c r="H1698" s="241">
        <v>44.561</v>
      </c>
      <c r="I1698" s="242"/>
      <c r="J1698" s="243">
        <f>ROUND(I1698*H1698,2)</f>
        <v>0</v>
      </c>
      <c r="K1698" s="239" t="s">
        <v>145</v>
      </c>
      <c r="L1698" s="43"/>
      <c r="M1698" s="244" t="s">
        <v>1</v>
      </c>
      <c r="N1698" s="245" t="s">
        <v>38</v>
      </c>
      <c r="O1698" s="86"/>
      <c r="P1698" s="246">
        <f>O1698*H1698</f>
        <v>0</v>
      </c>
      <c r="Q1698" s="246">
        <v>0.1231</v>
      </c>
      <c r="R1698" s="246">
        <f>Q1698*H1698</f>
        <v>5.4854591</v>
      </c>
      <c r="S1698" s="246">
        <v>0</v>
      </c>
      <c r="T1698" s="247">
        <f>S1698*H1698</f>
        <v>0</v>
      </c>
      <c r="AR1698" s="248" t="s">
        <v>146</v>
      </c>
      <c r="AT1698" s="248" t="s">
        <v>141</v>
      </c>
      <c r="AU1698" s="248" t="s">
        <v>83</v>
      </c>
      <c r="AY1698" s="17" t="s">
        <v>139</v>
      </c>
      <c r="BE1698" s="249">
        <f>IF(N1698="základní",J1698,0)</f>
        <v>0</v>
      </c>
      <c r="BF1698" s="249">
        <f>IF(N1698="snížená",J1698,0)</f>
        <v>0</v>
      </c>
      <c r="BG1698" s="249">
        <f>IF(N1698="zákl. přenesená",J1698,0)</f>
        <v>0</v>
      </c>
      <c r="BH1698" s="249">
        <f>IF(N1698="sníž. přenesená",J1698,0)</f>
        <v>0</v>
      </c>
      <c r="BI1698" s="249">
        <f>IF(N1698="nulová",J1698,0)</f>
        <v>0</v>
      </c>
      <c r="BJ1698" s="17" t="s">
        <v>81</v>
      </c>
      <c r="BK1698" s="249">
        <f>ROUND(I1698*H1698,2)</f>
        <v>0</v>
      </c>
      <c r="BL1698" s="17" t="s">
        <v>146</v>
      </c>
      <c r="BM1698" s="248" t="s">
        <v>2034</v>
      </c>
    </row>
    <row r="1699" spans="2:51" s="14" customFormat="1" ht="12">
      <c r="B1699" s="289"/>
      <c r="C1699" s="290"/>
      <c r="D1699" s="252" t="s">
        <v>148</v>
      </c>
      <c r="E1699" s="291" t="s">
        <v>1</v>
      </c>
      <c r="F1699" s="292" t="s">
        <v>2035</v>
      </c>
      <c r="G1699" s="290"/>
      <c r="H1699" s="291" t="s">
        <v>1</v>
      </c>
      <c r="I1699" s="293"/>
      <c r="J1699" s="290"/>
      <c r="K1699" s="290"/>
      <c r="L1699" s="294"/>
      <c r="M1699" s="295"/>
      <c r="N1699" s="296"/>
      <c r="O1699" s="296"/>
      <c r="P1699" s="296"/>
      <c r="Q1699" s="296"/>
      <c r="R1699" s="296"/>
      <c r="S1699" s="296"/>
      <c r="T1699" s="297"/>
      <c r="AT1699" s="298" t="s">
        <v>148</v>
      </c>
      <c r="AU1699" s="298" t="s">
        <v>83</v>
      </c>
      <c r="AV1699" s="14" t="s">
        <v>81</v>
      </c>
      <c r="AW1699" s="14" t="s">
        <v>30</v>
      </c>
      <c r="AX1699" s="14" t="s">
        <v>73</v>
      </c>
      <c r="AY1699" s="298" t="s">
        <v>139</v>
      </c>
    </row>
    <row r="1700" spans="2:51" s="12" customFormat="1" ht="12">
      <c r="B1700" s="250"/>
      <c r="C1700" s="251"/>
      <c r="D1700" s="252" t="s">
        <v>148</v>
      </c>
      <c r="E1700" s="253" t="s">
        <v>1</v>
      </c>
      <c r="F1700" s="254" t="s">
        <v>2036</v>
      </c>
      <c r="G1700" s="251"/>
      <c r="H1700" s="255">
        <v>1.32</v>
      </c>
      <c r="I1700" s="256"/>
      <c r="J1700" s="251"/>
      <c r="K1700" s="251"/>
      <c r="L1700" s="257"/>
      <c r="M1700" s="258"/>
      <c r="N1700" s="259"/>
      <c r="O1700" s="259"/>
      <c r="P1700" s="259"/>
      <c r="Q1700" s="259"/>
      <c r="R1700" s="259"/>
      <c r="S1700" s="259"/>
      <c r="T1700" s="260"/>
      <c r="AT1700" s="261" t="s">
        <v>148</v>
      </c>
      <c r="AU1700" s="261" t="s">
        <v>83</v>
      </c>
      <c r="AV1700" s="12" t="s">
        <v>83</v>
      </c>
      <c r="AW1700" s="12" t="s">
        <v>30</v>
      </c>
      <c r="AX1700" s="12" t="s">
        <v>73</v>
      </c>
      <c r="AY1700" s="261" t="s">
        <v>139</v>
      </c>
    </row>
    <row r="1701" spans="2:51" s="12" customFormat="1" ht="12">
      <c r="B1701" s="250"/>
      <c r="C1701" s="251"/>
      <c r="D1701" s="252" t="s">
        <v>148</v>
      </c>
      <c r="E1701" s="253" t="s">
        <v>1</v>
      </c>
      <c r="F1701" s="254" t="s">
        <v>2037</v>
      </c>
      <c r="G1701" s="251"/>
      <c r="H1701" s="255">
        <v>2.808</v>
      </c>
      <c r="I1701" s="256"/>
      <c r="J1701" s="251"/>
      <c r="K1701" s="251"/>
      <c r="L1701" s="257"/>
      <c r="M1701" s="258"/>
      <c r="N1701" s="259"/>
      <c r="O1701" s="259"/>
      <c r="P1701" s="259"/>
      <c r="Q1701" s="259"/>
      <c r="R1701" s="259"/>
      <c r="S1701" s="259"/>
      <c r="T1701" s="260"/>
      <c r="AT1701" s="261" t="s">
        <v>148</v>
      </c>
      <c r="AU1701" s="261" t="s">
        <v>83</v>
      </c>
      <c r="AV1701" s="12" t="s">
        <v>83</v>
      </c>
      <c r="AW1701" s="12" t="s">
        <v>30</v>
      </c>
      <c r="AX1701" s="12" t="s">
        <v>73</v>
      </c>
      <c r="AY1701" s="261" t="s">
        <v>139</v>
      </c>
    </row>
    <row r="1702" spans="2:51" s="12" customFormat="1" ht="12">
      <c r="B1702" s="250"/>
      <c r="C1702" s="251"/>
      <c r="D1702" s="252" t="s">
        <v>148</v>
      </c>
      <c r="E1702" s="253" t="s">
        <v>1</v>
      </c>
      <c r="F1702" s="254" t="s">
        <v>2038</v>
      </c>
      <c r="G1702" s="251"/>
      <c r="H1702" s="255">
        <v>0.55</v>
      </c>
      <c r="I1702" s="256"/>
      <c r="J1702" s="251"/>
      <c r="K1702" s="251"/>
      <c r="L1702" s="257"/>
      <c r="M1702" s="258"/>
      <c r="N1702" s="259"/>
      <c r="O1702" s="259"/>
      <c r="P1702" s="259"/>
      <c r="Q1702" s="259"/>
      <c r="R1702" s="259"/>
      <c r="S1702" s="259"/>
      <c r="T1702" s="260"/>
      <c r="AT1702" s="261" t="s">
        <v>148</v>
      </c>
      <c r="AU1702" s="261" t="s">
        <v>83</v>
      </c>
      <c r="AV1702" s="12" t="s">
        <v>83</v>
      </c>
      <c r="AW1702" s="12" t="s">
        <v>30</v>
      </c>
      <c r="AX1702" s="12" t="s">
        <v>73</v>
      </c>
      <c r="AY1702" s="261" t="s">
        <v>139</v>
      </c>
    </row>
    <row r="1703" spans="2:51" s="12" customFormat="1" ht="12">
      <c r="B1703" s="250"/>
      <c r="C1703" s="251"/>
      <c r="D1703" s="252" t="s">
        <v>148</v>
      </c>
      <c r="E1703" s="253" t="s">
        <v>1</v>
      </c>
      <c r="F1703" s="254" t="s">
        <v>2039</v>
      </c>
      <c r="G1703" s="251"/>
      <c r="H1703" s="255">
        <v>1.76</v>
      </c>
      <c r="I1703" s="256"/>
      <c r="J1703" s="251"/>
      <c r="K1703" s="251"/>
      <c r="L1703" s="257"/>
      <c r="M1703" s="258"/>
      <c r="N1703" s="259"/>
      <c r="O1703" s="259"/>
      <c r="P1703" s="259"/>
      <c r="Q1703" s="259"/>
      <c r="R1703" s="259"/>
      <c r="S1703" s="259"/>
      <c r="T1703" s="260"/>
      <c r="AT1703" s="261" t="s">
        <v>148</v>
      </c>
      <c r="AU1703" s="261" t="s">
        <v>83</v>
      </c>
      <c r="AV1703" s="12" t="s">
        <v>83</v>
      </c>
      <c r="AW1703" s="12" t="s">
        <v>30</v>
      </c>
      <c r="AX1703" s="12" t="s">
        <v>73</v>
      </c>
      <c r="AY1703" s="261" t="s">
        <v>139</v>
      </c>
    </row>
    <row r="1704" spans="2:51" s="12" customFormat="1" ht="12">
      <c r="B1704" s="250"/>
      <c r="C1704" s="251"/>
      <c r="D1704" s="252" t="s">
        <v>148</v>
      </c>
      <c r="E1704" s="253" t="s">
        <v>1</v>
      </c>
      <c r="F1704" s="254" t="s">
        <v>2040</v>
      </c>
      <c r="G1704" s="251"/>
      <c r="H1704" s="255">
        <v>3.96</v>
      </c>
      <c r="I1704" s="256"/>
      <c r="J1704" s="251"/>
      <c r="K1704" s="251"/>
      <c r="L1704" s="257"/>
      <c r="M1704" s="258"/>
      <c r="N1704" s="259"/>
      <c r="O1704" s="259"/>
      <c r="P1704" s="259"/>
      <c r="Q1704" s="259"/>
      <c r="R1704" s="259"/>
      <c r="S1704" s="259"/>
      <c r="T1704" s="260"/>
      <c r="AT1704" s="261" t="s">
        <v>148</v>
      </c>
      <c r="AU1704" s="261" t="s">
        <v>83</v>
      </c>
      <c r="AV1704" s="12" t="s">
        <v>83</v>
      </c>
      <c r="AW1704" s="12" t="s">
        <v>30</v>
      </c>
      <c r="AX1704" s="12" t="s">
        <v>73</v>
      </c>
      <c r="AY1704" s="261" t="s">
        <v>139</v>
      </c>
    </row>
    <row r="1705" spans="2:51" s="12" customFormat="1" ht="12">
      <c r="B1705" s="250"/>
      <c r="C1705" s="251"/>
      <c r="D1705" s="252" t="s">
        <v>148</v>
      </c>
      <c r="E1705" s="253" t="s">
        <v>1</v>
      </c>
      <c r="F1705" s="254" t="s">
        <v>2041</v>
      </c>
      <c r="G1705" s="251"/>
      <c r="H1705" s="255">
        <v>1.32</v>
      </c>
      <c r="I1705" s="256"/>
      <c r="J1705" s="251"/>
      <c r="K1705" s="251"/>
      <c r="L1705" s="257"/>
      <c r="M1705" s="258"/>
      <c r="N1705" s="259"/>
      <c r="O1705" s="259"/>
      <c r="P1705" s="259"/>
      <c r="Q1705" s="259"/>
      <c r="R1705" s="259"/>
      <c r="S1705" s="259"/>
      <c r="T1705" s="260"/>
      <c r="AT1705" s="261" t="s">
        <v>148</v>
      </c>
      <c r="AU1705" s="261" t="s">
        <v>83</v>
      </c>
      <c r="AV1705" s="12" t="s">
        <v>83</v>
      </c>
      <c r="AW1705" s="12" t="s">
        <v>30</v>
      </c>
      <c r="AX1705" s="12" t="s">
        <v>73</v>
      </c>
      <c r="AY1705" s="261" t="s">
        <v>139</v>
      </c>
    </row>
    <row r="1706" spans="2:51" s="12" customFormat="1" ht="12">
      <c r="B1706" s="250"/>
      <c r="C1706" s="251"/>
      <c r="D1706" s="252" t="s">
        <v>148</v>
      </c>
      <c r="E1706" s="253" t="s">
        <v>1</v>
      </c>
      <c r="F1706" s="254" t="s">
        <v>2042</v>
      </c>
      <c r="G1706" s="251"/>
      <c r="H1706" s="255">
        <v>1.839</v>
      </c>
      <c r="I1706" s="256"/>
      <c r="J1706" s="251"/>
      <c r="K1706" s="251"/>
      <c r="L1706" s="257"/>
      <c r="M1706" s="258"/>
      <c r="N1706" s="259"/>
      <c r="O1706" s="259"/>
      <c r="P1706" s="259"/>
      <c r="Q1706" s="259"/>
      <c r="R1706" s="259"/>
      <c r="S1706" s="259"/>
      <c r="T1706" s="260"/>
      <c r="AT1706" s="261" t="s">
        <v>148</v>
      </c>
      <c r="AU1706" s="261" t="s">
        <v>83</v>
      </c>
      <c r="AV1706" s="12" t="s">
        <v>83</v>
      </c>
      <c r="AW1706" s="12" t="s">
        <v>30</v>
      </c>
      <c r="AX1706" s="12" t="s">
        <v>73</v>
      </c>
      <c r="AY1706" s="261" t="s">
        <v>139</v>
      </c>
    </row>
    <row r="1707" spans="2:51" s="12" customFormat="1" ht="12">
      <c r="B1707" s="250"/>
      <c r="C1707" s="251"/>
      <c r="D1707" s="252" t="s">
        <v>148</v>
      </c>
      <c r="E1707" s="253" t="s">
        <v>1</v>
      </c>
      <c r="F1707" s="254" t="s">
        <v>2043</v>
      </c>
      <c r="G1707" s="251"/>
      <c r="H1707" s="255">
        <v>0.388</v>
      </c>
      <c r="I1707" s="256"/>
      <c r="J1707" s="251"/>
      <c r="K1707" s="251"/>
      <c r="L1707" s="257"/>
      <c r="M1707" s="258"/>
      <c r="N1707" s="259"/>
      <c r="O1707" s="259"/>
      <c r="P1707" s="259"/>
      <c r="Q1707" s="259"/>
      <c r="R1707" s="259"/>
      <c r="S1707" s="259"/>
      <c r="T1707" s="260"/>
      <c r="AT1707" s="261" t="s">
        <v>148</v>
      </c>
      <c r="AU1707" s="261" t="s">
        <v>83</v>
      </c>
      <c r="AV1707" s="12" t="s">
        <v>83</v>
      </c>
      <c r="AW1707" s="12" t="s">
        <v>30</v>
      </c>
      <c r="AX1707" s="12" t="s">
        <v>73</v>
      </c>
      <c r="AY1707" s="261" t="s">
        <v>139</v>
      </c>
    </row>
    <row r="1708" spans="2:51" s="12" customFormat="1" ht="12">
      <c r="B1708" s="250"/>
      <c r="C1708" s="251"/>
      <c r="D1708" s="252" t="s">
        <v>148</v>
      </c>
      <c r="E1708" s="253" t="s">
        <v>1</v>
      </c>
      <c r="F1708" s="254" t="s">
        <v>2044</v>
      </c>
      <c r="G1708" s="251"/>
      <c r="H1708" s="255">
        <v>11.9</v>
      </c>
      <c r="I1708" s="256"/>
      <c r="J1708" s="251"/>
      <c r="K1708" s="251"/>
      <c r="L1708" s="257"/>
      <c r="M1708" s="258"/>
      <c r="N1708" s="259"/>
      <c r="O1708" s="259"/>
      <c r="P1708" s="259"/>
      <c r="Q1708" s="259"/>
      <c r="R1708" s="259"/>
      <c r="S1708" s="259"/>
      <c r="T1708" s="260"/>
      <c r="AT1708" s="261" t="s">
        <v>148</v>
      </c>
      <c r="AU1708" s="261" t="s">
        <v>83</v>
      </c>
      <c r="AV1708" s="12" t="s">
        <v>83</v>
      </c>
      <c r="AW1708" s="12" t="s">
        <v>30</v>
      </c>
      <c r="AX1708" s="12" t="s">
        <v>73</v>
      </c>
      <c r="AY1708" s="261" t="s">
        <v>139</v>
      </c>
    </row>
    <row r="1709" spans="2:51" s="12" customFormat="1" ht="12">
      <c r="B1709" s="250"/>
      <c r="C1709" s="251"/>
      <c r="D1709" s="252" t="s">
        <v>148</v>
      </c>
      <c r="E1709" s="253" t="s">
        <v>1</v>
      </c>
      <c r="F1709" s="254" t="s">
        <v>2045</v>
      </c>
      <c r="G1709" s="251"/>
      <c r="H1709" s="255">
        <v>9.2</v>
      </c>
      <c r="I1709" s="256"/>
      <c r="J1709" s="251"/>
      <c r="K1709" s="251"/>
      <c r="L1709" s="257"/>
      <c r="M1709" s="258"/>
      <c r="N1709" s="259"/>
      <c r="O1709" s="259"/>
      <c r="P1709" s="259"/>
      <c r="Q1709" s="259"/>
      <c r="R1709" s="259"/>
      <c r="S1709" s="259"/>
      <c r="T1709" s="260"/>
      <c r="AT1709" s="261" t="s">
        <v>148</v>
      </c>
      <c r="AU1709" s="261" t="s">
        <v>83</v>
      </c>
      <c r="AV1709" s="12" t="s">
        <v>83</v>
      </c>
      <c r="AW1709" s="12" t="s">
        <v>30</v>
      </c>
      <c r="AX1709" s="12" t="s">
        <v>73</v>
      </c>
      <c r="AY1709" s="261" t="s">
        <v>139</v>
      </c>
    </row>
    <row r="1710" spans="2:51" s="12" customFormat="1" ht="12">
      <c r="B1710" s="250"/>
      <c r="C1710" s="251"/>
      <c r="D1710" s="252" t="s">
        <v>148</v>
      </c>
      <c r="E1710" s="253" t="s">
        <v>1</v>
      </c>
      <c r="F1710" s="254" t="s">
        <v>2046</v>
      </c>
      <c r="G1710" s="251"/>
      <c r="H1710" s="255">
        <v>3.816</v>
      </c>
      <c r="I1710" s="256"/>
      <c r="J1710" s="251"/>
      <c r="K1710" s="251"/>
      <c r="L1710" s="257"/>
      <c r="M1710" s="258"/>
      <c r="N1710" s="259"/>
      <c r="O1710" s="259"/>
      <c r="P1710" s="259"/>
      <c r="Q1710" s="259"/>
      <c r="R1710" s="259"/>
      <c r="S1710" s="259"/>
      <c r="T1710" s="260"/>
      <c r="AT1710" s="261" t="s">
        <v>148</v>
      </c>
      <c r="AU1710" s="261" t="s">
        <v>83</v>
      </c>
      <c r="AV1710" s="12" t="s">
        <v>83</v>
      </c>
      <c r="AW1710" s="12" t="s">
        <v>30</v>
      </c>
      <c r="AX1710" s="12" t="s">
        <v>73</v>
      </c>
      <c r="AY1710" s="261" t="s">
        <v>139</v>
      </c>
    </row>
    <row r="1711" spans="2:51" s="12" customFormat="1" ht="12">
      <c r="B1711" s="250"/>
      <c r="C1711" s="251"/>
      <c r="D1711" s="252" t="s">
        <v>148</v>
      </c>
      <c r="E1711" s="253" t="s">
        <v>1</v>
      </c>
      <c r="F1711" s="254" t="s">
        <v>2047</v>
      </c>
      <c r="G1711" s="251"/>
      <c r="H1711" s="255">
        <v>0.276</v>
      </c>
      <c r="I1711" s="256"/>
      <c r="J1711" s="251"/>
      <c r="K1711" s="251"/>
      <c r="L1711" s="257"/>
      <c r="M1711" s="258"/>
      <c r="N1711" s="259"/>
      <c r="O1711" s="259"/>
      <c r="P1711" s="259"/>
      <c r="Q1711" s="259"/>
      <c r="R1711" s="259"/>
      <c r="S1711" s="259"/>
      <c r="T1711" s="260"/>
      <c r="AT1711" s="261" t="s">
        <v>148</v>
      </c>
      <c r="AU1711" s="261" t="s">
        <v>83</v>
      </c>
      <c r="AV1711" s="12" t="s">
        <v>83</v>
      </c>
      <c r="AW1711" s="12" t="s">
        <v>30</v>
      </c>
      <c r="AX1711" s="12" t="s">
        <v>73</v>
      </c>
      <c r="AY1711" s="261" t="s">
        <v>139</v>
      </c>
    </row>
    <row r="1712" spans="2:51" s="12" customFormat="1" ht="12">
      <c r="B1712" s="250"/>
      <c r="C1712" s="251"/>
      <c r="D1712" s="252" t="s">
        <v>148</v>
      </c>
      <c r="E1712" s="253" t="s">
        <v>1</v>
      </c>
      <c r="F1712" s="254" t="s">
        <v>2048</v>
      </c>
      <c r="G1712" s="251"/>
      <c r="H1712" s="255">
        <v>0.22</v>
      </c>
      <c r="I1712" s="256"/>
      <c r="J1712" s="251"/>
      <c r="K1712" s="251"/>
      <c r="L1712" s="257"/>
      <c r="M1712" s="258"/>
      <c r="N1712" s="259"/>
      <c r="O1712" s="259"/>
      <c r="P1712" s="259"/>
      <c r="Q1712" s="259"/>
      <c r="R1712" s="259"/>
      <c r="S1712" s="259"/>
      <c r="T1712" s="260"/>
      <c r="AT1712" s="261" t="s">
        <v>148</v>
      </c>
      <c r="AU1712" s="261" t="s">
        <v>83</v>
      </c>
      <c r="AV1712" s="12" t="s">
        <v>83</v>
      </c>
      <c r="AW1712" s="12" t="s">
        <v>30</v>
      </c>
      <c r="AX1712" s="12" t="s">
        <v>73</v>
      </c>
      <c r="AY1712" s="261" t="s">
        <v>139</v>
      </c>
    </row>
    <row r="1713" spans="2:51" s="12" customFormat="1" ht="12">
      <c r="B1713" s="250"/>
      <c r="C1713" s="251"/>
      <c r="D1713" s="252" t="s">
        <v>148</v>
      </c>
      <c r="E1713" s="253" t="s">
        <v>1</v>
      </c>
      <c r="F1713" s="254" t="s">
        <v>2049</v>
      </c>
      <c r="G1713" s="251"/>
      <c r="H1713" s="255">
        <v>0.36</v>
      </c>
      <c r="I1713" s="256"/>
      <c r="J1713" s="251"/>
      <c r="K1713" s="251"/>
      <c r="L1713" s="257"/>
      <c r="M1713" s="258"/>
      <c r="N1713" s="259"/>
      <c r="O1713" s="259"/>
      <c r="P1713" s="259"/>
      <c r="Q1713" s="259"/>
      <c r="R1713" s="259"/>
      <c r="S1713" s="259"/>
      <c r="T1713" s="260"/>
      <c r="AT1713" s="261" t="s">
        <v>148</v>
      </c>
      <c r="AU1713" s="261" t="s">
        <v>83</v>
      </c>
      <c r="AV1713" s="12" t="s">
        <v>83</v>
      </c>
      <c r="AW1713" s="12" t="s">
        <v>30</v>
      </c>
      <c r="AX1713" s="12" t="s">
        <v>73</v>
      </c>
      <c r="AY1713" s="261" t="s">
        <v>139</v>
      </c>
    </row>
    <row r="1714" spans="2:51" s="12" customFormat="1" ht="12">
      <c r="B1714" s="250"/>
      <c r="C1714" s="251"/>
      <c r="D1714" s="252" t="s">
        <v>148</v>
      </c>
      <c r="E1714" s="253" t="s">
        <v>1</v>
      </c>
      <c r="F1714" s="254" t="s">
        <v>2050</v>
      </c>
      <c r="G1714" s="251"/>
      <c r="H1714" s="255">
        <v>3.78</v>
      </c>
      <c r="I1714" s="256"/>
      <c r="J1714" s="251"/>
      <c r="K1714" s="251"/>
      <c r="L1714" s="257"/>
      <c r="M1714" s="258"/>
      <c r="N1714" s="259"/>
      <c r="O1714" s="259"/>
      <c r="P1714" s="259"/>
      <c r="Q1714" s="259"/>
      <c r="R1714" s="259"/>
      <c r="S1714" s="259"/>
      <c r="T1714" s="260"/>
      <c r="AT1714" s="261" t="s">
        <v>148</v>
      </c>
      <c r="AU1714" s="261" t="s">
        <v>83</v>
      </c>
      <c r="AV1714" s="12" t="s">
        <v>83</v>
      </c>
      <c r="AW1714" s="12" t="s">
        <v>30</v>
      </c>
      <c r="AX1714" s="12" t="s">
        <v>73</v>
      </c>
      <c r="AY1714" s="261" t="s">
        <v>139</v>
      </c>
    </row>
    <row r="1715" spans="2:51" s="12" customFormat="1" ht="12">
      <c r="B1715" s="250"/>
      <c r="C1715" s="251"/>
      <c r="D1715" s="252" t="s">
        <v>148</v>
      </c>
      <c r="E1715" s="253" t="s">
        <v>1</v>
      </c>
      <c r="F1715" s="254" t="s">
        <v>2051</v>
      </c>
      <c r="G1715" s="251"/>
      <c r="H1715" s="255">
        <v>1.064</v>
      </c>
      <c r="I1715" s="256"/>
      <c r="J1715" s="251"/>
      <c r="K1715" s="251"/>
      <c r="L1715" s="257"/>
      <c r="M1715" s="258"/>
      <c r="N1715" s="259"/>
      <c r="O1715" s="259"/>
      <c r="P1715" s="259"/>
      <c r="Q1715" s="259"/>
      <c r="R1715" s="259"/>
      <c r="S1715" s="259"/>
      <c r="T1715" s="260"/>
      <c r="AT1715" s="261" t="s">
        <v>148</v>
      </c>
      <c r="AU1715" s="261" t="s">
        <v>83</v>
      </c>
      <c r="AV1715" s="12" t="s">
        <v>83</v>
      </c>
      <c r="AW1715" s="12" t="s">
        <v>30</v>
      </c>
      <c r="AX1715" s="12" t="s">
        <v>73</v>
      </c>
      <c r="AY1715" s="261" t="s">
        <v>139</v>
      </c>
    </row>
    <row r="1716" spans="2:51" s="13" customFormat="1" ht="12">
      <c r="B1716" s="262"/>
      <c r="C1716" s="263"/>
      <c r="D1716" s="252" t="s">
        <v>148</v>
      </c>
      <c r="E1716" s="264" t="s">
        <v>1</v>
      </c>
      <c r="F1716" s="265" t="s">
        <v>150</v>
      </c>
      <c r="G1716" s="263"/>
      <c r="H1716" s="266">
        <v>44.56100000000001</v>
      </c>
      <c r="I1716" s="267"/>
      <c r="J1716" s="263"/>
      <c r="K1716" s="263"/>
      <c r="L1716" s="268"/>
      <c r="M1716" s="269"/>
      <c r="N1716" s="270"/>
      <c r="O1716" s="270"/>
      <c r="P1716" s="270"/>
      <c r="Q1716" s="270"/>
      <c r="R1716" s="270"/>
      <c r="S1716" s="270"/>
      <c r="T1716" s="271"/>
      <c r="AT1716" s="272" t="s">
        <v>148</v>
      </c>
      <c r="AU1716" s="272" t="s">
        <v>83</v>
      </c>
      <c r="AV1716" s="13" t="s">
        <v>146</v>
      </c>
      <c r="AW1716" s="13" t="s">
        <v>30</v>
      </c>
      <c r="AX1716" s="13" t="s">
        <v>81</v>
      </c>
      <c r="AY1716" s="272" t="s">
        <v>139</v>
      </c>
    </row>
    <row r="1717" spans="2:65" s="1" customFormat="1" ht="16.5" customHeight="1">
      <c r="B1717" s="38"/>
      <c r="C1717" s="237" t="s">
        <v>2052</v>
      </c>
      <c r="D1717" s="237" t="s">
        <v>141</v>
      </c>
      <c r="E1717" s="238" t="s">
        <v>2053</v>
      </c>
      <c r="F1717" s="239" t="s">
        <v>2054</v>
      </c>
      <c r="G1717" s="240" t="s">
        <v>433</v>
      </c>
      <c r="H1717" s="241">
        <v>1281.67</v>
      </c>
      <c r="I1717" s="242"/>
      <c r="J1717" s="243">
        <f>ROUND(I1717*H1717,2)</f>
        <v>0</v>
      </c>
      <c r="K1717" s="239" t="s">
        <v>145</v>
      </c>
      <c r="L1717" s="43"/>
      <c r="M1717" s="244" t="s">
        <v>1</v>
      </c>
      <c r="N1717" s="245" t="s">
        <v>38</v>
      </c>
      <c r="O1717" s="86"/>
      <c r="P1717" s="246">
        <f>O1717*H1717</f>
        <v>0</v>
      </c>
      <c r="Q1717" s="246">
        <v>0.00012</v>
      </c>
      <c r="R1717" s="246">
        <f>Q1717*H1717</f>
        <v>0.1538004</v>
      </c>
      <c r="S1717" s="246">
        <v>0</v>
      </c>
      <c r="T1717" s="247">
        <f>S1717*H1717</f>
        <v>0</v>
      </c>
      <c r="AR1717" s="248" t="s">
        <v>146</v>
      </c>
      <c r="AT1717" s="248" t="s">
        <v>141</v>
      </c>
      <c r="AU1717" s="248" t="s">
        <v>83</v>
      </c>
      <c r="AY1717" s="17" t="s">
        <v>139</v>
      </c>
      <c r="BE1717" s="249">
        <f>IF(N1717="základní",J1717,0)</f>
        <v>0</v>
      </c>
      <c r="BF1717" s="249">
        <f>IF(N1717="snížená",J1717,0)</f>
        <v>0</v>
      </c>
      <c r="BG1717" s="249">
        <f>IF(N1717="zákl. přenesená",J1717,0)</f>
        <v>0</v>
      </c>
      <c r="BH1717" s="249">
        <f>IF(N1717="sníž. přenesená",J1717,0)</f>
        <v>0</v>
      </c>
      <c r="BI1717" s="249">
        <f>IF(N1717="nulová",J1717,0)</f>
        <v>0</v>
      </c>
      <c r="BJ1717" s="17" t="s">
        <v>81</v>
      </c>
      <c r="BK1717" s="249">
        <f>ROUND(I1717*H1717,2)</f>
        <v>0</v>
      </c>
      <c r="BL1717" s="17" t="s">
        <v>146</v>
      </c>
      <c r="BM1717" s="248" t="s">
        <v>2055</v>
      </c>
    </row>
    <row r="1718" spans="2:51" s="12" customFormat="1" ht="12">
      <c r="B1718" s="250"/>
      <c r="C1718" s="251"/>
      <c r="D1718" s="252" t="s">
        <v>148</v>
      </c>
      <c r="E1718" s="253" t="s">
        <v>1</v>
      </c>
      <c r="F1718" s="254" t="s">
        <v>2027</v>
      </c>
      <c r="G1718" s="251"/>
      <c r="H1718" s="255">
        <v>7.93</v>
      </c>
      <c r="I1718" s="256"/>
      <c r="J1718" s="251"/>
      <c r="K1718" s="251"/>
      <c r="L1718" s="257"/>
      <c r="M1718" s="258"/>
      <c r="N1718" s="259"/>
      <c r="O1718" s="259"/>
      <c r="P1718" s="259"/>
      <c r="Q1718" s="259"/>
      <c r="R1718" s="259"/>
      <c r="S1718" s="259"/>
      <c r="T1718" s="260"/>
      <c r="AT1718" s="261" t="s">
        <v>148</v>
      </c>
      <c r="AU1718" s="261" t="s">
        <v>83</v>
      </c>
      <c r="AV1718" s="12" t="s">
        <v>83</v>
      </c>
      <c r="AW1718" s="12" t="s">
        <v>30</v>
      </c>
      <c r="AX1718" s="12" t="s">
        <v>73</v>
      </c>
      <c r="AY1718" s="261" t="s">
        <v>139</v>
      </c>
    </row>
    <row r="1719" spans="2:51" s="12" customFormat="1" ht="12">
      <c r="B1719" s="250"/>
      <c r="C1719" s="251"/>
      <c r="D1719" s="252" t="s">
        <v>148</v>
      </c>
      <c r="E1719" s="253" t="s">
        <v>1</v>
      </c>
      <c r="F1719" s="254" t="s">
        <v>2028</v>
      </c>
      <c r="G1719" s="251"/>
      <c r="H1719" s="255">
        <v>147.16</v>
      </c>
      <c r="I1719" s="256"/>
      <c r="J1719" s="251"/>
      <c r="K1719" s="251"/>
      <c r="L1719" s="257"/>
      <c r="M1719" s="258"/>
      <c r="N1719" s="259"/>
      <c r="O1719" s="259"/>
      <c r="P1719" s="259"/>
      <c r="Q1719" s="259"/>
      <c r="R1719" s="259"/>
      <c r="S1719" s="259"/>
      <c r="T1719" s="260"/>
      <c r="AT1719" s="261" t="s">
        <v>148</v>
      </c>
      <c r="AU1719" s="261" t="s">
        <v>83</v>
      </c>
      <c r="AV1719" s="12" t="s">
        <v>83</v>
      </c>
      <c r="AW1719" s="12" t="s">
        <v>30</v>
      </c>
      <c r="AX1719" s="12" t="s">
        <v>73</v>
      </c>
      <c r="AY1719" s="261" t="s">
        <v>139</v>
      </c>
    </row>
    <row r="1720" spans="2:51" s="12" customFormat="1" ht="12">
      <c r="B1720" s="250"/>
      <c r="C1720" s="251"/>
      <c r="D1720" s="252" t="s">
        <v>148</v>
      </c>
      <c r="E1720" s="253" t="s">
        <v>1</v>
      </c>
      <c r="F1720" s="254" t="s">
        <v>2056</v>
      </c>
      <c r="G1720" s="251"/>
      <c r="H1720" s="255">
        <v>302.69</v>
      </c>
      <c r="I1720" s="256"/>
      <c r="J1720" s="251"/>
      <c r="K1720" s="251"/>
      <c r="L1720" s="257"/>
      <c r="M1720" s="258"/>
      <c r="N1720" s="259"/>
      <c r="O1720" s="259"/>
      <c r="P1720" s="259"/>
      <c r="Q1720" s="259"/>
      <c r="R1720" s="259"/>
      <c r="S1720" s="259"/>
      <c r="T1720" s="260"/>
      <c r="AT1720" s="261" t="s">
        <v>148</v>
      </c>
      <c r="AU1720" s="261" t="s">
        <v>83</v>
      </c>
      <c r="AV1720" s="12" t="s">
        <v>83</v>
      </c>
      <c r="AW1720" s="12" t="s">
        <v>30</v>
      </c>
      <c r="AX1720" s="12" t="s">
        <v>73</v>
      </c>
      <c r="AY1720" s="261" t="s">
        <v>139</v>
      </c>
    </row>
    <row r="1721" spans="2:51" s="12" customFormat="1" ht="12">
      <c r="B1721" s="250"/>
      <c r="C1721" s="251"/>
      <c r="D1721" s="252" t="s">
        <v>148</v>
      </c>
      <c r="E1721" s="253" t="s">
        <v>1</v>
      </c>
      <c r="F1721" s="254" t="s">
        <v>2057</v>
      </c>
      <c r="G1721" s="251"/>
      <c r="H1721" s="255">
        <v>628.03</v>
      </c>
      <c r="I1721" s="256"/>
      <c r="J1721" s="251"/>
      <c r="K1721" s="251"/>
      <c r="L1721" s="257"/>
      <c r="M1721" s="258"/>
      <c r="N1721" s="259"/>
      <c r="O1721" s="259"/>
      <c r="P1721" s="259"/>
      <c r="Q1721" s="259"/>
      <c r="R1721" s="259"/>
      <c r="S1721" s="259"/>
      <c r="T1721" s="260"/>
      <c r="AT1721" s="261" t="s">
        <v>148</v>
      </c>
      <c r="AU1721" s="261" t="s">
        <v>83</v>
      </c>
      <c r="AV1721" s="12" t="s">
        <v>83</v>
      </c>
      <c r="AW1721" s="12" t="s">
        <v>30</v>
      </c>
      <c r="AX1721" s="12" t="s">
        <v>73</v>
      </c>
      <c r="AY1721" s="261" t="s">
        <v>139</v>
      </c>
    </row>
    <row r="1722" spans="2:51" s="12" customFormat="1" ht="12">
      <c r="B1722" s="250"/>
      <c r="C1722" s="251"/>
      <c r="D1722" s="252" t="s">
        <v>148</v>
      </c>
      <c r="E1722" s="253" t="s">
        <v>1</v>
      </c>
      <c r="F1722" s="254" t="s">
        <v>2058</v>
      </c>
      <c r="G1722" s="251"/>
      <c r="H1722" s="255">
        <v>195.86</v>
      </c>
      <c r="I1722" s="256"/>
      <c r="J1722" s="251"/>
      <c r="K1722" s="251"/>
      <c r="L1722" s="257"/>
      <c r="M1722" s="258"/>
      <c r="N1722" s="259"/>
      <c r="O1722" s="259"/>
      <c r="P1722" s="259"/>
      <c r="Q1722" s="259"/>
      <c r="R1722" s="259"/>
      <c r="S1722" s="259"/>
      <c r="T1722" s="260"/>
      <c r="AT1722" s="261" t="s">
        <v>148</v>
      </c>
      <c r="AU1722" s="261" t="s">
        <v>83</v>
      </c>
      <c r="AV1722" s="12" t="s">
        <v>83</v>
      </c>
      <c r="AW1722" s="12" t="s">
        <v>30</v>
      </c>
      <c r="AX1722" s="12" t="s">
        <v>73</v>
      </c>
      <c r="AY1722" s="261" t="s">
        <v>139</v>
      </c>
    </row>
    <row r="1723" spans="2:51" s="13" customFormat="1" ht="12">
      <c r="B1723" s="262"/>
      <c r="C1723" s="263"/>
      <c r="D1723" s="252" t="s">
        <v>148</v>
      </c>
      <c r="E1723" s="264" t="s">
        <v>1</v>
      </c>
      <c r="F1723" s="265" t="s">
        <v>150</v>
      </c>
      <c r="G1723" s="263"/>
      <c r="H1723" s="266">
        <v>1281.67</v>
      </c>
      <c r="I1723" s="267"/>
      <c r="J1723" s="263"/>
      <c r="K1723" s="263"/>
      <c r="L1723" s="268"/>
      <c r="M1723" s="269"/>
      <c r="N1723" s="270"/>
      <c r="O1723" s="270"/>
      <c r="P1723" s="270"/>
      <c r="Q1723" s="270"/>
      <c r="R1723" s="270"/>
      <c r="S1723" s="270"/>
      <c r="T1723" s="271"/>
      <c r="AT1723" s="272" t="s">
        <v>148</v>
      </c>
      <c r="AU1723" s="272" t="s">
        <v>83</v>
      </c>
      <c r="AV1723" s="13" t="s">
        <v>146</v>
      </c>
      <c r="AW1723" s="13" t="s">
        <v>30</v>
      </c>
      <c r="AX1723" s="13" t="s">
        <v>81</v>
      </c>
      <c r="AY1723" s="272" t="s">
        <v>139</v>
      </c>
    </row>
    <row r="1724" spans="2:65" s="1" customFormat="1" ht="24" customHeight="1">
      <c r="B1724" s="38"/>
      <c r="C1724" s="237" t="s">
        <v>2059</v>
      </c>
      <c r="D1724" s="237" t="s">
        <v>141</v>
      </c>
      <c r="E1724" s="238" t="s">
        <v>2060</v>
      </c>
      <c r="F1724" s="239" t="s">
        <v>2061</v>
      </c>
      <c r="G1724" s="240" t="s">
        <v>171</v>
      </c>
      <c r="H1724" s="241">
        <v>780.79</v>
      </c>
      <c r="I1724" s="242"/>
      <c r="J1724" s="243">
        <f>ROUND(I1724*H1724,2)</f>
        <v>0</v>
      </c>
      <c r="K1724" s="239" t="s">
        <v>145</v>
      </c>
      <c r="L1724" s="43"/>
      <c r="M1724" s="244" t="s">
        <v>1</v>
      </c>
      <c r="N1724" s="245" t="s">
        <v>38</v>
      </c>
      <c r="O1724" s="86"/>
      <c r="P1724" s="246">
        <f>O1724*H1724</f>
        <v>0</v>
      </c>
      <c r="Q1724" s="246">
        <v>6E-05</v>
      </c>
      <c r="R1724" s="246">
        <f>Q1724*H1724</f>
        <v>0.0468474</v>
      </c>
      <c r="S1724" s="246">
        <v>0</v>
      </c>
      <c r="T1724" s="247">
        <f>S1724*H1724</f>
        <v>0</v>
      </c>
      <c r="AR1724" s="248" t="s">
        <v>146</v>
      </c>
      <c r="AT1724" s="248" t="s">
        <v>141</v>
      </c>
      <c r="AU1724" s="248" t="s">
        <v>83</v>
      </c>
      <c r="AY1724" s="17" t="s">
        <v>139</v>
      </c>
      <c r="BE1724" s="249">
        <f>IF(N1724="základní",J1724,0)</f>
        <v>0</v>
      </c>
      <c r="BF1724" s="249">
        <f>IF(N1724="snížená",J1724,0)</f>
        <v>0</v>
      </c>
      <c r="BG1724" s="249">
        <f>IF(N1724="zákl. přenesená",J1724,0)</f>
        <v>0</v>
      </c>
      <c r="BH1724" s="249">
        <f>IF(N1724="sníž. přenesená",J1724,0)</f>
        <v>0</v>
      </c>
      <c r="BI1724" s="249">
        <f>IF(N1724="nulová",J1724,0)</f>
        <v>0</v>
      </c>
      <c r="BJ1724" s="17" t="s">
        <v>81</v>
      </c>
      <c r="BK1724" s="249">
        <f>ROUND(I1724*H1724,2)</f>
        <v>0</v>
      </c>
      <c r="BL1724" s="17" t="s">
        <v>146</v>
      </c>
      <c r="BM1724" s="248" t="s">
        <v>2062</v>
      </c>
    </row>
    <row r="1725" spans="2:51" s="12" customFormat="1" ht="12">
      <c r="B1725" s="250"/>
      <c r="C1725" s="251"/>
      <c r="D1725" s="252" t="s">
        <v>148</v>
      </c>
      <c r="E1725" s="253" t="s">
        <v>1</v>
      </c>
      <c r="F1725" s="254" t="s">
        <v>2056</v>
      </c>
      <c r="G1725" s="251"/>
      <c r="H1725" s="255">
        <v>302.69</v>
      </c>
      <c r="I1725" s="256"/>
      <c r="J1725" s="251"/>
      <c r="K1725" s="251"/>
      <c r="L1725" s="257"/>
      <c r="M1725" s="258"/>
      <c r="N1725" s="259"/>
      <c r="O1725" s="259"/>
      <c r="P1725" s="259"/>
      <c r="Q1725" s="259"/>
      <c r="R1725" s="259"/>
      <c r="S1725" s="259"/>
      <c r="T1725" s="260"/>
      <c r="AT1725" s="261" t="s">
        <v>148</v>
      </c>
      <c r="AU1725" s="261" t="s">
        <v>83</v>
      </c>
      <c r="AV1725" s="12" t="s">
        <v>83</v>
      </c>
      <c r="AW1725" s="12" t="s">
        <v>30</v>
      </c>
      <c r="AX1725" s="12" t="s">
        <v>73</v>
      </c>
      <c r="AY1725" s="261" t="s">
        <v>139</v>
      </c>
    </row>
    <row r="1726" spans="2:51" s="12" customFormat="1" ht="12">
      <c r="B1726" s="250"/>
      <c r="C1726" s="251"/>
      <c r="D1726" s="252" t="s">
        <v>148</v>
      </c>
      <c r="E1726" s="253" t="s">
        <v>1</v>
      </c>
      <c r="F1726" s="254" t="s">
        <v>2058</v>
      </c>
      <c r="G1726" s="251"/>
      <c r="H1726" s="255">
        <v>195.86</v>
      </c>
      <c r="I1726" s="256"/>
      <c r="J1726" s="251"/>
      <c r="K1726" s="251"/>
      <c r="L1726" s="257"/>
      <c r="M1726" s="258"/>
      <c r="N1726" s="259"/>
      <c r="O1726" s="259"/>
      <c r="P1726" s="259"/>
      <c r="Q1726" s="259"/>
      <c r="R1726" s="259"/>
      <c r="S1726" s="259"/>
      <c r="T1726" s="260"/>
      <c r="AT1726" s="261" t="s">
        <v>148</v>
      </c>
      <c r="AU1726" s="261" t="s">
        <v>83</v>
      </c>
      <c r="AV1726" s="12" t="s">
        <v>83</v>
      </c>
      <c r="AW1726" s="12" t="s">
        <v>30</v>
      </c>
      <c r="AX1726" s="12" t="s">
        <v>73</v>
      </c>
      <c r="AY1726" s="261" t="s">
        <v>139</v>
      </c>
    </row>
    <row r="1727" spans="2:51" s="12" customFormat="1" ht="12">
      <c r="B1727" s="250"/>
      <c r="C1727" s="251"/>
      <c r="D1727" s="252" t="s">
        <v>148</v>
      </c>
      <c r="E1727" s="253" t="s">
        <v>1</v>
      </c>
      <c r="F1727" s="254" t="s">
        <v>2063</v>
      </c>
      <c r="G1727" s="251"/>
      <c r="H1727" s="255">
        <v>96.53</v>
      </c>
      <c r="I1727" s="256"/>
      <c r="J1727" s="251"/>
      <c r="K1727" s="251"/>
      <c r="L1727" s="257"/>
      <c r="M1727" s="258"/>
      <c r="N1727" s="259"/>
      <c r="O1727" s="259"/>
      <c r="P1727" s="259"/>
      <c r="Q1727" s="259"/>
      <c r="R1727" s="259"/>
      <c r="S1727" s="259"/>
      <c r="T1727" s="260"/>
      <c r="AT1727" s="261" t="s">
        <v>148</v>
      </c>
      <c r="AU1727" s="261" t="s">
        <v>83</v>
      </c>
      <c r="AV1727" s="12" t="s">
        <v>83</v>
      </c>
      <c r="AW1727" s="12" t="s">
        <v>30</v>
      </c>
      <c r="AX1727" s="12" t="s">
        <v>73</v>
      </c>
      <c r="AY1727" s="261" t="s">
        <v>139</v>
      </c>
    </row>
    <row r="1728" spans="2:51" s="12" customFormat="1" ht="12">
      <c r="B1728" s="250"/>
      <c r="C1728" s="251"/>
      <c r="D1728" s="252" t="s">
        <v>148</v>
      </c>
      <c r="E1728" s="253" t="s">
        <v>1</v>
      </c>
      <c r="F1728" s="254" t="s">
        <v>2064</v>
      </c>
      <c r="G1728" s="251"/>
      <c r="H1728" s="255">
        <v>67.67</v>
      </c>
      <c r="I1728" s="256"/>
      <c r="J1728" s="251"/>
      <c r="K1728" s="251"/>
      <c r="L1728" s="257"/>
      <c r="M1728" s="258"/>
      <c r="N1728" s="259"/>
      <c r="O1728" s="259"/>
      <c r="P1728" s="259"/>
      <c r="Q1728" s="259"/>
      <c r="R1728" s="259"/>
      <c r="S1728" s="259"/>
      <c r="T1728" s="260"/>
      <c r="AT1728" s="261" t="s">
        <v>148</v>
      </c>
      <c r="AU1728" s="261" t="s">
        <v>83</v>
      </c>
      <c r="AV1728" s="12" t="s">
        <v>83</v>
      </c>
      <c r="AW1728" s="12" t="s">
        <v>30</v>
      </c>
      <c r="AX1728" s="12" t="s">
        <v>73</v>
      </c>
      <c r="AY1728" s="261" t="s">
        <v>139</v>
      </c>
    </row>
    <row r="1729" spans="2:51" s="12" customFormat="1" ht="12">
      <c r="B1729" s="250"/>
      <c r="C1729" s="251"/>
      <c r="D1729" s="252" t="s">
        <v>148</v>
      </c>
      <c r="E1729" s="253" t="s">
        <v>1</v>
      </c>
      <c r="F1729" s="254" t="s">
        <v>2065</v>
      </c>
      <c r="G1729" s="251"/>
      <c r="H1729" s="255">
        <v>118.04</v>
      </c>
      <c r="I1729" s="256"/>
      <c r="J1729" s="251"/>
      <c r="K1729" s="251"/>
      <c r="L1729" s="257"/>
      <c r="M1729" s="258"/>
      <c r="N1729" s="259"/>
      <c r="O1729" s="259"/>
      <c r="P1729" s="259"/>
      <c r="Q1729" s="259"/>
      <c r="R1729" s="259"/>
      <c r="S1729" s="259"/>
      <c r="T1729" s="260"/>
      <c r="AT1729" s="261" t="s">
        <v>148</v>
      </c>
      <c r="AU1729" s="261" t="s">
        <v>83</v>
      </c>
      <c r="AV1729" s="12" t="s">
        <v>83</v>
      </c>
      <c r="AW1729" s="12" t="s">
        <v>30</v>
      </c>
      <c r="AX1729" s="12" t="s">
        <v>73</v>
      </c>
      <c r="AY1729" s="261" t="s">
        <v>139</v>
      </c>
    </row>
    <row r="1730" spans="2:51" s="13" customFormat="1" ht="12">
      <c r="B1730" s="262"/>
      <c r="C1730" s="263"/>
      <c r="D1730" s="252" t="s">
        <v>148</v>
      </c>
      <c r="E1730" s="264" t="s">
        <v>1</v>
      </c>
      <c r="F1730" s="265" t="s">
        <v>150</v>
      </c>
      <c r="G1730" s="263"/>
      <c r="H1730" s="266">
        <v>780.79</v>
      </c>
      <c r="I1730" s="267"/>
      <c r="J1730" s="263"/>
      <c r="K1730" s="263"/>
      <c r="L1730" s="268"/>
      <c r="M1730" s="269"/>
      <c r="N1730" s="270"/>
      <c r="O1730" s="270"/>
      <c r="P1730" s="270"/>
      <c r="Q1730" s="270"/>
      <c r="R1730" s="270"/>
      <c r="S1730" s="270"/>
      <c r="T1730" s="271"/>
      <c r="AT1730" s="272" t="s">
        <v>148</v>
      </c>
      <c r="AU1730" s="272" t="s">
        <v>83</v>
      </c>
      <c r="AV1730" s="13" t="s">
        <v>146</v>
      </c>
      <c r="AW1730" s="13" t="s">
        <v>30</v>
      </c>
      <c r="AX1730" s="13" t="s">
        <v>81</v>
      </c>
      <c r="AY1730" s="272" t="s">
        <v>139</v>
      </c>
    </row>
    <row r="1731" spans="2:65" s="1" customFormat="1" ht="24" customHeight="1">
      <c r="B1731" s="38"/>
      <c r="C1731" s="237" t="s">
        <v>2066</v>
      </c>
      <c r="D1731" s="237" t="s">
        <v>141</v>
      </c>
      <c r="E1731" s="238" t="s">
        <v>2067</v>
      </c>
      <c r="F1731" s="239" t="s">
        <v>2068</v>
      </c>
      <c r="G1731" s="240" t="s">
        <v>171</v>
      </c>
      <c r="H1731" s="241">
        <v>281.52</v>
      </c>
      <c r="I1731" s="242"/>
      <c r="J1731" s="243">
        <f>ROUND(I1731*H1731,2)</f>
        <v>0</v>
      </c>
      <c r="K1731" s="239" t="s">
        <v>145</v>
      </c>
      <c r="L1731" s="43"/>
      <c r="M1731" s="244" t="s">
        <v>1</v>
      </c>
      <c r="N1731" s="245" t="s">
        <v>38</v>
      </c>
      <c r="O1731" s="86"/>
      <c r="P1731" s="246">
        <f>O1731*H1731</f>
        <v>0</v>
      </c>
      <c r="Q1731" s="246">
        <v>3E-05</v>
      </c>
      <c r="R1731" s="246">
        <f>Q1731*H1731</f>
        <v>0.0084456</v>
      </c>
      <c r="S1731" s="246">
        <v>0</v>
      </c>
      <c r="T1731" s="247">
        <f>S1731*H1731</f>
        <v>0</v>
      </c>
      <c r="AR1731" s="248" t="s">
        <v>146</v>
      </c>
      <c r="AT1731" s="248" t="s">
        <v>141</v>
      </c>
      <c r="AU1731" s="248" t="s">
        <v>83</v>
      </c>
      <c r="AY1731" s="17" t="s">
        <v>139</v>
      </c>
      <c r="BE1731" s="249">
        <f>IF(N1731="základní",J1731,0)</f>
        <v>0</v>
      </c>
      <c r="BF1731" s="249">
        <f>IF(N1731="snížená",J1731,0)</f>
        <v>0</v>
      </c>
      <c r="BG1731" s="249">
        <f>IF(N1731="zákl. přenesená",J1731,0)</f>
        <v>0</v>
      </c>
      <c r="BH1731" s="249">
        <f>IF(N1731="sníž. přenesená",J1731,0)</f>
        <v>0</v>
      </c>
      <c r="BI1731" s="249">
        <f>IF(N1731="nulová",J1731,0)</f>
        <v>0</v>
      </c>
      <c r="BJ1731" s="17" t="s">
        <v>81</v>
      </c>
      <c r="BK1731" s="249">
        <f>ROUND(I1731*H1731,2)</f>
        <v>0</v>
      </c>
      <c r="BL1731" s="17" t="s">
        <v>146</v>
      </c>
      <c r="BM1731" s="248" t="s">
        <v>2069</v>
      </c>
    </row>
    <row r="1732" spans="2:51" s="12" customFormat="1" ht="12">
      <c r="B1732" s="250"/>
      <c r="C1732" s="251"/>
      <c r="D1732" s="252" t="s">
        <v>148</v>
      </c>
      <c r="E1732" s="253" t="s">
        <v>1</v>
      </c>
      <c r="F1732" s="254" t="s">
        <v>2027</v>
      </c>
      <c r="G1732" s="251"/>
      <c r="H1732" s="255">
        <v>7.93</v>
      </c>
      <c r="I1732" s="256"/>
      <c r="J1732" s="251"/>
      <c r="K1732" s="251"/>
      <c r="L1732" s="257"/>
      <c r="M1732" s="258"/>
      <c r="N1732" s="259"/>
      <c r="O1732" s="259"/>
      <c r="P1732" s="259"/>
      <c r="Q1732" s="259"/>
      <c r="R1732" s="259"/>
      <c r="S1732" s="259"/>
      <c r="T1732" s="260"/>
      <c r="AT1732" s="261" t="s">
        <v>148</v>
      </c>
      <c r="AU1732" s="261" t="s">
        <v>83</v>
      </c>
      <c r="AV1732" s="12" t="s">
        <v>83</v>
      </c>
      <c r="AW1732" s="12" t="s">
        <v>30</v>
      </c>
      <c r="AX1732" s="12" t="s">
        <v>73</v>
      </c>
      <c r="AY1732" s="261" t="s">
        <v>139</v>
      </c>
    </row>
    <row r="1733" spans="2:51" s="12" customFormat="1" ht="12">
      <c r="B1733" s="250"/>
      <c r="C1733" s="251"/>
      <c r="D1733" s="252" t="s">
        <v>148</v>
      </c>
      <c r="E1733" s="253" t="s">
        <v>1</v>
      </c>
      <c r="F1733" s="254" t="s">
        <v>2028</v>
      </c>
      <c r="G1733" s="251"/>
      <c r="H1733" s="255">
        <v>147.16</v>
      </c>
      <c r="I1733" s="256"/>
      <c r="J1733" s="251"/>
      <c r="K1733" s="251"/>
      <c r="L1733" s="257"/>
      <c r="M1733" s="258"/>
      <c r="N1733" s="259"/>
      <c r="O1733" s="259"/>
      <c r="P1733" s="259"/>
      <c r="Q1733" s="259"/>
      <c r="R1733" s="259"/>
      <c r="S1733" s="259"/>
      <c r="T1733" s="260"/>
      <c r="AT1733" s="261" t="s">
        <v>148</v>
      </c>
      <c r="AU1733" s="261" t="s">
        <v>83</v>
      </c>
      <c r="AV1733" s="12" t="s">
        <v>83</v>
      </c>
      <c r="AW1733" s="12" t="s">
        <v>30</v>
      </c>
      <c r="AX1733" s="12" t="s">
        <v>73</v>
      </c>
      <c r="AY1733" s="261" t="s">
        <v>139</v>
      </c>
    </row>
    <row r="1734" spans="2:51" s="12" customFormat="1" ht="12">
      <c r="B1734" s="250"/>
      <c r="C1734" s="251"/>
      <c r="D1734" s="252" t="s">
        <v>148</v>
      </c>
      <c r="E1734" s="253" t="s">
        <v>1</v>
      </c>
      <c r="F1734" s="254" t="s">
        <v>2029</v>
      </c>
      <c r="G1734" s="251"/>
      <c r="H1734" s="255">
        <v>66.7</v>
      </c>
      <c r="I1734" s="256"/>
      <c r="J1734" s="251"/>
      <c r="K1734" s="251"/>
      <c r="L1734" s="257"/>
      <c r="M1734" s="258"/>
      <c r="N1734" s="259"/>
      <c r="O1734" s="259"/>
      <c r="P1734" s="259"/>
      <c r="Q1734" s="259"/>
      <c r="R1734" s="259"/>
      <c r="S1734" s="259"/>
      <c r="T1734" s="260"/>
      <c r="AT1734" s="261" t="s">
        <v>148</v>
      </c>
      <c r="AU1734" s="261" t="s">
        <v>83</v>
      </c>
      <c r="AV1734" s="12" t="s">
        <v>83</v>
      </c>
      <c r="AW1734" s="12" t="s">
        <v>30</v>
      </c>
      <c r="AX1734" s="12" t="s">
        <v>73</v>
      </c>
      <c r="AY1734" s="261" t="s">
        <v>139</v>
      </c>
    </row>
    <row r="1735" spans="2:51" s="12" customFormat="1" ht="12">
      <c r="B1735" s="250"/>
      <c r="C1735" s="251"/>
      <c r="D1735" s="252" t="s">
        <v>148</v>
      </c>
      <c r="E1735" s="253" t="s">
        <v>1</v>
      </c>
      <c r="F1735" s="254" t="s">
        <v>2030</v>
      </c>
      <c r="G1735" s="251"/>
      <c r="H1735" s="255">
        <v>59.73</v>
      </c>
      <c r="I1735" s="256"/>
      <c r="J1735" s="251"/>
      <c r="K1735" s="251"/>
      <c r="L1735" s="257"/>
      <c r="M1735" s="258"/>
      <c r="N1735" s="259"/>
      <c r="O1735" s="259"/>
      <c r="P1735" s="259"/>
      <c r="Q1735" s="259"/>
      <c r="R1735" s="259"/>
      <c r="S1735" s="259"/>
      <c r="T1735" s="260"/>
      <c r="AT1735" s="261" t="s">
        <v>148</v>
      </c>
      <c r="AU1735" s="261" t="s">
        <v>83</v>
      </c>
      <c r="AV1735" s="12" t="s">
        <v>83</v>
      </c>
      <c r="AW1735" s="12" t="s">
        <v>30</v>
      </c>
      <c r="AX1735" s="12" t="s">
        <v>73</v>
      </c>
      <c r="AY1735" s="261" t="s">
        <v>139</v>
      </c>
    </row>
    <row r="1736" spans="2:51" s="13" customFormat="1" ht="12">
      <c r="B1736" s="262"/>
      <c r="C1736" s="263"/>
      <c r="D1736" s="252" t="s">
        <v>148</v>
      </c>
      <c r="E1736" s="264" t="s">
        <v>1</v>
      </c>
      <c r="F1736" s="265" t="s">
        <v>150</v>
      </c>
      <c r="G1736" s="263"/>
      <c r="H1736" s="266">
        <v>281.52000000000004</v>
      </c>
      <c r="I1736" s="267"/>
      <c r="J1736" s="263"/>
      <c r="K1736" s="263"/>
      <c r="L1736" s="268"/>
      <c r="M1736" s="269"/>
      <c r="N1736" s="270"/>
      <c r="O1736" s="270"/>
      <c r="P1736" s="270"/>
      <c r="Q1736" s="270"/>
      <c r="R1736" s="270"/>
      <c r="S1736" s="270"/>
      <c r="T1736" s="271"/>
      <c r="AT1736" s="272" t="s">
        <v>148</v>
      </c>
      <c r="AU1736" s="272" t="s">
        <v>83</v>
      </c>
      <c r="AV1736" s="13" t="s">
        <v>146</v>
      </c>
      <c r="AW1736" s="13" t="s">
        <v>30</v>
      </c>
      <c r="AX1736" s="13" t="s">
        <v>81</v>
      </c>
      <c r="AY1736" s="272" t="s">
        <v>139</v>
      </c>
    </row>
    <row r="1737" spans="2:65" s="1" customFormat="1" ht="16.5" customHeight="1">
      <c r="B1737" s="38"/>
      <c r="C1737" s="237" t="s">
        <v>2070</v>
      </c>
      <c r="D1737" s="237" t="s">
        <v>141</v>
      </c>
      <c r="E1737" s="238" t="s">
        <v>2071</v>
      </c>
      <c r="F1737" s="239" t="s">
        <v>2072</v>
      </c>
      <c r="G1737" s="240" t="s">
        <v>144</v>
      </c>
      <c r="H1737" s="241">
        <v>2.893</v>
      </c>
      <c r="I1737" s="242"/>
      <c r="J1737" s="243">
        <f>ROUND(I1737*H1737,2)</f>
        <v>0</v>
      </c>
      <c r="K1737" s="239" t="s">
        <v>145</v>
      </c>
      <c r="L1737" s="43"/>
      <c r="M1737" s="244" t="s">
        <v>1</v>
      </c>
      <c r="N1737" s="245" t="s">
        <v>38</v>
      </c>
      <c r="O1737" s="86"/>
      <c r="P1737" s="246">
        <f>O1737*H1737</f>
        <v>0</v>
      </c>
      <c r="Q1737" s="246">
        <v>1.98</v>
      </c>
      <c r="R1737" s="246">
        <f>Q1737*H1737</f>
        <v>5.72814</v>
      </c>
      <c r="S1737" s="246">
        <v>0</v>
      </c>
      <c r="T1737" s="247">
        <f>S1737*H1737</f>
        <v>0</v>
      </c>
      <c r="AR1737" s="248" t="s">
        <v>146</v>
      </c>
      <c r="AT1737" s="248" t="s">
        <v>141</v>
      </c>
      <c r="AU1737" s="248" t="s">
        <v>83</v>
      </c>
      <c r="AY1737" s="17" t="s">
        <v>139</v>
      </c>
      <c r="BE1737" s="249">
        <f>IF(N1737="základní",J1737,0)</f>
        <v>0</v>
      </c>
      <c r="BF1737" s="249">
        <f>IF(N1737="snížená",J1737,0)</f>
        <v>0</v>
      </c>
      <c r="BG1737" s="249">
        <f>IF(N1737="zákl. přenesená",J1737,0)</f>
        <v>0</v>
      </c>
      <c r="BH1737" s="249">
        <f>IF(N1737="sníž. přenesená",J1737,0)</f>
        <v>0</v>
      </c>
      <c r="BI1737" s="249">
        <f>IF(N1737="nulová",J1737,0)</f>
        <v>0</v>
      </c>
      <c r="BJ1737" s="17" t="s">
        <v>81</v>
      </c>
      <c r="BK1737" s="249">
        <f>ROUND(I1737*H1737,2)</f>
        <v>0</v>
      </c>
      <c r="BL1737" s="17" t="s">
        <v>146</v>
      </c>
      <c r="BM1737" s="248" t="s">
        <v>2073</v>
      </c>
    </row>
    <row r="1738" spans="2:51" s="14" customFormat="1" ht="12">
      <c r="B1738" s="289"/>
      <c r="C1738" s="290"/>
      <c r="D1738" s="252" t="s">
        <v>148</v>
      </c>
      <c r="E1738" s="291" t="s">
        <v>1</v>
      </c>
      <c r="F1738" s="292" t="s">
        <v>1466</v>
      </c>
      <c r="G1738" s="290"/>
      <c r="H1738" s="291" t="s">
        <v>1</v>
      </c>
      <c r="I1738" s="293"/>
      <c r="J1738" s="290"/>
      <c r="K1738" s="290"/>
      <c r="L1738" s="294"/>
      <c r="M1738" s="295"/>
      <c r="N1738" s="296"/>
      <c r="O1738" s="296"/>
      <c r="P1738" s="296"/>
      <c r="Q1738" s="296"/>
      <c r="R1738" s="296"/>
      <c r="S1738" s="296"/>
      <c r="T1738" s="297"/>
      <c r="AT1738" s="298" t="s">
        <v>148</v>
      </c>
      <c r="AU1738" s="298" t="s">
        <v>83</v>
      </c>
      <c r="AV1738" s="14" t="s">
        <v>81</v>
      </c>
      <c r="AW1738" s="14" t="s">
        <v>30</v>
      </c>
      <c r="AX1738" s="14" t="s">
        <v>73</v>
      </c>
      <c r="AY1738" s="298" t="s">
        <v>139</v>
      </c>
    </row>
    <row r="1739" spans="2:51" s="14" customFormat="1" ht="12">
      <c r="B1739" s="289"/>
      <c r="C1739" s="290"/>
      <c r="D1739" s="252" t="s">
        <v>148</v>
      </c>
      <c r="E1739" s="291" t="s">
        <v>1</v>
      </c>
      <c r="F1739" s="292" t="s">
        <v>1467</v>
      </c>
      <c r="G1739" s="290"/>
      <c r="H1739" s="291" t="s">
        <v>1</v>
      </c>
      <c r="I1739" s="293"/>
      <c r="J1739" s="290"/>
      <c r="K1739" s="290"/>
      <c r="L1739" s="294"/>
      <c r="M1739" s="295"/>
      <c r="N1739" s="296"/>
      <c r="O1739" s="296"/>
      <c r="P1739" s="296"/>
      <c r="Q1739" s="296"/>
      <c r="R1739" s="296"/>
      <c r="S1739" s="296"/>
      <c r="T1739" s="297"/>
      <c r="AT1739" s="298" t="s">
        <v>148</v>
      </c>
      <c r="AU1739" s="298" t="s">
        <v>83</v>
      </c>
      <c r="AV1739" s="14" t="s">
        <v>81</v>
      </c>
      <c r="AW1739" s="14" t="s">
        <v>30</v>
      </c>
      <c r="AX1739" s="14" t="s">
        <v>73</v>
      </c>
      <c r="AY1739" s="298" t="s">
        <v>139</v>
      </c>
    </row>
    <row r="1740" spans="2:51" s="12" customFormat="1" ht="12">
      <c r="B1740" s="250"/>
      <c r="C1740" s="251"/>
      <c r="D1740" s="252" t="s">
        <v>148</v>
      </c>
      <c r="E1740" s="253" t="s">
        <v>1</v>
      </c>
      <c r="F1740" s="254" t="s">
        <v>2074</v>
      </c>
      <c r="G1740" s="251"/>
      <c r="H1740" s="255">
        <v>0.635</v>
      </c>
      <c r="I1740" s="256"/>
      <c r="J1740" s="251"/>
      <c r="K1740" s="251"/>
      <c r="L1740" s="257"/>
      <c r="M1740" s="258"/>
      <c r="N1740" s="259"/>
      <c r="O1740" s="259"/>
      <c r="P1740" s="259"/>
      <c r="Q1740" s="259"/>
      <c r="R1740" s="259"/>
      <c r="S1740" s="259"/>
      <c r="T1740" s="260"/>
      <c r="AT1740" s="261" t="s">
        <v>148</v>
      </c>
      <c r="AU1740" s="261" t="s">
        <v>83</v>
      </c>
      <c r="AV1740" s="12" t="s">
        <v>83</v>
      </c>
      <c r="AW1740" s="12" t="s">
        <v>30</v>
      </c>
      <c r="AX1740" s="12" t="s">
        <v>73</v>
      </c>
      <c r="AY1740" s="261" t="s">
        <v>139</v>
      </c>
    </row>
    <row r="1741" spans="2:51" s="12" customFormat="1" ht="12">
      <c r="B1741" s="250"/>
      <c r="C1741" s="251"/>
      <c r="D1741" s="252" t="s">
        <v>148</v>
      </c>
      <c r="E1741" s="253" t="s">
        <v>1</v>
      </c>
      <c r="F1741" s="254" t="s">
        <v>2075</v>
      </c>
      <c r="G1741" s="251"/>
      <c r="H1741" s="255">
        <v>0.705</v>
      </c>
      <c r="I1741" s="256"/>
      <c r="J1741" s="251"/>
      <c r="K1741" s="251"/>
      <c r="L1741" s="257"/>
      <c r="M1741" s="258"/>
      <c r="N1741" s="259"/>
      <c r="O1741" s="259"/>
      <c r="P1741" s="259"/>
      <c r="Q1741" s="259"/>
      <c r="R1741" s="259"/>
      <c r="S1741" s="259"/>
      <c r="T1741" s="260"/>
      <c r="AT1741" s="261" t="s">
        <v>148</v>
      </c>
      <c r="AU1741" s="261" t="s">
        <v>83</v>
      </c>
      <c r="AV1741" s="12" t="s">
        <v>83</v>
      </c>
      <c r="AW1741" s="12" t="s">
        <v>30</v>
      </c>
      <c r="AX1741" s="12" t="s">
        <v>73</v>
      </c>
      <c r="AY1741" s="261" t="s">
        <v>139</v>
      </c>
    </row>
    <row r="1742" spans="2:51" s="14" customFormat="1" ht="12">
      <c r="B1742" s="289"/>
      <c r="C1742" s="290"/>
      <c r="D1742" s="252" t="s">
        <v>148</v>
      </c>
      <c r="E1742" s="291" t="s">
        <v>1</v>
      </c>
      <c r="F1742" s="292" t="s">
        <v>1472</v>
      </c>
      <c r="G1742" s="290"/>
      <c r="H1742" s="291" t="s">
        <v>1</v>
      </c>
      <c r="I1742" s="293"/>
      <c r="J1742" s="290"/>
      <c r="K1742" s="290"/>
      <c r="L1742" s="294"/>
      <c r="M1742" s="295"/>
      <c r="N1742" s="296"/>
      <c r="O1742" s="296"/>
      <c r="P1742" s="296"/>
      <c r="Q1742" s="296"/>
      <c r="R1742" s="296"/>
      <c r="S1742" s="296"/>
      <c r="T1742" s="297"/>
      <c r="AT1742" s="298" t="s">
        <v>148</v>
      </c>
      <c r="AU1742" s="298" t="s">
        <v>83</v>
      </c>
      <c r="AV1742" s="14" t="s">
        <v>81</v>
      </c>
      <c r="AW1742" s="14" t="s">
        <v>30</v>
      </c>
      <c r="AX1742" s="14" t="s">
        <v>73</v>
      </c>
      <c r="AY1742" s="298" t="s">
        <v>139</v>
      </c>
    </row>
    <row r="1743" spans="2:51" s="12" customFormat="1" ht="12">
      <c r="B1743" s="250"/>
      <c r="C1743" s="251"/>
      <c r="D1743" s="252" t="s">
        <v>148</v>
      </c>
      <c r="E1743" s="253" t="s">
        <v>1</v>
      </c>
      <c r="F1743" s="254" t="s">
        <v>2076</v>
      </c>
      <c r="G1743" s="251"/>
      <c r="H1743" s="255">
        <v>0.674</v>
      </c>
      <c r="I1743" s="256"/>
      <c r="J1743" s="251"/>
      <c r="K1743" s="251"/>
      <c r="L1743" s="257"/>
      <c r="M1743" s="258"/>
      <c r="N1743" s="259"/>
      <c r="O1743" s="259"/>
      <c r="P1743" s="259"/>
      <c r="Q1743" s="259"/>
      <c r="R1743" s="259"/>
      <c r="S1743" s="259"/>
      <c r="T1743" s="260"/>
      <c r="AT1743" s="261" t="s">
        <v>148</v>
      </c>
      <c r="AU1743" s="261" t="s">
        <v>83</v>
      </c>
      <c r="AV1743" s="12" t="s">
        <v>83</v>
      </c>
      <c r="AW1743" s="12" t="s">
        <v>30</v>
      </c>
      <c r="AX1743" s="12" t="s">
        <v>73</v>
      </c>
      <c r="AY1743" s="261" t="s">
        <v>139</v>
      </c>
    </row>
    <row r="1744" spans="2:51" s="14" customFormat="1" ht="12">
      <c r="B1744" s="289"/>
      <c r="C1744" s="290"/>
      <c r="D1744" s="252" t="s">
        <v>148</v>
      </c>
      <c r="E1744" s="291" t="s">
        <v>1</v>
      </c>
      <c r="F1744" s="292" t="s">
        <v>1476</v>
      </c>
      <c r="G1744" s="290"/>
      <c r="H1744" s="291" t="s">
        <v>1</v>
      </c>
      <c r="I1744" s="293"/>
      <c r="J1744" s="290"/>
      <c r="K1744" s="290"/>
      <c r="L1744" s="294"/>
      <c r="M1744" s="295"/>
      <c r="N1744" s="296"/>
      <c r="O1744" s="296"/>
      <c r="P1744" s="296"/>
      <c r="Q1744" s="296"/>
      <c r="R1744" s="296"/>
      <c r="S1744" s="296"/>
      <c r="T1744" s="297"/>
      <c r="AT1744" s="298" t="s">
        <v>148</v>
      </c>
      <c r="AU1744" s="298" t="s">
        <v>83</v>
      </c>
      <c r="AV1744" s="14" t="s">
        <v>81</v>
      </c>
      <c r="AW1744" s="14" t="s">
        <v>30</v>
      </c>
      <c r="AX1744" s="14" t="s">
        <v>73</v>
      </c>
      <c r="AY1744" s="298" t="s">
        <v>139</v>
      </c>
    </row>
    <row r="1745" spans="2:51" s="12" customFormat="1" ht="12">
      <c r="B1745" s="250"/>
      <c r="C1745" s="251"/>
      <c r="D1745" s="252" t="s">
        <v>148</v>
      </c>
      <c r="E1745" s="253" t="s">
        <v>1</v>
      </c>
      <c r="F1745" s="254" t="s">
        <v>2077</v>
      </c>
      <c r="G1745" s="251"/>
      <c r="H1745" s="255">
        <v>0.446</v>
      </c>
      <c r="I1745" s="256"/>
      <c r="J1745" s="251"/>
      <c r="K1745" s="251"/>
      <c r="L1745" s="257"/>
      <c r="M1745" s="258"/>
      <c r="N1745" s="259"/>
      <c r="O1745" s="259"/>
      <c r="P1745" s="259"/>
      <c r="Q1745" s="259"/>
      <c r="R1745" s="259"/>
      <c r="S1745" s="259"/>
      <c r="T1745" s="260"/>
      <c r="AT1745" s="261" t="s">
        <v>148</v>
      </c>
      <c r="AU1745" s="261" t="s">
        <v>83</v>
      </c>
      <c r="AV1745" s="12" t="s">
        <v>83</v>
      </c>
      <c r="AW1745" s="12" t="s">
        <v>30</v>
      </c>
      <c r="AX1745" s="12" t="s">
        <v>73</v>
      </c>
      <c r="AY1745" s="261" t="s">
        <v>139</v>
      </c>
    </row>
    <row r="1746" spans="2:51" s="12" customFormat="1" ht="12">
      <c r="B1746" s="250"/>
      <c r="C1746" s="251"/>
      <c r="D1746" s="252" t="s">
        <v>148</v>
      </c>
      <c r="E1746" s="253" t="s">
        <v>1</v>
      </c>
      <c r="F1746" s="254" t="s">
        <v>1478</v>
      </c>
      <c r="G1746" s="251"/>
      <c r="H1746" s="255">
        <v>0.433</v>
      </c>
      <c r="I1746" s="256"/>
      <c r="J1746" s="251"/>
      <c r="K1746" s="251"/>
      <c r="L1746" s="257"/>
      <c r="M1746" s="258"/>
      <c r="N1746" s="259"/>
      <c r="O1746" s="259"/>
      <c r="P1746" s="259"/>
      <c r="Q1746" s="259"/>
      <c r="R1746" s="259"/>
      <c r="S1746" s="259"/>
      <c r="T1746" s="260"/>
      <c r="AT1746" s="261" t="s">
        <v>148</v>
      </c>
      <c r="AU1746" s="261" t="s">
        <v>83</v>
      </c>
      <c r="AV1746" s="12" t="s">
        <v>83</v>
      </c>
      <c r="AW1746" s="12" t="s">
        <v>30</v>
      </c>
      <c r="AX1746" s="12" t="s">
        <v>73</v>
      </c>
      <c r="AY1746" s="261" t="s">
        <v>139</v>
      </c>
    </row>
    <row r="1747" spans="2:51" s="13" customFormat="1" ht="12">
      <c r="B1747" s="262"/>
      <c r="C1747" s="263"/>
      <c r="D1747" s="252" t="s">
        <v>148</v>
      </c>
      <c r="E1747" s="264" t="s">
        <v>1</v>
      </c>
      <c r="F1747" s="265" t="s">
        <v>150</v>
      </c>
      <c r="G1747" s="263"/>
      <c r="H1747" s="266">
        <v>2.893</v>
      </c>
      <c r="I1747" s="267"/>
      <c r="J1747" s="263"/>
      <c r="K1747" s="263"/>
      <c r="L1747" s="268"/>
      <c r="M1747" s="269"/>
      <c r="N1747" s="270"/>
      <c r="O1747" s="270"/>
      <c r="P1747" s="270"/>
      <c r="Q1747" s="270"/>
      <c r="R1747" s="270"/>
      <c r="S1747" s="270"/>
      <c r="T1747" s="271"/>
      <c r="AT1747" s="272" t="s">
        <v>148</v>
      </c>
      <c r="AU1747" s="272" t="s">
        <v>83</v>
      </c>
      <c r="AV1747" s="13" t="s">
        <v>146</v>
      </c>
      <c r="AW1747" s="13" t="s">
        <v>30</v>
      </c>
      <c r="AX1747" s="13" t="s">
        <v>81</v>
      </c>
      <c r="AY1747" s="272" t="s">
        <v>139</v>
      </c>
    </row>
    <row r="1748" spans="2:65" s="1" customFormat="1" ht="24" customHeight="1">
      <c r="B1748" s="38"/>
      <c r="C1748" s="237" t="s">
        <v>2078</v>
      </c>
      <c r="D1748" s="237" t="s">
        <v>141</v>
      </c>
      <c r="E1748" s="238" t="s">
        <v>2079</v>
      </c>
      <c r="F1748" s="239" t="s">
        <v>2080</v>
      </c>
      <c r="G1748" s="240" t="s">
        <v>144</v>
      </c>
      <c r="H1748" s="241">
        <v>3.15</v>
      </c>
      <c r="I1748" s="242"/>
      <c r="J1748" s="243">
        <f>ROUND(I1748*H1748,2)</f>
        <v>0</v>
      </c>
      <c r="K1748" s="239" t="s">
        <v>145</v>
      </c>
      <c r="L1748" s="43"/>
      <c r="M1748" s="244" t="s">
        <v>1</v>
      </c>
      <c r="N1748" s="245" t="s">
        <v>38</v>
      </c>
      <c r="O1748" s="86"/>
      <c r="P1748" s="246">
        <f>O1748*H1748</f>
        <v>0</v>
      </c>
      <c r="Q1748" s="246">
        <v>2.16</v>
      </c>
      <c r="R1748" s="246">
        <f>Q1748*H1748</f>
        <v>6.804</v>
      </c>
      <c r="S1748" s="246">
        <v>0</v>
      </c>
      <c r="T1748" s="247">
        <f>S1748*H1748</f>
        <v>0</v>
      </c>
      <c r="AR1748" s="248" t="s">
        <v>146</v>
      </c>
      <c r="AT1748" s="248" t="s">
        <v>141</v>
      </c>
      <c r="AU1748" s="248" t="s">
        <v>83</v>
      </c>
      <c r="AY1748" s="17" t="s">
        <v>139</v>
      </c>
      <c r="BE1748" s="249">
        <f>IF(N1748="základní",J1748,0)</f>
        <v>0</v>
      </c>
      <c r="BF1748" s="249">
        <f>IF(N1748="snížená",J1748,0)</f>
        <v>0</v>
      </c>
      <c r="BG1748" s="249">
        <f>IF(N1748="zákl. přenesená",J1748,0)</f>
        <v>0</v>
      </c>
      <c r="BH1748" s="249">
        <f>IF(N1748="sníž. přenesená",J1748,0)</f>
        <v>0</v>
      </c>
      <c r="BI1748" s="249">
        <f>IF(N1748="nulová",J1748,0)</f>
        <v>0</v>
      </c>
      <c r="BJ1748" s="17" t="s">
        <v>81</v>
      </c>
      <c r="BK1748" s="249">
        <f>ROUND(I1748*H1748,2)</f>
        <v>0</v>
      </c>
      <c r="BL1748" s="17" t="s">
        <v>146</v>
      </c>
      <c r="BM1748" s="248" t="s">
        <v>2081</v>
      </c>
    </row>
    <row r="1749" spans="2:51" s="14" customFormat="1" ht="12">
      <c r="B1749" s="289"/>
      <c r="C1749" s="290"/>
      <c r="D1749" s="252" t="s">
        <v>148</v>
      </c>
      <c r="E1749" s="291" t="s">
        <v>1</v>
      </c>
      <c r="F1749" s="292" t="s">
        <v>2082</v>
      </c>
      <c r="G1749" s="290"/>
      <c r="H1749" s="291" t="s">
        <v>1</v>
      </c>
      <c r="I1749" s="293"/>
      <c r="J1749" s="290"/>
      <c r="K1749" s="290"/>
      <c r="L1749" s="294"/>
      <c r="M1749" s="295"/>
      <c r="N1749" s="296"/>
      <c r="O1749" s="296"/>
      <c r="P1749" s="296"/>
      <c r="Q1749" s="296"/>
      <c r="R1749" s="296"/>
      <c r="S1749" s="296"/>
      <c r="T1749" s="297"/>
      <c r="AT1749" s="298" t="s">
        <v>148</v>
      </c>
      <c r="AU1749" s="298" t="s">
        <v>83</v>
      </c>
      <c r="AV1749" s="14" t="s">
        <v>81</v>
      </c>
      <c r="AW1749" s="14" t="s">
        <v>30</v>
      </c>
      <c r="AX1749" s="14" t="s">
        <v>73</v>
      </c>
      <c r="AY1749" s="298" t="s">
        <v>139</v>
      </c>
    </row>
    <row r="1750" spans="2:51" s="12" customFormat="1" ht="12">
      <c r="B1750" s="250"/>
      <c r="C1750" s="251"/>
      <c r="D1750" s="252" t="s">
        <v>148</v>
      </c>
      <c r="E1750" s="253" t="s">
        <v>1</v>
      </c>
      <c r="F1750" s="254" t="s">
        <v>2083</v>
      </c>
      <c r="G1750" s="251"/>
      <c r="H1750" s="255">
        <v>3.15</v>
      </c>
      <c r="I1750" s="256"/>
      <c r="J1750" s="251"/>
      <c r="K1750" s="251"/>
      <c r="L1750" s="257"/>
      <c r="M1750" s="258"/>
      <c r="N1750" s="259"/>
      <c r="O1750" s="259"/>
      <c r="P1750" s="259"/>
      <c r="Q1750" s="259"/>
      <c r="R1750" s="259"/>
      <c r="S1750" s="259"/>
      <c r="T1750" s="260"/>
      <c r="AT1750" s="261" t="s">
        <v>148</v>
      </c>
      <c r="AU1750" s="261" t="s">
        <v>83</v>
      </c>
      <c r="AV1750" s="12" t="s">
        <v>83</v>
      </c>
      <c r="AW1750" s="12" t="s">
        <v>30</v>
      </c>
      <c r="AX1750" s="12" t="s">
        <v>73</v>
      </c>
      <c r="AY1750" s="261" t="s">
        <v>139</v>
      </c>
    </row>
    <row r="1751" spans="2:51" s="13" customFormat="1" ht="12">
      <c r="B1751" s="262"/>
      <c r="C1751" s="263"/>
      <c r="D1751" s="252" t="s">
        <v>148</v>
      </c>
      <c r="E1751" s="264" t="s">
        <v>1</v>
      </c>
      <c r="F1751" s="265" t="s">
        <v>150</v>
      </c>
      <c r="G1751" s="263"/>
      <c r="H1751" s="266">
        <v>3.15</v>
      </c>
      <c r="I1751" s="267"/>
      <c r="J1751" s="263"/>
      <c r="K1751" s="263"/>
      <c r="L1751" s="268"/>
      <c r="M1751" s="269"/>
      <c r="N1751" s="270"/>
      <c r="O1751" s="270"/>
      <c r="P1751" s="270"/>
      <c r="Q1751" s="270"/>
      <c r="R1751" s="270"/>
      <c r="S1751" s="270"/>
      <c r="T1751" s="271"/>
      <c r="AT1751" s="272" t="s">
        <v>148</v>
      </c>
      <c r="AU1751" s="272" t="s">
        <v>83</v>
      </c>
      <c r="AV1751" s="13" t="s">
        <v>146</v>
      </c>
      <c r="AW1751" s="13" t="s">
        <v>30</v>
      </c>
      <c r="AX1751" s="13" t="s">
        <v>81</v>
      </c>
      <c r="AY1751" s="272" t="s">
        <v>139</v>
      </c>
    </row>
    <row r="1752" spans="2:65" s="1" customFormat="1" ht="24" customHeight="1">
      <c r="B1752" s="38"/>
      <c r="C1752" s="237" t="s">
        <v>2084</v>
      </c>
      <c r="D1752" s="237" t="s">
        <v>141</v>
      </c>
      <c r="E1752" s="238" t="s">
        <v>2085</v>
      </c>
      <c r="F1752" s="239" t="s">
        <v>2086</v>
      </c>
      <c r="G1752" s="240" t="s">
        <v>433</v>
      </c>
      <c r="H1752" s="241">
        <v>266.864</v>
      </c>
      <c r="I1752" s="242"/>
      <c r="J1752" s="243">
        <f>ROUND(I1752*H1752,2)</f>
        <v>0</v>
      </c>
      <c r="K1752" s="239" t="s">
        <v>145</v>
      </c>
      <c r="L1752" s="43"/>
      <c r="M1752" s="244" t="s">
        <v>1</v>
      </c>
      <c r="N1752" s="245" t="s">
        <v>38</v>
      </c>
      <c r="O1752" s="86"/>
      <c r="P1752" s="246">
        <f>O1752*H1752</f>
        <v>0</v>
      </c>
      <c r="Q1752" s="246">
        <v>0.00313</v>
      </c>
      <c r="R1752" s="246">
        <f>Q1752*H1752</f>
        <v>0.83528432</v>
      </c>
      <c r="S1752" s="246">
        <v>0</v>
      </c>
      <c r="T1752" s="247">
        <f>S1752*H1752</f>
        <v>0</v>
      </c>
      <c r="AR1752" s="248" t="s">
        <v>146</v>
      </c>
      <c r="AT1752" s="248" t="s">
        <v>141</v>
      </c>
      <c r="AU1752" s="248" t="s">
        <v>83</v>
      </c>
      <c r="AY1752" s="17" t="s">
        <v>139</v>
      </c>
      <c r="BE1752" s="249">
        <f>IF(N1752="základní",J1752,0)</f>
        <v>0</v>
      </c>
      <c r="BF1752" s="249">
        <f>IF(N1752="snížená",J1752,0)</f>
        <v>0</v>
      </c>
      <c r="BG1752" s="249">
        <f>IF(N1752="zákl. přenesená",J1752,0)</f>
        <v>0</v>
      </c>
      <c r="BH1752" s="249">
        <f>IF(N1752="sníž. přenesená",J1752,0)</f>
        <v>0</v>
      </c>
      <c r="BI1752" s="249">
        <f>IF(N1752="nulová",J1752,0)</f>
        <v>0</v>
      </c>
      <c r="BJ1752" s="17" t="s">
        <v>81</v>
      </c>
      <c r="BK1752" s="249">
        <f>ROUND(I1752*H1752,2)</f>
        <v>0</v>
      </c>
      <c r="BL1752" s="17" t="s">
        <v>146</v>
      </c>
      <c r="BM1752" s="248" t="s">
        <v>2087</v>
      </c>
    </row>
    <row r="1753" spans="2:51" s="12" customFormat="1" ht="12">
      <c r="B1753" s="250"/>
      <c r="C1753" s="251"/>
      <c r="D1753" s="252" t="s">
        <v>148</v>
      </c>
      <c r="E1753" s="253" t="s">
        <v>1</v>
      </c>
      <c r="F1753" s="254" t="s">
        <v>2088</v>
      </c>
      <c r="G1753" s="251"/>
      <c r="H1753" s="255">
        <v>60.713</v>
      </c>
      <c r="I1753" s="256"/>
      <c r="J1753" s="251"/>
      <c r="K1753" s="251"/>
      <c r="L1753" s="257"/>
      <c r="M1753" s="258"/>
      <c r="N1753" s="259"/>
      <c r="O1753" s="259"/>
      <c r="P1753" s="259"/>
      <c r="Q1753" s="259"/>
      <c r="R1753" s="259"/>
      <c r="S1753" s="259"/>
      <c r="T1753" s="260"/>
      <c r="AT1753" s="261" t="s">
        <v>148</v>
      </c>
      <c r="AU1753" s="261" t="s">
        <v>83</v>
      </c>
      <c r="AV1753" s="12" t="s">
        <v>83</v>
      </c>
      <c r="AW1753" s="12" t="s">
        <v>30</v>
      </c>
      <c r="AX1753" s="12" t="s">
        <v>73</v>
      </c>
      <c r="AY1753" s="261" t="s">
        <v>139</v>
      </c>
    </row>
    <row r="1754" spans="2:51" s="12" customFormat="1" ht="12">
      <c r="B1754" s="250"/>
      <c r="C1754" s="251"/>
      <c r="D1754" s="252" t="s">
        <v>148</v>
      </c>
      <c r="E1754" s="253" t="s">
        <v>1</v>
      </c>
      <c r="F1754" s="254" t="s">
        <v>2089</v>
      </c>
      <c r="G1754" s="251"/>
      <c r="H1754" s="255">
        <v>206.151</v>
      </c>
      <c r="I1754" s="256"/>
      <c r="J1754" s="251"/>
      <c r="K1754" s="251"/>
      <c r="L1754" s="257"/>
      <c r="M1754" s="258"/>
      <c r="N1754" s="259"/>
      <c r="O1754" s="259"/>
      <c r="P1754" s="259"/>
      <c r="Q1754" s="259"/>
      <c r="R1754" s="259"/>
      <c r="S1754" s="259"/>
      <c r="T1754" s="260"/>
      <c r="AT1754" s="261" t="s">
        <v>148</v>
      </c>
      <c r="AU1754" s="261" t="s">
        <v>83</v>
      </c>
      <c r="AV1754" s="12" t="s">
        <v>83</v>
      </c>
      <c r="AW1754" s="12" t="s">
        <v>30</v>
      </c>
      <c r="AX1754" s="12" t="s">
        <v>73</v>
      </c>
      <c r="AY1754" s="261" t="s">
        <v>139</v>
      </c>
    </row>
    <row r="1755" spans="2:51" s="13" customFormat="1" ht="12">
      <c r="B1755" s="262"/>
      <c r="C1755" s="263"/>
      <c r="D1755" s="252" t="s">
        <v>148</v>
      </c>
      <c r="E1755" s="264" t="s">
        <v>1</v>
      </c>
      <c r="F1755" s="265" t="s">
        <v>150</v>
      </c>
      <c r="G1755" s="263"/>
      <c r="H1755" s="266">
        <v>266.86400000000003</v>
      </c>
      <c r="I1755" s="267"/>
      <c r="J1755" s="263"/>
      <c r="K1755" s="263"/>
      <c r="L1755" s="268"/>
      <c r="M1755" s="269"/>
      <c r="N1755" s="270"/>
      <c r="O1755" s="270"/>
      <c r="P1755" s="270"/>
      <c r="Q1755" s="270"/>
      <c r="R1755" s="270"/>
      <c r="S1755" s="270"/>
      <c r="T1755" s="271"/>
      <c r="AT1755" s="272" t="s">
        <v>148</v>
      </c>
      <c r="AU1755" s="272" t="s">
        <v>83</v>
      </c>
      <c r="AV1755" s="13" t="s">
        <v>146</v>
      </c>
      <c r="AW1755" s="13" t="s">
        <v>30</v>
      </c>
      <c r="AX1755" s="13" t="s">
        <v>81</v>
      </c>
      <c r="AY1755" s="272" t="s">
        <v>139</v>
      </c>
    </row>
    <row r="1756" spans="2:65" s="1" customFormat="1" ht="16.5" customHeight="1">
      <c r="B1756" s="38"/>
      <c r="C1756" s="273" t="s">
        <v>2090</v>
      </c>
      <c r="D1756" s="273" t="s">
        <v>174</v>
      </c>
      <c r="E1756" s="274" t="s">
        <v>2091</v>
      </c>
      <c r="F1756" s="275" t="s">
        <v>2092</v>
      </c>
      <c r="G1756" s="276" t="s">
        <v>433</v>
      </c>
      <c r="H1756" s="277">
        <v>299.421</v>
      </c>
      <c r="I1756" s="278"/>
      <c r="J1756" s="279">
        <f>ROUND(I1756*H1756,2)</f>
        <v>0</v>
      </c>
      <c r="K1756" s="275" t="s">
        <v>1</v>
      </c>
      <c r="L1756" s="280"/>
      <c r="M1756" s="281" t="s">
        <v>1</v>
      </c>
      <c r="N1756" s="282" t="s">
        <v>38</v>
      </c>
      <c r="O1756" s="86"/>
      <c r="P1756" s="246">
        <f>O1756*H1756</f>
        <v>0</v>
      </c>
      <c r="Q1756" s="246">
        <v>0.008</v>
      </c>
      <c r="R1756" s="246">
        <f>Q1756*H1756</f>
        <v>2.395368</v>
      </c>
      <c r="S1756" s="246">
        <v>0</v>
      </c>
      <c r="T1756" s="247">
        <f>S1756*H1756</f>
        <v>0</v>
      </c>
      <c r="AR1756" s="248" t="s">
        <v>178</v>
      </c>
      <c r="AT1756" s="248" t="s">
        <v>174</v>
      </c>
      <c r="AU1756" s="248" t="s">
        <v>83</v>
      </c>
      <c r="AY1756" s="17" t="s">
        <v>139</v>
      </c>
      <c r="BE1756" s="249">
        <f>IF(N1756="základní",J1756,0)</f>
        <v>0</v>
      </c>
      <c r="BF1756" s="249">
        <f>IF(N1756="snížená",J1756,0)</f>
        <v>0</v>
      </c>
      <c r="BG1756" s="249">
        <f>IF(N1756="zákl. přenesená",J1756,0)</f>
        <v>0</v>
      </c>
      <c r="BH1756" s="249">
        <f>IF(N1756="sníž. přenesená",J1756,0)</f>
        <v>0</v>
      </c>
      <c r="BI1756" s="249">
        <f>IF(N1756="nulová",J1756,0)</f>
        <v>0</v>
      </c>
      <c r="BJ1756" s="17" t="s">
        <v>81</v>
      </c>
      <c r="BK1756" s="249">
        <f>ROUND(I1756*H1756,2)</f>
        <v>0</v>
      </c>
      <c r="BL1756" s="17" t="s">
        <v>146</v>
      </c>
      <c r="BM1756" s="248" t="s">
        <v>2093</v>
      </c>
    </row>
    <row r="1757" spans="2:51" s="12" customFormat="1" ht="12">
      <c r="B1757" s="250"/>
      <c r="C1757" s="251"/>
      <c r="D1757" s="252" t="s">
        <v>148</v>
      </c>
      <c r="E1757" s="253" t="s">
        <v>1</v>
      </c>
      <c r="F1757" s="254" t="s">
        <v>2094</v>
      </c>
      <c r="G1757" s="251"/>
      <c r="H1757" s="255">
        <v>293.55</v>
      </c>
      <c r="I1757" s="256"/>
      <c r="J1757" s="251"/>
      <c r="K1757" s="251"/>
      <c r="L1757" s="257"/>
      <c r="M1757" s="258"/>
      <c r="N1757" s="259"/>
      <c r="O1757" s="259"/>
      <c r="P1757" s="259"/>
      <c r="Q1757" s="259"/>
      <c r="R1757" s="259"/>
      <c r="S1757" s="259"/>
      <c r="T1757" s="260"/>
      <c r="AT1757" s="261" t="s">
        <v>148</v>
      </c>
      <c r="AU1757" s="261" t="s">
        <v>83</v>
      </c>
      <c r="AV1757" s="12" t="s">
        <v>83</v>
      </c>
      <c r="AW1757" s="12" t="s">
        <v>30</v>
      </c>
      <c r="AX1757" s="12" t="s">
        <v>73</v>
      </c>
      <c r="AY1757" s="261" t="s">
        <v>139</v>
      </c>
    </row>
    <row r="1758" spans="2:51" s="13" customFormat="1" ht="12">
      <c r="B1758" s="262"/>
      <c r="C1758" s="263"/>
      <c r="D1758" s="252" t="s">
        <v>148</v>
      </c>
      <c r="E1758" s="264" t="s">
        <v>1</v>
      </c>
      <c r="F1758" s="265" t="s">
        <v>150</v>
      </c>
      <c r="G1758" s="263"/>
      <c r="H1758" s="266">
        <v>293.55</v>
      </c>
      <c r="I1758" s="267"/>
      <c r="J1758" s="263"/>
      <c r="K1758" s="263"/>
      <c r="L1758" s="268"/>
      <c r="M1758" s="269"/>
      <c r="N1758" s="270"/>
      <c r="O1758" s="270"/>
      <c r="P1758" s="270"/>
      <c r="Q1758" s="270"/>
      <c r="R1758" s="270"/>
      <c r="S1758" s="270"/>
      <c r="T1758" s="271"/>
      <c r="AT1758" s="272" t="s">
        <v>148</v>
      </c>
      <c r="AU1758" s="272" t="s">
        <v>83</v>
      </c>
      <c r="AV1758" s="13" t="s">
        <v>146</v>
      </c>
      <c r="AW1758" s="13" t="s">
        <v>30</v>
      </c>
      <c r="AX1758" s="13" t="s">
        <v>73</v>
      </c>
      <c r="AY1758" s="272" t="s">
        <v>139</v>
      </c>
    </row>
    <row r="1759" spans="2:51" s="12" customFormat="1" ht="12">
      <c r="B1759" s="250"/>
      <c r="C1759" s="251"/>
      <c r="D1759" s="252" t="s">
        <v>148</v>
      </c>
      <c r="E1759" s="253" t="s">
        <v>1</v>
      </c>
      <c r="F1759" s="254" t="s">
        <v>2095</v>
      </c>
      <c r="G1759" s="251"/>
      <c r="H1759" s="255">
        <v>299.421</v>
      </c>
      <c r="I1759" s="256"/>
      <c r="J1759" s="251"/>
      <c r="K1759" s="251"/>
      <c r="L1759" s="257"/>
      <c r="M1759" s="258"/>
      <c r="N1759" s="259"/>
      <c r="O1759" s="259"/>
      <c r="P1759" s="259"/>
      <c r="Q1759" s="259"/>
      <c r="R1759" s="259"/>
      <c r="S1759" s="259"/>
      <c r="T1759" s="260"/>
      <c r="AT1759" s="261" t="s">
        <v>148</v>
      </c>
      <c r="AU1759" s="261" t="s">
        <v>83</v>
      </c>
      <c r="AV1759" s="12" t="s">
        <v>83</v>
      </c>
      <c r="AW1759" s="12" t="s">
        <v>30</v>
      </c>
      <c r="AX1759" s="12" t="s">
        <v>81</v>
      </c>
      <c r="AY1759" s="261" t="s">
        <v>139</v>
      </c>
    </row>
    <row r="1760" spans="2:65" s="1" customFormat="1" ht="24" customHeight="1">
      <c r="B1760" s="38"/>
      <c r="C1760" s="237" t="s">
        <v>2096</v>
      </c>
      <c r="D1760" s="237" t="s">
        <v>141</v>
      </c>
      <c r="E1760" s="238" t="s">
        <v>2097</v>
      </c>
      <c r="F1760" s="239" t="s">
        <v>2098</v>
      </c>
      <c r="G1760" s="240" t="s">
        <v>433</v>
      </c>
      <c r="H1760" s="241">
        <v>67.67</v>
      </c>
      <c r="I1760" s="242"/>
      <c r="J1760" s="243">
        <f>ROUND(I1760*H1760,2)</f>
        <v>0</v>
      </c>
      <c r="K1760" s="239" t="s">
        <v>1</v>
      </c>
      <c r="L1760" s="43"/>
      <c r="M1760" s="244" t="s">
        <v>1</v>
      </c>
      <c r="N1760" s="245" t="s">
        <v>38</v>
      </c>
      <c r="O1760" s="86"/>
      <c r="P1760" s="246">
        <f>O1760*H1760</f>
        <v>0</v>
      </c>
      <c r="Q1760" s="246">
        <v>0.02556</v>
      </c>
      <c r="R1760" s="246">
        <f>Q1760*H1760</f>
        <v>1.7296452</v>
      </c>
      <c r="S1760" s="246">
        <v>0</v>
      </c>
      <c r="T1760" s="247">
        <f>S1760*H1760</f>
        <v>0</v>
      </c>
      <c r="AR1760" s="248" t="s">
        <v>146</v>
      </c>
      <c r="AT1760" s="248" t="s">
        <v>141</v>
      </c>
      <c r="AU1760" s="248" t="s">
        <v>83</v>
      </c>
      <c r="AY1760" s="17" t="s">
        <v>139</v>
      </c>
      <c r="BE1760" s="249">
        <f>IF(N1760="základní",J1760,0)</f>
        <v>0</v>
      </c>
      <c r="BF1760" s="249">
        <f>IF(N1760="snížená",J1760,0)</f>
        <v>0</v>
      </c>
      <c r="BG1760" s="249">
        <f>IF(N1760="zákl. přenesená",J1760,0)</f>
        <v>0</v>
      </c>
      <c r="BH1760" s="249">
        <f>IF(N1760="sníž. přenesená",J1760,0)</f>
        <v>0</v>
      </c>
      <c r="BI1760" s="249">
        <f>IF(N1760="nulová",J1760,0)</f>
        <v>0</v>
      </c>
      <c r="BJ1760" s="17" t="s">
        <v>81</v>
      </c>
      <c r="BK1760" s="249">
        <f>ROUND(I1760*H1760,2)</f>
        <v>0</v>
      </c>
      <c r="BL1760" s="17" t="s">
        <v>146</v>
      </c>
      <c r="BM1760" s="248" t="s">
        <v>2099</v>
      </c>
    </row>
    <row r="1761" spans="2:51" s="12" customFormat="1" ht="12">
      <c r="B1761" s="250"/>
      <c r="C1761" s="251"/>
      <c r="D1761" s="252" t="s">
        <v>148</v>
      </c>
      <c r="E1761" s="253" t="s">
        <v>1</v>
      </c>
      <c r="F1761" s="254" t="s">
        <v>2064</v>
      </c>
      <c r="G1761" s="251"/>
      <c r="H1761" s="255">
        <v>67.67</v>
      </c>
      <c r="I1761" s="256"/>
      <c r="J1761" s="251"/>
      <c r="K1761" s="251"/>
      <c r="L1761" s="257"/>
      <c r="M1761" s="258"/>
      <c r="N1761" s="259"/>
      <c r="O1761" s="259"/>
      <c r="P1761" s="259"/>
      <c r="Q1761" s="259"/>
      <c r="R1761" s="259"/>
      <c r="S1761" s="259"/>
      <c r="T1761" s="260"/>
      <c r="AT1761" s="261" t="s">
        <v>148</v>
      </c>
      <c r="AU1761" s="261" t="s">
        <v>83</v>
      </c>
      <c r="AV1761" s="12" t="s">
        <v>83</v>
      </c>
      <c r="AW1761" s="12" t="s">
        <v>30</v>
      </c>
      <c r="AX1761" s="12" t="s">
        <v>73</v>
      </c>
      <c r="AY1761" s="261" t="s">
        <v>139</v>
      </c>
    </row>
    <row r="1762" spans="2:51" s="13" customFormat="1" ht="12">
      <c r="B1762" s="262"/>
      <c r="C1762" s="263"/>
      <c r="D1762" s="252" t="s">
        <v>148</v>
      </c>
      <c r="E1762" s="264" t="s">
        <v>1</v>
      </c>
      <c r="F1762" s="265" t="s">
        <v>150</v>
      </c>
      <c r="G1762" s="263"/>
      <c r="H1762" s="266">
        <v>67.67</v>
      </c>
      <c r="I1762" s="267"/>
      <c r="J1762" s="263"/>
      <c r="K1762" s="263"/>
      <c r="L1762" s="268"/>
      <c r="M1762" s="269"/>
      <c r="N1762" s="270"/>
      <c r="O1762" s="270"/>
      <c r="P1762" s="270"/>
      <c r="Q1762" s="270"/>
      <c r="R1762" s="270"/>
      <c r="S1762" s="270"/>
      <c r="T1762" s="271"/>
      <c r="AT1762" s="272" t="s">
        <v>148</v>
      </c>
      <c r="AU1762" s="272" t="s">
        <v>83</v>
      </c>
      <c r="AV1762" s="13" t="s">
        <v>146</v>
      </c>
      <c r="AW1762" s="13" t="s">
        <v>30</v>
      </c>
      <c r="AX1762" s="13" t="s">
        <v>81</v>
      </c>
      <c r="AY1762" s="272" t="s">
        <v>139</v>
      </c>
    </row>
    <row r="1763" spans="2:65" s="1" customFormat="1" ht="24" customHeight="1">
      <c r="B1763" s="38"/>
      <c r="C1763" s="237" t="s">
        <v>2100</v>
      </c>
      <c r="D1763" s="237" t="s">
        <v>141</v>
      </c>
      <c r="E1763" s="238" t="s">
        <v>2101</v>
      </c>
      <c r="F1763" s="239" t="s">
        <v>2102</v>
      </c>
      <c r="G1763" s="240" t="s">
        <v>177</v>
      </c>
      <c r="H1763" s="241">
        <v>30</v>
      </c>
      <c r="I1763" s="242"/>
      <c r="J1763" s="243">
        <f>ROUND(I1763*H1763,2)</f>
        <v>0</v>
      </c>
      <c r="K1763" s="239" t="s">
        <v>145</v>
      </c>
      <c r="L1763" s="43"/>
      <c r="M1763" s="244" t="s">
        <v>1</v>
      </c>
      <c r="N1763" s="245" t="s">
        <v>38</v>
      </c>
      <c r="O1763" s="86"/>
      <c r="P1763" s="246">
        <f>O1763*H1763</f>
        <v>0</v>
      </c>
      <c r="Q1763" s="246">
        <v>0.01698</v>
      </c>
      <c r="R1763" s="246">
        <f>Q1763*H1763</f>
        <v>0.5094</v>
      </c>
      <c r="S1763" s="246">
        <v>0</v>
      </c>
      <c r="T1763" s="247">
        <f>S1763*H1763</f>
        <v>0</v>
      </c>
      <c r="AR1763" s="248" t="s">
        <v>146</v>
      </c>
      <c r="AT1763" s="248" t="s">
        <v>141</v>
      </c>
      <c r="AU1763" s="248" t="s">
        <v>83</v>
      </c>
      <c r="AY1763" s="17" t="s">
        <v>139</v>
      </c>
      <c r="BE1763" s="249">
        <f>IF(N1763="základní",J1763,0)</f>
        <v>0</v>
      </c>
      <c r="BF1763" s="249">
        <f>IF(N1763="snížená",J1763,0)</f>
        <v>0</v>
      </c>
      <c r="BG1763" s="249">
        <f>IF(N1763="zákl. přenesená",J1763,0)</f>
        <v>0</v>
      </c>
      <c r="BH1763" s="249">
        <f>IF(N1763="sníž. přenesená",J1763,0)</f>
        <v>0</v>
      </c>
      <c r="BI1763" s="249">
        <f>IF(N1763="nulová",J1763,0)</f>
        <v>0</v>
      </c>
      <c r="BJ1763" s="17" t="s">
        <v>81</v>
      </c>
      <c r="BK1763" s="249">
        <f>ROUND(I1763*H1763,2)</f>
        <v>0</v>
      </c>
      <c r="BL1763" s="17" t="s">
        <v>146</v>
      </c>
      <c r="BM1763" s="248" t="s">
        <v>2103</v>
      </c>
    </row>
    <row r="1764" spans="2:51" s="12" customFormat="1" ht="12">
      <c r="B1764" s="250"/>
      <c r="C1764" s="251"/>
      <c r="D1764" s="252" t="s">
        <v>148</v>
      </c>
      <c r="E1764" s="253" t="s">
        <v>1</v>
      </c>
      <c r="F1764" s="254" t="s">
        <v>2104</v>
      </c>
      <c r="G1764" s="251"/>
      <c r="H1764" s="255">
        <v>11</v>
      </c>
      <c r="I1764" s="256"/>
      <c r="J1764" s="251"/>
      <c r="K1764" s="251"/>
      <c r="L1764" s="257"/>
      <c r="M1764" s="258"/>
      <c r="N1764" s="259"/>
      <c r="O1764" s="259"/>
      <c r="P1764" s="259"/>
      <c r="Q1764" s="259"/>
      <c r="R1764" s="259"/>
      <c r="S1764" s="259"/>
      <c r="T1764" s="260"/>
      <c r="AT1764" s="261" t="s">
        <v>148</v>
      </c>
      <c r="AU1764" s="261" t="s">
        <v>83</v>
      </c>
      <c r="AV1764" s="12" t="s">
        <v>83</v>
      </c>
      <c r="AW1764" s="12" t="s">
        <v>30</v>
      </c>
      <c r="AX1764" s="12" t="s">
        <v>73</v>
      </c>
      <c r="AY1764" s="261" t="s">
        <v>139</v>
      </c>
    </row>
    <row r="1765" spans="2:51" s="12" customFormat="1" ht="12">
      <c r="B1765" s="250"/>
      <c r="C1765" s="251"/>
      <c r="D1765" s="252" t="s">
        <v>148</v>
      </c>
      <c r="E1765" s="253" t="s">
        <v>1</v>
      </c>
      <c r="F1765" s="254" t="s">
        <v>2105</v>
      </c>
      <c r="G1765" s="251"/>
      <c r="H1765" s="255">
        <v>9</v>
      </c>
      <c r="I1765" s="256"/>
      <c r="J1765" s="251"/>
      <c r="K1765" s="251"/>
      <c r="L1765" s="257"/>
      <c r="M1765" s="258"/>
      <c r="N1765" s="259"/>
      <c r="O1765" s="259"/>
      <c r="P1765" s="259"/>
      <c r="Q1765" s="259"/>
      <c r="R1765" s="259"/>
      <c r="S1765" s="259"/>
      <c r="T1765" s="260"/>
      <c r="AT1765" s="261" t="s">
        <v>148</v>
      </c>
      <c r="AU1765" s="261" t="s">
        <v>83</v>
      </c>
      <c r="AV1765" s="12" t="s">
        <v>83</v>
      </c>
      <c r="AW1765" s="12" t="s">
        <v>30</v>
      </c>
      <c r="AX1765" s="12" t="s">
        <v>73</v>
      </c>
      <c r="AY1765" s="261" t="s">
        <v>139</v>
      </c>
    </row>
    <row r="1766" spans="2:51" s="12" customFormat="1" ht="12">
      <c r="B1766" s="250"/>
      <c r="C1766" s="251"/>
      <c r="D1766" s="252" t="s">
        <v>148</v>
      </c>
      <c r="E1766" s="253" t="s">
        <v>1</v>
      </c>
      <c r="F1766" s="254" t="s">
        <v>2106</v>
      </c>
      <c r="G1766" s="251"/>
      <c r="H1766" s="255">
        <v>5</v>
      </c>
      <c r="I1766" s="256"/>
      <c r="J1766" s="251"/>
      <c r="K1766" s="251"/>
      <c r="L1766" s="257"/>
      <c r="M1766" s="258"/>
      <c r="N1766" s="259"/>
      <c r="O1766" s="259"/>
      <c r="P1766" s="259"/>
      <c r="Q1766" s="259"/>
      <c r="R1766" s="259"/>
      <c r="S1766" s="259"/>
      <c r="T1766" s="260"/>
      <c r="AT1766" s="261" t="s">
        <v>148</v>
      </c>
      <c r="AU1766" s="261" t="s">
        <v>83</v>
      </c>
      <c r="AV1766" s="12" t="s">
        <v>83</v>
      </c>
      <c r="AW1766" s="12" t="s">
        <v>30</v>
      </c>
      <c r="AX1766" s="12" t="s">
        <v>73</v>
      </c>
      <c r="AY1766" s="261" t="s">
        <v>139</v>
      </c>
    </row>
    <row r="1767" spans="2:51" s="12" customFormat="1" ht="12">
      <c r="B1767" s="250"/>
      <c r="C1767" s="251"/>
      <c r="D1767" s="252" t="s">
        <v>148</v>
      </c>
      <c r="E1767" s="253" t="s">
        <v>1</v>
      </c>
      <c r="F1767" s="254" t="s">
        <v>2107</v>
      </c>
      <c r="G1767" s="251"/>
      <c r="H1767" s="255">
        <v>1</v>
      </c>
      <c r="I1767" s="256"/>
      <c r="J1767" s="251"/>
      <c r="K1767" s="251"/>
      <c r="L1767" s="257"/>
      <c r="M1767" s="258"/>
      <c r="N1767" s="259"/>
      <c r="O1767" s="259"/>
      <c r="P1767" s="259"/>
      <c r="Q1767" s="259"/>
      <c r="R1767" s="259"/>
      <c r="S1767" s="259"/>
      <c r="T1767" s="260"/>
      <c r="AT1767" s="261" t="s">
        <v>148</v>
      </c>
      <c r="AU1767" s="261" t="s">
        <v>83</v>
      </c>
      <c r="AV1767" s="12" t="s">
        <v>83</v>
      </c>
      <c r="AW1767" s="12" t="s">
        <v>30</v>
      </c>
      <c r="AX1767" s="12" t="s">
        <v>73</v>
      </c>
      <c r="AY1767" s="261" t="s">
        <v>139</v>
      </c>
    </row>
    <row r="1768" spans="2:51" s="12" customFormat="1" ht="12">
      <c r="B1768" s="250"/>
      <c r="C1768" s="251"/>
      <c r="D1768" s="252" t="s">
        <v>148</v>
      </c>
      <c r="E1768" s="253" t="s">
        <v>1</v>
      </c>
      <c r="F1768" s="254" t="s">
        <v>2108</v>
      </c>
      <c r="G1768" s="251"/>
      <c r="H1768" s="255">
        <v>1</v>
      </c>
      <c r="I1768" s="256"/>
      <c r="J1768" s="251"/>
      <c r="K1768" s="251"/>
      <c r="L1768" s="257"/>
      <c r="M1768" s="258"/>
      <c r="N1768" s="259"/>
      <c r="O1768" s="259"/>
      <c r="P1768" s="259"/>
      <c r="Q1768" s="259"/>
      <c r="R1768" s="259"/>
      <c r="S1768" s="259"/>
      <c r="T1768" s="260"/>
      <c r="AT1768" s="261" t="s">
        <v>148</v>
      </c>
      <c r="AU1768" s="261" t="s">
        <v>83</v>
      </c>
      <c r="AV1768" s="12" t="s">
        <v>83</v>
      </c>
      <c r="AW1768" s="12" t="s">
        <v>30</v>
      </c>
      <c r="AX1768" s="12" t="s">
        <v>73</v>
      </c>
      <c r="AY1768" s="261" t="s">
        <v>139</v>
      </c>
    </row>
    <row r="1769" spans="2:51" s="12" customFormat="1" ht="12">
      <c r="B1769" s="250"/>
      <c r="C1769" s="251"/>
      <c r="D1769" s="252" t="s">
        <v>148</v>
      </c>
      <c r="E1769" s="253" t="s">
        <v>1</v>
      </c>
      <c r="F1769" s="254" t="s">
        <v>2109</v>
      </c>
      <c r="G1769" s="251"/>
      <c r="H1769" s="255">
        <v>2</v>
      </c>
      <c r="I1769" s="256"/>
      <c r="J1769" s="251"/>
      <c r="K1769" s="251"/>
      <c r="L1769" s="257"/>
      <c r="M1769" s="258"/>
      <c r="N1769" s="259"/>
      <c r="O1769" s="259"/>
      <c r="P1769" s="259"/>
      <c r="Q1769" s="259"/>
      <c r="R1769" s="259"/>
      <c r="S1769" s="259"/>
      <c r="T1769" s="260"/>
      <c r="AT1769" s="261" t="s">
        <v>148</v>
      </c>
      <c r="AU1769" s="261" t="s">
        <v>83</v>
      </c>
      <c r="AV1769" s="12" t="s">
        <v>83</v>
      </c>
      <c r="AW1769" s="12" t="s">
        <v>30</v>
      </c>
      <c r="AX1769" s="12" t="s">
        <v>73</v>
      </c>
      <c r="AY1769" s="261" t="s">
        <v>139</v>
      </c>
    </row>
    <row r="1770" spans="2:51" s="12" customFormat="1" ht="12">
      <c r="B1770" s="250"/>
      <c r="C1770" s="251"/>
      <c r="D1770" s="252" t="s">
        <v>148</v>
      </c>
      <c r="E1770" s="253" t="s">
        <v>1</v>
      </c>
      <c r="F1770" s="254" t="s">
        <v>2110</v>
      </c>
      <c r="G1770" s="251"/>
      <c r="H1770" s="255">
        <v>1</v>
      </c>
      <c r="I1770" s="256"/>
      <c r="J1770" s="251"/>
      <c r="K1770" s="251"/>
      <c r="L1770" s="257"/>
      <c r="M1770" s="258"/>
      <c r="N1770" s="259"/>
      <c r="O1770" s="259"/>
      <c r="P1770" s="259"/>
      <c r="Q1770" s="259"/>
      <c r="R1770" s="259"/>
      <c r="S1770" s="259"/>
      <c r="T1770" s="260"/>
      <c r="AT1770" s="261" t="s">
        <v>148</v>
      </c>
      <c r="AU1770" s="261" t="s">
        <v>83</v>
      </c>
      <c r="AV1770" s="12" t="s">
        <v>83</v>
      </c>
      <c r="AW1770" s="12" t="s">
        <v>30</v>
      </c>
      <c r="AX1770" s="12" t="s">
        <v>73</v>
      </c>
      <c r="AY1770" s="261" t="s">
        <v>139</v>
      </c>
    </row>
    <row r="1771" spans="2:51" s="13" customFormat="1" ht="12">
      <c r="B1771" s="262"/>
      <c r="C1771" s="263"/>
      <c r="D1771" s="252" t="s">
        <v>148</v>
      </c>
      <c r="E1771" s="264" t="s">
        <v>1</v>
      </c>
      <c r="F1771" s="265" t="s">
        <v>150</v>
      </c>
      <c r="G1771" s="263"/>
      <c r="H1771" s="266">
        <v>30</v>
      </c>
      <c r="I1771" s="267"/>
      <c r="J1771" s="263"/>
      <c r="K1771" s="263"/>
      <c r="L1771" s="268"/>
      <c r="M1771" s="269"/>
      <c r="N1771" s="270"/>
      <c r="O1771" s="270"/>
      <c r="P1771" s="270"/>
      <c r="Q1771" s="270"/>
      <c r="R1771" s="270"/>
      <c r="S1771" s="270"/>
      <c r="T1771" s="271"/>
      <c r="AT1771" s="272" t="s">
        <v>148</v>
      </c>
      <c r="AU1771" s="272" t="s">
        <v>83</v>
      </c>
      <c r="AV1771" s="13" t="s">
        <v>146</v>
      </c>
      <c r="AW1771" s="13" t="s">
        <v>30</v>
      </c>
      <c r="AX1771" s="13" t="s">
        <v>81</v>
      </c>
      <c r="AY1771" s="272" t="s">
        <v>139</v>
      </c>
    </row>
    <row r="1772" spans="2:65" s="1" customFormat="1" ht="16.5" customHeight="1">
      <c r="B1772" s="38"/>
      <c r="C1772" s="273" t="s">
        <v>2111</v>
      </c>
      <c r="D1772" s="273" t="s">
        <v>174</v>
      </c>
      <c r="E1772" s="274" t="s">
        <v>2112</v>
      </c>
      <c r="F1772" s="275" t="s">
        <v>2113</v>
      </c>
      <c r="G1772" s="276" t="s">
        <v>177</v>
      </c>
      <c r="H1772" s="277">
        <v>20</v>
      </c>
      <c r="I1772" s="278"/>
      <c r="J1772" s="279">
        <f>ROUND(I1772*H1772,2)</f>
        <v>0</v>
      </c>
      <c r="K1772" s="275" t="s">
        <v>1</v>
      </c>
      <c r="L1772" s="280"/>
      <c r="M1772" s="281" t="s">
        <v>1</v>
      </c>
      <c r="N1772" s="282" t="s">
        <v>38</v>
      </c>
      <c r="O1772" s="86"/>
      <c r="P1772" s="246">
        <f>O1772*H1772</f>
        <v>0</v>
      </c>
      <c r="Q1772" s="246">
        <v>0.011</v>
      </c>
      <c r="R1772" s="246">
        <f>Q1772*H1772</f>
        <v>0.21999999999999997</v>
      </c>
      <c r="S1772" s="246">
        <v>0</v>
      </c>
      <c r="T1772" s="247">
        <f>S1772*H1772</f>
        <v>0</v>
      </c>
      <c r="AR1772" s="248" t="s">
        <v>178</v>
      </c>
      <c r="AT1772" s="248" t="s">
        <v>174</v>
      </c>
      <c r="AU1772" s="248" t="s">
        <v>83</v>
      </c>
      <c r="AY1772" s="17" t="s">
        <v>139</v>
      </c>
      <c r="BE1772" s="249">
        <f>IF(N1772="základní",J1772,0)</f>
        <v>0</v>
      </c>
      <c r="BF1772" s="249">
        <f>IF(N1772="snížená",J1772,0)</f>
        <v>0</v>
      </c>
      <c r="BG1772" s="249">
        <f>IF(N1772="zákl. přenesená",J1772,0)</f>
        <v>0</v>
      </c>
      <c r="BH1772" s="249">
        <f>IF(N1772="sníž. přenesená",J1772,0)</f>
        <v>0</v>
      </c>
      <c r="BI1772" s="249">
        <f>IF(N1772="nulová",J1772,0)</f>
        <v>0</v>
      </c>
      <c r="BJ1772" s="17" t="s">
        <v>81</v>
      </c>
      <c r="BK1772" s="249">
        <f>ROUND(I1772*H1772,2)</f>
        <v>0</v>
      </c>
      <c r="BL1772" s="17" t="s">
        <v>146</v>
      </c>
      <c r="BM1772" s="248" t="s">
        <v>2114</v>
      </c>
    </row>
    <row r="1773" spans="2:51" s="12" customFormat="1" ht="12">
      <c r="B1773" s="250"/>
      <c r="C1773" s="251"/>
      <c r="D1773" s="252" t="s">
        <v>148</v>
      </c>
      <c r="E1773" s="253" t="s">
        <v>1</v>
      </c>
      <c r="F1773" s="254" t="s">
        <v>2104</v>
      </c>
      <c r="G1773" s="251"/>
      <c r="H1773" s="255">
        <v>11</v>
      </c>
      <c r="I1773" s="256"/>
      <c r="J1773" s="251"/>
      <c r="K1773" s="251"/>
      <c r="L1773" s="257"/>
      <c r="M1773" s="258"/>
      <c r="N1773" s="259"/>
      <c r="O1773" s="259"/>
      <c r="P1773" s="259"/>
      <c r="Q1773" s="259"/>
      <c r="R1773" s="259"/>
      <c r="S1773" s="259"/>
      <c r="T1773" s="260"/>
      <c r="AT1773" s="261" t="s">
        <v>148</v>
      </c>
      <c r="AU1773" s="261" t="s">
        <v>83</v>
      </c>
      <c r="AV1773" s="12" t="s">
        <v>83</v>
      </c>
      <c r="AW1773" s="12" t="s">
        <v>30</v>
      </c>
      <c r="AX1773" s="12" t="s">
        <v>73</v>
      </c>
      <c r="AY1773" s="261" t="s">
        <v>139</v>
      </c>
    </row>
    <row r="1774" spans="2:51" s="12" customFormat="1" ht="12">
      <c r="B1774" s="250"/>
      <c r="C1774" s="251"/>
      <c r="D1774" s="252" t="s">
        <v>148</v>
      </c>
      <c r="E1774" s="253" t="s">
        <v>1</v>
      </c>
      <c r="F1774" s="254" t="s">
        <v>2105</v>
      </c>
      <c r="G1774" s="251"/>
      <c r="H1774" s="255">
        <v>9</v>
      </c>
      <c r="I1774" s="256"/>
      <c r="J1774" s="251"/>
      <c r="K1774" s="251"/>
      <c r="L1774" s="257"/>
      <c r="M1774" s="258"/>
      <c r="N1774" s="259"/>
      <c r="O1774" s="259"/>
      <c r="P1774" s="259"/>
      <c r="Q1774" s="259"/>
      <c r="R1774" s="259"/>
      <c r="S1774" s="259"/>
      <c r="T1774" s="260"/>
      <c r="AT1774" s="261" t="s">
        <v>148</v>
      </c>
      <c r="AU1774" s="261" t="s">
        <v>83</v>
      </c>
      <c r="AV1774" s="12" t="s">
        <v>83</v>
      </c>
      <c r="AW1774" s="12" t="s">
        <v>30</v>
      </c>
      <c r="AX1774" s="12" t="s">
        <v>73</v>
      </c>
      <c r="AY1774" s="261" t="s">
        <v>139</v>
      </c>
    </row>
    <row r="1775" spans="2:51" s="13" customFormat="1" ht="12">
      <c r="B1775" s="262"/>
      <c r="C1775" s="263"/>
      <c r="D1775" s="252" t="s">
        <v>148</v>
      </c>
      <c r="E1775" s="264" t="s">
        <v>1</v>
      </c>
      <c r="F1775" s="265" t="s">
        <v>150</v>
      </c>
      <c r="G1775" s="263"/>
      <c r="H1775" s="266">
        <v>20</v>
      </c>
      <c r="I1775" s="267"/>
      <c r="J1775" s="263"/>
      <c r="K1775" s="263"/>
      <c r="L1775" s="268"/>
      <c r="M1775" s="269"/>
      <c r="N1775" s="270"/>
      <c r="O1775" s="270"/>
      <c r="P1775" s="270"/>
      <c r="Q1775" s="270"/>
      <c r="R1775" s="270"/>
      <c r="S1775" s="270"/>
      <c r="T1775" s="271"/>
      <c r="AT1775" s="272" t="s">
        <v>148</v>
      </c>
      <c r="AU1775" s="272" t="s">
        <v>83</v>
      </c>
      <c r="AV1775" s="13" t="s">
        <v>146</v>
      </c>
      <c r="AW1775" s="13" t="s">
        <v>30</v>
      </c>
      <c r="AX1775" s="13" t="s">
        <v>81</v>
      </c>
      <c r="AY1775" s="272" t="s">
        <v>139</v>
      </c>
    </row>
    <row r="1776" spans="2:65" s="1" customFormat="1" ht="16.5" customHeight="1">
      <c r="B1776" s="38"/>
      <c r="C1776" s="273" t="s">
        <v>2115</v>
      </c>
      <c r="D1776" s="273" t="s">
        <v>174</v>
      </c>
      <c r="E1776" s="274" t="s">
        <v>2116</v>
      </c>
      <c r="F1776" s="275" t="s">
        <v>2117</v>
      </c>
      <c r="G1776" s="276" t="s">
        <v>177</v>
      </c>
      <c r="H1776" s="277">
        <v>6</v>
      </c>
      <c r="I1776" s="278"/>
      <c r="J1776" s="279">
        <f>ROUND(I1776*H1776,2)</f>
        <v>0</v>
      </c>
      <c r="K1776" s="275" t="s">
        <v>1</v>
      </c>
      <c r="L1776" s="280"/>
      <c r="M1776" s="281" t="s">
        <v>1</v>
      </c>
      <c r="N1776" s="282" t="s">
        <v>38</v>
      </c>
      <c r="O1776" s="86"/>
      <c r="P1776" s="246">
        <f>O1776*H1776</f>
        <v>0</v>
      </c>
      <c r="Q1776" s="246">
        <v>0.0112</v>
      </c>
      <c r="R1776" s="246">
        <f>Q1776*H1776</f>
        <v>0.0672</v>
      </c>
      <c r="S1776" s="246">
        <v>0</v>
      </c>
      <c r="T1776" s="247">
        <f>S1776*H1776</f>
        <v>0</v>
      </c>
      <c r="AR1776" s="248" t="s">
        <v>178</v>
      </c>
      <c r="AT1776" s="248" t="s">
        <v>174</v>
      </c>
      <c r="AU1776" s="248" t="s">
        <v>83</v>
      </c>
      <c r="AY1776" s="17" t="s">
        <v>139</v>
      </c>
      <c r="BE1776" s="249">
        <f>IF(N1776="základní",J1776,0)</f>
        <v>0</v>
      </c>
      <c r="BF1776" s="249">
        <f>IF(N1776="snížená",J1776,0)</f>
        <v>0</v>
      </c>
      <c r="BG1776" s="249">
        <f>IF(N1776="zákl. přenesená",J1776,0)</f>
        <v>0</v>
      </c>
      <c r="BH1776" s="249">
        <f>IF(N1776="sníž. přenesená",J1776,0)</f>
        <v>0</v>
      </c>
      <c r="BI1776" s="249">
        <f>IF(N1776="nulová",J1776,0)</f>
        <v>0</v>
      </c>
      <c r="BJ1776" s="17" t="s">
        <v>81</v>
      </c>
      <c r="BK1776" s="249">
        <f>ROUND(I1776*H1776,2)</f>
        <v>0</v>
      </c>
      <c r="BL1776" s="17" t="s">
        <v>146</v>
      </c>
      <c r="BM1776" s="248" t="s">
        <v>2118</v>
      </c>
    </row>
    <row r="1777" spans="2:51" s="12" customFormat="1" ht="12">
      <c r="B1777" s="250"/>
      <c r="C1777" s="251"/>
      <c r="D1777" s="252" t="s">
        <v>148</v>
      </c>
      <c r="E1777" s="253" t="s">
        <v>1</v>
      </c>
      <c r="F1777" s="254" t="s">
        <v>2106</v>
      </c>
      <c r="G1777" s="251"/>
      <c r="H1777" s="255">
        <v>5</v>
      </c>
      <c r="I1777" s="256"/>
      <c r="J1777" s="251"/>
      <c r="K1777" s="251"/>
      <c r="L1777" s="257"/>
      <c r="M1777" s="258"/>
      <c r="N1777" s="259"/>
      <c r="O1777" s="259"/>
      <c r="P1777" s="259"/>
      <c r="Q1777" s="259"/>
      <c r="R1777" s="259"/>
      <c r="S1777" s="259"/>
      <c r="T1777" s="260"/>
      <c r="AT1777" s="261" t="s">
        <v>148</v>
      </c>
      <c r="AU1777" s="261" t="s">
        <v>83</v>
      </c>
      <c r="AV1777" s="12" t="s">
        <v>83</v>
      </c>
      <c r="AW1777" s="12" t="s">
        <v>30</v>
      </c>
      <c r="AX1777" s="12" t="s">
        <v>73</v>
      </c>
      <c r="AY1777" s="261" t="s">
        <v>139</v>
      </c>
    </row>
    <row r="1778" spans="2:51" s="12" customFormat="1" ht="12">
      <c r="B1778" s="250"/>
      <c r="C1778" s="251"/>
      <c r="D1778" s="252" t="s">
        <v>148</v>
      </c>
      <c r="E1778" s="253" t="s">
        <v>1</v>
      </c>
      <c r="F1778" s="254" t="s">
        <v>2107</v>
      </c>
      <c r="G1778" s="251"/>
      <c r="H1778" s="255">
        <v>1</v>
      </c>
      <c r="I1778" s="256"/>
      <c r="J1778" s="251"/>
      <c r="K1778" s="251"/>
      <c r="L1778" s="257"/>
      <c r="M1778" s="258"/>
      <c r="N1778" s="259"/>
      <c r="O1778" s="259"/>
      <c r="P1778" s="259"/>
      <c r="Q1778" s="259"/>
      <c r="R1778" s="259"/>
      <c r="S1778" s="259"/>
      <c r="T1778" s="260"/>
      <c r="AT1778" s="261" t="s">
        <v>148</v>
      </c>
      <c r="AU1778" s="261" t="s">
        <v>83</v>
      </c>
      <c r="AV1778" s="12" t="s">
        <v>83</v>
      </c>
      <c r="AW1778" s="12" t="s">
        <v>30</v>
      </c>
      <c r="AX1778" s="12" t="s">
        <v>73</v>
      </c>
      <c r="AY1778" s="261" t="s">
        <v>139</v>
      </c>
    </row>
    <row r="1779" spans="2:51" s="13" customFormat="1" ht="12">
      <c r="B1779" s="262"/>
      <c r="C1779" s="263"/>
      <c r="D1779" s="252" t="s">
        <v>148</v>
      </c>
      <c r="E1779" s="264" t="s">
        <v>1</v>
      </c>
      <c r="F1779" s="265" t="s">
        <v>150</v>
      </c>
      <c r="G1779" s="263"/>
      <c r="H1779" s="266">
        <v>6</v>
      </c>
      <c r="I1779" s="267"/>
      <c r="J1779" s="263"/>
      <c r="K1779" s="263"/>
      <c r="L1779" s="268"/>
      <c r="M1779" s="269"/>
      <c r="N1779" s="270"/>
      <c r="O1779" s="270"/>
      <c r="P1779" s="270"/>
      <c r="Q1779" s="270"/>
      <c r="R1779" s="270"/>
      <c r="S1779" s="270"/>
      <c r="T1779" s="271"/>
      <c r="AT1779" s="272" t="s">
        <v>148</v>
      </c>
      <c r="AU1779" s="272" t="s">
        <v>83</v>
      </c>
      <c r="AV1779" s="13" t="s">
        <v>146</v>
      </c>
      <c r="AW1779" s="13" t="s">
        <v>30</v>
      </c>
      <c r="AX1779" s="13" t="s">
        <v>81</v>
      </c>
      <c r="AY1779" s="272" t="s">
        <v>139</v>
      </c>
    </row>
    <row r="1780" spans="2:65" s="1" customFormat="1" ht="16.5" customHeight="1">
      <c r="B1780" s="38"/>
      <c r="C1780" s="273" t="s">
        <v>2119</v>
      </c>
      <c r="D1780" s="273" t="s">
        <v>174</v>
      </c>
      <c r="E1780" s="274" t="s">
        <v>2120</v>
      </c>
      <c r="F1780" s="275" t="s">
        <v>2121</v>
      </c>
      <c r="G1780" s="276" t="s">
        <v>177</v>
      </c>
      <c r="H1780" s="277">
        <v>1</v>
      </c>
      <c r="I1780" s="278"/>
      <c r="J1780" s="279">
        <f>ROUND(I1780*H1780,2)</f>
        <v>0</v>
      </c>
      <c r="K1780" s="275" t="s">
        <v>1</v>
      </c>
      <c r="L1780" s="280"/>
      <c r="M1780" s="281" t="s">
        <v>1</v>
      </c>
      <c r="N1780" s="282" t="s">
        <v>38</v>
      </c>
      <c r="O1780" s="86"/>
      <c r="P1780" s="246">
        <f>O1780*H1780</f>
        <v>0</v>
      </c>
      <c r="Q1780" s="246">
        <v>0.0108</v>
      </c>
      <c r="R1780" s="246">
        <f>Q1780*H1780</f>
        <v>0.0108</v>
      </c>
      <c r="S1780" s="246">
        <v>0</v>
      </c>
      <c r="T1780" s="247">
        <f>S1780*H1780</f>
        <v>0</v>
      </c>
      <c r="AR1780" s="248" t="s">
        <v>178</v>
      </c>
      <c r="AT1780" s="248" t="s">
        <v>174</v>
      </c>
      <c r="AU1780" s="248" t="s">
        <v>83</v>
      </c>
      <c r="AY1780" s="17" t="s">
        <v>139</v>
      </c>
      <c r="BE1780" s="249">
        <f>IF(N1780="základní",J1780,0)</f>
        <v>0</v>
      </c>
      <c r="BF1780" s="249">
        <f>IF(N1780="snížená",J1780,0)</f>
        <v>0</v>
      </c>
      <c r="BG1780" s="249">
        <f>IF(N1780="zákl. přenesená",J1780,0)</f>
        <v>0</v>
      </c>
      <c r="BH1780" s="249">
        <f>IF(N1780="sníž. přenesená",J1780,0)</f>
        <v>0</v>
      </c>
      <c r="BI1780" s="249">
        <f>IF(N1780="nulová",J1780,0)</f>
        <v>0</v>
      </c>
      <c r="BJ1780" s="17" t="s">
        <v>81</v>
      </c>
      <c r="BK1780" s="249">
        <f>ROUND(I1780*H1780,2)</f>
        <v>0</v>
      </c>
      <c r="BL1780" s="17" t="s">
        <v>146</v>
      </c>
      <c r="BM1780" s="248" t="s">
        <v>2122</v>
      </c>
    </row>
    <row r="1781" spans="2:51" s="12" customFormat="1" ht="12">
      <c r="B1781" s="250"/>
      <c r="C1781" s="251"/>
      <c r="D1781" s="252" t="s">
        <v>148</v>
      </c>
      <c r="E1781" s="253" t="s">
        <v>1</v>
      </c>
      <c r="F1781" s="254" t="s">
        <v>2108</v>
      </c>
      <c r="G1781" s="251"/>
      <c r="H1781" s="255">
        <v>1</v>
      </c>
      <c r="I1781" s="256"/>
      <c r="J1781" s="251"/>
      <c r="K1781" s="251"/>
      <c r="L1781" s="257"/>
      <c r="M1781" s="258"/>
      <c r="N1781" s="259"/>
      <c r="O1781" s="259"/>
      <c r="P1781" s="259"/>
      <c r="Q1781" s="259"/>
      <c r="R1781" s="259"/>
      <c r="S1781" s="259"/>
      <c r="T1781" s="260"/>
      <c r="AT1781" s="261" t="s">
        <v>148</v>
      </c>
      <c r="AU1781" s="261" t="s">
        <v>83</v>
      </c>
      <c r="AV1781" s="12" t="s">
        <v>83</v>
      </c>
      <c r="AW1781" s="12" t="s">
        <v>30</v>
      </c>
      <c r="AX1781" s="12" t="s">
        <v>73</v>
      </c>
      <c r="AY1781" s="261" t="s">
        <v>139</v>
      </c>
    </row>
    <row r="1782" spans="2:51" s="13" customFormat="1" ht="12">
      <c r="B1782" s="262"/>
      <c r="C1782" s="263"/>
      <c r="D1782" s="252" t="s">
        <v>148</v>
      </c>
      <c r="E1782" s="264" t="s">
        <v>1</v>
      </c>
      <c r="F1782" s="265" t="s">
        <v>150</v>
      </c>
      <c r="G1782" s="263"/>
      <c r="H1782" s="266">
        <v>1</v>
      </c>
      <c r="I1782" s="267"/>
      <c r="J1782" s="263"/>
      <c r="K1782" s="263"/>
      <c r="L1782" s="268"/>
      <c r="M1782" s="269"/>
      <c r="N1782" s="270"/>
      <c r="O1782" s="270"/>
      <c r="P1782" s="270"/>
      <c r="Q1782" s="270"/>
      <c r="R1782" s="270"/>
      <c r="S1782" s="270"/>
      <c r="T1782" s="271"/>
      <c r="AT1782" s="272" t="s">
        <v>148</v>
      </c>
      <c r="AU1782" s="272" t="s">
        <v>83</v>
      </c>
      <c r="AV1782" s="13" t="s">
        <v>146</v>
      </c>
      <c r="AW1782" s="13" t="s">
        <v>30</v>
      </c>
      <c r="AX1782" s="13" t="s">
        <v>81</v>
      </c>
      <c r="AY1782" s="272" t="s">
        <v>139</v>
      </c>
    </row>
    <row r="1783" spans="2:65" s="1" customFormat="1" ht="16.5" customHeight="1">
      <c r="B1783" s="38"/>
      <c r="C1783" s="273" t="s">
        <v>2123</v>
      </c>
      <c r="D1783" s="273" t="s">
        <v>174</v>
      </c>
      <c r="E1783" s="274" t="s">
        <v>2124</v>
      </c>
      <c r="F1783" s="275" t="s">
        <v>2125</v>
      </c>
      <c r="G1783" s="276" t="s">
        <v>177</v>
      </c>
      <c r="H1783" s="277">
        <v>2</v>
      </c>
      <c r="I1783" s="278"/>
      <c r="J1783" s="279">
        <f>ROUND(I1783*H1783,2)</f>
        <v>0</v>
      </c>
      <c r="K1783" s="275" t="s">
        <v>1</v>
      </c>
      <c r="L1783" s="280"/>
      <c r="M1783" s="281" t="s">
        <v>1</v>
      </c>
      <c r="N1783" s="282" t="s">
        <v>38</v>
      </c>
      <c r="O1783" s="86"/>
      <c r="P1783" s="246">
        <f>O1783*H1783</f>
        <v>0</v>
      </c>
      <c r="Q1783" s="246">
        <v>0.011</v>
      </c>
      <c r="R1783" s="246">
        <f>Q1783*H1783</f>
        <v>0.022</v>
      </c>
      <c r="S1783" s="246">
        <v>0</v>
      </c>
      <c r="T1783" s="247">
        <f>S1783*H1783</f>
        <v>0</v>
      </c>
      <c r="AR1783" s="248" t="s">
        <v>178</v>
      </c>
      <c r="AT1783" s="248" t="s">
        <v>174</v>
      </c>
      <c r="AU1783" s="248" t="s">
        <v>83</v>
      </c>
      <c r="AY1783" s="17" t="s">
        <v>139</v>
      </c>
      <c r="BE1783" s="249">
        <f>IF(N1783="základní",J1783,0)</f>
        <v>0</v>
      </c>
      <c r="BF1783" s="249">
        <f>IF(N1783="snížená",J1783,0)</f>
        <v>0</v>
      </c>
      <c r="BG1783" s="249">
        <f>IF(N1783="zákl. přenesená",J1783,0)</f>
        <v>0</v>
      </c>
      <c r="BH1783" s="249">
        <f>IF(N1783="sníž. přenesená",J1783,0)</f>
        <v>0</v>
      </c>
      <c r="BI1783" s="249">
        <f>IF(N1783="nulová",J1783,0)</f>
        <v>0</v>
      </c>
      <c r="BJ1783" s="17" t="s">
        <v>81</v>
      </c>
      <c r="BK1783" s="249">
        <f>ROUND(I1783*H1783,2)</f>
        <v>0</v>
      </c>
      <c r="BL1783" s="17" t="s">
        <v>146</v>
      </c>
      <c r="BM1783" s="248" t="s">
        <v>2126</v>
      </c>
    </row>
    <row r="1784" spans="2:51" s="12" customFormat="1" ht="12">
      <c r="B1784" s="250"/>
      <c r="C1784" s="251"/>
      <c r="D1784" s="252" t="s">
        <v>148</v>
      </c>
      <c r="E1784" s="253" t="s">
        <v>1</v>
      </c>
      <c r="F1784" s="254" t="s">
        <v>2109</v>
      </c>
      <c r="G1784" s="251"/>
      <c r="H1784" s="255">
        <v>2</v>
      </c>
      <c r="I1784" s="256"/>
      <c r="J1784" s="251"/>
      <c r="K1784" s="251"/>
      <c r="L1784" s="257"/>
      <c r="M1784" s="258"/>
      <c r="N1784" s="259"/>
      <c r="O1784" s="259"/>
      <c r="P1784" s="259"/>
      <c r="Q1784" s="259"/>
      <c r="R1784" s="259"/>
      <c r="S1784" s="259"/>
      <c r="T1784" s="260"/>
      <c r="AT1784" s="261" t="s">
        <v>148</v>
      </c>
      <c r="AU1784" s="261" t="s">
        <v>83</v>
      </c>
      <c r="AV1784" s="12" t="s">
        <v>83</v>
      </c>
      <c r="AW1784" s="12" t="s">
        <v>30</v>
      </c>
      <c r="AX1784" s="12" t="s">
        <v>73</v>
      </c>
      <c r="AY1784" s="261" t="s">
        <v>139</v>
      </c>
    </row>
    <row r="1785" spans="2:51" s="13" customFormat="1" ht="12">
      <c r="B1785" s="262"/>
      <c r="C1785" s="263"/>
      <c r="D1785" s="252" t="s">
        <v>148</v>
      </c>
      <c r="E1785" s="264" t="s">
        <v>1</v>
      </c>
      <c r="F1785" s="265" t="s">
        <v>150</v>
      </c>
      <c r="G1785" s="263"/>
      <c r="H1785" s="266">
        <v>2</v>
      </c>
      <c r="I1785" s="267"/>
      <c r="J1785" s="263"/>
      <c r="K1785" s="263"/>
      <c r="L1785" s="268"/>
      <c r="M1785" s="269"/>
      <c r="N1785" s="270"/>
      <c r="O1785" s="270"/>
      <c r="P1785" s="270"/>
      <c r="Q1785" s="270"/>
      <c r="R1785" s="270"/>
      <c r="S1785" s="270"/>
      <c r="T1785" s="271"/>
      <c r="AT1785" s="272" t="s">
        <v>148</v>
      </c>
      <c r="AU1785" s="272" t="s">
        <v>83</v>
      </c>
      <c r="AV1785" s="13" t="s">
        <v>146</v>
      </c>
      <c r="AW1785" s="13" t="s">
        <v>30</v>
      </c>
      <c r="AX1785" s="13" t="s">
        <v>81</v>
      </c>
      <c r="AY1785" s="272" t="s">
        <v>139</v>
      </c>
    </row>
    <row r="1786" spans="2:65" s="1" customFormat="1" ht="16.5" customHeight="1">
      <c r="B1786" s="38"/>
      <c r="C1786" s="273" t="s">
        <v>2127</v>
      </c>
      <c r="D1786" s="273" t="s">
        <v>174</v>
      </c>
      <c r="E1786" s="274" t="s">
        <v>2128</v>
      </c>
      <c r="F1786" s="275" t="s">
        <v>2129</v>
      </c>
      <c r="G1786" s="276" t="s">
        <v>177</v>
      </c>
      <c r="H1786" s="277">
        <v>1</v>
      </c>
      <c r="I1786" s="278"/>
      <c r="J1786" s="279">
        <f>ROUND(I1786*H1786,2)</f>
        <v>0</v>
      </c>
      <c r="K1786" s="275" t="s">
        <v>1</v>
      </c>
      <c r="L1786" s="280"/>
      <c r="M1786" s="281" t="s">
        <v>1</v>
      </c>
      <c r="N1786" s="282" t="s">
        <v>38</v>
      </c>
      <c r="O1786" s="86"/>
      <c r="P1786" s="246">
        <f>O1786*H1786</f>
        <v>0</v>
      </c>
      <c r="Q1786" s="246">
        <v>0.0127</v>
      </c>
      <c r="R1786" s="246">
        <f>Q1786*H1786</f>
        <v>0.0127</v>
      </c>
      <c r="S1786" s="246">
        <v>0</v>
      </c>
      <c r="T1786" s="247">
        <f>S1786*H1786</f>
        <v>0</v>
      </c>
      <c r="AR1786" s="248" t="s">
        <v>178</v>
      </c>
      <c r="AT1786" s="248" t="s">
        <v>174</v>
      </c>
      <c r="AU1786" s="248" t="s">
        <v>83</v>
      </c>
      <c r="AY1786" s="17" t="s">
        <v>139</v>
      </c>
      <c r="BE1786" s="249">
        <f>IF(N1786="základní",J1786,0)</f>
        <v>0</v>
      </c>
      <c r="BF1786" s="249">
        <f>IF(N1786="snížená",J1786,0)</f>
        <v>0</v>
      </c>
      <c r="BG1786" s="249">
        <f>IF(N1786="zákl. přenesená",J1786,0)</f>
        <v>0</v>
      </c>
      <c r="BH1786" s="249">
        <f>IF(N1786="sníž. přenesená",J1786,0)</f>
        <v>0</v>
      </c>
      <c r="BI1786" s="249">
        <f>IF(N1786="nulová",J1786,0)</f>
        <v>0</v>
      </c>
      <c r="BJ1786" s="17" t="s">
        <v>81</v>
      </c>
      <c r="BK1786" s="249">
        <f>ROUND(I1786*H1786,2)</f>
        <v>0</v>
      </c>
      <c r="BL1786" s="17" t="s">
        <v>146</v>
      </c>
      <c r="BM1786" s="248" t="s">
        <v>2130</v>
      </c>
    </row>
    <row r="1787" spans="2:51" s="12" customFormat="1" ht="12">
      <c r="B1787" s="250"/>
      <c r="C1787" s="251"/>
      <c r="D1787" s="252" t="s">
        <v>148</v>
      </c>
      <c r="E1787" s="253" t="s">
        <v>1</v>
      </c>
      <c r="F1787" s="254" t="s">
        <v>2110</v>
      </c>
      <c r="G1787" s="251"/>
      <c r="H1787" s="255">
        <v>1</v>
      </c>
      <c r="I1787" s="256"/>
      <c r="J1787" s="251"/>
      <c r="K1787" s="251"/>
      <c r="L1787" s="257"/>
      <c r="M1787" s="258"/>
      <c r="N1787" s="259"/>
      <c r="O1787" s="259"/>
      <c r="P1787" s="259"/>
      <c r="Q1787" s="259"/>
      <c r="R1787" s="259"/>
      <c r="S1787" s="259"/>
      <c r="T1787" s="260"/>
      <c r="AT1787" s="261" t="s">
        <v>148</v>
      </c>
      <c r="AU1787" s="261" t="s">
        <v>83</v>
      </c>
      <c r="AV1787" s="12" t="s">
        <v>83</v>
      </c>
      <c r="AW1787" s="12" t="s">
        <v>30</v>
      </c>
      <c r="AX1787" s="12" t="s">
        <v>73</v>
      </c>
      <c r="AY1787" s="261" t="s">
        <v>139</v>
      </c>
    </row>
    <row r="1788" spans="2:51" s="13" customFormat="1" ht="12">
      <c r="B1788" s="262"/>
      <c r="C1788" s="263"/>
      <c r="D1788" s="252" t="s">
        <v>148</v>
      </c>
      <c r="E1788" s="264" t="s">
        <v>1</v>
      </c>
      <c r="F1788" s="265" t="s">
        <v>150</v>
      </c>
      <c r="G1788" s="263"/>
      <c r="H1788" s="266">
        <v>1</v>
      </c>
      <c r="I1788" s="267"/>
      <c r="J1788" s="263"/>
      <c r="K1788" s="263"/>
      <c r="L1788" s="268"/>
      <c r="M1788" s="269"/>
      <c r="N1788" s="270"/>
      <c r="O1788" s="270"/>
      <c r="P1788" s="270"/>
      <c r="Q1788" s="270"/>
      <c r="R1788" s="270"/>
      <c r="S1788" s="270"/>
      <c r="T1788" s="271"/>
      <c r="AT1788" s="272" t="s">
        <v>148</v>
      </c>
      <c r="AU1788" s="272" t="s">
        <v>83</v>
      </c>
      <c r="AV1788" s="13" t="s">
        <v>146</v>
      </c>
      <c r="AW1788" s="13" t="s">
        <v>30</v>
      </c>
      <c r="AX1788" s="13" t="s">
        <v>81</v>
      </c>
      <c r="AY1788" s="272" t="s">
        <v>139</v>
      </c>
    </row>
    <row r="1789" spans="2:65" s="1" customFormat="1" ht="24" customHeight="1">
      <c r="B1789" s="38"/>
      <c r="C1789" s="237" t="s">
        <v>2131</v>
      </c>
      <c r="D1789" s="237" t="s">
        <v>141</v>
      </c>
      <c r="E1789" s="238" t="s">
        <v>2132</v>
      </c>
      <c r="F1789" s="239" t="s">
        <v>2133</v>
      </c>
      <c r="G1789" s="240" t="s">
        <v>171</v>
      </c>
      <c r="H1789" s="241">
        <v>81.01</v>
      </c>
      <c r="I1789" s="242"/>
      <c r="J1789" s="243">
        <f>ROUND(I1789*H1789,2)</f>
        <v>0</v>
      </c>
      <c r="K1789" s="239" t="s">
        <v>1</v>
      </c>
      <c r="L1789" s="43"/>
      <c r="M1789" s="244" t="s">
        <v>1</v>
      </c>
      <c r="N1789" s="245" t="s">
        <v>38</v>
      </c>
      <c r="O1789" s="86"/>
      <c r="P1789" s="246">
        <f>O1789*H1789</f>
        <v>0</v>
      </c>
      <c r="Q1789" s="246">
        <v>0.00885</v>
      </c>
      <c r="R1789" s="246">
        <f>Q1789*H1789</f>
        <v>0.7169385</v>
      </c>
      <c r="S1789" s="246">
        <v>0</v>
      </c>
      <c r="T1789" s="247">
        <f>S1789*H1789</f>
        <v>0</v>
      </c>
      <c r="AR1789" s="248" t="s">
        <v>146</v>
      </c>
      <c r="AT1789" s="248" t="s">
        <v>141</v>
      </c>
      <c r="AU1789" s="248" t="s">
        <v>83</v>
      </c>
      <c r="AY1789" s="17" t="s">
        <v>139</v>
      </c>
      <c r="BE1789" s="249">
        <f>IF(N1789="základní",J1789,0)</f>
        <v>0</v>
      </c>
      <c r="BF1789" s="249">
        <f>IF(N1789="snížená",J1789,0)</f>
        <v>0</v>
      </c>
      <c r="BG1789" s="249">
        <f>IF(N1789="zákl. přenesená",J1789,0)</f>
        <v>0</v>
      </c>
      <c r="BH1789" s="249">
        <f>IF(N1789="sníž. přenesená",J1789,0)</f>
        <v>0</v>
      </c>
      <c r="BI1789" s="249">
        <f>IF(N1789="nulová",J1789,0)</f>
        <v>0</v>
      </c>
      <c r="BJ1789" s="17" t="s">
        <v>81</v>
      </c>
      <c r="BK1789" s="249">
        <f>ROUND(I1789*H1789,2)</f>
        <v>0</v>
      </c>
      <c r="BL1789" s="17" t="s">
        <v>146</v>
      </c>
      <c r="BM1789" s="248" t="s">
        <v>2134</v>
      </c>
    </row>
    <row r="1790" spans="2:51" s="12" customFormat="1" ht="12">
      <c r="B1790" s="250"/>
      <c r="C1790" s="251"/>
      <c r="D1790" s="252" t="s">
        <v>148</v>
      </c>
      <c r="E1790" s="253" t="s">
        <v>1</v>
      </c>
      <c r="F1790" s="254" t="s">
        <v>2135</v>
      </c>
      <c r="G1790" s="251"/>
      <c r="H1790" s="255">
        <v>7.08</v>
      </c>
      <c r="I1790" s="256"/>
      <c r="J1790" s="251"/>
      <c r="K1790" s="251"/>
      <c r="L1790" s="257"/>
      <c r="M1790" s="258"/>
      <c r="N1790" s="259"/>
      <c r="O1790" s="259"/>
      <c r="P1790" s="259"/>
      <c r="Q1790" s="259"/>
      <c r="R1790" s="259"/>
      <c r="S1790" s="259"/>
      <c r="T1790" s="260"/>
      <c r="AT1790" s="261" t="s">
        <v>148</v>
      </c>
      <c r="AU1790" s="261" t="s">
        <v>83</v>
      </c>
      <c r="AV1790" s="12" t="s">
        <v>83</v>
      </c>
      <c r="AW1790" s="12" t="s">
        <v>30</v>
      </c>
      <c r="AX1790" s="12" t="s">
        <v>73</v>
      </c>
      <c r="AY1790" s="261" t="s">
        <v>139</v>
      </c>
    </row>
    <row r="1791" spans="2:51" s="12" customFormat="1" ht="12">
      <c r="B1791" s="250"/>
      <c r="C1791" s="251"/>
      <c r="D1791" s="252" t="s">
        <v>148</v>
      </c>
      <c r="E1791" s="253" t="s">
        <v>1</v>
      </c>
      <c r="F1791" s="254" t="s">
        <v>2136</v>
      </c>
      <c r="G1791" s="251"/>
      <c r="H1791" s="255">
        <v>18</v>
      </c>
      <c r="I1791" s="256"/>
      <c r="J1791" s="251"/>
      <c r="K1791" s="251"/>
      <c r="L1791" s="257"/>
      <c r="M1791" s="258"/>
      <c r="N1791" s="259"/>
      <c r="O1791" s="259"/>
      <c r="P1791" s="259"/>
      <c r="Q1791" s="259"/>
      <c r="R1791" s="259"/>
      <c r="S1791" s="259"/>
      <c r="T1791" s="260"/>
      <c r="AT1791" s="261" t="s">
        <v>148</v>
      </c>
      <c r="AU1791" s="261" t="s">
        <v>83</v>
      </c>
      <c r="AV1791" s="12" t="s">
        <v>83</v>
      </c>
      <c r="AW1791" s="12" t="s">
        <v>30</v>
      </c>
      <c r="AX1791" s="12" t="s">
        <v>73</v>
      </c>
      <c r="AY1791" s="261" t="s">
        <v>139</v>
      </c>
    </row>
    <row r="1792" spans="2:51" s="12" customFormat="1" ht="12">
      <c r="B1792" s="250"/>
      <c r="C1792" s="251"/>
      <c r="D1792" s="252" t="s">
        <v>148</v>
      </c>
      <c r="E1792" s="253" t="s">
        <v>1</v>
      </c>
      <c r="F1792" s="254" t="s">
        <v>2137</v>
      </c>
      <c r="G1792" s="251"/>
      <c r="H1792" s="255">
        <v>4.18</v>
      </c>
      <c r="I1792" s="256"/>
      <c r="J1792" s="251"/>
      <c r="K1792" s="251"/>
      <c r="L1792" s="257"/>
      <c r="M1792" s="258"/>
      <c r="N1792" s="259"/>
      <c r="O1792" s="259"/>
      <c r="P1792" s="259"/>
      <c r="Q1792" s="259"/>
      <c r="R1792" s="259"/>
      <c r="S1792" s="259"/>
      <c r="T1792" s="260"/>
      <c r="AT1792" s="261" t="s">
        <v>148</v>
      </c>
      <c r="AU1792" s="261" t="s">
        <v>83</v>
      </c>
      <c r="AV1792" s="12" t="s">
        <v>83</v>
      </c>
      <c r="AW1792" s="12" t="s">
        <v>30</v>
      </c>
      <c r="AX1792" s="12" t="s">
        <v>73</v>
      </c>
      <c r="AY1792" s="261" t="s">
        <v>139</v>
      </c>
    </row>
    <row r="1793" spans="2:51" s="12" customFormat="1" ht="12">
      <c r="B1793" s="250"/>
      <c r="C1793" s="251"/>
      <c r="D1793" s="252" t="s">
        <v>148</v>
      </c>
      <c r="E1793" s="253" t="s">
        <v>1</v>
      </c>
      <c r="F1793" s="254" t="s">
        <v>2138</v>
      </c>
      <c r="G1793" s="251"/>
      <c r="H1793" s="255">
        <v>51.75</v>
      </c>
      <c r="I1793" s="256"/>
      <c r="J1793" s="251"/>
      <c r="K1793" s="251"/>
      <c r="L1793" s="257"/>
      <c r="M1793" s="258"/>
      <c r="N1793" s="259"/>
      <c r="O1793" s="259"/>
      <c r="P1793" s="259"/>
      <c r="Q1793" s="259"/>
      <c r="R1793" s="259"/>
      <c r="S1793" s="259"/>
      <c r="T1793" s="260"/>
      <c r="AT1793" s="261" t="s">
        <v>148</v>
      </c>
      <c r="AU1793" s="261" t="s">
        <v>83</v>
      </c>
      <c r="AV1793" s="12" t="s">
        <v>83</v>
      </c>
      <c r="AW1793" s="12" t="s">
        <v>30</v>
      </c>
      <c r="AX1793" s="12" t="s">
        <v>73</v>
      </c>
      <c r="AY1793" s="261" t="s">
        <v>139</v>
      </c>
    </row>
    <row r="1794" spans="2:51" s="13" customFormat="1" ht="12">
      <c r="B1794" s="262"/>
      <c r="C1794" s="263"/>
      <c r="D1794" s="252" t="s">
        <v>148</v>
      </c>
      <c r="E1794" s="264" t="s">
        <v>1</v>
      </c>
      <c r="F1794" s="265" t="s">
        <v>150</v>
      </c>
      <c r="G1794" s="263"/>
      <c r="H1794" s="266">
        <v>81.00999999999999</v>
      </c>
      <c r="I1794" s="267"/>
      <c r="J1794" s="263"/>
      <c r="K1794" s="263"/>
      <c r="L1794" s="268"/>
      <c r="M1794" s="269"/>
      <c r="N1794" s="270"/>
      <c r="O1794" s="270"/>
      <c r="P1794" s="270"/>
      <c r="Q1794" s="270"/>
      <c r="R1794" s="270"/>
      <c r="S1794" s="270"/>
      <c r="T1794" s="271"/>
      <c r="AT1794" s="272" t="s">
        <v>148</v>
      </c>
      <c r="AU1794" s="272" t="s">
        <v>83</v>
      </c>
      <c r="AV1794" s="13" t="s">
        <v>146</v>
      </c>
      <c r="AW1794" s="13" t="s">
        <v>30</v>
      </c>
      <c r="AX1794" s="13" t="s">
        <v>81</v>
      </c>
      <c r="AY1794" s="272" t="s">
        <v>139</v>
      </c>
    </row>
    <row r="1795" spans="2:65" s="1" customFormat="1" ht="16.5" customHeight="1">
      <c r="B1795" s="38"/>
      <c r="C1795" s="273" t="s">
        <v>2139</v>
      </c>
      <c r="D1795" s="273" t="s">
        <v>174</v>
      </c>
      <c r="E1795" s="274" t="s">
        <v>2140</v>
      </c>
      <c r="F1795" s="275" t="s">
        <v>2141</v>
      </c>
      <c r="G1795" s="276" t="s">
        <v>171</v>
      </c>
      <c r="H1795" s="277">
        <v>85.061</v>
      </c>
      <c r="I1795" s="278"/>
      <c r="J1795" s="279">
        <f>ROUND(I1795*H1795,2)</f>
        <v>0</v>
      </c>
      <c r="K1795" s="275" t="s">
        <v>1</v>
      </c>
      <c r="L1795" s="280"/>
      <c r="M1795" s="281" t="s">
        <v>1</v>
      </c>
      <c r="N1795" s="282" t="s">
        <v>38</v>
      </c>
      <c r="O1795" s="86"/>
      <c r="P1795" s="246">
        <f>O1795*H1795</f>
        <v>0</v>
      </c>
      <c r="Q1795" s="246">
        <v>0.0033</v>
      </c>
      <c r="R1795" s="246">
        <f>Q1795*H1795</f>
        <v>0.28070130000000004</v>
      </c>
      <c r="S1795" s="246">
        <v>0</v>
      </c>
      <c r="T1795" s="247">
        <f>S1795*H1795</f>
        <v>0</v>
      </c>
      <c r="AR1795" s="248" t="s">
        <v>178</v>
      </c>
      <c r="AT1795" s="248" t="s">
        <v>174</v>
      </c>
      <c r="AU1795" s="248" t="s">
        <v>83</v>
      </c>
      <c r="AY1795" s="17" t="s">
        <v>139</v>
      </c>
      <c r="BE1795" s="249">
        <f>IF(N1795="základní",J1795,0)</f>
        <v>0</v>
      </c>
      <c r="BF1795" s="249">
        <f>IF(N1795="snížená",J1795,0)</f>
        <v>0</v>
      </c>
      <c r="BG1795" s="249">
        <f>IF(N1795="zákl. přenesená",J1795,0)</f>
        <v>0</v>
      </c>
      <c r="BH1795" s="249">
        <f>IF(N1795="sníž. přenesená",J1795,0)</f>
        <v>0</v>
      </c>
      <c r="BI1795" s="249">
        <f>IF(N1795="nulová",J1795,0)</f>
        <v>0</v>
      </c>
      <c r="BJ1795" s="17" t="s">
        <v>81</v>
      </c>
      <c r="BK1795" s="249">
        <f>ROUND(I1795*H1795,2)</f>
        <v>0</v>
      </c>
      <c r="BL1795" s="17" t="s">
        <v>146</v>
      </c>
      <c r="BM1795" s="248" t="s">
        <v>2142</v>
      </c>
    </row>
    <row r="1796" spans="2:51" s="12" customFormat="1" ht="12">
      <c r="B1796" s="250"/>
      <c r="C1796" s="251"/>
      <c r="D1796" s="252" t="s">
        <v>148</v>
      </c>
      <c r="E1796" s="253" t="s">
        <v>1</v>
      </c>
      <c r="F1796" s="254" t="s">
        <v>2143</v>
      </c>
      <c r="G1796" s="251"/>
      <c r="H1796" s="255">
        <v>85.061</v>
      </c>
      <c r="I1796" s="256"/>
      <c r="J1796" s="251"/>
      <c r="K1796" s="251"/>
      <c r="L1796" s="257"/>
      <c r="M1796" s="258"/>
      <c r="N1796" s="259"/>
      <c r="O1796" s="259"/>
      <c r="P1796" s="259"/>
      <c r="Q1796" s="259"/>
      <c r="R1796" s="259"/>
      <c r="S1796" s="259"/>
      <c r="T1796" s="260"/>
      <c r="AT1796" s="261" t="s">
        <v>148</v>
      </c>
      <c r="AU1796" s="261" t="s">
        <v>83</v>
      </c>
      <c r="AV1796" s="12" t="s">
        <v>83</v>
      </c>
      <c r="AW1796" s="12" t="s">
        <v>30</v>
      </c>
      <c r="AX1796" s="12" t="s">
        <v>73</v>
      </c>
      <c r="AY1796" s="261" t="s">
        <v>139</v>
      </c>
    </row>
    <row r="1797" spans="2:51" s="13" customFormat="1" ht="12">
      <c r="B1797" s="262"/>
      <c r="C1797" s="263"/>
      <c r="D1797" s="252" t="s">
        <v>148</v>
      </c>
      <c r="E1797" s="264" t="s">
        <v>1</v>
      </c>
      <c r="F1797" s="265" t="s">
        <v>150</v>
      </c>
      <c r="G1797" s="263"/>
      <c r="H1797" s="266">
        <v>85.061</v>
      </c>
      <c r="I1797" s="267"/>
      <c r="J1797" s="263"/>
      <c r="K1797" s="263"/>
      <c r="L1797" s="268"/>
      <c r="M1797" s="269"/>
      <c r="N1797" s="270"/>
      <c r="O1797" s="270"/>
      <c r="P1797" s="270"/>
      <c r="Q1797" s="270"/>
      <c r="R1797" s="270"/>
      <c r="S1797" s="270"/>
      <c r="T1797" s="271"/>
      <c r="AT1797" s="272" t="s">
        <v>148</v>
      </c>
      <c r="AU1797" s="272" t="s">
        <v>83</v>
      </c>
      <c r="AV1797" s="13" t="s">
        <v>146</v>
      </c>
      <c r="AW1797" s="13" t="s">
        <v>30</v>
      </c>
      <c r="AX1797" s="13" t="s">
        <v>81</v>
      </c>
      <c r="AY1797" s="272" t="s">
        <v>139</v>
      </c>
    </row>
    <row r="1798" spans="2:65" s="1" customFormat="1" ht="36" customHeight="1">
      <c r="B1798" s="38"/>
      <c r="C1798" s="237" t="s">
        <v>2144</v>
      </c>
      <c r="D1798" s="237" t="s">
        <v>141</v>
      </c>
      <c r="E1798" s="238" t="s">
        <v>2145</v>
      </c>
      <c r="F1798" s="239" t="s">
        <v>2146</v>
      </c>
      <c r="G1798" s="240" t="s">
        <v>171</v>
      </c>
      <c r="H1798" s="241">
        <v>115</v>
      </c>
      <c r="I1798" s="242"/>
      <c r="J1798" s="243">
        <f>ROUND(I1798*H1798,2)</f>
        <v>0</v>
      </c>
      <c r="K1798" s="239" t="s">
        <v>1</v>
      </c>
      <c r="L1798" s="43"/>
      <c r="M1798" s="244" t="s">
        <v>1</v>
      </c>
      <c r="N1798" s="245" t="s">
        <v>38</v>
      </c>
      <c r="O1798" s="86"/>
      <c r="P1798" s="246">
        <f>O1798*H1798</f>
        <v>0</v>
      </c>
      <c r="Q1798" s="246">
        <v>0.00885</v>
      </c>
      <c r="R1798" s="246">
        <f>Q1798*H1798</f>
        <v>1.01775</v>
      </c>
      <c r="S1798" s="246">
        <v>0</v>
      </c>
      <c r="T1798" s="247">
        <f>S1798*H1798</f>
        <v>0</v>
      </c>
      <c r="AR1798" s="248" t="s">
        <v>146</v>
      </c>
      <c r="AT1798" s="248" t="s">
        <v>141</v>
      </c>
      <c r="AU1798" s="248" t="s">
        <v>83</v>
      </c>
      <c r="AY1798" s="17" t="s">
        <v>139</v>
      </c>
      <c r="BE1798" s="249">
        <f>IF(N1798="základní",J1798,0)</f>
        <v>0</v>
      </c>
      <c r="BF1798" s="249">
        <f>IF(N1798="snížená",J1798,0)</f>
        <v>0</v>
      </c>
      <c r="BG1798" s="249">
        <f>IF(N1798="zákl. přenesená",J1798,0)</f>
        <v>0</v>
      </c>
      <c r="BH1798" s="249">
        <f>IF(N1798="sníž. přenesená",J1798,0)</f>
        <v>0</v>
      </c>
      <c r="BI1798" s="249">
        <f>IF(N1798="nulová",J1798,0)</f>
        <v>0</v>
      </c>
      <c r="BJ1798" s="17" t="s">
        <v>81</v>
      </c>
      <c r="BK1798" s="249">
        <f>ROUND(I1798*H1798,2)</f>
        <v>0</v>
      </c>
      <c r="BL1798" s="17" t="s">
        <v>146</v>
      </c>
      <c r="BM1798" s="248" t="s">
        <v>2147</v>
      </c>
    </row>
    <row r="1799" spans="2:51" s="12" customFormat="1" ht="12">
      <c r="B1799" s="250"/>
      <c r="C1799" s="251"/>
      <c r="D1799" s="252" t="s">
        <v>148</v>
      </c>
      <c r="E1799" s="253" t="s">
        <v>1</v>
      </c>
      <c r="F1799" s="254" t="s">
        <v>2148</v>
      </c>
      <c r="G1799" s="251"/>
      <c r="H1799" s="255">
        <v>115</v>
      </c>
      <c r="I1799" s="256"/>
      <c r="J1799" s="251"/>
      <c r="K1799" s="251"/>
      <c r="L1799" s="257"/>
      <c r="M1799" s="258"/>
      <c r="N1799" s="259"/>
      <c r="O1799" s="259"/>
      <c r="P1799" s="259"/>
      <c r="Q1799" s="259"/>
      <c r="R1799" s="259"/>
      <c r="S1799" s="259"/>
      <c r="T1799" s="260"/>
      <c r="AT1799" s="261" t="s">
        <v>148</v>
      </c>
      <c r="AU1799" s="261" t="s">
        <v>83</v>
      </c>
      <c r="AV1799" s="12" t="s">
        <v>83</v>
      </c>
      <c r="AW1799" s="12" t="s">
        <v>30</v>
      </c>
      <c r="AX1799" s="12" t="s">
        <v>73</v>
      </c>
      <c r="AY1799" s="261" t="s">
        <v>139</v>
      </c>
    </row>
    <row r="1800" spans="2:51" s="13" customFormat="1" ht="12">
      <c r="B1800" s="262"/>
      <c r="C1800" s="263"/>
      <c r="D1800" s="252" t="s">
        <v>148</v>
      </c>
      <c r="E1800" s="264" t="s">
        <v>1</v>
      </c>
      <c r="F1800" s="265" t="s">
        <v>150</v>
      </c>
      <c r="G1800" s="263"/>
      <c r="H1800" s="266">
        <v>115</v>
      </c>
      <c r="I1800" s="267"/>
      <c r="J1800" s="263"/>
      <c r="K1800" s="263"/>
      <c r="L1800" s="268"/>
      <c r="M1800" s="269"/>
      <c r="N1800" s="270"/>
      <c r="O1800" s="270"/>
      <c r="P1800" s="270"/>
      <c r="Q1800" s="270"/>
      <c r="R1800" s="270"/>
      <c r="S1800" s="270"/>
      <c r="T1800" s="271"/>
      <c r="AT1800" s="272" t="s">
        <v>148</v>
      </c>
      <c r="AU1800" s="272" t="s">
        <v>83</v>
      </c>
      <c r="AV1800" s="13" t="s">
        <v>146</v>
      </c>
      <c r="AW1800" s="13" t="s">
        <v>30</v>
      </c>
      <c r="AX1800" s="13" t="s">
        <v>81</v>
      </c>
      <c r="AY1800" s="272" t="s">
        <v>139</v>
      </c>
    </row>
    <row r="1801" spans="2:63" s="11" customFormat="1" ht="22.8" customHeight="1">
      <c r="B1801" s="221"/>
      <c r="C1801" s="222"/>
      <c r="D1801" s="223" t="s">
        <v>72</v>
      </c>
      <c r="E1801" s="235" t="s">
        <v>178</v>
      </c>
      <c r="F1801" s="235" t="s">
        <v>2149</v>
      </c>
      <c r="G1801" s="222"/>
      <c r="H1801" s="222"/>
      <c r="I1801" s="225"/>
      <c r="J1801" s="236">
        <f>BK1801</f>
        <v>0</v>
      </c>
      <c r="K1801" s="222"/>
      <c r="L1801" s="227"/>
      <c r="M1801" s="228"/>
      <c r="N1801" s="229"/>
      <c r="O1801" s="229"/>
      <c r="P1801" s="230">
        <f>SUM(P1802:P1887)</f>
        <v>0</v>
      </c>
      <c r="Q1801" s="229"/>
      <c r="R1801" s="230">
        <f>SUM(R1802:R1887)</f>
        <v>105.40271539999999</v>
      </c>
      <c r="S1801" s="229"/>
      <c r="T1801" s="231">
        <f>SUM(T1802:T1887)</f>
        <v>0</v>
      </c>
      <c r="AR1801" s="232" t="s">
        <v>81</v>
      </c>
      <c r="AT1801" s="233" t="s">
        <v>72</v>
      </c>
      <c r="AU1801" s="233" t="s">
        <v>81</v>
      </c>
      <c r="AY1801" s="232" t="s">
        <v>139</v>
      </c>
      <c r="BK1801" s="234">
        <f>SUM(BK1802:BK1887)</f>
        <v>0</v>
      </c>
    </row>
    <row r="1802" spans="2:65" s="1" customFormat="1" ht="24" customHeight="1">
      <c r="B1802" s="38"/>
      <c r="C1802" s="237" t="s">
        <v>2150</v>
      </c>
      <c r="D1802" s="237" t="s">
        <v>141</v>
      </c>
      <c r="E1802" s="238" t="s">
        <v>2151</v>
      </c>
      <c r="F1802" s="239" t="s">
        <v>2152</v>
      </c>
      <c r="G1802" s="240" t="s">
        <v>171</v>
      </c>
      <c r="H1802" s="241">
        <v>46.4</v>
      </c>
      <c r="I1802" s="242"/>
      <c r="J1802" s="243">
        <f>ROUND(I1802*H1802,2)</f>
        <v>0</v>
      </c>
      <c r="K1802" s="239" t="s">
        <v>145</v>
      </c>
      <c r="L1802" s="43"/>
      <c r="M1802" s="244" t="s">
        <v>1</v>
      </c>
      <c r="N1802" s="245" t="s">
        <v>38</v>
      </c>
      <c r="O1802" s="86"/>
      <c r="P1802" s="246">
        <f>O1802*H1802</f>
        <v>0</v>
      </c>
      <c r="Q1802" s="246">
        <v>0.00159</v>
      </c>
      <c r="R1802" s="246">
        <f>Q1802*H1802</f>
        <v>0.073776</v>
      </c>
      <c r="S1802" s="246">
        <v>0</v>
      </c>
      <c r="T1802" s="247">
        <f>S1802*H1802</f>
        <v>0</v>
      </c>
      <c r="AR1802" s="248" t="s">
        <v>146</v>
      </c>
      <c r="AT1802" s="248" t="s">
        <v>141</v>
      </c>
      <c r="AU1802" s="248" t="s">
        <v>83</v>
      </c>
      <c r="AY1802" s="17" t="s">
        <v>139</v>
      </c>
      <c r="BE1802" s="249">
        <f>IF(N1802="základní",J1802,0)</f>
        <v>0</v>
      </c>
      <c r="BF1802" s="249">
        <f>IF(N1802="snížená",J1802,0)</f>
        <v>0</v>
      </c>
      <c r="BG1802" s="249">
        <f>IF(N1802="zákl. přenesená",J1802,0)</f>
        <v>0</v>
      </c>
      <c r="BH1802" s="249">
        <f>IF(N1802="sníž. přenesená",J1802,0)</f>
        <v>0</v>
      </c>
      <c r="BI1802" s="249">
        <f>IF(N1802="nulová",J1802,0)</f>
        <v>0</v>
      </c>
      <c r="BJ1802" s="17" t="s">
        <v>81</v>
      </c>
      <c r="BK1802" s="249">
        <f>ROUND(I1802*H1802,2)</f>
        <v>0</v>
      </c>
      <c r="BL1802" s="17" t="s">
        <v>146</v>
      </c>
      <c r="BM1802" s="248" t="s">
        <v>2153</v>
      </c>
    </row>
    <row r="1803" spans="2:51" s="12" customFormat="1" ht="12">
      <c r="B1803" s="250"/>
      <c r="C1803" s="251"/>
      <c r="D1803" s="252" t="s">
        <v>148</v>
      </c>
      <c r="E1803" s="253" t="s">
        <v>1</v>
      </c>
      <c r="F1803" s="254" t="s">
        <v>2154</v>
      </c>
      <c r="G1803" s="251"/>
      <c r="H1803" s="255">
        <v>46.4</v>
      </c>
      <c r="I1803" s="256"/>
      <c r="J1803" s="251"/>
      <c r="K1803" s="251"/>
      <c r="L1803" s="257"/>
      <c r="M1803" s="258"/>
      <c r="N1803" s="259"/>
      <c r="O1803" s="259"/>
      <c r="P1803" s="259"/>
      <c r="Q1803" s="259"/>
      <c r="R1803" s="259"/>
      <c r="S1803" s="259"/>
      <c r="T1803" s="260"/>
      <c r="AT1803" s="261" t="s">
        <v>148</v>
      </c>
      <c r="AU1803" s="261" t="s">
        <v>83</v>
      </c>
      <c r="AV1803" s="12" t="s">
        <v>83</v>
      </c>
      <c r="AW1803" s="12" t="s">
        <v>30</v>
      </c>
      <c r="AX1803" s="12" t="s">
        <v>73</v>
      </c>
      <c r="AY1803" s="261" t="s">
        <v>139</v>
      </c>
    </row>
    <row r="1804" spans="2:51" s="13" customFormat="1" ht="12">
      <c r="B1804" s="262"/>
      <c r="C1804" s="263"/>
      <c r="D1804" s="252" t="s">
        <v>148</v>
      </c>
      <c r="E1804" s="264" t="s">
        <v>1</v>
      </c>
      <c r="F1804" s="265" t="s">
        <v>150</v>
      </c>
      <c r="G1804" s="263"/>
      <c r="H1804" s="266">
        <v>46.4</v>
      </c>
      <c r="I1804" s="267"/>
      <c r="J1804" s="263"/>
      <c r="K1804" s="263"/>
      <c r="L1804" s="268"/>
      <c r="M1804" s="269"/>
      <c r="N1804" s="270"/>
      <c r="O1804" s="270"/>
      <c r="P1804" s="270"/>
      <c r="Q1804" s="270"/>
      <c r="R1804" s="270"/>
      <c r="S1804" s="270"/>
      <c r="T1804" s="271"/>
      <c r="AT1804" s="272" t="s">
        <v>148</v>
      </c>
      <c r="AU1804" s="272" t="s">
        <v>83</v>
      </c>
      <c r="AV1804" s="13" t="s">
        <v>146</v>
      </c>
      <c r="AW1804" s="13" t="s">
        <v>30</v>
      </c>
      <c r="AX1804" s="13" t="s">
        <v>81</v>
      </c>
      <c r="AY1804" s="272" t="s">
        <v>139</v>
      </c>
    </row>
    <row r="1805" spans="2:65" s="1" customFormat="1" ht="24" customHeight="1">
      <c r="B1805" s="38"/>
      <c r="C1805" s="237" t="s">
        <v>2155</v>
      </c>
      <c r="D1805" s="237" t="s">
        <v>141</v>
      </c>
      <c r="E1805" s="238" t="s">
        <v>2156</v>
      </c>
      <c r="F1805" s="239" t="s">
        <v>2157</v>
      </c>
      <c r="G1805" s="240" t="s">
        <v>171</v>
      </c>
      <c r="H1805" s="241">
        <v>1.85</v>
      </c>
      <c r="I1805" s="242"/>
      <c r="J1805" s="243">
        <f>ROUND(I1805*H1805,2)</f>
        <v>0</v>
      </c>
      <c r="K1805" s="239" t="s">
        <v>145</v>
      </c>
      <c r="L1805" s="43"/>
      <c r="M1805" s="244" t="s">
        <v>1</v>
      </c>
      <c r="N1805" s="245" t="s">
        <v>38</v>
      </c>
      <c r="O1805" s="86"/>
      <c r="P1805" s="246">
        <f>O1805*H1805</f>
        <v>0</v>
      </c>
      <c r="Q1805" s="246">
        <v>0.00206</v>
      </c>
      <c r="R1805" s="246">
        <f>Q1805*H1805</f>
        <v>0.0038110000000000006</v>
      </c>
      <c r="S1805" s="246">
        <v>0</v>
      </c>
      <c r="T1805" s="247">
        <f>S1805*H1805</f>
        <v>0</v>
      </c>
      <c r="AR1805" s="248" t="s">
        <v>146</v>
      </c>
      <c r="AT1805" s="248" t="s">
        <v>141</v>
      </c>
      <c r="AU1805" s="248" t="s">
        <v>83</v>
      </c>
      <c r="AY1805" s="17" t="s">
        <v>139</v>
      </c>
      <c r="BE1805" s="249">
        <f>IF(N1805="základní",J1805,0)</f>
        <v>0</v>
      </c>
      <c r="BF1805" s="249">
        <f>IF(N1805="snížená",J1805,0)</f>
        <v>0</v>
      </c>
      <c r="BG1805" s="249">
        <f>IF(N1805="zákl. přenesená",J1805,0)</f>
        <v>0</v>
      </c>
      <c r="BH1805" s="249">
        <f>IF(N1805="sníž. přenesená",J1805,0)</f>
        <v>0</v>
      </c>
      <c r="BI1805" s="249">
        <f>IF(N1805="nulová",J1805,0)</f>
        <v>0</v>
      </c>
      <c r="BJ1805" s="17" t="s">
        <v>81</v>
      </c>
      <c r="BK1805" s="249">
        <f>ROUND(I1805*H1805,2)</f>
        <v>0</v>
      </c>
      <c r="BL1805" s="17" t="s">
        <v>146</v>
      </c>
      <c r="BM1805" s="248" t="s">
        <v>2158</v>
      </c>
    </row>
    <row r="1806" spans="2:51" s="12" customFormat="1" ht="12">
      <c r="B1806" s="250"/>
      <c r="C1806" s="251"/>
      <c r="D1806" s="252" t="s">
        <v>148</v>
      </c>
      <c r="E1806" s="253" t="s">
        <v>1</v>
      </c>
      <c r="F1806" s="254" t="s">
        <v>2159</v>
      </c>
      <c r="G1806" s="251"/>
      <c r="H1806" s="255">
        <v>1.85</v>
      </c>
      <c r="I1806" s="256"/>
      <c r="J1806" s="251"/>
      <c r="K1806" s="251"/>
      <c r="L1806" s="257"/>
      <c r="M1806" s="258"/>
      <c r="N1806" s="259"/>
      <c r="O1806" s="259"/>
      <c r="P1806" s="259"/>
      <c r="Q1806" s="259"/>
      <c r="R1806" s="259"/>
      <c r="S1806" s="259"/>
      <c r="T1806" s="260"/>
      <c r="AT1806" s="261" t="s">
        <v>148</v>
      </c>
      <c r="AU1806" s="261" t="s">
        <v>83</v>
      </c>
      <c r="AV1806" s="12" t="s">
        <v>83</v>
      </c>
      <c r="AW1806" s="12" t="s">
        <v>30</v>
      </c>
      <c r="AX1806" s="12" t="s">
        <v>73</v>
      </c>
      <c r="AY1806" s="261" t="s">
        <v>139</v>
      </c>
    </row>
    <row r="1807" spans="2:51" s="13" customFormat="1" ht="12">
      <c r="B1807" s="262"/>
      <c r="C1807" s="263"/>
      <c r="D1807" s="252" t="s">
        <v>148</v>
      </c>
      <c r="E1807" s="264" t="s">
        <v>1</v>
      </c>
      <c r="F1807" s="265" t="s">
        <v>150</v>
      </c>
      <c r="G1807" s="263"/>
      <c r="H1807" s="266">
        <v>1.85</v>
      </c>
      <c r="I1807" s="267"/>
      <c r="J1807" s="263"/>
      <c r="K1807" s="263"/>
      <c r="L1807" s="268"/>
      <c r="M1807" s="269"/>
      <c r="N1807" s="270"/>
      <c r="O1807" s="270"/>
      <c r="P1807" s="270"/>
      <c r="Q1807" s="270"/>
      <c r="R1807" s="270"/>
      <c r="S1807" s="270"/>
      <c r="T1807" s="271"/>
      <c r="AT1807" s="272" t="s">
        <v>148</v>
      </c>
      <c r="AU1807" s="272" t="s">
        <v>83</v>
      </c>
      <c r="AV1807" s="13" t="s">
        <v>146</v>
      </c>
      <c r="AW1807" s="13" t="s">
        <v>30</v>
      </c>
      <c r="AX1807" s="13" t="s">
        <v>81</v>
      </c>
      <c r="AY1807" s="272" t="s">
        <v>139</v>
      </c>
    </row>
    <row r="1808" spans="2:65" s="1" customFormat="1" ht="24" customHeight="1">
      <c r="B1808" s="38"/>
      <c r="C1808" s="237" t="s">
        <v>2160</v>
      </c>
      <c r="D1808" s="237" t="s">
        <v>141</v>
      </c>
      <c r="E1808" s="238" t="s">
        <v>2161</v>
      </c>
      <c r="F1808" s="239" t="s">
        <v>2162</v>
      </c>
      <c r="G1808" s="240" t="s">
        <v>171</v>
      </c>
      <c r="H1808" s="241">
        <v>74.4</v>
      </c>
      <c r="I1808" s="242"/>
      <c r="J1808" s="243">
        <f>ROUND(I1808*H1808,2)</f>
        <v>0</v>
      </c>
      <c r="K1808" s="239" t="s">
        <v>145</v>
      </c>
      <c r="L1808" s="43"/>
      <c r="M1808" s="244" t="s">
        <v>1</v>
      </c>
      <c r="N1808" s="245" t="s">
        <v>38</v>
      </c>
      <c r="O1808" s="86"/>
      <c r="P1808" s="246">
        <f>O1808*H1808</f>
        <v>0</v>
      </c>
      <c r="Q1808" s="246">
        <v>0.0033</v>
      </c>
      <c r="R1808" s="246">
        <f>Q1808*H1808</f>
        <v>0.24552000000000002</v>
      </c>
      <c r="S1808" s="246">
        <v>0</v>
      </c>
      <c r="T1808" s="247">
        <f>S1808*H1808</f>
        <v>0</v>
      </c>
      <c r="AR1808" s="248" t="s">
        <v>146</v>
      </c>
      <c r="AT1808" s="248" t="s">
        <v>141</v>
      </c>
      <c r="AU1808" s="248" t="s">
        <v>83</v>
      </c>
      <c r="AY1808" s="17" t="s">
        <v>139</v>
      </c>
      <c r="BE1808" s="249">
        <f>IF(N1808="základní",J1808,0)</f>
        <v>0</v>
      </c>
      <c r="BF1808" s="249">
        <f>IF(N1808="snížená",J1808,0)</f>
        <v>0</v>
      </c>
      <c r="BG1808" s="249">
        <f>IF(N1808="zákl. přenesená",J1808,0)</f>
        <v>0</v>
      </c>
      <c r="BH1808" s="249">
        <f>IF(N1808="sníž. přenesená",J1808,0)</f>
        <v>0</v>
      </c>
      <c r="BI1808" s="249">
        <f>IF(N1808="nulová",J1808,0)</f>
        <v>0</v>
      </c>
      <c r="BJ1808" s="17" t="s">
        <v>81</v>
      </c>
      <c r="BK1808" s="249">
        <f>ROUND(I1808*H1808,2)</f>
        <v>0</v>
      </c>
      <c r="BL1808" s="17" t="s">
        <v>146</v>
      </c>
      <c r="BM1808" s="248" t="s">
        <v>2163</v>
      </c>
    </row>
    <row r="1809" spans="2:51" s="12" customFormat="1" ht="12">
      <c r="B1809" s="250"/>
      <c r="C1809" s="251"/>
      <c r="D1809" s="252" t="s">
        <v>148</v>
      </c>
      <c r="E1809" s="253" t="s">
        <v>1</v>
      </c>
      <c r="F1809" s="254" t="s">
        <v>2164</v>
      </c>
      <c r="G1809" s="251"/>
      <c r="H1809" s="255">
        <v>74.4</v>
      </c>
      <c r="I1809" s="256"/>
      <c r="J1809" s="251"/>
      <c r="K1809" s="251"/>
      <c r="L1809" s="257"/>
      <c r="M1809" s="258"/>
      <c r="N1809" s="259"/>
      <c r="O1809" s="259"/>
      <c r="P1809" s="259"/>
      <c r="Q1809" s="259"/>
      <c r="R1809" s="259"/>
      <c r="S1809" s="259"/>
      <c r="T1809" s="260"/>
      <c r="AT1809" s="261" t="s">
        <v>148</v>
      </c>
      <c r="AU1809" s="261" t="s">
        <v>83</v>
      </c>
      <c r="AV1809" s="12" t="s">
        <v>83</v>
      </c>
      <c r="AW1809" s="12" t="s">
        <v>30</v>
      </c>
      <c r="AX1809" s="12" t="s">
        <v>73</v>
      </c>
      <c r="AY1809" s="261" t="s">
        <v>139</v>
      </c>
    </row>
    <row r="1810" spans="2:51" s="13" customFormat="1" ht="12">
      <c r="B1810" s="262"/>
      <c r="C1810" s="263"/>
      <c r="D1810" s="252" t="s">
        <v>148</v>
      </c>
      <c r="E1810" s="264" t="s">
        <v>1</v>
      </c>
      <c r="F1810" s="265" t="s">
        <v>150</v>
      </c>
      <c r="G1810" s="263"/>
      <c r="H1810" s="266">
        <v>74.4</v>
      </c>
      <c r="I1810" s="267"/>
      <c r="J1810" s="263"/>
      <c r="K1810" s="263"/>
      <c r="L1810" s="268"/>
      <c r="M1810" s="269"/>
      <c r="N1810" s="270"/>
      <c r="O1810" s="270"/>
      <c r="P1810" s="270"/>
      <c r="Q1810" s="270"/>
      <c r="R1810" s="270"/>
      <c r="S1810" s="270"/>
      <c r="T1810" s="271"/>
      <c r="AT1810" s="272" t="s">
        <v>148</v>
      </c>
      <c r="AU1810" s="272" t="s">
        <v>83</v>
      </c>
      <c r="AV1810" s="13" t="s">
        <v>146</v>
      </c>
      <c r="AW1810" s="13" t="s">
        <v>30</v>
      </c>
      <c r="AX1810" s="13" t="s">
        <v>81</v>
      </c>
      <c r="AY1810" s="272" t="s">
        <v>139</v>
      </c>
    </row>
    <row r="1811" spans="2:65" s="1" customFormat="1" ht="24" customHeight="1">
      <c r="B1811" s="38"/>
      <c r="C1811" s="237" t="s">
        <v>2165</v>
      </c>
      <c r="D1811" s="237" t="s">
        <v>141</v>
      </c>
      <c r="E1811" s="238" t="s">
        <v>2166</v>
      </c>
      <c r="F1811" s="239" t="s">
        <v>2167</v>
      </c>
      <c r="G1811" s="240" t="s">
        <v>171</v>
      </c>
      <c r="H1811" s="241">
        <v>50.4</v>
      </c>
      <c r="I1811" s="242"/>
      <c r="J1811" s="243">
        <f>ROUND(I1811*H1811,2)</f>
        <v>0</v>
      </c>
      <c r="K1811" s="239" t="s">
        <v>145</v>
      </c>
      <c r="L1811" s="43"/>
      <c r="M1811" s="244" t="s">
        <v>1</v>
      </c>
      <c r="N1811" s="245" t="s">
        <v>38</v>
      </c>
      <c r="O1811" s="86"/>
      <c r="P1811" s="246">
        <f>O1811*H1811</f>
        <v>0</v>
      </c>
      <c r="Q1811" s="246">
        <v>0.00482</v>
      </c>
      <c r="R1811" s="246">
        <f>Q1811*H1811</f>
        <v>0.24292799999999998</v>
      </c>
      <c r="S1811" s="246">
        <v>0</v>
      </c>
      <c r="T1811" s="247">
        <f>S1811*H1811</f>
        <v>0</v>
      </c>
      <c r="AR1811" s="248" t="s">
        <v>146</v>
      </c>
      <c r="AT1811" s="248" t="s">
        <v>141</v>
      </c>
      <c r="AU1811" s="248" t="s">
        <v>83</v>
      </c>
      <c r="AY1811" s="17" t="s">
        <v>139</v>
      </c>
      <c r="BE1811" s="249">
        <f>IF(N1811="základní",J1811,0)</f>
        <v>0</v>
      </c>
      <c r="BF1811" s="249">
        <f>IF(N1811="snížená",J1811,0)</f>
        <v>0</v>
      </c>
      <c r="BG1811" s="249">
        <f>IF(N1811="zákl. přenesená",J1811,0)</f>
        <v>0</v>
      </c>
      <c r="BH1811" s="249">
        <f>IF(N1811="sníž. přenesená",J1811,0)</f>
        <v>0</v>
      </c>
      <c r="BI1811" s="249">
        <f>IF(N1811="nulová",J1811,0)</f>
        <v>0</v>
      </c>
      <c r="BJ1811" s="17" t="s">
        <v>81</v>
      </c>
      <c r="BK1811" s="249">
        <f>ROUND(I1811*H1811,2)</f>
        <v>0</v>
      </c>
      <c r="BL1811" s="17" t="s">
        <v>146</v>
      </c>
      <c r="BM1811" s="248" t="s">
        <v>2168</v>
      </c>
    </row>
    <row r="1812" spans="2:51" s="12" customFormat="1" ht="12">
      <c r="B1812" s="250"/>
      <c r="C1812" s="251"/>
      <c r="D1812" s="252" t="s">
        <v>148</v>
      </c>
      <c r="E1812" s="253" t="s">
        <v>1</v>
      </c>
      <c r="F1812" s="254" t="s">
        <v>2169</v>
      </c>
      <c r="G1812" s="251"/>
      <c r="H1812" s="255">
        <v>50.4</v>
      </c>
      <c r="I1812" s="256"/>
      <c r="J1812" s="251"/>
      <c r="K1812" s="251"/>
      <c r="L1812" s="257"/>
      <c r="M1812" s="258"/>
      <c r="N1812" s="259"/>
      <c r="O1812" s="259"/>
      <c r="P1812" s="259"/>
      <c r="Q1812" s="259"/>
      <c r="R1812" s="259"/>
      <c r="S1812" s="259"/>
      <c r="T1812" s="260"/>
      <c r="AT1812" s="261" t="s">
        <v>148</v>
      </c>
      <c r="AU1812" s="261" t="s">
        <v>83</v>
      </c>
      <c r="AV1812" s="12" t="s">
        <v>83</v>
      </c>
      <c r="AW1812" s="12" t="s">
        <v>30</v>
      </c>
      <c r="AX1812" s="12" t="s">
        <v>73</v>
      </c>
      <c r="AY1812" s="261" t="s">
        <v>139</v>
      </c>
    </row>
    <row r="1813" spans="2:51" s="13" customFormat="1" ht="12">
      <c r="B1813" s="262"/>
      <c r="C1813" s="263"/>
      <c r="D1813" s="252" t="s">
        <v>148</v>
      </c>
      <c r="E1813" s="264" t="s">
        <v>1</v>
      </c>
      <c r="F1813" s="265" t="s">
        <v>150</v>
      </c>
      <c r="G1813" s="263"/>
      <c r="H1813" s="266">
        <v>50.4</v>
      </c>
      <c r="I1813" s="267"/>
      <c r="J1813" s="263"/>
      <c r="K1813" s="263"/>
      <c r="L1813" s="268"/>
      <c r="M1813" s="269"/>
      <c r="N1813" s="270"/>
      <c r="O1813" s="270"/>
      <c r="P1813" s="270"/>
      <c r="Q1813" s="270"/>
      <c r="R1813" s="270"/>
      <c r="S1813" s="270"/>
      <c r="T1813" s="271"/>
      <c r="AT1813" s="272" t="s">
        <v>148</v>
      </c>
      <c r="AU1813" s="272" t="s">
        <v>83</v>
      </c>
      <c r="AV1813" s="13" t="s">
        <v>146</v>
      </c>
      <c r="AW1813" s="13" t="s">
        <v>30</v>
      </c>
      <c r="AX1813" s="13" t="s">
        <v>81</v>
      </c>
      <c r="AY1813" s="272" t="s">
        <v>139</v>
      </c>
    </row>
    <row r="1814" spans="2:65" s="1" customFormat="1" ht="24" customHeight="1">
      <c r="B1814" s="38"/>
      <c r="C1814" s="237" t="s">
        <v>2170</v>
      </c>
      <c r="D1814" s="237" t="s">
        <v>141</v>
      </c>
      <c r="E1814" s="238" t="s">
        <v>2171</v>
      </c>
      <c r="F1814" s="239" t="s">
        <v>2172</v>
      </c>
      <c r="G1814" s="240" t="s">
        <v>171</v>
      </c>
      <c r="H1814" s="241">
        <v>31.2</v>
      </c>
      <c r="I1814" s="242"/>
      <c r="J1814" s="243">
        <f>ROUND(I1814*H1814,2)</f>
        <v>0</v>
      </c>
      <c r="K1814" s="239" t="s">
        <v>145</v>
      </c>
      <c r="L1814" s="43"/>
      <c r="M1814" s="244" t="s">
        <v>1</v>
      </c>
      <c r="N1814" s="245" t="s">
        <v>38</v>
      </c>
      <c r="O1814" s="86"/>
      <c r="P1814" s="246">
        <f>O1814*H1814</f>
        <v>0</v>
      </c>
      <c r="Q1814" s="246">
        <v>0.00724</v>
      </c>
      <c r="R1814" s="246">
        <f>Q1814*H1814</f>
        <v>0.225888</v>
      </c>
      <c r="S1814" s="246">
        <v>0</v>
      </c>
      <c r="T1814" s="247">
        <f>S1814*H1814</f>
        <v>0</v>
      </c>
      <c r="AR1814" s="248" t="s">
        <v>146</v>
      </c>
      <c r="AT1814" s="248" t="s">
        <v>141</v>
      </c>
      <c r="AU1814" s="248" t="s">
        <v>83</v>
      </c>
      <c r="AY1814" s="17" t="s">
        <v>139</v>
      </c>
      <c r="BE1814" s="249">
        <f>IF(N1814="základní",J1814,0)</f>
        <v>0</v>
      </c>
      <c r="BF1814" s="249">
        <f>IF(N1814="snížená",J1814,0)</f>
        <v>0</v>
      </c>
      <c r="BG1814" s="249">
        <f>IF(N1814="zákl. přenesená",J1814,0)</f>
        <v>0</v>
      </c>
      <c r="BH1814" s="249">
        <f>IF(N1814="sníž. přenesená",J1814,0)</f>
        <v>0</v>
      </c>
      <c r="BI1814" s="249">
        <f>IF(N1814="nulová",J1814,0)</f>
        <v>0</v>
      </c>
      <c r="BJ1814" s="17" t="s">
        <v>81</v>
      </c>
      <c r="BK1814" s="249">
        <f>ROUND(I1814*H1814,2)</f>
        <v>0</v>
      </c>
      <c r="BL1814" s="17" t="s">
        <v>146</v>
      </c>
      <c r="BM1814" s="248" t="s">
        <v>2173</v>
      </c>
    </row>
    <row r="1815" spans="2:51" s="12" customFormat="1" ht="12">
      <c r="B1815" s="250"/>
      <c r="C1815" s="251"/>
      <c r="D1815" s="252" t="s">
        <v>148</v>
      </c>
      <c r="E1815" s="253" t="s">
        <v>1</v>
      </c>
      <c r="F1815" s="254" t="s">
        <v>2174</v>
      </c>
      <c r="G1815" s="251"/>
      <c r="H1815" s="255">
        <v>31.2</v>
      </c>
      <c r="I1815" s="256"/>
      <c r="J1815" s="251"/>
      <c r="K1815" s="251"/>
      <c r="L1815" s="257"/>
      <c r="M1815" s="258"/>
      <c r="N1815" s="259"/>
      <c r="O1815" s="259"/>
      <c r="P1815" s="259"/>
      <c r="Q1815" s="259"/>
      <c r="R1815" s="259"/>
      <c r="S1815" s="259"/>
      <c r="T1815" s="260"/>
      <c r="AT1815" s="261" t="s">
        <v>148</v>
      </c>
      <c r="AU1815" s="261" t="s">
        <v>83</v>
      </c>
      <c r="AV1815" s="12" t="s">
        <v>83</v>
      </c>
      <c r="AW1815" s="12" t="s">
        <v>30</v>
      </c>
      <c r="AX1815" s="12" t="s">
        <v>73</v>
      </c>
      <c r="AY1815" s="261" t="s">
        <v>139</v>
      </c>
    </row>
    <row r="1816" spans="2:51" s="13" customFormat="1" ht="12">
      <c r="B1816" s="262"/>
      <c r="C1816" s="263"/>
      <c r="D1816" s="252" t="s">
        <v>148</v>
      </c>
      <c r="E1816" s="264" t="s">
        <v>1</v>
      </c>
      <c r="F1816" s="265" t="s">
        <v>150</v>
      </c>
      <c r="G1816" s="263"/>
      <c r="H1816" s="266">
        <v>31.2</v>
      </c>
      <c r="I1816" s="267"/>
      <c r="J1816" s="263"/>
      <c r="K1816" s="263"/>
      <c r="L1816" s="268"/>
      <c r="M1816" s="269"/>
      <c r="N1816" s="270"/>
      <c r="O1816" s="270"/>
      <c r="P1816" s="270"/>
      <c r="Q1816" s="270"/>
      <c r="R1816" s="270"/>
      <c r="S1816" s="270"/>
      <c r="T1816" s="271"/>
      <c r="AT1816" s="272" t="s">
        <v>148</v>
      </c>
      <c r="AU1816" s="272" t="s">
        <v>83</v>
      </c>
      <c r="AV1816" s="13" t="s">
        <v>146</v>
      </c>
      <c r="AW1816" s="13" t="s">
        <v>30</v>
      </c>
      <c r="AX1816" s="13" t="s">
        <v>81</v>
      </c>
      <c r="AY1816" s="272" t="s">
        <v>139</v>
      </c>
    </row>
    <row r="1817" spans="2:65" s="1" customFormat="1" ht="24" customHeight="1">
      <c r="B1817" s="38"/>
      <c r="C1817" s="237" t="s">
        <v>2175</v>
      </c>
      <c r="D1817" s="237" t="s">
        <v>141</v>
      </c>
      <c r="E1817" s="238" t="s">
        <v>2176</v>
      </c>
      <c r="F1817" s="239" t="s">
        <v>2177</v>
      </c>
      <c r="G1817" s="240" t="s">
        <v>171</v>
      </c>
      <c r="H1817" s="241">
        <v>31.5</v>
      </c>
      <c r="I1817" s="242"/>
      <c r="J1817" s="243">
        <f>ROUND(I1817*H1817,2)</f>
        <v>0</v>
      </c>
      <c r="K1817" s="239" t="s">
        <v>145</v>
      </c>
      <c r="L1817" s="43"/>
      <c r="M1817" s="244" t="s">
        <v>1</v>
      </c>
      <c r="N1817" s="245" t="s">
        <v>38</v>
      </c>
      <c r="O1817" s="86"/>
      <c r="P1817" s="246">
        <f>O1817*H1817</f>
        <v>0</v>
      </c>
      <c r="Q1817" s="246">
        <v>0.01146</v>
      </c>
      <c r="R1817" s="246">
        <f>Q1817*H1817</f>
        <v>0.36099</v>
      </c>
      <c r="S1817" s="246">
        <v>0</v>
      </c>
      <c r="T1817" s="247">
        <f>S1817*H1817</f>
        <v>0</v>
      </c>
      <c r="AR1817" s="248" t="s">
        <v>146</v>
      </c>
      <c r="AT1817" s="248" t="s">
        <v>141</v>
      </c>
      <c r="AU1817" s="248" t="s">
        <v>83</v>
      </c>
      <c r="AY1817" s="17" t="s">
        <v>139</v>
      </c>
      <c r="BE1817" s="249">
        <f>IF(N1817="základní",J1817,0)</f>
        <v>0</v>
      </c>
      <c r="BF1817" s="249">
        <f>IF(N1817="snížená",J1817,0)</f>
        <v>0</v>
      </c>
      <c r="BG1817" s="249">
        <f>IF(N1817="zákl. přenesená",J1817,0)</f>
        <v>0</v>
      </c>
      <c r="BH1817" s="249">
        <f>IF(N1817="sníž. přenesená",J1817,0)</f>
        <v>0</v>
      </c>
      <c r="BI1817" s="249">
        <f>IF(N1817="nulová",J1817,0)</f>
        <v>0</v>
      </c>
      <c r="BJ1817" s="17" t="s">
        <v>81</v>
      </c>
      <c r="BK1817" s="249">
        <f>ROUND(I1817*H1817,2)</f>
        <v>0</v>
      </c>
      <c r="BL1817" s="17" t="s">
        <v>146</v>
      </c>
      <c r="BM1817" s="248" t="s">
        <v>2178</v>
      </c>
    </row>
    <row r="1818" spans="2:51" s="12" customFormat="1" ht="12">
      <c r="B1818" s="250"/>
      <c r="C1818" s="251"/>
      <c r="D1818" s="252" t="s">
        <v>148</v>
      </c>
      <c r="E1818" s="253" t="s">
        <v>1</v>
      </c>
      <c r="F1818" s="254" t="s">
        <v>2179</v>
      </c>
      <c r="G1818" s="251"/>
      <c r="H1818" s="255">
        <v>31.5</v>
      </c>
      <c r="I1818" s="256"/>
      <c r="J1818" s="251"/>
      <c r="K1818" s="251"/>
      <c r="L1818" s="257"/>
      <c r="M1818" s="258"/>
      <c r="N1818" s="259"/>
      <c r="O1818" s="259"/>
      <c r="P1818" s="259"/>
      <c r="Q1818" s="259"/>
      <c r="R1818" s="259"/>
      <c r="S1818" s="259"/>
      <c r="T1818" s="260"/>
      <c r="AT1818" s="261" t="s">
        <v>148</v>
      </c>
      <c r="AU1818" s="261" t="s">
        <v>83</v>
      </c>
      <c r="AV1818" s="12" t="s">
        <v>83</v>
      </c>
      <c r="AW1818" s="12" t="s">
        <v>30</v>
      </c>
      <c r="AX1818" s="12" t="s">
        <v>73</v>
      </c>
      <c r="AY1818" s="261" t="s">
        <v>139</v>
      </c>
    </row>
    <row r="1819" spans="2:51" s="13" customFormat="1" ht="12">
      <c r="B1819" s="262"/>
      <c r="C1819" s="263"/>
      <c r="D1819" s="252" t="s">
        <v>148</v>
      </c>
      <c r="E1819" s="264" t="s">
        <v>1</v>
      </c>
      <c r="F1819" s="265" t="s">
        <v>150</v>
      </c>
      <c r="G1819" s="263"/>
      <c r="H1819" s="266">
        <v>31.5</v>
      </c>
      <c r="I1819" s="267"/>
      <c r="J1819" s="263"/>
      <c r="K1819" s="263"/>
      <c r="L1819" s="268"/>
      <c r="M1819" s="269"/>
      <c r="N1819" s="270"/>
      <c r="O1819" s="270"/>
      <c r="P1819" s="270"/>
      <c r="Q1819" s="270"/>
      <c r="R1819" s="270"/>
      <c r="S1819" s="270"/>
      <c r="T1819" s="271"/>
      <c r="AT1819" s="272" t="s">
        <v>148</v>
      </c>
      <c r="AU1819" s="272" t="s">
        <v>83</v>
      </c>
      <c r="AV1819" s="13" t="s">
        <v>146</v>
      </c>
      <c r="AW1819" s="13" t="s">
        <v>30</v>
      </c>
      <c r="AX1819" s="13" t="s">
        <v>81</v>
      </c>
      <c r="AY1819" s="272" t="s">
        <v>139</v>
      </c>
    </row>
    <row r="1820" spans="2:65" s="1" customFormat="1" ht="24" customHeight="1">
      <c r="B1820" s="38"/>
      <c r="C1820" s="237" t="s">
        <v>2180</v>
      </c>
      <c r="D1820" s="237" t="s">
        <v>141</v>
      </c>
      <c r="E1820" s="238" t="s">
        <v>2181</v>
      </c>
      <c r="F1820" s="239" t="s">
        <v>2182</v>
      </c>
      <c r="G1820" s="240" t="s">
        <v>144</v>
      </c>
      <c r="H1820" s="241">
        <v>2.16</v>
      </c>
      <c r="I1820" s="242"/>
      <c r="J1820" s="243">
        <f>ROUND(I1820*H1820,2)</f>
        <v>0</v>
      </c>
      <c r="K1820" s="239" t="s">
        <v>145</v>
      </c>
      <c r="L1820" s="43"/>
      <c r="M1820" s="244" t="s">
        <v>1</v>
      </c>
      <c r="N1820" s="245" t="s">
        <v>38</v>
      </c>
      <c r="O1820" s="86"/>
      <c r="P1820" s="246">
        <f>O1820*H1820</f>
        <v>0</v>
      </c>
      <c r="Q1820" s="246">
        <v>1.47064</v>
      </c>
      <c r="R1820" s="246">
        <f>Q1820*H1820</f>
        <v>3.1765824</v>
      </c>
      <c r="S1820" s="246">
        <v>0</v>
      </c>
      <c r="T1820" s="247">
        <f>S1820*H1820</f>
        <v>0</v>
      </c>
      <c r="AR1820" s="248" t="s">
        <v>146</v>
      </c>
      <c r="AT1820" s="248" t="s">
        <v>141</v>
      </c>
      <c r="AU1820" s="248" t="s">
        <v>83</v>
      </c>
      <c r="AY1820" s="17" t="s">
        <v>139</v>
      </c>
      <c r="BE1820" s="249">
        <f>IF(N1820="základní",J1820,0)</f>
        <v>0</v>
      </c>
      <c r="BF1820" s="249">
        <f>IF(N1820="snížená",J1820,0)</f>
        <v>0</v>
      </c>
      <c r="BG1820" s="249">
        <f>IF(N1820="zákl. přenesená",J1820,0)</f>
        <v>0</v>
      </c>
      <c r="BH1820" s="249">
        <f>IF(N1820="sníž. přenesená",J1820,0)</f>
        <v>0</v>
      </c>
      <c r="BI1820" s="249">
        <f>IF(N1820="nulová",J1820,0)</f>
        <v>0</v>
      </c>
      <c r="BJ1820" s="17" t="s">
        <v>81</v>
      </c>
      <c r="BK1820" s="249">
        <f>ROUND(I1820*H1820,2)</f>
        <v>0</v>
      </c>
      <c r="BL1820" s="17" t="s">
        <v>146</v>
      </c>
      <c r="BM1820" s="248" t="s">
        <v>2183</v>
      </c>
    </row>
    <row r="1821" spans="2:51" s="12" customFormat="1" ht="12">
      <c r="B1821" s="250"/>
      <c r="C1821" s="251"/>
      <c r="D1821" s="252" t="s">
        <v>148</v>
      </c>
      <c r="E1821" s="253" t="s">
        <v>1</v>
      </c>
      <c r="F1821" s="254" t="s">
        <v>2184</v>
      </c>
      <c r="G1821" s="251"/>
      <c r="H1821" s="255">
        <v>2.16</v>
      </c>
      <c r="I1821" s="256"/>
      <c r="J1821" s="251"/>
      <c r="K1821" s="251"/>
      <c r="L1821" s="257"/>
      <c r="M1821" s="258"/>
      <c r="N1821" s="259"/>
      <c r="O1821" s="259"/>
      <c r="P1821" s="259"/>
      <c r="Q1821" s="259"/>
      <c r="R1821" s="259"/>
      <c r="S1821" s="259"/>
      <c r="T1821" s="260"/>
      <c r="AT1821" s="261" t="s">
        <v>148</v>
      </c>
      <c r="AU1821" s="261" t="s">
        <v>83</v>
      </c>
      <c r="AV1821" s="12" t="s">
        <v>83</v>
      </c>
      <c r="AW1821" s="12" t="s">
        <v>30</v>
      </c>
      <c r="AX1821" s="12" t="s">
        <v>73</v>
      </c>
      <c r="AY1821" s="261" t="s">
        <v>139</v>
      </c>
    </row>
    <row r="1822" spans="2:51" s="13" customFormat="1" ht="12">
      <c r="B1822" s="262"/>
      <c r="C1822" s="263"/>
      <c r="D1822" s="252" t="s">
        <v>148</v>
      </c>
      <c r="E1822" s="264" t="s">
        <v>1</v>
      </c>
      <c r="F1822" s="265" t="s">
        <v>150</v>
      </c>
      <c r="G1822" s="263"/>
      <c r="H1822" s="266">
        <v>2.16</v>
      </c>
      <c r="I1822" s="267"/>
      <c r="J1822" s="263"/>
      <c r="K1822" s="263"/>
      <c r="L1822" s="268"/>
      <c r="M1822" s="269"/>
      <c r="N1822" s="270"/>
      <c r="O1822" s="270"/>
      <c r="P1822" s="270"/>
      <c r="Q1822" s="270"/>
      <c r="R1822" s="270"/>
      <c r="S1822" s="270"/>
      <c r="T1822" s="271"/>
      <c r="AT1822" s="272" t="s">
        <v>148</v>
      </c>
      <c r="AU1822" s="272" t="s">
        <v>83</v>
      </c>
      <c r="AV1822" s="13" t="s">
        <v>146</v>
      </c>
      <c r="AW1822" s="13" t="s">
        <v>30</v>
      </c>
      <c r="AX1822" s="13" t="s">
        <v>81</v>
      </c>
      <c r="AY1822" s="272" t="s">
        <v>139</v>
      </c>
    </row>
    <row r="1823" spans="2:65" s="1" customFormat="1" ht="24" customHeight="1">
      <c r="B1823" s="38"/>
      <c r="C1823" s="237" t="s">
        <v>2185</v>
      </c>
      <c r="D1823" s="237" t="s">
        <v>141</v>
      </c>
      <c r="E1823" s="238" t="s">
        <v>2186</v>
      </c>
      <c r="F1823" s="239" t="s">
        <v>2187</v>
      </c>
      <c r="G1823" s="240" t="s">
        <v>177</v>
      </c>
      <c r="H1823" s="241">
        <v>5</v>
      </c>
      <c r="I1823" s="242"/>
      <c r="J1823" s="243">
        <f>ROUND(I1823*H1823,2)</f>
        <v>0</v>
      </c>
      <c r="K1823" s="239" t="s">
        <v>1</v>
      </c>
      <c r="L1823" s="43"/>
      <c r="M1823" s="244" t="s">
        <v>1</v>
      </c>
      <c r="N1823" s="245" t="s">
        <v>38</v>
      </c>
      <c r="O1823" s="86"/>
      <c r="P1823" s="246">
        <f>O1823*H1823</f>
        <v>0</v>
      </c>
      <c r="Q1823" s="246">
        <v>2.25689</v>
      </c>
      <c r="R1823" s="246">
        <f>Q1823*H1823</f>
        <v>11.28445</v>
      </c>
      <c r="S1823" s="246">
        <v>0</v>
      </c>
      <c r="T1823" s="247">
        <f>S1823*H1823</f>
        <v>0</v>
      </c>
      <c r="AR1823" s="248" t="s">
        <v>146</v>
      </c>
      <c r="AT1823" s="248" t="s">
        <v>141</v>
      </c>
      <c r="AU1823" s="248" t="s">
        <v>83</v>
      </c>
      <c r="AY1823" s="17" t="s">
        <v>139</v>
      </c>
      <c r="BE1823" s="249">
        <f>IF(N1823="základní",J1823,0)</f>
        <v>0</v>
      </c>
      <c r="BF1823" s="249">
        <f>IF(N1823="snížená",J1823,0)</f>
        <v>0</v>
      </c>
      <c r="BG1823" s="249">
        <f>IF(N1823="zákl. přenesená",J1823,0)</f>
        <v>0</v>
      </c>
      <c r="BH1823" s="249">
        <f>IF(N1823="sníž. přenesená",J1823,0)</f>
        <v>0</v>
      </c>
      <c r="BI1823" s="249">
        <f>IF(N1823="nulová",J1823,0)</f>
        <v>0</v>
      </c>
      <c r="BJ1823" s="17" t="s">
        <v>81</v>
      </c>
      <c r="BK1823" s="249">
        <f>ROUND(I1823*H1823,2)</f>
        <v>0</v>
      </c>
      <c r="BL1823" s="17" t="s">
        <v>146</v>
      </c>
      <c r="BM1823" s="248" t="s">
        <v>2188</v>
      </c>
    </row>
    <row r="1824" spans="2:51" s="12" customFormat="1" ht="12">
      <c r="B1824" s="250"/>
      <c r="C1824" s="251"/>
      <c r="D1824" s="252" t="s">
        <v>148</v>
      </c>
      <c r="E1824" s="253" t="s">
        <v>1</v>
      </c>
      <c r="F1824" s="254" t="s">
        <v>2189</v>
      </c>
      <c r="G1824" s="251"/>
      <c r="H1824" s="255">
        <v>5</v>
      </c>
      <c r="I1824" s="256"/>
      <c r="J1824" s="251"/>
      <c r="K1824" s="251"/>
      <c r="L1824" s="257"/>
      <c r="M1824" s="258"/>
      <c r="N1824" s="259"/>
      <c r="O1824" s="259"/>
      <c r="P1824" s="259"/>
      <c r="Q1824" s="259"/>
      <c r="R1824" s="259"/>
      <c r="S1824" s="259"/>
      <c r="T1824" s="260"/>
      <c r="AT1824" s="261" t="s">
        <v>148</v>
      </c>
      <c r="AU1824" s="261" t="s">
        <v>83</v>
      </c>
      <c r="AV1824" s="12" t="s">
        <v>83</v>
      </c>
      <c r="AW1824" s="12" t="s">
        <v>30</v>
      </c>
      <c r="AX1824" s="12" t="s">
        <v>73</v>
      </c>
      <c r="AY1824" s="261" t="s">
        <v>139</v>
      </c>
    </row>
    <row r="1825" spans="2:51" s="13" customFormat="1" ht="12">
      <c r="B1825" s="262"/>
      <c r="C1825" s="263"/>
      <c r="D1825" s="252" t="s">
        <v>148</v>
      </c>
      <c r="E1825" s="264" t="s">
        <v>1</v>
      </c>
      <c r="F1825" s="265" t="s">
        <v>150</v>
      </c>
      <c r="G1825" s="263"/>
      <c r="H1825" s="266">
        <v>5</v>
      </c>
      <c r="I1825" s="267"/>
      <c r="J1825" s="263"/>
      <c r="K1825" s="263"/>
      <c r="L1825" s="268"/>
      <c r="M1825" s="269"/>
      <c r="N1825" s="270"/>
      <c r="O1825" s="270"/>
      <c r="P1825" s="270"/>
      <c r="Q1825" s="270"/>
      <c r="R1825" s="270"/>
      <c r="S1825" s="270"/>
      <c r="T1825" s="271"/>
      <c r="AT1825" s="272" t="s">
        <v>148</v>
      </c>
      <c r="AU1825" s="272" t="s">
        <v>83</v>
      </c>
      <c r="AV1825" s="13" t="s">
        <v>146</v>
      </c>
      <c r="AW1825" s="13" t="s">
        <v>30</v>
      </c>
      <c r="AX1825" s="13" t="s">
        <v>81</v>
      </c>
      <c r="AY1825" s="272" t="s">
        <v>139</v>
      </c>
    </row>
    <row r="1826" spans="2:65" s="1" customFormat="1" ht="24" customHeight="1">
      <c r="B1826" s="38"/>
      <c r="C1826" s="273" t="s">
        <v>2190</v>
      </c>
      <c r="D1826" s="273" t="s">
        <v>174</v>
      </c>
      <c r="E1826" s="274" t="s">
        <v>2191</v>
      </c>
      <c r="F1826" s="275" t="s">
        <v>2192</v>
      </c>
      <c r="G1826" s="276" t="s">
        <v>177</v>
      </c>
      <c r="H1826" s="277">
        <v>5</v>
      </c>
      <c r="I1826" s="278"/>
      <c r="J1826" s="279">
        <f>ROUND(I1826*H1826,2)</f>
        <v>0</v>
      </c>
      <c r="K1826" s="275" t="s">
        <v>145</v>
      </c>
      <c r="L1826" s="280"/>
      <c r="M1826" s="281" t="s">
        <v>1</v>
      </c>
      <c r="N1826" s="282" t="s">
        <v>38</v>
      </c>
      <c r="O1826" s="86"/>
      <c r="P1826" s="246">
        <f>O1826*H1826</f>
        <v>0</v>
      </c>
      <c r="Q1826" s="246">
        <v>2.1</v>
      </c>
      <c r="R1826" s="246">
        <f>Q1826*H1826</f>
        <v>10.5</v>
      </c>
      <c r="S1826" s="246">
        <v>0</v>
      </c>
      <c r="T1826" s="247">
        <f>S1826*H1826</f>
        <v>0</v>
      </c>
      <c r="AR1826" s="248" t="s">
        <v>178</v>
      </c>
      <c r="AT1826" s="248" t="s">
        <v>174</v>
      </c>
      <c r="AU1826" s="248" t="s">
        <v>83</v>
      </c>
      <c r="AY1826" s="17" t="s">
        <v>139</v>
      </c>
      <c r="BE1826" s="249">
        <f>IF(N1826="základní",J1826,0)</f>
        <v>0</v>
      </c>
      <c r="BF1826" s="249">
        <f>IF(N1826="snížená",J1826,0)</f>
        <v>0</v>
      </c>
      <c r="BG1826" s="249">
        <f>IF(N1826="zákl. přenesená",J1826,0)</f>
        <v>0</v>
      </c>
      <c r="BH1826" s="249">
        <f>IF(N1826="sníž. přenesená",J1826,0)</f>
        <v>0</v>
      </c>
      <c r="BI1826" s="249">
        <f>IF(N1826="nulová",J1826,0)</f>
        <v>0</v>
      </c>
      <c r="BJ1826" s="17" t="s">
        <v>81</v>
      </c>
      <c r="BK1826" s="249">
        <f>ROUND(I1826*H1826,2)</f>
        <v>0</v>
      </c>
      <c r="BL1826" s="17" t="s">
        <v>146</v>
      </c>
      <c r="BM1826" s="248" t="s">
        <v>2193</v>
      </c>
    </row>
    <row r="1827" spans="2:65" s="1" customFormat="1" ht="24" customHeight="1">
      <c r="B1827" s="38"/>
      <c r="C1827" s="273" t="s">
        <v>2194</v>
      </c>
      <c r="D1827" s="273" t="s">
        <v>174</v>
      </c>
      <c r="E1827" s="274" t="s">
        <v>2195</v>
      </c>
      <c r="F1827" s="275" t="s">
        <v>2196</v>
      </c>
      <c r="G1827" s="276" t="s">
        <v>177</v>
      </c>
      <c r="H1827" s="277">
        <v>24</v>
      </c>
      <c r="I1827" s="278"/>
      <c r="J1827" s="279">
        <f>ROUND(I1827*H1827,2)</f>
        <v>0</v>
      </c>
      <c r="K1827" s="275" t="s">
        <v>1</v>
      </c>
      <c r="L1827" s="280"/>
      <c r="M1827" s="281" t="s">
        <v>1</v>
      </c>
      <c r="N1827" s="282" t="s">
        <v>38</v>
      </c>
      <c r="O1827" s="86"/>
      <c r="P1827" s="246">
        <f>O1827*H1827</f>
        <v>0</v>
      </c>
      <c r="Q1827" s="246">
        <v>0.002</v>
      </c>
      <c r="R1827" s="246">
        <f>Q1827*H1827</f>
        <v>0.048</v>
      </c>
      <c r="S1827" s="246">
        <v>0</v>
      </c>
      <c r="T1827" s="247">
        <f>S1827*H1827</f>
        <v>0</v>
      </c>
      <c r="AR1827" s="248" t="s">
        <v>178</v>
      </c>
      <c r="AT1827" s="248" t="s">
        <v>174</v>
      </c>
      <c r="AU1827" s="248" t="s">
        <v>83</v>
      </c>
      <c r="AY1827" s="17" t="s">
        <v>139</v>
      </c>
      <c r="BE1827" s="249">
        <f>IF(N1827="základní",J1827,0)</f>
        <v>0</v>
      </c>
      <c r="BF1827" s="249">
        <f>IF(N1827="snížená",J1827,0)</f>
        <v>0</v>
      </c>
      <c r="BG1827" s="249">
        <f>IF(N1827="zákl. přenesená",J1827,0)</f>
        <v>0</v>
      </c>
      <c r="BH1827" s="249">
        <f>IF(N1827="sníž. přenesená",J1827,0)</f>
        <v>0</v>
      </c>
      <c r="BI1827" s="249">
        <f>IF(N1827="nulová",J1827,0)</f>
        <v>0</v>
      </c>
      <c r="BJ1827" s="17" t="s">
        <v>81</v>
      </c>
      <c r="BK1827" s="249">
        <f>ROUND(I1827*H1827,2)</f>
        <v>0</v>
      </c>
      <c r="BL1827" s="17" t="s">
        <v>146</v>
      </c>
      <c r="BM1827" s="248" t="s">
        <v>2197</v>
      </c>
    </row>
    <row r="1828" spans="2:51" s="12" customFormat="1" ht="12">
      <c r="B1828" s="250"/>
      <c r="C1828" s="251"/>
      <c r="D1828" s="252" t="s">
        <v>148</v>
      </c>
      <c r="E1828" s="253" t="s">
        <v>1</v>
      </c>
      <c r="F1828" s="254" t="s">
        <v>2198</v>
      </c>
      <c r="G1828" s="251"/>
      <c r="H1828" s="255">
        <v>24</v>
      </c>
      <c r="I1828" s="256"/>
      <c r="J1828" s="251"/>
      <c r="K1828" s="251"/>
      <c r="L1828" s="257"/>
      <c r="M1828" s="258"/>
      <c r="N1828" s="259"/>
      <c r="O1828" s="259"/>
      <c r="P1828" s="259"/>
      <c r="Q1828" s="259"/>
      <c r="R1828" s="259"/>
      <c r="S1828" s="259"/>
      <c r="T1828" s="260"/>
      <c r="AT1828" s="261" t="s">
        <v>148</v>
      </c>
      <c r="AU1828" s="261" t="s">
        <v>83</v>
      </c>
      <c r="AV1828" s="12" t="s">
        <v>83</v>
      </c>
      <c r="AW1828" s="12" t="s">
        <v>30</v>
      </c>
      <c r="AX1828" s="12" t="s">
        <v>73</v>
      </c>
      <c r="AY1828" s="261" t="s">
        <v>139</v>
      </c>
    </row>
    <row r="1829" spans="2:51" s="13" customFormat="1" ht="12">
      <c r="B1829" s="262"/>
      <c r="C1829" s="263"/>
      <c r="D1829" s="252" t="s">
        <v>148</v>
      </c>
      <c r="E1829" s="264" t="s">
        <v>1</v>
      </c>
      <c r="F1829" s="265" t="s">
        <v>150</v>
      </c>
      <c r="G1829" s="263"/>
      <c r="H1829" s="266">
        <v>24</v>
      </c>
      <c r="I1829" s="267"/>
      <c r="J1829" s="263"/>
      <c r="K1829" s="263"/>
      <c r="L1829" s="268"/>
      <c r="M1829" s="269"/>
      <c r="N1829" s="270"/>
      <c r="O1829" s="270"/>
      <c r="P1829" s="270"/>
      <c r="Q1829" s="270"/>
      <c r="R1829" s="270"/>
      <c r="S1829" s="270"/>
      <c r="T1829" s="271"/>
      <c r="AT1829" s="272" t="s">
        <v>148</v>
      </c>
      <c r="AU1829" s="272" t="s">
        <v>83</v>
      </c>
      <c r="AV1829" s="13" t="s">
        <v>146</v>
      </c>
      <c r="AW1829" s="13" t="s">
        <v>30</v>
      </c>
      <c r="AX1829" s="13" t="s">
        <v>81</v>
      </c>
      <c r="AY1829" s="272" t="s">
        <v>139</v>
      </c>
    </row>
    <row r="1830" spans="2:65" s="1" customFormat="1" ht="24" customHeight="1">
      <c r="B1830" s="38"/>
      <c r="C1830" s="237" t="s">
        <v>2199</v>
      </c>
      <c r="D1830" s="237" t="s">
        <v>141</v>
      </c>
      <c r="E1830" s="238" t="s">
        <v>2200</v>
      </c>
      <c r="F1830" s="239" t="s">
        <v>2201</v>
      </c>
      <c r="G1830" s="240" t="s">
        <v>177</v>
      </c>
      <c r="H1830" s="241">
        <v>20</v>
      </c>
      <c r="I1830" s="242"/>
      <c r="J1830" s="243">
        <f>ROUND(I1830*H1830,2)</f>
        <v>0</v>
      </c>
      <c r="K1830" s="239" t="s">
        <v>145</v>
      </c>
      <c r="L1830" s="43"/>
      <c r="M1830" s="244" t="s">
        <v>1</v>
      </c>
      <c r="N1830" s="245" t="s">
        <v>38</v>
      </c>
      <c r="O1830" s="86"/>
      <c r="P1830" s="246">
        <f>O1830*H1830</f>
        <v>0</v>
      </c>
      <c r="Q1830" s="246">
        <v>0.00918</v>
      </c>
      <c r="R1830" s="246">
        <f>Q1830*H1830</f>
        <v>0.1836</v>
      </c>
      <c r="S1830" s="246">
        <v>0</v>
      </c>
      <c r="T1830" s="247">
        <f>S1830*H1830</f>
        <v>0</v>
      </c>
      <c r="AR1830" s="248" t="s">
        <v>146</v>
      </c>
      <c r="AT1830" s="248" t="s">
        <v>141</v>
      </c>
      <c r="AU1830" s="248" t="s">
        <v>83</v>
      </c>
      <c r="AY1830" s="17" t="s">
        <v>139</v>
      </c>
      <c r="BE1830" s="249">
        <f>IF(N1830="základní",J1830,0)</f>
        <v>0</v>
      </c>
      <c r="BF1830" s="249">
        <f>IF(N1830="snížená",J1830,0)</f>
        <v>0</v>
      </c>
      <c r="BG1830" s="249">
        <f>IF(N1830="zákl. přenesená",J1830,0)</f>
        <v>0</v>
      </c>
      <c r="BH1830" s="249">
        <f>IF(N1830="sníž. přenesená",J1830,0)</f>
        <v>0</v>
      </c>
      <c r="BI1830" s="249">
        <f>IF(N1830="nulová",J1830,0)</f>
        <v>0</v>
      </c>
      <c r="BJ1830" s="17" t="s">
        <v>81</v>
      </c>
      <c r="BK1830" s="249">
        <f>ROUND(I1830*H1830,2)</f>
        <v>0</v>
      </c>
      <c r="BL1830" s="17" t="s">
        <v>146</v>
      </c>
      <c r="BM1830" s="248" t="s">
        <v>2202</v>
      </c>
    </row>
    <row r="1831" spans="2:51" s="14" customFormat="1" ht="12">
      <c r="B1831" s="289"/>
      <c r="C1831" s="290"/>
      <c r="D1831" s="252" t="s">
        <v>148</v>
      </c>
      <c r="E1831" s="291" t="s">
        <v>1</v>
      </c>
      <c r="F1831" s="292" t="s">
        <v>2203</v>
      </c>
      <c r="G1831" s="290"/>
      <c r="H1831" s="291" t="s">
        <v>1</v>
      </c>
      <c r="I1831" s="293"/>
      <c r="J1831" s="290"/>
      <c r="K1831" s="290"/>
      <c r="L1831" s="294"/>
      <c r="M1831" s="295"/>
      <c r="N1831" s="296"/>
      <c r="O1831" s="296"/>
      <c r="P1831" s="296"/>
      <c r="Q1831" s="296"/>
      <c r="R1831" s="296"/>
      <c r="S1831" s="296"/>
      <c r="T1831" s="297"/>
      <c r="AT1831" s="298" t="s">
        <v>148</v>
      </c>
      <c r="AU1831" s="298" t="s">
        <v>83</v>
      </c>
      <c r="AV1831" s="14" t="s">
        <v>81</v>
      </c>
      <c r="AW1831" s="14" t="s">
        <v>30</v>
      </c>
      <c r="AX1831" s="14" t="s">
        <v>73</v>
      </c>
      <c r="AY1831" s="298" t="s">
        <v>139</v>
      </c>
    </row>
    <row r="1832" spans="2:51" s="12" customFormat="1" ht="12">
      <c r="B1832" s="250"/>
      <c r="C1832" s="251"/>
      <c r="D1832" s="252" t="s">
        <v>148</v>
      </c>
      <c r="E1832" s="253" t="s">
        <v>1</v>
      </c>
      <c r="F1832" s="254" t="s">
        <v>249</v>
      </c>
      <c r="G1832" s="251"/>
      <c r="H1832" s="255">
        <v>20</v>
      </c>
      <c r="I1832" s="256"/>
      <c r="J1832" s="251"/>
      <c r="K1832" s="251"/>
      <c r="L1832" s="257"/>
      <c r="M1832" s="258"/>
      <c r="N1832" s="259"/>
      <c r="O1832" s="259"/>
      <c r="P1832" s="259"/>
      <c r="Q1832" s="259"/>
      <c r="R1832" s="259"/>
      <c r="S1832" s="259"/>
      <c r="T1832" s="260"/>
      <c r="AT1832" s="261" t="s">
        <v>148</v>
      </c>
      <c r="AU1832" s="261" t="s">
        <v>83</v>
      </c>
      <c r="AV1832" s="12" t="s">
        <v>83</v>
      </c>
      <c r="AW1832" s="12" t="s">
        <v>30</v>
      </c>
      <c r="AX1832" s="12" t="s">
        <v>73</v>
      </c>
      <c r="AY1832" s="261" t="s">
        <v>139</v>
      </c>
    </row>
    <row r="1833" spans="2:51" s="13" customFormat="1" ht="12">
      <c r="B1833" s="262"/>
      <c r="C1833" s="263"/>
      <c r="D1833" s="252" t="s">
        <v>148</v>
      </c>
      <c r="E1833" s="264" t="s">
        <v>1</v>
      </c>
      <c r="F1833" s="265" t="s">
        <v>150</v>
      </c>
      <c r="G1833" s="263"/>
      <c r="H1833" s="266">
        <v>20</v>
      </c>
      <c r="I1833" s="267"/>
      <c r="J1833" s="263"/>
      <c r="K1833" s="263"/>
      <c r="L1833" s="268"/>
      <c r="M1833" s="269"/>
      <c r="N1833" s="270"/>
      <c r="O1833" s="270"/>
      <c r="P1833" s="270"/>
      <c r="Q1833" s="270"/>
      <c r="R1833" s="270"/>
      <c r="S1833" s="270"/>
      <c r="T1833" s="271"/>
      <c r="AT1833" s="272" t="s">
        <v>148</v>
      </c>
      <c r="AU1833" s="272" t="s">
        <v>83</v>
      </c>
      <c r="AV1833" s="13" t="s">
        <v>146</v>
      </c>
      <c r="AW1833" s="13" t="s">
        <v>30</v>
      </c>
      <c r="AX1833" s="13" t="s">
        <v>81</v>
      </c>
      <c r="AY1833" s="272" t="s">
        <v>139</v>
      </c>
    </row>
    <row r="1834" spans="2:65" s="1" customFormat="1" ht="16.5" customHeight="1">
      <c r="B1834" s="38"/>
      <c r="C1834" s="273" t="s">
        <v>2204</v>
      </c>
      <c r="D1834" s="273" t="s">
        <v>174</v>
      </c>
      <c r="E1834" s="274" t="s">
        <v>2205</v>
      </c>
      <c r="F1834" s="275" t="s">
        <v>2206</v>
      </c>
      <c r="G1834" s="276" t="s">
        <v>177</v>
      </c>
      <c r="H1834" s="277">
        <v>3</v>
      </c>
      <c r="I1834" s="278"/>
      <c r="J1834" s="279">
        <f>ROUND(I1834*H1834,2)</f>
        <v>0</v>
      </c>
      <c r="K1834" s="275" t="s">
        <v>145</v>
      </c>
      <c r="L1834" s="280"/>
      <c r="M1834" s="281" t="s">
        <v>1</v>
      </c>
      <c r="N1834" s="282" t="s">
        <v>38</v>
      </c>
      <c r="O1834" s="86"/>
      <c r="P1834" s="246">
        <f>O1834*H1834</f>
        <v>0</v>
      </c>
      <c r="Q1834" s="246">
        <v>0.25</v>
      </c>
      <c r="R1834" s="246">
        <f>Q1834*H1834</f>
        <v>0.75</v>
      </c>
      <c r="S1834" s="246">
        <v>0</v>
      </c>
      <c r="T1834" s="247">
        <f>S1834*H1834</f>
        <v>0</v>
      </c>
      <c r="AR1834" s="248" t="s">
        <v>178</v>
      </c>
      <c r="AT1834" s="248" t="s">
        <v>174</v>
      </c>
      <c r="AU1834" s="248" t="s">
        <v>83</v>
      </c>
      <c r="AY1834" s="17" t="s">
        <v>139</v>
      </c>
      <c r="BE1834" s="249">
        <f>IF(N1834="základní",J1834,0)</f>
        <v>0</v>
      </c>
      <c r="BF1834" s="249">
        <f>IF(N1834="snížená",J1834,0)</f>
        <v>0</v>
      </c>
      <c r="BG1834" s="249">
        <f>IF(N1834="zákl. přenesená",J1834,0)</f>
        <v>0</v>
      </c>
      <c r="BH1834" s="249">
        <f>IF(N1834="sníž. přenesená",J1834,0)</f>
        <v>0</v>
      </c>
      <c r="BI1834" s="249">
        <f>IF(N1834="nulová",J1834,0)</f>
        <v>0</v>
      </c>
      <c r="BJ1834" s="17" t="s">
        <v>81</v>
      </c>
      <c r="BK1834" s="249">
        <f>ROUND(I1834*H1834,2)</f>
        <v>0</v>
      </c>
      <c r="BL1834" s="17" t="s">
        <v>146</v>
      </c>
      <c r="BM1834" s="248" t="s">
        <v>2207</v>
      </c>
    </row>
    <row r="1835" spans="2:51" s="12" customFormat="1" ht="12">
      <c r="B1835" s="250"/>
      <c r="C1835" s="251"/>
      <c r="D1835" s="252" t="s">
        <v>148</v>
      </c>
      <c r="E1835" s="253" t="s">
        <v>1</v>
      </c>
      <c r="F1835" s="254" t="s">
        <v>155</v>
      </c>
      <c r="G1835" s="251"/>
      <c r="H1835" s="255">
        <v>3</v>
      </c>
      <c r="I1835" s="256"/>
      <c r="J1835" s="251"/>
      <c r="K1835" s="251"/>
      <c r="L1835" s="257"/>
      <c r="M1835" s="258"/>
      <c r="N1835" s="259"/>
      <c r="O1835" s="259"/>
      <c r="P1835" s="259"/>
      <c r="Q1835" s="259"/>
      <c r="R1835" s="259"/>
      <c r="S1835" s="259"/>
      <c r="T1835" s="260"/>
      <c r="AT1835" s="261" t="s">
        <v>148</v>
      </c>
      <c r="AU1835" s="261" t="s">
        <v>83</v>
      </c>
      <c r="AV1835" s="12" t="s">
        <v>83</v>
      </c>
      <c r="AW1835" s="12" t="s">
        <v>30</v>
      </c>
      <c r="AX1835" s="12" t="s">
        <v>73</v>
      </c>
      <c r="AY1835" s="261" t="s">
        <v>139</v>
      </c>
    </row>
    <row r="1836" spans="2:51" s="13" customFormat="1" ht="12">
      <c r="B1836" s="262"/>
      <c r="C1836" s="263"/>
      <c r="D1836" s="252" t="s">
        <v>148</v>
      </c>
      <c r="E1836" s="264" t="s">
        <v>1</v>
      </c>
      <c r="F1836" s="265" t="s">
        <v>150</v>
      </c>
      <c r="G1836" s="263"/>
      <c r="H1836" s="266">
        <v>3</v>
      </c>
      <c r="I1836" s="267"/>
      <c r="J1836" s="263"/>
      <c r="K1836" s="263"/>
      <c r="L1836" s="268"/>
      <c r="M1836" s="269"/>
      <c r="N1836" s="270"/>
      <c r="O1836" s="270"/>
      <c r="P1836" s="270"/>
      <c r="Q1836" s="270"/>
      <c r="R1836" s="270"/>
      <c r="S1836" s="270"/>
      <c r="T1836" s="271"/>
      <c r="AT1836" s="272" t="s">
        <v>148</v>
      </c>
      <c r="AU1836" s="272" t="s">
        <v>83</v>
      </c>
      <c r="AV1836" s="13" t="s">
        <v>146</v>
      </c>
      <c r="AW1836" s="13" t="s">
        <v>30</v>
      </c>
      <c r="AX1836" s="13" t="s">
        <v>81</v>
      </c>
      <c r="AY1836" s="272" t="s">
        <v>139</v>
      </c>
    </row>
    <row r="1837" spans="2:65" s="1" customFormat="1" ht="16.5" customHeight="1">
      <c r="B1837" s="38"/>
      <c r="C1837" s="273" t="s">
        <v>2208</v>
      </c>
      <c r="D1837" s="273" t="s">
        <v>174</v>
      </c>
      <c r="E1837" s="274" t="s">
        <v>2209</v>
      </c>
      <c r="F1837" s="275" t="s">
        <v>2210</v>
      </c>
      <c r="G1837" s="276" t="s">
        <v>177</v>
      </c>
      <c r="H1837" s="277">
        <v>2</v>
      </c>
      <c r="I1837" s="278"/>
      <c r="J1837" s="279">
        <f>ROUND(I1837*H1837,2)</f>
        <v>0</v>
      </c>
      <c r="K1837" s="275" t="s">
        <v>145</v>
      </c>
      <c r="L1837" s="280"/>
      <c r="M1837" s="281" t="s">
        <v>1</v>
      </c>
      <c r="N1837" s="282" t="s">
        <v>38</v>
      </c>
      <c r="O1837" s="86"/>
      <c r="P1837" s="246">
        <f>O1837*H1837</f>
        <v>0</v>
      </c>
      <c r="Q1837" s="246">
        <v>0.5</v>
      </c>
      <c r="R1837" s="246">
        <f>Q1837*H1837</f>
        <v>1</v>
      </c>
      <c r="S1837" s="246">
        <v>0</v>
      </c>
      <c r="T1837" s="247">
        <f>S1837*H1837</f>
        <v>0</v>
      </c>
      <c r="AR1837" s="248" t="s">
        <v>178</v>
      </c>
      <c r="AT1837" s="248" t="s">
        <v>174</v>
      </c>
      <c r="AU1837" s="248" t="s">
        <v>83</v>
      </c>
      <c r="AY1837" s="17" t="s">
        <v>139</v>
      </c>
      <c r="BE1837" s="249">
        <f>IF(N1837="základní",J1837,0)</f>
        <v>0</v>
      </c>
      <c r="BF1837" s="249">
        <f>IF(N1837="snížená",J1837,0)</f>
        <v>0</v>
      </c>
      <c r="BG1837" s="249">
        <f>IF(N1837="zákl. přenesená",J1837,0)</f>
        <v>0</v>
      </c>
      <c r="BH1837" s="249">
        <f>IF(N1837="sníž. přenesená",J1837,0)</f>
        <v>0</v>
      </c>
      <c r="BI1837" s="249">
        <f>IF(N1837="nulová",J1837,0)</f>
        <v>0</v>
      </c>
      <c r="BJ1837" s="17" t="s">
        <v>81</v>
      </c>
      <c r="BK1837" s="249">
        <f>ROUND(I1837*H1837,2)</f>
        <v>0</v>
      </c>
      <c r="BL1837" s="17" t="s">
        <v>146</v>
      </c>
      <c r="BM1837" s="248" t="s">
        <v>2211</v>
      </c>
    </row>
    <row r="1838" spans="2:51" s="12" customFormat="1" ht="12">
      <c r="B1838" s="250"/>
      <c r="C1838" s="251"/>
      <c r="D1838" s="252" t="s">
        <v>148</v>
      </c>
      <c r="E1838" s="253" t="s">
        <v>1</v>
      </c>
      <c r="F1838" s="254" t="s">
        <v>83</v>
      </c>
      <c r="G1838" s="251"/>
      <c r="H1838" s="255">
        <v>2</v>
      </c>
      <c r="I1838" s="256"/>
      <c r="J1838" s="251"/>
      <c r="K1838" s="251"/>
      <c r="L1838" s="257"/>
      <c r="M1838" s="258"/>
      <c r="N1838" s="259"/>
      <c r="O1838" s="259"/>
      <c r="P1838" s="259"/>
      <c r="Q1838" s="259"/>
      <c r="R1838" s="259"/>
      <c r="S1838" s="259"/>
      <c r="T1838" s="260"/>
      <c r="AT1838" s="261" t="s">
        <v>148</v>
      </c>
      <c r="AU1838" s="261" t="s">
        <v>83</v>
      </c>
      <c r="AV1838" s="12" t="s">
        <v>83</v>
      </c>
      <c r="AW1838" s="12" t="s">
        <v>30</v>
      </c>
      <c r="AX1838" s="12" t="s">
        <v>73</v>
      </c>
      <c r="AY1838" s="261" t="s">
        <v>139</v>
      </c>
    </row>
    <row r="1839" spans="2:51" s="13" customFormat="1" ht="12">
      <c r="B1839" s="262"/>
      <c r="C1839" s="263"/>
      <c r="D1839" s="252" t="s">
        <v>148</v>
      </c>
      <c r="E1839" s="264" t="s">
        <v>1</v>
      </c>
      <c r="F1839" s="265" t="s">
        <v>150</v>
      </c>
      <c r="G1839" s="263"/>
      <c r="H1839" s="266">
        <v>2</v>
      </c>
      <c r="I1839" s="267"/>
      <c r="J1839" s="263"/>
      <c r="K1839" s="263"/>
      <c r="L1839" s="268"/>
      <c r="M1839" s="269"/>
      <c r="N1839" s="270"/>
      <c r="O1839" s="270"/>
      <c r="P1839" s="270"/>
      <c r="Q1839" s="270"/>
      <c r="R1839" s="270"/>
      <c r="S1839" s="270"/>
      <c r="T1839" s="271"/>
      <c r="AT1839" s="272" t="s">
        <v>148</v>
      </c>
      <c r="AU1839" s="272" t="s">
        <v>83</v>
      </c>
      <c r="AV1839" s="13" t="s">
        <v>146</v>
      </c>
      <c r="AW1839" s="13" t="s">
        <v>30</v>
      </c>
      <c r="AX1839" s="13" t="s">
        <v>81</v>
      </c>
      <c r="AY1839" s="272" t="s">
        <v>139</v>
      </c>
    </row>
    <row r="1840" spans="2:65" s="1" customFormat="1" ht="16.5" customHeight="1">
      <c r="B1840" s="38"/>
      <c r="C1840" s="273" t="s">
        <v>2212</v>
      </c>
      <c r="D1840" s="273" t="s">
        <v>174</v>
      </c>
      <c r="E1840" s="274" t="s">
        <v>2213</v>
      </c>
      <c r="F1840" s="275" t="s">
        <v>2214</v>
      </c>
      <c r="G1840" s="276" t="s">
        <v>177</v>
      </c>
      <c r="H1840" s="277">
        <v>15</v>
      </c>
      <c r="I1840" s="278"/>
      <c r="J1840" s="279">
        <f>ROUND(I1840*H1840,2)</f>
        <v>0</v>
      </c>
      <c r="K1840" s="275" t="s">
        <v>145</v>
      </c>
      <c r="L1840" s="280"/>
      <c r="M1840" s="281" t="s">
        <v>1</v>
      </c>
      <c r="N1840" s="282" t="s">
        <v>38</v>
      </c>
      <c r="O1840" s="86"/>
      <c r="P1840" s="246">
        <f>O1840*H1840</f>
        <v>0</v>
      </c>
      <c r="Q1840" s="246">
        <v>1</v>
      </c>
      <c r="R1840" s="246">
        <f>Q1840*H1840</f>
        <v>15</v>
      </c>
      <c r="S1840" s="246">
        <v>0</v>
      </c>
      <c r="T1840" s="247">
        <f>S1840*H1840</f>
        <v>0</v>
      </c>
      <c r="AR1840" s="248" t="s">
        <v>178</v>
      </c>
      <c r="AT1840" s="248" t="s">
        <v>174</v>
      </c>
      <c r="AU1840" s="248" t="s">
        <v>83</v>
      </c>
      <c r="AY1840" s="17" t="s">
        <v>139</v>
      </c>
      <c r="BE1840" s="249">
        <f>IF(N1840="základní",J1840,0)</f>
        <v>0</v>
      </c>
      <c r="BF1840" s="249">
        <f>IF(N1840="snížená",J1840,0)</f>
        <v>0</v>
      </c>
      <c r="BG1840" s="249">
        <f>IF(N1840="zákl. přenesená",J1840,0)</f>
        <v>0</v>
      </c>
      <c r="BH1840" s="249">
        <f>IF(N1840="sníž. přenesená",J1840,0)</f>
        <v>0</v>
      </c>
      <c r="BI1840" s="249">
        <f>IF(N1840="nulová",J1840,0)</f>
        <v>0</v>
      </c>
      <c r="BJ1840" s="17" t="s">
        <v>81</v>
      </c>
      <c r="BK1840" s="249">
        <f>ROUND(I1840*H1840,2)</f>
        <v>0</v>
      </c>
      <c r="BL1840" s="17" t="s">
        <v>146</v>
      </c>
      <c r="BM1840" s="248" t="s">
        <v>2215</v>
      </c>
    </row>
    <row r="1841" spans="2:51" s="12" customFormat="1" ht="12">
      <c r="B1841" s="250"/>
      <c r="C1841" s="251"/>
      <c r="D1841" s="252" t="s">
        <v>148</v>
      </c>
      <c r="E1841" s="253" t="s">
        <v>1</v>
      </c>
      <c r="F1841" s="254" t="s">
        <v>8</v>
      </c>
      <c r="G1841" s="251"/>
      <c r="H1841" s="255">
        <v>15</v>
      </c>
      <c r="I1841" s="256"/>
      <c r="J1841" s="251"/>
      <c r="K1841" s="251"/>
      <c r="L1841" s="257"/>
      <c r="M1841" s="258"/>
      <c r="N1841" s="259"/>
      <c r="O1841" s="259"/>
      <c r="P1841" s="259"/>
      <c r="Q1841" s="259"/>
      <c r="R1841" s="259"/>
      <c r="S1841" s="259"/>
      <c r="T1841" s="260"/>
      <c r="AT1841" s="261" t="s">
        <v>148</v>
      </c>
      <c r="AU1841" s="261" t="s">
        <v>83</v>
      </c>
      <c r="AV1841" s="12" t="s">
        <v>83</v>
      </c>
      <c r="AW1841" s="12" t="s">
        <v>30</v>
      </c>
      <c r="AX1841" s="12" t="s">
        <v>73</v>
      </c>
      <c r="AY1841" s="261" t="s">
        <v>139</v>
      </c>
    </row>
    <row r="1842" spans="2:51" s="13" customFormat="1" ht="12">
      <c r="B1842" s="262"/>
      <c r="C1842" s="263"/>
      <c r="D1842" s="252" t="s">
        <v>148</v>
      </c>
      <c r="E1842" s="264" t="s">
        <v>1</v>
      </c>
      <c r="F1842" s="265" t="s">
        <v>150</v>
      </c>
      <c r="G1842" s="263"/>
      <c r="H1842" s="266">
        <v>15</v>
      </c>
      <c r="I1842" s="267"/>
      <c r="J1842" s="263"/>
      <c r="K1842" s="263"/>
      <c r="L1842" s="268"/>
      <c r="M1842" s="269"/>
      <c r="N1842" s="270"/>
      <c r="O1842" s="270"/>
      <c r="P1842" s="270"/>
      <c r="Q1842" s="270"/>
      <c r="R1842" s="270"/>
      <c r="S1842" s="270"/>
      <c r="T1842" s="271"/>
      <c r="AT1842" s="272" t="s">
        <v>148</v>
      </c>
      <c r="AU1842" s="272" t="s">
        <v>83</v>
      </c>
      <c r="AV1842" s="13" t="s">
        <v>146</v>
      </c>
      <c r="AW1842" s="13" t="s">
        <v>30</v>
      </c>
      <c r="AX1842" s="13" t="s">
        <v>81</v>
      </c>
      <c r="AY1842" s="272" t="s">
        <v>139</v>
      </c>
    </row>
    <row r="1843" spans="2:65" s="1" customFormat="1" ht="24" customHeight="1">
      <c r="B1843" s="38"/>
      <c r="C1843" s="237" t="s">
        <v>2216</v>
      </c>
      <c r="D1843" s="237" t="s">
        <v>141</v>
      </c>
      <c r="E1843" s="238" t="s">
        <v>2217</v>
      </c>
      <c r="F1843" s="239" t="s">
        <v>2218</v>
      </c>
      <c r="G1843" s="240" t="s">
        <v>177</v>
      </c>
      <c r="H1843" s="241">
        <v>5</v>
      </c>
      <c r="I1843" s="242"/>
      <c r="J1843" s="243">
        <f>ROUND(I1843*H1843,2)</f>
        <v>0</v>
      </c>
      <c r="K1843" s="239" t="s">
        <v>145</v>
      </c>
      <c r="L1843" s="43"/>
      <c r="M1843" s="244" t="s">
        <v>1</v>
      </c>
      <c r="N1843" s="245" t="s">
        <v>38</v>
      </c>
      <c r="O1843" s="86"/>
      <c r="P1843" s="246">
        <f>O1843*H1843</f>
        <v>0</v>
      </c>
      <c r="Q1843" s="246">
        <v>0.01147</v>
      </c>
      <c r="R1843" s="246">
        <f>Q1843*H1843</f>
        <v>0.05735</v>
      </c>
      <c r="S1843" s="246">
        <v>0</v>
      </c>
      <c r="T1843" s="247">
        <f>S1843*H1843</f>
        <v>0</v>
      </c>
      <c r="AR1843" s="248" t="s">
        <v>146</v>
      </c>
      <c r="AT1843" s="248" t="s">
        <v>141</v>
      </c>
      <c r="AU1843" s="248" t="s">
        <v>83</v>
      </c>
      <c r="AY1843" s="17" t="s">
        <v>139</v>
      </c>
      <c r="BE1843" s="249">
        <f>IF(N1843="základní",J1843,0)</f>
        <v>0</v>
      </c>
      <c r="BF1843" s="249">
        <f>IF(N1843="snížená",J1843,0)</f>
        <v>0</v>
      </c>
      <c r="BG1843" s="249">
        <f>IF(N1843="zákl. přenesená",J1843,0)</f>
        <v>0</v>
      </c>
      <c r="BH1843" s="249">
        <f>IF(N1843="sníž. přenesená",J1843,0)</f>
        <v>0</v>
      </c>
      <c r="BI1843" s="249">
        <f>IF(N1843="nulová",J1843,0)</f>
        <v>0</v>
      </c>
      <c r="BJ1843" s="17" t="s">
        <v>81</v>
      </c>
      <c r="BK1843" s="249">
        <f>ROUND(I1843*H1843,2)</f>
        <v>0</v>
      </c>
      <c r="BL1843" s="17" t="s">
        <v>146</v>
      </c>
      <c r="BM1843" s="248" t="s">
        <v>2219</v>
      </c>
    </row>
    <row r="1844" spans="2:51" s="12" customFormat="1" ht="12">
      <c r="B1844" s="250"/>
      <c r="C1844" s="251"/>
      <c r="D1844" s="252" t="s">
        <v>148</v>
      </c>
      <c r="E1844" s="253" t="s">
        <v>1</v>
      </c>
      <c r="F1844" s="254" t="s">
        <v>2189</v>
      </c>
      <c r="G1844" s="251"/>
      <c r="H1844" s="255">
        <v>5</v>
      </c>
      <c r="I1844" s="256"/>
      <c r="J1844" s="251"/>
      <c r="K1844" s="251"/>
      <c r="L1844" s="257"/>
      <c r="M1844" s="258"/>
      <c r="N1844" s="259"/>
      <c r="O1844" s="259"/>
      <c r="P1844" s="259"/>
      <c r="Q1844" s="259"/>
      <c r="R1844" s="259"/>
      <c r="S1844" s="259"/>
      <c r="T1844" s="260"/>
      <c r="AT1844" s="261" t="s">
        <v>148</v>
      </c>
      <c r="AU1844" s="261" t="s">
        <v>83</v>
      </c>
      <c r="AV1844" s="12" t="s">
        <v>83</v>
      </c>
      <c r="AW1844" s="12" t="s">
        <v>30</v>
      </c>
      <c r="AX1844" s="12" t="s">
        <v>73</v>
      </c>
      <c r="AY1844" s="261" t="s">
        <v>139</v>
      </c>
    </row>
    <row r="1845" spans="2:51" s="13" customFormat="1" ht="12">
      <c r="B1845" s="262"/>
      <c r="C1845" s="263"/>
      <c r="D1845" s="252" t="s">
        <v>148</v>
      </c>
      <c r="E1845" s="264" t="s">
        <v>1</v>
      </c>
      <c r="F1845" s="265" t="s">
        <v>150</v>
      </c>
      <c r="G1845" s="263"/>
      <c r="H1845" s="266">
        <v>5</v>
      </c>
      <c r="I1845" s="267"/>
      <c r="J1845" s="263"/>
      <c r="K1845" s="263"/>
      <c r="L1845" s="268"/>
      <c r="M1845" s="269"/>
      <c r="N1845" s="270"/>
      <c r="O1845" s="270"/>
      <c r="P1845" s="270"/>
      <c r="Q1845" s="270"/>
      <c r="R1845" s="270"/>
      <c r="S1845" s="270"/>
      <c r="T1845" s="271"/>
      <c r="AT1845" s="272" t="s">
        <v>148</v>
      </c>
      <c r="AU1845" s="272" t="s">
        <v>83</v>
      </c>
      <c r="AV1845" s="13" t="s">
        <v>146</v>
      </c>
      <c r="AW1845" s="13" t="s">
        <v>30</v>
      </c>
      <c r="AX1845" s="13" t="s">
        <v>81</v>
      </c>
      <c r="AY1845" s="272" t="s">
        <v>139</v>
      </c>
    </row>
    <row r="1846" spans="2:65" s="1" customFormat="1" ht="24" customHeight="1">
      <c r="B1846" s="38"/>
      <c r="C1846" s="273" t="s">
        <v>2220</v>
      </c>
      <c r="D1846" s="273" t="s">
        <v>174</v>
      </c>
      <c r="E1846" s="274" t="s">
        <v>2221</v>
      </c>
      <c r="F1846" s="275" t="s">
        <v>2222</v>
      </c>
      <c r="G1846" s="276" t="s">
        <v>177</v>
      </c>
      <c r="H1846" s="277">
        <v>5</v>
      </c>
      <c r="I1846" s="278"/>
      <c r="J1846" s="279">
        <f>ROUND(I1846*H1846,2)</f>
        <v>0</v>
      </c>
      <c r="K1846" s="275" t="s">
        <v>145</v>
      </c>
      <c r="L1846" s="280"/>
      <c r="M1846" s="281" t="s">
        <v>1</v>
      </c>
      <c r="N1846" s="282" t="s">
        <v>38</v>
      </c>
      <c r="O1846" s="86"/>
      <c r="P1846" s="246">
        <f>O1846*H1846</f>
        <v>0</v>
      </c>
      <c r="Q1846" s="246">
        <v>0.585</v>
      </c>
      <c r="R1846" s="246">
        <f>Q1846*H1846</f>
        <v>2.925</v>
      </c>
      <c r="S1846" s="246">
        <v>0</v>
      </c>
      <c r="T1846" s="247">
        <f>S1846*H1846</f>
        <v>0</v>
      </c>
      <c r="AR1846" s="248" t="s">
        <v>178</v>
      </c>
      <c r="AT1846" s="248" t="s">
        <v>174</v>
      </c>
      <c r="AU1846" s="248" t="s">
        <v>83</v>
      </c>
      <c r="AY1846" s="17" t="s">
        <v>139</v>
      </c>
      <c r="BE1846" s="249">
        <f>IF(N1846="základní",J1846,0)</f>
        <v>0</v>
      </c>
      <c r="BF1846" s="249">
        <f>IF(N1846="snížená",J1846,0)</f>
        <v>0</v>
      </c>
      <c r="BG1846" s="249">
        <f>IF(N1846="zákl. přenesená",J1846,0)</f>
        <v>0</v>
      </c>
      <c r="BH1846" s="249">
        <f>IF(N1846="sníž. přenesená",J1846,0)</f>
        <v>0</v>
      </c>
      <c r="BI1846" s="249">
        <f>IF(N1846="nulová",J1846,0)</f>
        <v>0</v>
      </c>
      <c r="BJ1846" s="17" t="s">
        <v>81</v>
      </c>
      <c r="BK1846" s="249">
        <f>ROUND(I1846*H1846,2)</f>
        <v>0</v>
      </c>
      <c r="BL1846" s="17" t="s">
        <v>146</v>
      </c>
      <c r="BM1846" s="248" t="s">
        <v>2223</v>
      </c>
    </row>
    <row r="1847" spans="2:65" s="1" customFormat="1" ht="36" customHeight="1">
      <c r="B1847" s="38"/>
      <c r="C1847" s="237" t="s">
        <v>2224</v>
      </c>
      <c r="D1847" s="237" t="s">
        <v>141</v>
      </c>
      <c r="E1847" s="238" t="s">
        <v>2225</v>
      </c>
      <c r="F1847" s="239" t="s">
        <v>2226</v>
      </c>
      <c r="G1847" s="240" t="s">
        <v>177</v>
      </c>
      <c r="H1847" s="241">
        <v>17</v>
      </c>
      <c r="I1847" s="242"/>
      <c r="J1847" s="243">
        <f>ROUND(I1847*H1847,2)</f>
        <v>0</v>
      </c>
      <c r="K1847" s="239" t="s">
        <v>145</v>
      </c>
      <c r="L1847" s="43"/>
      <c r="M1847" s="244" t="s">
        <v>1</v>
      </c>
      <c r="N1847" s="245" t="s">
        <v>38</v>
      </c>
      <c r="O1847" s="86"/>
      <c r="P1847" s="246">
        <f>O1847*H1847</f>
        <v>0</v>
      </c>
      <c r="Q1847" s="246">
        <v>0.07279</v>
      </c>
      <c r="R1847" s="246">
        <f>Q1847*H1847</f>
        <v>1.2374299999999998</v>
      </c>
      <c r="S1847" s="246">
        <v>0</v>
      </c>
      <c r="T1847" s="247">
        <f>S1847*H1847</f>
        <v>0</v>
      </c>
      <c r="AR1847" s="248" t="s">
        <v>146</v>
      </c>
      <c r="AT1847" s="248" t="s">
        <v>141</v>
      </c>
      <c r="AU1847" s="248" t="s">
        <v>83</v>
      </c>
      <c r="AY1847" s="17" t="s">
        <v>139</v>
      </c>
      <c r="BE1847" s="249">
        <f>IF(N1847="základní",J1847,0)</f>
        <v>0</v>
      </c>
      <c r="BF1847" s="249">
        <f>IF(N1847="snížená",J1847,0)</f>
        <v>0</v>
      </c>
      <c r="BG1847" s="249">
        <f>IF(N1847="zákl. přenesená",J1847,0)</f>
        <v>0</v>
      </c>
      <c r="BH1847" s="249">
        <f>IF(N1847="sníž. přenesená",J1847,0)</f>
        <v>0</v>
      </c>
      <c r="BI1847" s="249">
        <f>IF(N1847="nulová",J1847,0)</f>
        <v>0</v>
      </c>
      <c r="BJ1847" s="17" t="s">
        <v>81</v>
      </c>
      <c r="BK1847" s="249">
        <f>ROUND(I1847*H1847,2)</f>
        <v>0</v>
      </c>
      <c r="BL1847" s="17" t="s">
        <v>146</v>
      </c>
      <c r="BM1847" s="248" t="s">
        <v>2227</v>
      </c>
    </row>
    <row r="1848" spans="2:51" s="12" customFormat="1" ht="12">
      <c r="B1848" s="250"/>
      <c r="C1848" s="251"/>
      <c r="D1848" s="252" t="s">
        <v>148</v>
      </c>
      <c r="E1848" s="253" t="s">
        <v>1</v>
      </c>
      <c r="F1848" s="254" t="s">
        <v>2228</v>
      </c>
      <c r="G1848" s="251"/>
      <c r="H1848" s="255">
        <v>13</v>
      </c>
      <c r="I1848" s="256"/>
      <c r="J1848" s="251"/>
      <c r="K1848" s="251"/>
      <c r="L1848" s="257"/>
      <c r="M1848" s="258"/>
      <c r="N1848" s="259"/>
      <c r="O1848" s="259"/>
      <c r="P1848" s="259"/>
      <c r="Q1848" s="259"/>
      <c r="R1848" s="259"/>
      <c r="S1848" s="259"/>
      <c r="T1848" s="260"/>
      <c r="AT1848" s="261" t="s">
        <v>148</v>
      </c>
      <c r="AU1848" s="261" t="s">
        <v>83</v>
      </c>
      <c r="AV1848" s="12" t="s">
        <v>83</v>
      </c>
      <c r="AW1848" s="12" t="s">
        <v>30</v>
      </c>
      <c r="AX1848" s="12" t="s">
        <v>73</v>
      </c>
      <c r="AY1848" s="261" t="s">
        <v>139</v>
      </c>
    </row>
    <row r="1849" spans="2:51" s="12" customFormat="1" ht="12">
      <c r="B1849" s="250"/>
      <c r="C1849" s="251"/>
      <c r="D1849" s="252" t="s">
        <v>148</v>
      </c>
      <c r="E1849" s="253" t="s">
        <v>1</v>
      </c>
      <c r="F1849" s="254" t="s">
        <v>2229</v>
      </c>
      <c r="G1849" s="251"/>
      <c r="H1849" s="255">
        <v>4</v>
      </c>
      <c r="I1849" s="256"/>
      <c r="J1849" s="251"/>
      <c r="K1849" s="251"/>
      <c r="L1849" s="257"/>
      <c r="M1849" s="258"/>
      <c r="N1849" s="259"/>
      <c r="O1849" s="259"/>
      <c r="P1849" s="259"/>
      <c r="Q1849" s="259"/>
      <c r="R1849" s="259"/>
      <c r="S1849" s="259"/>
      <c r="T1849" s="260"/>
      <c r="AT1849" s="261" t="s">
        <v>148</v>
      </c>
      <c r="AU1849" s="261" t="s">
        <v>83</v>
      </c>
      <c r="AV1849" s="12" t="s">
        <v>83</v>
      </c>
      <c r="AW1849" s="12" t="s">
        <v>30</v>
      </c>
      <c r="AX1849" s="12" t="s">
        <v>73</v>
      </c>
      <c r="AY1849" s="261" t="s">
        <v>139</v>
      </c>
    </row>
    <row r="1850" spans="2:51" s="13" customFormat="1" ht="12">
      <c r="B1850" s="262"/>
      <c r="C1850" s="263"/>
      <c r="D1850" s="252" t="s">
        <v>148</v>
      </c>
      <c r="E1850" s="264" t="s">
        <v>1</v>
      </c>
      <c r="F1850" s="265" t="s">
        <v>150</v>
      </c>
      <c r="G1850" s="263"/>
      <c r="H1850" s="266">
        <v>17</v>
      </c>
      <c r="I1850" s="267"/>
      <c r="J1850" s="263"/>
      <c r="K1850" s="263"/>
      <c r="L1850" s="268"/>
      <c r="M1850" s="269"/>
      <c r="N1850" s="270"/>
      <c r="O1850" s="270"/>
      <c r="P1850" s="270"/>
      <c r="Q1850" s="270"/>
      <c r="R1850" s="270"/>
      <c r="S1850" s="270"/>
      <c r="T1850" s="271"/>
      <c r="AT1850" s="272" t="s">
        <v>148</v>
      </c>
      <c r="AU1850" s="272" t="s">
        <v>83</v>
      </c>
      <c r="AV1850" s="13" t="s">
        <v>146</v>
      </c>
      <c r="AW1850" s="13" t="s">
        <v>30</v>
      </c>
      <c r="AX1850" s="13" t="s">
        <v>81</v>
      </c>
      <c r="AY1850" s="272" t="s">
        <v>139</v>
      </c>
    </row>
    <row r="1851" spans="2:65" s="1" customFormat="1" ht="24" customHeight="1">
      <c r="B1851" s="38"/>
      <c r="C1851" s="237" t="s">
        <v>2230</v>
      </c>
      <c r="D1851" s="237" t="s">
        <v>141</v>
      </c>
      <c r="E1851" s="238" t="s">
        <v>2231</v>
      </c>
      <c r="F1851" s="239" t="s">
        <v>2232</v>
      </c>
      <c r="G1851" s="240" t="s">
        <v>177</v>
      </c>
      <c r="H1851" s="241">
        <v>7</v>
      </c>
      <c r="I1851" s="242"/>
      <c r="J1851" s="243">
        <f>ROUND(I1851*H1851,2)</f>
        <v>0</v>
      </c>
      <c r="K1851" s="239" t="s">
        <v>145</v>
      </c>
      <c r="L1851" s="43"/>
      <c r="M1851" s="244" t="s">
        <v>1</v>
      </c>
      <c r="N1851" s="245" t="s">
        <v>38</v>
      </c>
      <c r="O1851" s="86"/>
      <c r="P1851" s="246">
        <f>O1851*H1851</f>
        <v>0</v>
      </c>
      <c r="Q1851" s="246">
        <v>0.10661</v>
      </c>
      <c r="R1851" s="246">
        <f>Q1851*H1851</f>
        <v>0.74627</v>
      </c>
      <c r="S1851" s="246">
        <v>0</v>
      </c>
      <c r="T1851" s="247">
        <f>S1851*H1851</f>
        <v>0</v>
      </c>
      <c r="AR1851" s="248" t="s">
        <v>146</v>
      </c>
      <c r="AT1851" s="248" t="s">
        <v>141</v>
      </c>
      <c r="AU1851" s="248" t="s">
        <v>83</v>
      </c>
      <c r="AY1851" s="17" t="s">
        <v>139</v>
      </c>
      <c r="BE1851" s="249">
        <f>IF(N1851="základní",J1851,0)</f>
        <v>0</v>
      </c>
      <c r="BF1851" s="249">
        <f>IF(N1851="snížená",J1851,0)</f>
        <v>0</v>
      </c>
      <c r="BG1851" s="249">
        <f>IF(N1851="zákl. přenesená",J1851,0)</f>
        <v>0</v>
      </c>
      <c r="BH1851" s="249">
        <f>IF(N1851="sníž. přenesená",J1851,0)</f>
        <v>0</v>
      </c>
      <c r="BI1851" s="249">
        <f>IF(N1851="nulová",J1851,0)</f>
        <v>0</v>
      </c>
      <c r="BJ1851" s="17" t="s">
        <v>81</v>
      </c>
      <c r="BK1851" s="249">
        <f>ROUND(I1851*H1851,2)</f>
        <v>0</v>
      </c>
      <c r="BL1851" s="17" t="s">
        <v>146</v>
      </c>
      <c r="BM1851" s="248" t="s">
        <v>2233</v>
      </c>
    </row>
    <row r="1852" spans="2:65" s="1" customFormat="1" ht="24" customHeight="1">
      <c r="B1852" s="38"/>
      <c r="C1852" s="237" t="s">
        <v>2234</v>
      </c>
      <c r="D1852" s="237" t="s">
        <v>141</v>
      </c>
      <c r="E1852" s="238" t="s">
        <v>2235</v>
      </c>
      <c r="F1852" s="239" t="s">
        <v>2236</v>
      </c>
      <c r="G1852" s="240" t="s">
        <v>177</v>
      </c>
      <c r="H1852" s="241">
        <v>2</v>
      </c>
      <c r="I1852" s="242"/>
      <c r="J1852" s="243">
        <f>ROUND(I1852*H1852,2)</f>
        <v>0</v>
      </c>
      <c r="K1852" s="239" t="s">
        <v>145</v>
      </c>
      <c r="L1852" s="43"/>
      <c r="M1852" s="244" t="s">
        <v>1</v>
      </c>
      <c r="N1852" s="245" t="s">
        <v>38</v>
      </c>
      <c r="O1852" s="86"/>
      <c r="P1852" s="246">
        <f>O1852*H1852</f>
        <v>0</v>
      </c>
      <c r="Q1852" s="246">
        <v>0.10863</v>
      </c>
      <c r="R1852" s="246">
        <f>Q1852*H1852</f>
        <v>0.21726</v>
      </c>
      <c r="S1852" s="246">
        <v>0</v>
      </c>
      <c r="T1852" s="247">
        <f>S1852*H1852</f>
        <v>0</v>
      </c>
      <c r="AR1852" s="248" t="s">
        <v>146</v>
      </c>
      <c r="AT1852" s="248" t="s">
        <v>141</v>
      </c>
      <c r="AU1852" s="248" t="s">
        <v>83</v>
      </c>
      <c r="AY1852" s="17" t="s">
        <v>139</v>
      </c>
      <c r="BE1852" s="249">
        <f>IF(N1852="základní",J1852,0)</f>
        <v>0</v>
      </c>
      <c r="BF1852" s="249">
        <f>IF(N1852="snížená",J1852,0)</f>
        <v>0</v>
      </c>
      <c r="BG1852" s="249">
        <f>IF(N1852="zákl. přenesená",J1852,0)</f>
        <v>0</v>
      </c>
      <c r="BH1852" s="249">
        <f>IF(N1852="sníž. přenesená",J1852,0)</f>
        <v>0</v>
      </c>
      <c r="BI1852" s="249">
        <f>IF(N1852="nulová",J1852,0)</f>
        <v>0</v>
      </c>
      <c r="BJ1852" s="17" t="s">
        <v>81</v>
      </c>
      <c r="BK1852" s="249">
        <f>ROUND(I1852*H1852,2)</f>
        <v>0</v>
      </c>
      <c r="BL1852" s="17" t="s">
        <v>146</v>
      </c>
      <c r="BM1852" s="248" t="s">
        <v>2237</v>
      </c>
    </row>
    <row r="1853" spans="2:65" s="1" customFormat="1" ht="24" customHeight="1">
      <c r="B1853" s="38"/>
      <c r="C1853" s="237" t="s">
        <v>2238</v>
      </c>
      <c r="D1853" s="237" t="s">
        <v>141</v>
      </c>
      <c r="E1853" s="238" t="s">
        <v>2239</v>
      </c>
      <c r="F1853" s="239" t="s">
        <v>2240</v>
      </c>
      <c r="G1853" s="240" t="s">
        <v>177</v>
      </c>
      <c r="H1853" s="241">
        <v>2</v>
      </c>
      <c r="I1853" s="242"/>
      <c r="J1853" s="243">
        <f>ROUND(I1853*H1853,2)</f>
        <v>0</v>
      </c>
      <c r="K1853" s="239" t="s">
        <v>145</v>
      </c>
      <c r="L1853" s="43"/>
      <c r="M1853" s="244" t="s">
        <v>1</v>
      </c>
      <c r="N1853" s="245" t="s">
        <v>38</v>
      </c>
      <c r="O1853" s="86"/>
      <c r="P1853" s="246">
        <f>O1853*H1853</f>
        <v>0</v>
      </c>
      <c r="Q1853" s="246">
        <v>0.11217</v>
      </c>
      <c r="R1853" s="246">
        <f>Q1853*H1853</f>
        <v>0.22434</v>
      </c>
      <c r="S1853" s="246">
        <v>0</v>
      </c>
      <c r="T1853" s="247">
        <f>S1853*H1853</f>
        <v>0</v>
      </c>
      <c r="AR1853" s="248" t="s">
        <v>146</v>
      </c>
      <c r="AT1853" s="248" t="s">
        <v>141</v>
      </c>
      <c r="AU1853" s="248" t="s">
        <v>83</v>
      </c>
      <c r="AY1853" s="17" t="s">
        <v>139</v>
      </c>
      <c r="BE1853" s="249">
        <f>IF(N1853="základní",J1853,0)</f>
        <v>0</v>
      </c>
      <c r="BF1853" s="249">
        <f>IF(N1853="snížená",J1853,0)</f>
        <v>0</v>
      </c>
      <c r="BG1853" s="249">
        <f>IF(N1853="zákl. přenesená",J1853,0)</f>
        <v>0</v>
      </c>
      <c r="BH1853" s="249">
        <f>IF(N1853="sníž. přenesená",J1853,0)</f>
        <v>0</v>
      </c>
      <c r="BI1853" s="249">
        <f>IF(N1853="nulová",J1853,0)</f>
        <v>0</v>
      </c>
      <c r="BJ1853" s="17" t="s">
        <v>81</v>
      </c>
      <c r="BK1853" s="249">
        <f>ROUND(I1853*H1853,2)</f>
        <v>0</v>
      </c>
      <c r="BL1853" s="17" t="s">
        <v>146</v>
      </c>
      <c r="BM1853" s="248" t="s">
        <v>2241</v>
      </c>
    </row>
    <row r="1854" spans="2:65" s="1" customFormat="1" ht="24" customHeight="1">
      <c r="B1854" s="38"/>
      <c r="C1854" s="237" t="s">
        <v>2242</v>
      </c>
      <c r="D1854" s="237" t="s">
        <v>141</v>
      </c>
      <c r="E1854" s="238" t="s">
        <v>2243</v>
      </c>
      <c r="F1854" s="239" t="s">
        <v>2244</v>
      </c>
      <c r="G1854" s="240" t="s">
        <v>177</v>
      </c>
      <c r="H1854" s="241">
        <v>10</v>
      </c>
      <c r="I1854" s="242"/>
      <c r="J1854" s="243">
        <f>ROUND(I1854*H1854,2)</f>
        <v>0</v>
      </c>
      <c r="K1854" s="239" t="s">
        <v>145</v>
      </c>
      <c r="L1854" s="43"/>
      <c r="M1854" s="244" t="s">
        <v>1</v>
      </c>
      <c r="N1854" s="245" t="s">
        <v>38</v>
      </c>
      <c r="O1854" s="86"/>
      <c r="P1854" s="246">
        <f>O1854*H1854</f>
        <v>0</v>
      </c>
      <c r="Q1854" s="246">
        <v>0.04848</v>
      </c>
      <c r="R1854" s="246">
        <f>Q1854*H1854</f>
        <v>0.4848</v>
      </c>
      <c r="S1854" s="246">
        <v>0</v>
      </c>
      <c r="T1854" s="247">
        <f>S1854*H1854</f>
        <v>0</v>
      </c>
      <c r="AR1854" s="248" t="s">
        <v>146</v>
      </c>
      <c r="AT1854" s="248" t="s">
        <v>141</v>
      </c>
      <c r="AU1854" s="248" t="s">
        <v>83</v>
      </c>
      <c r="AY1854" s="17" t="s">
        <v>139</v>
      </c>
      <c r="BE1854" s="249">
        <f>IF(N1854="základní",J1854,0)</f>
        <v>0</v>
      </c>
      <c r="BF1854" s="249">
        <f>IF(N1854="snížená",J1854,0)</f>
        <v>0</v>
      </c>
      <c r="BG1854" s="249">
        <f>IF(N1854="zákl. přenesená",J1854,0)</f>
        <v>0</v>
      </c>
      <c r="BH1854" s="249">
        <f>IF(N1854="sníž. přenesená",J1854,0)</f>
        <v>0</v>
      </c>
      <c r="BI1854" s="249">
        <f>IF(N1854="nulová",J1854,0)</f>
        <v>0</v>
      </c>
      <c r="BJ1854" s="17" t="s">
        <v>81</v>
      </c>
      <c r="BK1854" s="249">
        <f>ROUND(I1854*H1854,2)</f>
        <v>0</v>
      </c>
      <c r="BL1854" s="17" t="s">
        <v>146</v>
      </c>
      <c r="BM1854" s="248" t="s">
        <v>2245</v>
      </c>
    </row>
    <row r="1855" spans="2:65" s="1" customFormat="1" ht="24" customHeight="1">
      <c r="B1855" s="38"/>
      <c r="C1855" s="237" t="s">
        <v>2246</v>
      </c>
      <c r="D1855" s="237" t="s">
        <v>141</v>
      </c>
      <c r="E1855" s="238" t="s">
        <v>2247</v>
      </c>
      <c r="F1855" s="239" t="s">
        <v>2248</v>
      </c>
      <c r="G1855" s="240" t="s">
        <v>177</v>
      </c>
      <c r="H1855" s="241">
        <v>10</v>
      </c>
      <c r="I1855" s="242"/>
      <c r="J1855" s="243">
        <f>ROUND(I1855*H1855,2)</f>
        <v>0</v>
      </c>
      <c r="K1855" s="239" t="s">
        <v>145</v>
      </c>
      <c r="L1855" s="43"/>
      <c r="M1855" s="244" t="s">
        <v>1</v>
      </c>
      <c r="N1855" s="245" t="s">
        <v>38</v>
      </c>
      <c r="O1855" s="86"/>
      <c r="P1855" s="246">
        <f>O1855*H1855</f>
        <v>0</v>
      </c>
      <c r="Q1855" s="246">
        <v>0</v>
      </c>
      <c r="R1855" s="246">
        <f>Q1855*H1855</f>
        <v>0</v>
      </c>
      <c r="S1855" s="246">
        <v>0</v>
      </c>
      <c r="T1855" s="247">
        <f>S1855*H1855</f>
        <v>0</v>
      </c>
      <c r="AR1855" s="248" t="s">
        <v>146</v>
      </c>
      <c r="AT1855" s="248" t="s">
        <v>141</v>
      </c>
      <c r="AU1855" s="248" t="s">
        <v>83</v>
      </c>
      <c r="AY1855" s="17" t="s">
        <v>139</v>
      </c>
      <c r="BE1855" s="249">
        <f>IF(N1855="základní",J1855,0)</f>
        <v>0</v>
      </c>
      <c r="BF1855" s="249">
        <f>IF(N1855="snížená",J1855,0)</f>
        <v>0</v>
      </c>
      <c r="BG1855" s="249">
        <f>IF(N1855="zákl. přenesená",J1855,0)</f>
        <v>0</v>
      </c>
      <c r="BH1855" s="249">
        <f>IF(N1855="sníž. přenesená",J1855,0)</f>
        <v>0</v>
      </c>
      <c r="BI1855" s="249">
        <f>IF(N1855="nulová",J1855,0)</f>
        <v>0</v>
      </c>
      <c r="BJ1855" s="17" t="s">
        <v>81</v>
      </c>
      <c r="BK1855" s="249">
        <f>ROUND(I1855*H1855,2)</f>
        <v>0</v>
      </c>
      <c r="BL1855" s="17" t="s">
        <v>146</v>
      </c>
      <c r="BM1855" s="248" t="s">
        <v>2249</v>
      </c>
    </row>
    <row r="1856" spans="2:65" s="1" customFormat="1" ht="24" customHeight="1">
      <c r="B1856" s="38"/>
      <c r="C1856" s="237" t="s">
        <v>2250</v>
      </c>
      <c r="D1856" s="237" t="s">
        <v>141</v>
      </c>
      <c r="E1856" s="238" t="s">
        <v>2251</v>
      </c>
      <c r="F1856" s="239" t="s">
        <v>2252</v>
      </c>
      <c r="G1856" s="240" t="s">
        <v>177</v>
      </c>
      <c r="H1856" s="241">
        <v>11</v>
      </c>
      <c r="I1856" s="242"/>
      <c r="J1856" s="243">
        <f>ROUND(I1856*H1856,2)</f>
        <v>0</v>
      </c>
      <c r="K1856" s="239" t="s">
        <v>145</v>
      </c>
      <c r="L1856" s="43"/>
      <c r="M1856" s="244" t="s">
        <v>1</v>
      </c>
      <c r="N1856" s="245" t="s">
        <v>38</v>
      </c>
      <c r="O1856" s="86"/>
      <c r="P1856" s="246">
        <f>O1856*H1856</f>
        <v>0</v>
      </c>
      <c r="Q1856" s="246">
        <v>0.21008</v>
      </c>
      <c r="R1856" s="246">
        <f>Q1856*H1856</f>
        <v>2.31088</v>
      </c>
      <c r="S1856" s="246">
        <v>0</v>
      </c>
      <c r="T1856" s="247">
        <f>S1856*H1856</f>
        <v>0</v>
      </c>
      <c r="AR1856" s="248" t="s">
        <v>146</v>
      </c>
      <c r="AT1856" s="248" t="s">
        <v>141</v>
      </c>
      <c r="AU1856" s="248" t="s">
        <v>83</v>
      </c>
      <c r="AY1856" s="17" t="s">
        <v>139</v>
      </c>
      <c r="BE1856" s="249">
        <f>IF(N1856="základní",J1856,0)</f>
        <v>0</v>
      </c>
      <c r="BF1856" s="249">
        <f>IF(N1856="snížená",J1856,0)</f>
        <v>0</v>
      </c>
      <c r="BG1856" s="249">
        <f>IF(N1856="zákl. přenesená",J1856,0)</f>
        <v>0</v>
      </c>
      <c r="BH1856" s="249">
        <f>IF(N1856="sníž. přenesená",J1856,0)</f>
        <v>0</v>
      </c>
      <c r="BI1856" s="249">
        <f>IF(N1856="nulová",J1856,0)</f>
        <v>0</v>
      </c>
      <c r="BJ1856" s="17" t="s">
        <v>81</v>
      </c>
      <c r="BK1856" s="249">
        <f>ROUND(I1856*H1856,2)</f>
        <v>0</v>
      </c>
      <c r="BL1856" s="17" t="s">
        <v>146</v>
      </c>
      <c r="BM1856" s="248" t="s">
        <v>2253</v>
      </c>
    </row>
    <row r="1857" spans="2:51" s="12" customFormat="1" ht="12">
      <c r="B1857" s="250"/>
      <c r="C1857" s="251"/>
      <c r="D1857" s="252" t="s">
        <v>148</v>
      </c>
      <c r="E1857" s="253" t="s">
        <v>1</v>
      </c>
      <c r="F1857" s="254" t="s">
        <v>2254</v>
      </c>
      <c r="G1857" s="251"/>
      <c r="H1857" s="255">
        <v>9</v>
      </c>
      <c r="I1857" s="256"/>
      <c r="J1857" s="251"/>
      <c r="K1857" s="251"/>
      <c r="L1857" s="257"/>
      <c r="M1857" s="258"/>
      <c r="N1857" s="259"/>
      <c r="O1857" s="259"/>
      <c r="P1857" s="259"/>
      <c r="Q1857" s="259"/>
      <c r="R1857" s="259"/>
      <c r="S1857" s="259"/>
      <c r="T1857" s="260"/>
      <c r="AT1857" s="261" t="s">
        <v>148</v>
      </c>
      <c r="AU1857" s="261" t="s">
        <v>83</v>
      </c>
      <c r="AV1857" s="12" t="s">
        <v>83</v>
      </c>
      <c r="AW1857" s="12" t="s">
        <v>30</v>
      </c>
      <c r="AX1857" s="12" t="s">
        <v>73</v>
      </c>
      <c r="AY1857" s="261" t="s">
        <v>139</v>
      </c>
    </row>
    <row r="1858" spans="2:51" s="12" customFormat="1" ht="12">
      <c r="B1858" s="250"/>
      <c r="C1858" s="251"/>
      <c r="D1858" s="252" t="s">
        <v>148</v>
      </c>
      <c r="E1858" s="253" t="s">
        <v>1</v>
      </c>
      <c r="F1858" s="254" t="s">
        <v>2255</v>
      </c>
      <c r="G1858" s="251"/>
      <c r="H1858" s="255">
        <v>2</v>
      </c>
      <c r="I1858" s="256"/>
      <c r="J1858" s="251"/>
      <c r="K1858" s="251"/>
      <c r="L1858" s="257"/>
      <c r="M1858" s="258"/>
      <c r="N1858" s="259"/>
      <c r="O1858" s="259"/>
      <c r="P1858" s="259"/>
      <c r="Q1858" s="259"/>
      <c r="R1858" s="259"/>
      <c r="S1858" s="259"/>
      <c r="T1858" s="260"/>
      <c r="AT1858" s="261" t="s">
        <v>148</v>
      </c>
      <c r="AU1858" s="261" t="s">
        <v>83</v>
      </c>
      <c r="AV1858" s="12" t="s">
        <v>83</v>
      </c>
      <c r="AW1858" s="12" t="s">
        <v>30</v>
      </c>
      <c r="AX1858" s="12" t="s">
        <v>73</v>
      </c>
      <c r="AY1858" s="261" t="s">
        <v>139</v>
      </c>
    </row>
    <row r="1859" spans="2:51" s="13" customFormat="1" ht="12">
      <c r="B1859" s="262"/>
      <c r="C1859" s="263"/>
      <c r="D1859" s="252" t="s">
        <v>148</v>
      </c>
      <c r="E1859" s="264" t="s">
        <v>1</v>
      </c>
      <c r="F1859" s="265" t="s">
        <v>150</v>
      </c>
      <c r="G1859" s="263"/>
      <c r="H1859" s="266">
        <v>11</v>
      </c>
      <c r="I1859" s="267"/>
      <c r="J1859" s="263"/>
      <c r="K1859" s="263"/>
      <c r="L1859" s="268"/>
      <c r="M1859" s="269"/>
      <c r="N1859" s="270"/>
      <c r="O1859" s="270"/>
      <c r="P1859" s="270"/>
      <c r="Q1859" s="270"/>
      <c r="R1859" s="270"/>
      <c r="S1859" s="270"/>
      <c r="T1859" s="271"/>
      <c r="AT1859" s="272" t="s">
        <v>148</v>
      </c>
      <c r="AU1859" s="272" t="s">
        <v>83</v>
      </c>
      <c r="AV1859" s="13" t="s">
        <v>146</v>
      </c>
      <c r="AW1859" s="13" t="s">
        <v>30</v>
      </c>
      <c r="AX1859" s="13" t="s">
        <v>81</v>
      </c>
      <c r="AY1859" s="272" t="s">
        <v>139</v>
      </c>
    </row>
    <row r="1860" spans="2:65" s="1" customFormat="1" ht="24" customHeight="1">
      <c r="B1860" s="38"/>
      <c r="C1860" s="237" t="s">
        <v>2256</v>
      </c>
      <c r="D1860" s="237" t="s">
        <v>141</v>
      </c>
      <c r="E1860" s="238" t="s">
        <v>2257</v>
      </c>
      <c r="F1860" s="239" t="s">
        <v>2258</v>
      </c>
      <c r="G1860" s="240" t="s">
        <v>177</v>
      </c>
      <c r="H1860" s="241">
        <v>4</v>
      </c>
      <c r="I1860" s="242"/>
      <c r="J1860" s="243">
        <f>ROUND(I1860*H1860,2)</f>
        <v>0</v>
      </c>
      <c r="K1860" s="239" t="s">
        <v>145</v>
      </c>
      <c r="L1860" s="43"/>
      <c r="M1860" s="244" t="s">
        <v>1</v>
      </c>
      <c r="N1860" s="245" t="s">
        <v>38</v>
      </c>
      <c r="O1860" s="86"/>
      <c r="P1860" s="246">
        <f>O1860*H1860</f>
        <v>0</v>
      </c>
      <c r="Q1860" s="246">
        <v>0.17891</v>
      </c>
      <c r="R1860" s="246">
        <f>Q1860*H1860</f>
        <v>0.71564</v>
      </c>
      <c r="S1860" s="246">
        <v>0</v>
      </c>
      <c r="T1860" s="247">
        <f>S1860*H1860</f>
        <v>0</v>
      </c>
      <c r="AR1860" s="248" t="s">
        <v>146</v>
      </c>
      <c r="AT1860" s="248" t="s">
        <v>141</v>
      </c>
      <c r="AU1860" s="248" t="s">
        <v>83</v>
      </c>
      <c r="AY1860" s="17" t="s">
        <v>139</v>
      </c>
      <c r="BE1860" s="249">
        <f>IF(N1860="základní",J1860,0)</f>
        <v>0</v>
      </c>
      <c r="BF1860" s="249">
        <f>IF(N1860="snížená",J1860,0)</f>
        <v>0</v>
      </c>
      <c r="BG1860" s="249">
        <f>IF(N1860="zákl. přenesená",J1860,0)</f>
        <v>0</v>
      </c>
      <c r="BH1860" s="249">
        <f>IF(N1860="sníž. přenesená",J1860,0)</f>
        <v>0</v>
      </c>
      <c r="BI1860" s="249">
        <f>IF(N1860="nulová",J1860,0)</f>
        <v>0</v>
      </c>
      <c r="BJ1860" s="17" t="s">
        <v>81</v>
      </c>
      <c r="BK1860" s="249">
        <f>ROUND(I1860*H1860,2)</f>
        <v>0</v>
      </c>
      <c r="BL1860" s="17" t="s">
        <v>146</v>
      </c>
      <c r="BM1860" s="248" t="s">
        <v>2259</v>
      </c>
    </row>
    <row r="1861" spans="2:65" s="1" customFormat="1" ht="24" customHeight="1">
      <c r="B1861" s="38"/>
      <c r="C1861" s="237" t="s">
        <v>2260</v>
      </c>
      <c r="D1861" s="237" t="s">
        <v>141</v>
      </c>
      <c r="E1861" s="238" t="s">
        <v>2261</v>
      </c>
      <c r="F1861" s="239" t="s">
        <v>2262</v>
      </c>
      <c r="G1861" s="240" t="s">
        <v>177</v>
      </c>
      <c r="H1861" s="241">
        <v>6</v>
      </c>
      <c r="I1861" s="242"/>
      <c r="J1861" s="243">
        <f>ROUND(I1861*H1861,2)</f>
        <v>0</v>
      </c>
      <c r="K1861" s="239" t="s">
        <v>145</v>
      </c>
      <c r="L1861" s="43"/>
      <c r="M1861" s="244" t="s">
        <v>1</v>
      </c>
      <c r="N1861" s="245" t="s">
        <v>38</v>
      </c>
      <c r="O1861" s="86"/>
      <c r="P1861" s="246">
        <f>O1861*H1861</f>
        <v>0</v>
      </c>
      <c r="Q1861" s="246">
        <v>0.01082</v>
      </c>
      <c r="R1861" s="246">
        <f>Q1861*H1861</f>
        <v>0.06492</v>
      </c>
      <c r="S1861" s="246">
        <v>0</v>
      </c>
      <c r="T1861" s="247">
        <f>S1861*H1861</f>
        <v>0</v>
      </c>
      <c r="AR1861" s="248" t="s">
        <v>146</v>
      </c>
      <c r="AT1861" s="248" t="s">
        <v>141</v>
      </c>
      <c r="AU1861" s="248" t="s">
        <v>83</v>
      </c>
      <c r="AY1861" s="17" t="s">
        <v>139</v>
      </c>
      <c r="BE1861" s="249">
        <f>IF(N1861="základní",J1861,0)</f>
        <v>0</v>
      </c>
      <c r="BF1861" s="249">
        <f>IF(N1861="snížená",J1861,0)</f>
        <v>0</v>
      </c>
      <c r="BG1861" s="249">
        <f>IF(N1861="zákl. přenesená",J1861,0)</f>
        <v>0</v>
      </c>
      <c r="BH1861" s="249">
        <f>IF(N1861="sníž. přenesená",J1861,0)</f>
        <v>0</v>
      </c>
      <c r="BI1861" s="249">
        <f>IF(N1861="nulová",J1861,0)</f>
        <v>0</v>
      </c>
      <c r="BJ1861" s="17" t="s">
        <v>81</v>
      </c>
      <c r="BK1861" s="249">
        <f>ROUND(I1861*H1861,2)</f>
        <v>0</v>
      </c>
      <c r="BL1861" s="17" t="s">
        <v>146</v>
      </c>
      <c r="BM1861" s="248" t="s">
        <v>2263</v>
      </c>
    </row>
    <row r="1862" spans="2:65" s="1" customFormat="1" ht="24" customHeight="1">
      <c r="B1862" s="38"/>
      <c r="C1862" s="237" t="s">
        <v>2264</v>
      </c>
      <c r="D1862" s="237" t="s">
        <v>141</v>
      </c>
      <c r="E1862" s="238" t="s">
        <v>2265</v>
      </c>
      <c r="F1862" s="239" t="s">
        <v>2266</v>
      </c>
      <c r="G1862" s="240" t="s">
        <v>177</v>
      </c>
      <c r="H1862" s="241">
        <v>24</v>
      </c>
      <c r="I1862" s="242"/>
      <c r="J1862" s="243">
        <f>ROUND(I1862*H1862,2)</f>
        <v>0</v>
      </c>
      <c r="K1862" s="239" t="s">
        <v>145</v>
      </c>
      <c r="L1862" s="43"/>
      <c r="M1862" s="244" t="s">
        <v>1</v>
      </c>
      <c r="N1862" s="245" t="s">
        <v>38</v>
      </c>
      <c r="O1862" s="86"/>
      <c r="P1862" s="246">
        <f>O1862*H1862</f>
        <v>0</v>
      </c>
      <c r="Q1862" s="246">
        <v>0.03313</v>
      </c>
      <c r="R1862" s="246">
        <f>Q1862*H1862</f>
        <v>0.79512</v>
      </c>
      <c r="S1862" s="246">
        <v>0</v>
      </c>
      <c r="T1862" s="247">
        <f>S1862*H1862</f>
        <v>0</v>
      </c>
      <c r="AR1862" s="248" t="s">
        <v>146</v>
      </c>
      <c r="AT1862" s="248" t="s">
        <v>141</v>
      </c>
      <c r="AU1862" s="248" t="s">
        <v>83</v>
      </c>
      <c r="AY1862" s="17" t="s">
        <v>139</v>
      </c>
      <c r="BE1862" s="249">
        <f>IF(N1862="základní",J1862,0)</f>
        <v>0</v>
      </c>
      <c r="BF1862" s="249">
        <f>IF(N1862="snížená",J1862,0)</f>
        <v>0</v>
      </c>
      <c r="BG1862" s="249">
        <f>IF(N1862="zákl. přenesená",J1862,0)</f>
        <v>0</v>
      </c>
      <c r="BH1862" s="249">
        <f>IF(N1862="sníž. přenesená",J1862,0)</f>
        <v>0</v>
      </c>
      <c r="BI1862" s="249">
        <f>IF(N1862="nulová",J1862,0)</f>
        <v>0</v>
      </c>
      <c r="BJ1862" s="17" t="s">
        <v>81</v>
      </c>
      <c r="BK1862" s="249">
        <f>ROUND(I1862*H1862,2)</f>
        <v>0</v>
      </c>
      <c r="BL1862" s="17" t="s">
        <v>146</v>
      </c>
      <c r="BM1862" s="248" t="s">
        <v>2267</v>
      </c>
    </row>
    <row r="1863" spans="2:51" s="12" customFormat="1" ht="12">
      <c r="B1863" s="250"/>
      <c r="C1863" s="251"/>
      <c r="D1863" s="252" t="s">
        <v>148</v>
      </c>
      <c r="E1863" s="253" t="s">
        <v>1</v>
      </c>
      <c r="F1863" s="254" t="s">
        <v>2268</v>
      </c>
      <c r="G1863" s="251"/>
      <c r="H1863" s="255">
        <v>24</v>
      </c>
      <c r="I1863" s="256"/>
      <c r="J1863" s="251"/>
      <c r="K1863" s="251"/>
      <c r="L1863" s="257"/>
      <c r="M1863" s="258"/>
      <c r="N1863" s="259"/>
      <c r="O1863" s="259"/>
      <c r="P1863" s="259"/>
      <c r="Q1863" s="259"/>
      <c r="R1863" s="259"/>
      <c r="S1863" s="259"/>
      <c r="T1863" s="260"/>
      <c r="AT1863" s="261" t="s">
        <v>148</v>
      </c>
      <c r="AU1863" s="261" t="s">
        <v>83</v>
      </c>
      <c r="AV1863" s="12" t="s">
        <v>83</v>
      </c>
      <c r="AW1863" s="12" t="s">
        <v>30</v>
      </c>
      <c r="AX1863" s="12" t="s">
        <v>73</v>
      </c>
      <c r="AY1863" s="261" t="s">
        <v>139</v>
      </c>
    </row>
    <row r="1864" spans="2:51" s="13" customFormat="1" ht="12">
      <c r="B1864" s="262"/>
      <c r="C1864" s="263"/>
      <c r="D1864" s="252" t="s">
        <v>148</v>
      </c>
      <c r="E1864" s="264" t="s">
        <v>1</v>
      </c>
      <c r="F1864" s="265" t="s">
        <v>150</v>
      </c>
      <c r="G1864" s="263"/>
      <c r="H1864" s="266">
        <v>24</v>
      </c>
      <c r="I1864" s="267"/>
      <c r="J1864" s="263"/>
      <c r="K1864" s="263"/>
      <c r="L1864" s="268"/>
      <c r="M1864" s="269"/>
      <c r="N1864" s="270"/>
      <c r="O1864" s="270"/>
      <c r="P1864" s="270"/>
      <c r="Q1864" s="270"/>
      <c r="R1864" s="270"/>
      <c r="S1864" s="270"/>
      <c r="T1864" s="271"/>
      <c r="AT1864" s="272" t="s">
        <v>148</v>
      </c>
      <c r="AU1864" s="272" t="s">
        <v>83</v>
      </c>
      <c r="AV1864" s="13" t="s">
        <v>146</v>
      </c>
      <c r="AW1864" s="13" t="s">
        <v>30</v>
      </c>
      <c r="AX1864" s="13" t="s">
        <v>81</v>
      </c>
      <c r="AY1864" s="272" t="s">
        <v>139</v>
      </c>
    </row>
    <row r="1865" spans="2:65" s="1" customFormat="1" ht="24" customHeight="1">
      <c r="B1865" s="38"/>
      <c r="C1865" s="237" t="s">
        <v>2269</v>
      </c>
      <c r="D1865" s="237" t="s">
        <v>141</v>
      </c>
      <c r="E1865" s="238" t="s">
        <v>2270</v>
      </c>
      <c r="F1865" s="239" t="s">
        <v>2271</v>
      </c>
      <c r="G1865" s="240" t="s">
        <v>177</v>
      </c>
      <c r="H1865" s="241">
        <v>6</v>
      </c>
      <c r="I1865" s="242"/>
      <c r="J1865" s="243">
        <f>ROUND(I1865*H1865,2)</f>
        <v>0</v>
      </c>
      <c r="K1865" s="239" t="s">
        <v>145</v>
      </c>
      <c r="L1865" s="43"/>
      <c r="M1865" s="244" t="s">
        <v>1</v>
      </c>
      <c r="N1865" s="245" t="s">
        <v>38</v>
      </c>
      <c r="O1865" s="86"/>
      <c r="P1865" s="246">
        <f>O1865*H1865</f>
        <v>0</v>
      </c>
      <c r="Q1865" s="246">
        <v>0.05434</v>
      </c>
      <c r="R1865" s="246">
        <f>Q1865*H1865</f>
        <v>0.32604</v>
      </c>
      <c r="S1865" s="246">
        <v>0</v>
      </c>
      <c r="T1865" s="247">
        <f>S1865*H1865</f>
        <v>0</v>
      </c>
      <c r="AR1865" s="248" t="s">
        <v>146</v>
      </c>
      <c r="AT1865" s="248" t="s">
        <v>141</v>
      </c>
      <c r="AU1865" s="248" t="s">
        <v>83</v>
      </c>
      <c r="AY1865" s="17" t="s">
        <v>139</v>
      </c>
      <c r="BE1865" s="249">
        <f>IF(N1865="základní",J1865,0)</f>
        <v>0</v>
      </c>
      <c r="BF1865" s="249">
        <f>IF(N1865="snížená",J1865,0)</f>
        <v>0</v>
      </c>
      <c r="BG1865" s="249">
        <f>IF(N1865="zákl. přenesená",J1865,0)</f>
        <v>0</v>
      </c>
      <c r="BH1865" s="249">
        <f>IF(N1865="sníž. přenesená",J1865,0)</f>
        <v>0</v>
      </c>
      <c r="BI1865" s="249">
        <f>IF(N1865="nulová",J1865,0)</f>
        <v>0</v>
      </c>
      <c r="BJ1865" s="17" t="s">
        <v>81</v>
      </c>
      <c r="BK1865" s="249">
        <f>ROUND(I1865*H1865,2)</f>
        <v>0</v>
      </c>
      <c r="BL1865" s="17" t="s">
        <v>146</v>
      </c>
      <c r="BM1865" s="248" t="s">
        <v>2272</v>
      </c>
    </row>
    <row r="1866" spans="2:65" s="1" customFormat="1" ht="24" customHeight="1">
      <c r="B1866" s="38"/>
      <c r="C1866" s="237" t="s">
        <v>2273</v>
      </c>
      <c r="D1866" s="237" t="s">
        <v>141</v>
      </c>
      <c r="E1866" s="238" t="s">
        <v>2274</v>
      </c>
      <c r="F1866" s="239" t="s">
        <v>2275</v>
      </c>
      <c r="G1866" s="240" t="s">
        <v>177</v>
      </c>
      <c r="H1866" s="241">
        <v>6</v>
      </c>
      <c r="I1866" s="242"/>
      <c r="J1866" s="243">
        <f>ROUND(I1866*H1866,2)</f>
        <v>0</v>
      </c>
      <c r="K1866" s="239" t="s">
        <v>145</v>
      </c>
      <c r="L1866" s="43"/>
      <c r="M1866" s="244" t="s">
        <v>1</v>
      </c>
      <c r="N1866" s="245" t="s">
        <v>38</v>
      </c>
      <c r="O1866" s="86"/>
      <c r="P1866" s="246">
        <f>O1866*H1866</f>
        <v>0</v>
      </c>
      <c r="Q1866" s="246">
        <v>0</v>
      </c>
      <c r="R1866" s="246">
        <f>Q1866*H1866</f>
        <v>0</v>
      </c>
      <c r="S1866" s="246">
        <v>0</v>
      </c>
      <c r="T1866" s="247">
        <f>S1866*H1866</f>
        <v>0</v>
      </c>
      <c r="AR1866" s="248" t="s">
        <v>146</v>
      </c>
      <c r="AT1866" s="248" t="s">
        <v>141</v>
      </c>
      <c r="AU1866" s="248" t="s">
        <v>83</v>
      </c>
      <c r="AY1866" s="17" t="s">
        <v>139</v>
      </c>
      <c r="BE1866" s="249">
        <f>IF(N1866="základní",J1866,0)</f>
        <v>0</v>
      </c>
      <c r="BF1866" s="249">
        <f>IF(N1866="snížená",J1866,0)</f>
        <v>0</v>
      </c>
      <c r="BG1866" s="249">
        <f>IF(N1866="zákl. přenesená",J1866,0)</f>
        <v>0</v>
      </c>
      <c r="BH1866" s="249">
        <f>IF(N1866="sníž. přenesená",J1866,0)</f>
        <v>0</v>
      </c>
      <c r="BI1866" s="249">
        <f>IF(N1866="nulová",J1866,0)</f>
        <v>0</v>
      </c>
      <c r="BJ1866" s="17" t="s">
        <v>81</v>
      </c>
      <c r="BK1866" s="249">
        <f>ROUND(I1866*H1866,2)</f>
        <v>0</v>
      </c>
      <c r="BL1866" s="17" t="s">
        <v>146</v>
      </c>
      <c r="BM1866" s="248" t="s">
        <v>2276</v>
      </c>
    </row>
    <row r="1867" spans="2:65" s="1" customFormat="1" ht="16.5" customHeight="1">
      <c r="B1867" s="38"/>
      <c r="C1867" s="237" t="s">
        <v>2277</v>
      </c>
      <c r="D1867" s="237" t="s">
        <v>141</v>
      </c>
      <c r="E1867" s="238" t="s">
        <v>2278</v>
      </c>
      <c r="F1867" s="239" t="s">
        <v>2279</v>
      </c>
      <c r="G1867" s="240" t="s">
        <v>177</v>
      </c>
      <c r="H1867" s="241">
        <v>3</v>
      </c>
      <c r="I1867" s="242"/>
      <c r="J1867" s="243">
        <f>ROUND(I1867*H1867,2)</f>
        <v>0</v>
      </c>
      <c r="K1867" s="239" t="s">
        <v>1</v>
      </c>
      <c r="L1867" s="43"/>
      <c r="M1867" s="244" t="s">
        <v>1</v>
      </c>
      <c r="N1867" s="245" t="s">
        <v>38</v>
      </c>
      <c r="O1867" s="86"/>
      <c r="P1867" s="246">
        <f>O1867*H1867</f>
        <v>0</v>
      </c>
      <c r="Q1867" s="246">
        <v>0.3409</v>
      </c>
      <c r="R1867" s="246">
        <f>Q1867*H1867</f>
        <v>1.0227</v>
      </c>
      <c r="S1867" s="246">
        <v>0</v>
      </c>
      <c r="T1867" s="247">
        <f>S1867*H1867</f>
        <v>0</v>
      </c>
      <c r="AR1867" s="248" t="s">
        <v>146</v>
      </c>
      <c r="AT1867" s="248" t="s">
        <v>141</v>
      </c>
      <c r="AU1867" s="248" t="s">
        <v>83</v>
      </c>
      <c r="AY1867" s="17" t="s">
        <v>139</v>
      </c>
      <c r="BE1867" s="249">
        <f>IF(N1867="základní",J1867,0)</f>
        <v>0</v>
      </c>
      <c r="BF1867" s="249">
        <f>IF(N1867="snížená",J1867,0)</f>
        <v>0</v>
      </c>
      <c r="BG1867" s="249">
        <f>IF(N1867="zákl. přenesená",J1867,0)</f>
        <v>0</v>
      </c>
      <c r="BH1867" s="249">
        <f>IF(N1867="sníž. přenesená",J1867,0)</f>
        <v>0</v>
      </c>
      <c r="BI1867" s="249">
        <f>IF(N1867="nulová",J1867,0)</f>
        <v>0</v>
      </c>
      <c r="BJ1867" s="17" t="s">
        <v>81</v>
      </c>
      <c r="BK1867" s="249">
        <f>ROUND(I1867*H1867,2)</f>
        <v>0</v>
      </c>
      <c r="BL1867" s="17" t="s">
        <v>146</v>
      </c>
      <c r="BM1867" s="248" t="s">
        <v>2280</v>
      </c>
    </row>
    <row r="1868" spans="2:51" s="12" customFormat="1" ht="12">
      <c r="B1868" s="250"/>
      <c r="C1868" s="251"/>
      <c r="D1868" s="252" t="s">
        <v>148</v>
      </c>
      <c r="E1868" s="253" t="s">
        <v>1</v>
      </c>
      <c r="F1868" s="254" t="s">
        <v>2281</v>
      </c>
      <c r="G1868" s="251"/>
      <c r="H1868" s="255">
        <v>1</v>
      </c>
      <c r="I1868" s="256"/>
      <c r="J1868" s="251"/>
      <c r="K1868" s="251"/>
      <c r="L1868" s="257"/>
      <c r="M1868" s="258"/>
      <c r="N1868" s="259"/>
      <c r="O1868" s="259"/>
      <c r="P1868" s="259"/>
      <c r="Q1868" s="259"/>
      <c r="R1868" s="259"/>
      <c r="S1868" s="259"/>
      <c r="T1868" s="260"/>
      <c r="AT1868" s="261" t="s">
        <v>148</v>
      </c>
      <c r="AU1868" s="261" t="s">
        <v>83</v>
      </c>
      <c r="AV1868" s="12" t="s">
        <v>83</v>
      </c>
      <c r="AW1868" s="12" t="s">
        <v>30</v>
      </c>
      <c r="AX1868" s="12" t="s">
        <v>73</v>
      </c>
      <c r="AY1868" s="261" t="s">
        <v>139</v>
      </c>
    </row>
    <row r="1869" spans="2:51" s="12" customFormat="1" ht="12">
      <c r="B1869" s="250"/>
      <c r="C1869" s="251"/>
      <c r="D1869" s="252" t="s">
        <v>148</v>
      </c>
      <c r="E1869" s="253" t="s">
        <v>1</v>
      </c>
      <c r="F1869" s="254" t="s">
        <v>2282</v>
      </c>
      <c r="G1869" s="251"/>
      <c r="H1869" s="255">
        <v>1</v>
      </c>
      <c r="I1869" s="256"/>
      <c r="J1869" s="251"/>
      <c r="K1869" s="251"/>
      <c r="L1869" s="257"/>
      <c r="M1869" s="258"/>
      <c r="N1869" s="259"/>
      <c r="O1869" s="259"/>
      <c r="P1869" s="259"/>
      <c r="Q1869" s="259"/>
      <c r="R1869" s="259"/>
      <c r="S1869" s="259"/>
      <c r="T1869" s="260"/>
      <c r="AT1869" s="261" t="s">
        <v>148</v>
      </c>
      <c r="AU1869" s="261" t="s">
        <v>83</v>
      </c>
      <c r="AV1869" s="12" t="s">
        <v>83</v>
      </c>
      <c r="AW1869" s="12" t="s">
        <v>30</v>
      </c>
      <c r="AX1869" s="12" t="s">
        <v>73</v>
      </c>
      <c r="AY1869" s="261" t="s">
        <v>139</v>
      </c>
    </row>
    <row r="1870" spans="2:51" s="12" customFormat="1" ht="12">
      <c r="B1870" s="250"/>
      <c r="C1870" s="251"/>
      <c r="D1870" s="252" t="s">
        <v>148</v>
      </c>
      <c r="E1870" s="253" t="s">
        <v>1</v>
      </c>
      <c r="F1870" s="254" t="s">
        <v>2283</v>
      </c>
      <c r="G1870" s="251"/>
      <c r="H1870" s="255">
        <v>1</v>
      </c>
      <c r="I1870" s="256"/>
      <c r="J1870" s="251"/>
      <c r="K1870" s="251"/>
      <c r="L1870" s="257"/>
      <c r="M1870" s="258"/>
      <c r="N1870" s="259"/>
      <c r="O1870" s="259"/>
      <c r="P1870" s="259"/>
      <c r="Q1870" s="259"/>
      <c r="R1870" s="259"/>
      <c r="S1870" s="259"/>
      <c r="T1870" s="260"/>
      <c r="AT1870" s="261" t="s">
        <v>148</v>
      </c>
      <c r="AU1870" s="261" t="s">
        <v>83</v>
      </c>
      <c r="AV1870" s="12" t="s">
        <v>83</v>
      </c>
      <c r="AW1870" s="12" t="s">
        <v>30</v>
      </c>
      <c r="AX1870" s="12" t="s">
        <v>73</v>
      </c>
      <c r="AY1870" s="261" t="s">
        <v>139</v>
      </c>
    </row>
    <row r="1871" spans="2:51" s="13" customFormat="1" ht="12">
      <c r="B1871" s="262"/>
      <c r="C1871" s="263"/>
      <c r="D1871" s="252" t="s">
        <v>148</v>
      </c>
      <c r="E1871" s="264" t="s">
        <v>1</v>
      </c>
      <c r="F1871" s="265" t="s">
        <v>150</v>
      </c>
      <c r="G1871" s="263"/>
      <c r="H1871" s="266">
        <v>3</v>
      </c>
      <c r="I1871" s="267"/>
      <c r="J1871" s="263"/>
      <c r="K1871" s="263"/>
      <c r="L1871" s="268"/>
      <c r="M1871" s="269"/>
      <c r="N1871" s="270"/>
      <c r="O1871" s="270"/>
      <c r="P1871" s="270"/>
      <c r="Q1871" s="270"/>
      <c r="R1871" s="270"/>
      <c r="S1871" s="270"/>
      <c r="T1871" s="271"/>
      <c r="AT1871" s="272" t="s">
        <v>148</v>
      </c>
      <c r="AU1871" s="272" t="s">
        <v>83</v>
      </c>
      <c r="AV1871" s="13" t="s">
        <v>146</v>
      </c>
      <c r="AW1871" s="13" t="s">
        <v>30</v>
      </c>
      <c r="AX1871" s="13" t="s">
        <v>81</v>
      </c>
      <c r="AY1871" s="272" t="s">
        <v>139</v>
      </c>
    </row>
    <row r="1872" spans="2:65" s="1" customFormat="1" ht="24" customHeight="1">
      <c r="B1872" s="38"/>
      <c r="C1872" s="273" t="s">
        <v>2284</v>
      </c>
      <c r="D1872" s="273" t="s">
        <v>174</v>
      </c>
      <c r="E1872" s="274" t="s">
        <v>2285</v>
      </c>
      <c r="F1872" s="275" t="s">
        <v>2286</v>
      </c>
      <c r="G1872" s="276" t="s">
        <v>177</v>
      </c>
      <c r="H1872" s="277">
        <v>3</v>
      </c>
      <c r="I1872" s="278"/>
      <c r="J1872" s="279">
        <f>ROUND(I1872*H1872,2)</f>
        <v>0</v>
      </c>
      <c r="K1872" s="275" t="s">
        <v>145</v>
      </c>
      <c r="L1872" s="280"/>
      <c r="M1872" s="281" t="s">
        <v>1</v>
      </c>
      <c r="N1872" s="282" t="s">
        <v>38</v>
      </c>
      <c r="O1872" s="86"/>
      <c r="P1872" s="246">
        <f>O1872*H1872</f>
        <v>0</v>
      </c>
      <c r="Q1872" s="246">
        <v>0.027</v>
      </c>
      <c r="R1872" s="246">
        <f>Q1872*H1872</f>
        <v>0.081</v>
      </c>
      <c r="S1872" s="246">
        <v>0</v>
      </c>
      <c r="T1872" s="247">
        <f>S1872*H1872</f>
        <v>0</v>
      </c>
      <c r="AR1872" s="248" t="s">
        <v>178</v>
      </c>
      <c r="AT1872" s="248" t="s">
        <v>174</v>
      </c>
      <c r="AU1872" s="248" t="s">
        <v>83</v>
      </c>
      <c r="AY1872" s="17" t="s">
        <v>139</v>
      </c>
      <c r="BE1872" s="249">
        <f>IF(N1872="základní",J1872,0)</f>
        <v>0</v>
      </c>
      <c r="BF1872" s="249">
        <f>IF(N1872="snížená",J1872,0)</f>
        <v>0</v>
      </c>
      <c r="BG1872" s="249">
        <f>IF(N1872="zákl. přenesená",J1872,0)</f>
        <v>0</v>
      </c>
      <c r="BH1872" s="249">
        <f>IF(N1872="sníž. přenesená",J1872,0)</f>
        <v>0</v>
      </c>
      <c r="BI1872" s="249">
        <f>IF(N1872="nulová",J1872,0)</f>
        <v>0</v>
      </c>
      <c r="BJ1872" s="17" t="s">
        <v>81</v>
      </c>
      <c r="BK1872" s="249">
        <f>ROUND(I1872*H1872,2)</f>
        <v>0</v>
      </c>
      <c r="BL1872" s="17" t="s">
        <v>146</v>
      </c>
      <c r="BM1872" s="248" t="s">
        <v>2287</v>
      </c>
    </row>
    <row r="1873" spans="2:65" s="1" customFormat="1" ht="16.5" customHeight="1">
      <c r="B1873" s="38"/>
      <c r="C1873" s="273" t="s">
        <v>2288</v>
      </c>
      <c r="D1873" s="273" t="s">
        <v>174</v>
      </c>
      <c r="E1873" s="274" t="s">
        <v>2289</v>
      </c>
      <c r="F1873" s="275" t="s">
        <v>2290</v>
      </c>
      <c r="G1873" s="276" t="s">
        <v>177</v>
      </c>
      <c r="H1873" s="277">
        <v>3</v>
      </c>
      <c r="I1873" s="278"/>
      <c r="J1873" s="279">
        <f>ROUND(I1873*H1873,2)</f>
        <v>0</v>
      </c>
      <c r="K1873" s="275" t="s">
        <v>145</v>
      </c>
      <c r="L1873" s="280"/>
      <c r="M1873" s="281" t="s">
        <v>1</v>
      </c>
      <c r="N1873" s="282" t="s">
        <v>38</v>
      </c>
      <c r="O1873" s="86"/>
      <c r="P1873" s="246">
        <f>O1873*H1873</f>
        <v>0</v>
      </c>
      <c r="Q1873" s="246">
        <v>0.004</v>
      </c>
      <c r="R1873" s="246">
        <f>Q1873*H1873</f>
        <v>0.012</v>
      </c>
      <c r="S1873" s="246">
        <v>0</v>
      </c>
      <c r="T1873" s="247">
        <f>S1873*H1873</f>
        <v>0</v>
      </c>
      <c r="AR1873" s="248" t="s">
        <v>178</v>
      </c>
      <c r="AT1873" s="248" t="s">
        <v>174</v>
      </c>
      <c r="AU1873" s="248" t="s">
        <v>83</v>
      </c>
      <c r="AY1873" s="17" t="s">
        <v>139</v>
      </c>
      <c r="BE1873" s="249">
        <f>IF(N1873="základní",J1873,0)</f>
        <v>0</v>
      </c>
      <c r="BF1873" s="249">
        <f>IF(N1873="snížená",J1873,0)</f>
        <v>0</v>
      </c>
      <c r="BG1873" s="249">
        <f>IF(N1873="zákl. přenesená",J1873,0)</f>
        <v>0</v>
      </c>
      <c r="BH1873" s="249">
        <f>IF(N1873="sníž. přenesená",J1873,0)</f>
        <v>0</v>
      </c>
      <c r="BI1873" s="249">
        <f>IF(N1873="nulová",J1873,0)</f>
        <v>0</v>
      </c>
      <c r="BJ1873" s="17" t="s">
        <v>81</v>
      </c>
      <c r="BK1873" s="249">
        <f>ROUND(I1873*H1873,2)</f>
        <v>0</v>
      </c>
      <c r="BL1873" s="17" t="s">
        <v>146</v>
      </c>
      <c r="BM1873" s="248" t="s">
        <v>2291</v>
      </c>
    </row>
    <row r="1874" spans="2:65" s="1" customFormat="1" ht="16.5" customHeight="1">
      <c r="B1874" s="38"/>
      <c r="C1874" s="273" t="s">
        <v>2292</v>
      </c>
      <c r="D1874" s="273" t="s">
        <v>174</v>
      </c>
      <c r="E1874" s="274" t="s">
        <v>2293</v>
      </c>
      <c r="F1874" s="275" t="s">
        <v>2294</v>
      </c>
      <c r="G1874" s="276" t="s">
        <v>177</v>
      </c>
      <c r="H1874" s="277">
        <v>3</v>
      </c>
      <c r="I1874" s="278"/>
      <c r="J1874" s="279">
        <f>ROUND(I1874*H1874,2)</f>
        <v>0</v>
      </c>
      <c r="K1874" s="275" t="s">
        <v>145</v>
      </c>
      <c r="L1874" s="280"/>
      <c r="M1874" s="281" t="s">
        <v>1</v>
      </c>
      <c r="N1874" s="282" t="s">
        <v>38</v>
      </c>
      <c r="O1874" s="86"/>
      <c r="P1874" s="246">
        <f>O1874*H1874</f>
        <v>0</v>
      </c>
      <c r="Q1874" s="246">
        <v>0.06</v>
      </c>
      <c r="R1874" s="246">
        <f>Q1874*H1874</f>
        <v>0.18</v>
      </c>
      <c r="S1874" s="246">
        <v>0</v>
      </c>
      <c r="T1874" s="247">
        <f>S1874*H1874</f>
        <v>0</v>
      </c>
      <c r="AR1874" s="248" t="s">
        <v>178</v>
      </c>
      <c r="AT1874" s="248" t="s">
        <v>174</v>
      </c>
      <c r="AU1874" s="248" t="s">
        <v>83</v>
      </c>
      <c r="AY1874" s="17" t="s">
        <v>139</v>
      </c>
      <c r="BE1874" s="249">
        <f>IF(N1874="základní",J1874,0)</f>
        <v>0</v>
      </c>
      <c r="BF1874" s="249">
        <f>IF(N1874="snížená",J1874,0)</f>
        <v>0</v>
      </c>
      <c r="BG1874" s="249">
        <f>IF(N1874="zákl. přenesená",J1874,0)</f>
        <v>0</v>
      </c>
      <c r="BH1874" s="249">
        <f>IF(N1874="sníž. přenesená",J1874,0)</f>
        <v>0</v>
      </c>
      <c r="BI1874" s="249">
        <f>IF(N1874="nulová",J1874,0)</f>
        <v>0</v>
      </c>
      <c r="BJ1874" s="17" t="s">
        <v>81</v>
      </c>
      <c r="BK1874" s="249">
        <f>ROUND(I1874*H1874,2)</f>
        <v>0</v>
      </c>
      <c r="BL1874" s="17" t="s">
        <v>146</v>
      </c>
      <c r="BM1874" s="248" t="s">
        <v>2295</v>
      </c>
    </row>
    <row r="1875" spans="2:65" s="1" customFormat="1" ht="16.5" customHeight="1">
      <c r="B1875" s="38"/>
      <c r="C1875" s="273" t="s">
        <v>2296</v>
      </c>
      <c r="D1875" s="273" t="s">
        <v>174</v>
      </c>
      <c r="E1875" s="274" t="s">
        <v>2297</v>
      </c>
      <c r="F1875" s="275" t="s">
        <v>2298</v>
      </c>
      <c r="G1875" s="276" t="s">
        <v>177</v>
      </c>
      <c r="H1875" s="277">
        <v>3</v>
      </c>
      <c r="I1875" s="278"/>
      <c r="J1875" s="279">
        <f>ROUND(I1875*H1875,2)</f>
        <v>0</v>
      </c>
      <c r="K1875" s="275" t="s">
        <v>145</v>
      </c>
      <c r="L1875" s="280"/>
      <c r="M1875" s="281" t="s">
        <v>1</v>
      </c>
      <c r="N1875" s="282" t="s">
        <v>38</v>
      </c>
      <c r="O1875" s="86"/>
      <c r="P1875" s="246">
        <f>O1875*H1875</f>
        <v>0</v>
      </c>
      <c r="Q1875" s="246">
        <v>0.058</v>
      </c>
      <c r="R1875" s="246">
        <f>Q1875*H1875</f>
        <v>0.17400000000000002</v>
      </c>
      <c r="S1875" s="246">
        <v>0</v>
      </c>
      <c r="T1875" s="247">
        <f>S1875*H1875</f>
        <v>0</v>
      </c>
      <c r="AR1875" s="248" t="s">
        <v>178</v>
      </c>
      <c r="AT1875" s="248" t="s">
        <v>174</v>
      </c>
      <c r="AU1875" s="248" t="s">
        <v>83</v>
      </c>
      <c r="AY1875" s="17" t="s">
        <v>139</v>
      </c>
      <c r="BE1875" s="249">
        <f>IF(N1875="základní",J1875,0)</f>
        <v>0</v>
      </c>
      <c r="BF1875" s="249">
        <f>IF(N1875="snížená",J1875,0)</f>
        <v>0</v>
      </c>
      <c r="BG1875" s="249">
        <f>IF(N1875="zákl. přenesená",J1875,0)</f>
        <v>0</v>
      </c>
      <c r="BH1875" s="249">
        <f>IF(N1875="sníž. přenesená",J1875,0)</f>
        <v>0</v>
      </c>
      <c r="BI1875" s="249">
        <f>IF(N1875="nulová",J1875,0)</f>
        <v>0</v>
      </c>
      <c r="BJ1875" s="17" t="s">
        <v>81</v>
      </c>
      <c r="BK1875" s="249">
        <f>ROUND(I1875*H1875,2)</f>
        <v>0</v>
      </c>
      <c r="BL1875" s="17" t="s">
        <v>146</v>
      </c>
      <c r="BM1875" s="248" t="s">
        <v>2299</v>
      </c>
    </row>
    <row r="1876" spans="2:65" s="1" customFormat="1" ht="24" customHeight="1">
      <c r="B1876" s="38"/>
      <c r="C1876" s="237" t="s">
        <v>2300</v>
      </c>
      <c r="D1876" s="237" t="s">
        <v>141</v>
      </c>
      <c r="E1876" s="238" t="s">
        <v>2301</v>
      </c>
      <c r="F1876" s="239" t="s">
        <v>2302</v>
      </c>
      <c r="G1876" s="240" t="s">
        <v>229</v>
      </c>
      <c r="H1876" s="241">
        <v>1</v>
      </c>
      <c r="I1876" s="242"/>
      <c r="J1876" s="243">
        <f>ROUND(I1876*H1876,2)</f>
        <v>0</v>
      </c>
      <c r="K1876" s="239" t="s">
        <v>145</v>
      </c>
      <c r="L1876" s="43"/>
      <c r="M1876" s="244" t="s">
        <v>1</v>
      </c>
      <c r="N1876" s="245" t="s">
        <v>38</v>
      </c>
      <c r="O1876" s="86"/>
      <c r="P1876" s="246">
        <f>O1876*H1876</f>
        <v>0</v>
      </c>
      <c r="Q1876" s="246">
        <v>8.21156</v>
      </c>
      <c r="R1876" s="246">
        <f>Q1876*H1876</f>
        <v>8.21156</v>
      </c>
      <c r="S1876" s="246">
        <v>0</v>
      </c>
      <c r="T1876" s="247">
        <f>S1876*H1876</f>
        <v>0</v>
      </c>
      <c r="AR1876" s="248" t="s">
        <v>146</v>
      </c>
      <c r="AT1876" s="248" t="s">
        <v>141</v>
      </c>
      <c r="AU1876" s="248" t="s">
        <v>83</v>
      </c>
      <c r="AY1876" s="17" t="s">
        <v>139</v>
      </c>
      <c r="BE1876" s="249">
        <f>IF(N1876="základní",J1876,0)</f>
        <v>0</v>
      </c>
      <c r="BF1876" s="249">
        <f>IF(N1876="snížená",J1876,0)</f>
        <v>0</v>
      </c>
      <c r="BG1876" s="249">
        <f>IF(N1876="zákl. přenesená",J1876,0)</f>
        <v>0</v>
      </c>
      <c r="BH1876" s="249">
        <f>IF(N1876="sníž. přenesená",J1876,0)</f>
        <v>0</v>
      </c>
      <c r="BI1876" s="249">
        <f>IF(N1876="nulová",J1876,0)</f>
        <v>0</v>
      </c>
      <c r="BJ1876" s="17" t="s">
        <v>81</v>
      </c>
      <c r="BK1876" s="249">
        <f>ROUND(I1876*H1876,2)</f>
        <v>0</v>
      </c>
      <c r="BL1876" s="17" t="s">
        <v>146</v>
      </c>
      <c r="BM1876" s="248" t="s">
        <v>2303</v>
      </c>
    </row>
    <row r="1877" spans="2:51" s="12" customFormat="1" ht="12">
      <c r="B1877" s="250"/>
      <c r="C1877" s="251"/>
      <c r="D1877" s="252" t="s">
        <v>148</v>
      </c>
      <c r="E1877" s="253" t="s">
        <v>1</v>
      </c>
      <c r="F1877" s="254" t="s">
        <v>2304</v>
      </c>
      <c r="G1877" s="251"/>
      <c r="H1877" s="255">
        <v>1</v>
      </c>
      <c r="I1877" s="256"/>
      <c r="J1877" s="251"/>
      <c r="K1877" s="251"/>
      <c r="L1877" s="257"/>
      <c r="M1877" s="258"/>
      <c r="N1877" s="259"/>
      <c r="O1877" s="259"/>
      <c r="P1877" s="259"/>
      <c r="Q1877" s="259"/>
      <c r="R1877" s="259"/>
      <c r="S1877" s="259"/>
      <c r="T1877" s="260"/>
      <c r="AT1877" s="261" t="s">
        <v>148</v>
      </c>
      <c r="AU1877" s="261" t="s">
        <v>83</v>
      </c>
      <c r="AV1877" s="12" t="s">
        <v>83</v>
      </c>
      <c r="AW1877" s="12" t="s">
        <v>30</v>
      </c>
      <c r="AX1877" s="12" t="s">
        <v>73</v>
      </c>
      <c r="AY1877" s="261" t="s">
        <v>139</v>
      </c>
    </row>
    <row r="1878" spans="2:51" s="13" customFormat="1" ht="12">
      <c r="B1878" s="262"/>
      <c r="C1878" s="263"/>
      <c r="D1878" s="252" t="s">
        <v>148</v>
      </c>
      <c r="E1878" s="264" t="s">
        <v>1</v>
      </c>
      <c r="F1878" s="265" t="s">
        <v>150</v>
      </c>
      <c r="G1878" s="263"/>
      <c r="H1878" s="266">
        <v>1</v>
      </c>
      <c r="I1878" s="267"/>
      <c r="J1878" s="263"/>
      <c r="K1878" s="263"/>
      <c r="L1878" s="268"/>
      <c r="M1878" s="269"/>
      <c r="N1878" s="270"/>
      <c r="O1878" s="270"/>
      <c r="P1878" s="270"/>
      <c r="Q1878" s="270"/>
      <c r="R1878" s="270"/>
      <c r="S1878" s="270"/>
      <c r="T1878" s="271"/>
      <c r="AT1878" s="272" t="s">
        <v>148</v>
      </c>
      <c r="AU1878" s="272" t="s">
        <v>83</v>
      </c>
      <c r="AV1878" s="13" t="s">
        <v>146</v>
      </c>
      <c r="AW1878" s="13" t="s">
        <v>30</v>
      </c>
      <c r="AX1878" s="13" t="s">
        <v>81</v>
      </c>
      <c r="AY1878" s="272" t="s">
        <v>139</v>
      </c>
    </row>
    <row r="1879" spans="2:65" s="1" customFormat="1" ht="24" customHeight="1">
      <c r="B1879" s="38"/>
      <c r="C1879" s="237" t="s">
        <v>2305</v>
      </c>
      <c r="D1879" s="237" t="s">
        <v>141</v>
      </c>
      <c r="E1879" s="238" t="s">
        <v>2306</v>
      </c>
      <c r="F1879" s="239" t="s">
        <v>2307</v>
      </c>
      <c r="G1879" s="240" t="s">
        <v>229</v>
      </c>
      <c r="H1879" s="241">
        <v>1</v>
      </c>
      <c r="I1879" s="242"/>
      <c r="J1879" s="243">
        <f>ROUND(I1879*H1879,2)</f>
        <v>0</v>
      </c>
      <c r="K1879" s="239" t="s">
        <v>145</v>
      </c>
      <c r="L1879" s="43"/>
      <c r="M1879" s="244" t="s">
        <v>1</v>
      </c>
      <c r="N1879" s="245" t="s">
        <v>38</v>
      </c>
      <c r="O1879" s="86"/>
      <c r="P1879" s="246">
        <f>O1879*H1879</f>
        <v>0</v>
      </c>
      <c r="Q1879" s="246">
        <v>42.21276</v>
      </c>
      <c r="R1879" s="246">
        <f>Q1879*H1879</f>
        <v>42.21276</v>
      </c>
      <c r="S1879" s="246">
        <v>0</v>
      </c>
      <c r="T1879" s="247">
        <f>S1879*H1879</f>
        <v>0</v>
      </c>
      <c r="AR1879" s="248" t="s">
        <v>146</v>
      </c>
      <c r="AT1879" s="248" t="s">
        <v>141</v>
      </c>
      <c r="AU1879" s="248" t="s">
        <v>83</v>
      </c>
      <c r="AY1879" s="17" t="s">
        <v>139</v>
      </c>
      <c r="BE1879" s="249">
        <f>IF(N1879="základní",J1879,0)</f>
        <v>0</v>
      </c>
      <c r="BF1879" s="249">
        <f>IF(N1879="snížená",J1879,0)</f>
        <v>0</v>
      </c>
      <c r="BG1879" s="249">
        <f>IF(N1879="zákl. přenesená",J1879,0)</f>
        <v>0</v>
      </c>
      <c r="BH1879" s="249">
        <f>IF(N1879="sníž. přenesená",J1879,0)</f>
        <v>0</v>
      </c>
      <c r="BI1879" s="249">
        <f>IF(N1879="nulová",J1879,0)</f>
        <v>0</v>
      </c>
      <c r="BJ1879" s="17" t="s">
        <v>81</v>
      </c>
      <c r="BK1879" s="249">
        <f>ROUND(I1879*H1879,2)</f>
        <v>0</v>
      </c>
      <c r="BL1879" s="17" t="s">
        <v>146</v>
      </c>
      <c r="BM1879" s="248" t="s">
        <v>2308</v>
      </c>
    </row>
    <row r="1880" spans="2:51" s="12" customFormat="1" ht="12">
      <c r="B1880" s="250"/>
      <c r="C1880" s="251"/>
      <c r="D1880" s="252" t="s">
        <v>148</v>
      </c>
      <c r="E1880" s="253" t="s">
        <v>1</v>
      </c>
      <c r="F1880" s="254" t="s">
        <v>2309</v>
      </c>
      <c r="G1880" s="251"/>
      <c r="H1880" s="255">
        <v>1</v>
      </c>
      <c r="I1880" s="256"/>
      <c r="J1880" s="251"/>
      <c r="K1880" s="251"/>
      <c r="L1880" s="257"/>
      <c r="M1880" s="258"/>
      <c r="N1880" s="259"/>
      <c r="O1880" s="259"/>
      <c r="P1880" s="259"/>
      <c r="Q1880" s="259"/>
      <c r="R1880" s="259"/>
      <c r="S1880" s="259"/>
      <c r="T1880" s="260"/>
      <c r="AT1880" s="261" t="s">
        <v>148</v>
      </c>
      <c r="AU1880" s="261" t="s">
        <v>83</v>
      </c>
      <c r="AV1880" s="12" t="s">
        <v>83</v>
      </c>
      <c r="AW1880" s="12" t="s">
        <v>30</v>
      </c>
      <c r="AX1880" s="12" t="s">
        <v>73</v>
      </c>
      <c r="AY1880" s="261" t="s">
        <v>139</v>
      </c>
    </row>
    <row r="1881" spans="2:51" s="13" customFormat="1" ht="12">
      <c r="B1881" s="262"/>
      <c r="C1881" s="263"/>
      <c r="D1881" s="252" t="s">
        <v>148</v>
      </c>
      <c r="E1881" s="264" t="s">
        <v>1</v>
      </c>
      <c r="F1881" s="265" t="s">
        <v>150</v>
      </c>
      <c r="G1881" s="263"/>
      <c r="H1881" s="266">
        <v>1</v>
      </c>
      <c r="I1881" s="267"/>
      <c r="J1881" s="263"/>
      <c r="K1881" s="263"/>
      <c r="L1881" s="268"/>
      <c r="M1881" s="269"/>
      <c r="N1881" s="270"/>
      <c r="O1881" s="270"/>
      <c r="P1881" s="270"/>
      <c r="Q1881" s="270"/>
      <c r="R1881" s="270"/>
      <c r="S1881" s="270"/>
      <c r="T1881" s="271"/>
      <c r="AT1881" s="272" t="s">
        <v>148</v>
      </c>
      <c r="AU1881" s="272" t="s">
        <v>83</v>
      </c>
      <c r="AV1881" s="13" t="s">
        <v>146</v>
      </c>
      <c r="AW1881" s="13" t="s">
        <v>30</v>
      </c>
      <c r="AX1881" s="13" t="s">
        <v>81</v>
      </c>
      <c r="AY1881" s="272" t="s">
        <v>139</v>
      </c>
    </row>
    <row r="1882" spans="2:65" s="1" customFormat="1" ht="16.5" customHeight="1">
      <c r="B1882" s="38"/>
      <c r="C1882" s="237" t="s">
        <v>2310</v>
      </c>
      <c r="D1882" s="237" t="s">
        <v>141</v>
      </c>
      <c r="E1882" s="238" t="s">
        <v>2311</v>
      </c>
      <c r="F1882" s="239" t="s">
        <v>2312</v>
      </c>
      <c r="G1882" s="240" t="s">
        <v>2313</v>
      </c>
      <c r="H1882" s="241">
        <v>1</v>
      </c>
      <c r="I1882" s="242"/>
      <c r="J1882" s="243">
        <f>ROUND(I1882*H1882,2)</f>
        <v>0</v>
      </c>
      <c r="K1882" s="239" t="s">
        <v>1</v>
      </c>
      <c r="L1882" s="43"/>
      <c r="M1882" s="244" t="s">
        <v>1</v>
      </c>
      <c r="N1882" s="245" t="s">
        <v>38</v>
      </c>
      <c r="O1882" s="86"/>
      <c r="P1882" s="246">
        <f>O1882*H1882</f>
        <v>0</v>
      </c>
      <c r="Q1882" s="246">
        <v>0</v>
      </c>
      <c r="R1882" s="246">
        <f>Q1882*H1882</f>
        <v>0</v>
      </c>
      <c r="S1882" s="246">
        <v>0</v>
      </c>
      <c r="T1882" s="247">
        <f>S1882*H1882</f>
        <v>0</v>
      </c>
      <c r="AR1882" s="248" t="s">
        <v>146</v>
      </c>
      <c r="AT1882" s="248" t="s">
        <v>141</v>
      </c>
      <c r="AU1882" s="248" t="s">
        <v>83</v>
      </c>
      <c r="AY1882" s="17" t="s">
        <v>139</v>
      </c>
      <c r="BE1882" s="249">
        <f>IF(N1882="základní",J1882,0)</f>
        <v>0</v>
      </c>
      <c r="BF1882" s="249">
        <f>IF(N1882="snížená",J1882,0)</f>
        <v>0</v>
      </c>
      <c r="BG1882" s="249">
        <f>IF(N1882="zákl. přenesená",J1882,0)</f>
        <v>0</v>
      </c>
      <c r="BH1882" s="249">
        <f>IF(N1882="sníž. přenesená",J1882,0)</f>
        <v>0</v>
      </c>
      <c r="BI1882" s="249">
        <f>IF(N1882="nulová",J1882,0)</f>
        <v>0</v>
      </c>
      <c r="BJ1882" s="17" t="s">
        <v>81</v>
      </c>
      <c r="BK1882" s="249">
        <f>ROUND(I1882*H1882,2)</f>
        <v>0</v>
      </c>
      <c r="BL1882" s="17" t="s">
        <v>146</v>
      </c>
      <c r="BM1882" s="248" t="s">
        <v>2314</v>
      </c>
    </row>
    <row r="1883" spans="2:51" s="12" customFormat="1" ht="12">
      <c r="B1883" s="250"/>
      <c r="C1883" s="251"/>
      <c r="D1883" s="252" t="s">
        <v>148</v>
      </c>
      <c r="E1883" s="253" t="s">
        <v>1</v>
      </c>
      <c r="F1883" s="254" t="s">
        <v>2315</v>
      </c>
      <c r="G1883" s="251"/>
      <c r="H1883" s="255">
        <v>1</v>
      </c>
      <c r="I1883" s="256"/>
      <c r="J1883" s="251"/>
      <c r="K1883" s="251"/>
      <c r="L1883" s="257"/>
      <c r="M1883" s="258"/>
      <c r="N1883" s="259"/>
      <c r="O1883" s="259"/>
      <c r="P1883" s="259"/>
      <c r="Q1883" s="259"/>
      <c r="R1883" s="259"/>
      <c r="S1883" s="259"/>
      <c r="T1883" s="260"/>
      <c r="AT1883" s="261" t="s">
        <v>148</v>
      </c>
      <c r="AU1883" s="261" t="s">
        <v>83</v>
      </c>
      <c r="AV1883" s="12" t="s">
        <v>83</v>
      </c>
      <c r="AW1883" s="12" t="s">
        <v>30</v>
      </c>
      <c r="AX1883" s="12" t="s">
        <v>81</v>
      </c>
      <c r="AY1883" s="261" t="s">
        <v>139</v>
      </c>
    </row>
    <row r="1884" spans="2:65" s="1" customFormat="1" ht="24" customHeight="1">
      <c r="B1884" s="38"/>
      <c r="C1884" s="237" t="s">
        <v>2316</v>
      </c>
      <c r="D1884" s="237" t="s">
        <v>141</v>
      </c>
      <c r="E1884" s="238" t="s">
        <v>2317</v>
      </c>
      <c r="F1884" s="239" t="s">
        <v>2318</v>
      </c>
      <c r="G1884" s="240" t="s">
        <v>177</v>
      </c>
      <c r="H1884" s="241">
        <v>5</v>
      </c>
      <c r="I1884" s="242"/>
      <c r="J1884" s="243">
        <f>ROUND(I1884*H1884,2)</f>
        <v>0</v>
      </c>
      <c r="K1884" s="239" t="s">
        <v>145</v>
      </c>
      <c r="L1884" s="43"/>
      <c r="M1884" s="244" t="s">
        <v>1</v>
      </c>
      <c r="N1884" s="245" t="s">
        <v>38</v>
      </c>
      <c r="O1884" s="86"/>
      <c r="P1884" s="246">
        <f>O1884*H1884</f>
        <v>0</v>
      </c>
      <c r="Q1884" s="246">
        <v>0.00702</v>
      </c>
      <c r="R1884" s="246">
        <f>Q1884*H1884</f>
        <v>0.0351</v>
      </c>
      <c r="S1884" s="246">
        <v>0</v>
      </c>
      <c r="T1884" s="247">
        <f>S1884*H1884</f>
        <v>0</v>
      </c>
      <c r="AR1884" s="248" t="s">
        <v>146</v>
      </c>
      <c r="AT1884" s="248" t="s">
        <v>141</v>
      </c>
      <c r="AU1884" s="248" t="s">
        <v>83</v>
      </c>
      <c r="AY1884" s="17" t="s">
        <v>139</v>
      </c>
      <c r="BE1884" s="249">
        <f>IF(N1884="základní",J1884,0)</f>
        <v>0</v>
      </c>
      <c r="BF1884" s="249">
        <f>IF(N1884="snížená",J1884,0)</f>
        <v>0</v>
      </c>
      <c r="BG1884" s="249">
        <f>IF(N1884="zákl. přenesená",J1884,0)</f>
        <v>0</v>
      </c>
      <c r="BH1884" s="249">
        <f>IF(N1884="sníž. přenesená",J1884,0)</f>
        <v>0</v>
      </c>
      <c r="BI1884" s="249">
        <f>IF(N1884="nulová",J1884,0)</f>
        <v>0</v>
      </c>
      <c r="BJ1884" s="17" t="s">
        <v>81</v>
      </c>
      <c r="BK1884" s="249">
        <f>ROUND(I1884*H1884,2)</f>
        <v>0</v>
      </c>
      <c r="BL1884" s="17" t="s">
        <v>146</v>
      </c>
      <c r="BM1884" s="248" t="s">
        <v>2319</v>
      </c>
    </row>
    <row r="1885" spans="2:51" s="12" customFormat="1" ht="12">
      <c r="B1885" s="250"/>
      <c r="C1885" s="251"/>
      <c r="D1885" s="252" t="s">
        <v>148</v>
      </c>
      <c r="E1885" s="253" t="s">
        <v>1</v>
      </c>
      <c r="F1885" s="254" t="s">
        <v>2189</v>
      </c>
      <c r="G1885" s="251"/>
      <c r="H1885" s="255">
        <v>5</v>
      </c>
      <c r="I1885" s="256"/>
      <c r="J1885" s="251"/>
      <c r="K1885" s="251"/>
      <c r="L1885" s="257"/>
      <c r="M1885" s="258"/>
      <c r="N1885" s="259"/>
      <c r="O1885" s="259"/>
      <c r="P1885" s="259"/>
      <c r="Q1885" s="259"/>
      <c r="R1885" s="259"/>
      <c r="S1885" s="259"/>
      <c r="T1885" s="260"/>
      <c r="AT1885" s="261" t="s">
        <v>148</v>
      </c>
      <c r="AU1885" s="261" t="s">
        <v>83</v>
      </c>
      <c r="AV1885" s="12" t="s">
        <v>83</v>
      </c>
      <c r="AW1885" s="12" t="s">
        <v>30</v>
      </c>
      <c r="AX1885" s="12" t="s">
        <v>73</v>
      </c>
      <c r="AY1885" s="261" t="s">
        <v>139</v>
      </c>
    </row>
    <row r="1886" spans="2:51" s="13" customFormat="1" ht="12">
      <c r="B1886" s="262"/>
      <c r="C1886" s="263"/>
      <c r="D1886" s="252" t="s">
        <v>148</v>
      </c>
      <c r="E1886" s="264" t="s">
        <v>1</v>
      </c>
      <c r="F1886" s="265" t="s">
        <v>150</v>
      </c>
      <c r="G1886" s="263"/>
      <c r="H1886" s="266">
        <v>5</v>
      </c>
      <c r="I1886" s="267"/>
      <c r="J1886" s="263"/>
      <c r="K1886" s="263"/>
      <c r="L1886" s="268"/>
      <c r="M1886" s="269"/>
      <c r="N1886" s="270"/>
      <c r="O1886" s="270"/>
      <c r="P1886" s="270"/>
      <c r="Q1886" s="270"/>
      <c r="R1886" s="270"/>
      <c r="S1886" s="270"/>
      <c r="T1886" s="271"/>
      <c r="AT1886" s="272" t="s">
        <v>148</v>
      </c>
      <c r="AU1886" s="272" t="s">
        <v>83</v>
      </c>
      <c r="AV1886" s="13" t="s">
        <v>146</v>
      </c>
      <c r="AW1886" s="13" t="s">
        <v>30</v>
      </c>
      <c r="AX1886" s="13" t="s">
        <v>81</v>
      </c>
      <c r="AY1886" s="272" t="s">
        <v>139</v>
      </c>
    </row>
    <row r="1887" spans="2:65" s="1" customFormat="1" ht="24" customHeight="1">
      <c r="B1887" s="38"/>
      <c r="C1887" s="273" t="s">
        <v>2320</v>
      </c>
      <c r="D1887" s="273" t="s">
        <v>174</v>
      </c>
      <c r="E1887" s="274" t="s">
        <v>2321</v>
      </c>
      <c r="F1887" s="275" t="s">
        <v>2322</v>
      </c>
      <c r="G1887" s="276" t="s">
        <v>177</v>
      </c>
      <c r="H1887" s="277">
        <v>5</v>
      </c>
      <c r="I1887" s="278"/>
      <c r="J1887" s="279">
        <f>ROUND(I1887*H1887,2)</f>
        <v>0</v>
      </c>
      <c r="K1887" s="275" t="s">
        <v>145</v>
      </c>
      <c r="L1887" s="280"/>
      <c r="M1887" s="281" t="s">
        <v>1</v>
      </c>
      <c r="N1887" s="282" t="s">
        <v>38</v>
      </c>
      <c r="O1887" s="86"/>
      <c r="P1887" s="246">
        <f>O1887*H1887</f>
        <v>0</v>
      </c>
      <c r="Q1887" s="246">
        <v>0.0546</v>
      </c>
      <c r="R1887" s="246">
        <f>Q1887*H1887</f>
        <v>0.273</v>
      </c>
      <c r="S1887" s="246">
        <v>0</v>
      </c>
      <c r="T1887" s="247">
        <f>S1887*H1887</f>
        <v>0</v>
      </c>
      <c r="AR1887" s="248" t="s">
        <v>178</v>
      </c>
      <c r="AT1887" s="248" t="s">
        <v>174</v>
      </c>
      <c r="AU1887" s="248" t="s">
        <v>83</v>
      </c>
      <c r="AY1887" s="17" t="s">
        <v>139</v>
      </c>
      <c r="BE1887" s="249">
        <f>IF(N1887="základní",J1887,0)</f>
        <v>0</v>
      </c>
      <c r="BF1887" s="249">
        <f>IF(N1887="snížená",J1887,0)</f>
        <v>0</v>
      </c>
      <c r="BG1887" s="249">
        <f>IF(N1887="zákl. přenesená",J1887,0)</f>
        <v>0</v>
      </c>
      <c r="BH1887" s="249">
        <f>IF(N1887="sníž. přenesená",J1887,0)</f>
        <v>0</v>
      </c>
      <c r="BI1887" s="249">
        <f>IF(N1887="nulová",J1887,0)</f>
        <v>0</v>
      </c>
      <c r="BJ1887" s="17" t="s">
        <v>81</v>
      </c>
      <c r="BK1887" s="249">
        <f>ROUND(I1887*H1887,2)</f>
        <v>0</v>
      </c>
      <c r="BL1887" s="17" t="s">
        <v>146</v>
      </c>
      <c r="BM1887" s="248" t="s">
        <v>2323</v>
      </c>
    </row>
    <row r="1888" spans="2:63" s="11" customFormat="1" ht="22.8" customHeight="1">
      <c r="B1888" s="221"/>
      <c r="C1888" s="222"/>
      <c r="D1888" s="223" t="s">
        <v>72</v>
      </c>
      <c r="E1888" s="235" t="s">
        <v>186</v>
      </c>
      <c r="F1888" s="235" t="s">
        <v>2324</v>
      </c>
      <c r="G1888" s="222"/>
      <c r="H1888" s="222"/>
      <c r="I1888" s="225"/>
      <c r="J1888" s="236">
        <f>BK1888</f>
        <v>0</v>
      </c>
      <c r="K1888" s="222"/>
      <c r="L1888" s="227"/>
      <c r="M1888" s="228"/>
      <c r="N1888" s="229"/>
      <c r="O1888" s="229"/>
      <c r="P1888" s="230">
        <f>SUM(P1889:P2037)</f>
        <v>0</v>
      </c>
      <c r="Q1888" s="229"/>
      <c r="R1888" s="230">
        <f>SUM(R1889:R2037)</f>
        <v>8.155324599999998</v>
      </c>
      <c r="S1888" s="229"/>
      <c r="T1888" s="231">
        <f>SUM(T1889:T2037)</f>
        <v>106.40770199999999</v>
      </c>
      <c r="AR1888" s="232" t="s">
        <v>81</v>
      </c>
      <c r="AT1888" s="233" t="s">
        <v>72</v>
      </c>
      <c r="AU1888" s="233" t="s">
        <v>81</v>
      </c>
      <c r="AY1888" s="232" t="s">
        <v>139</v>
      </c>
      <c r="BK1888" s="234">
        <f>SUM(BK1889:BK2037)</f>
        <v>0</v>
      </c>
    </row>
    <row r="1889" spans="2:65" s="1" customFormat="1" ht="16.5" customHeight="1">
      <c r="B1889" s="38"/>
      <c r="C1889" s="237" t="s">
        <v>2325</v>
      </c>
      <c r="D1889" s="237" t="s">
        <v>141</v>
      </c>
      <c r="E1889" s="238" t="s">
        <v>2326</v>
      </c>
      <c r="F1889" s="239" t="s">
        <v>2327</v>
      </c>
      <c r="G1889" s="240" t="s">
        <v>171</v>
      </c>
      <c r="H1889" s="241">
        <v>425.45</v>
      </c>
      <c r="I1889" s="242"/>
      <c r="J1889" s="243">
        <f>ROUND(I1889*H1889,2)</f>
        <v>0</v>
      </c>
      <c r="K1889" s="239" t="s">
        <v>1</v>
      </c>
      <c r="L1889" s="43"/>
      <c r="M1889" s="244" t="s">
        <v>1</v>
      </c>
      <c r="N1889" s="245" t="s">
        <v>38</v>
      </c>
      <c r="O1889" s="86"/>
      <c r="P1889" s="246">
        <f>O1889*H1889</f>
        <v>0</v>
      </c>
      <c r="Q1889" s="246">
        <v>0</v>
      </c>
      <c r="R1889" s="246">
        <f>Q1889*H1889</f>
        <v>0</v>
      </c>
      <c r="S1889" s="246">
        <v>0</v>
      </c>
      <c r="T1889" s="247">
        <f>S1889*H1889</f>
        <v>0</v>
      </c>
      <c r="AR1889" s="248" t="s">
        <v>146</v>
      </c>
      <c r="AT1889" s="248" t="s">
        <v>141</v>
      </c>
      <c r="AU1889" s="248" t="s">
        <v>83</v>
      </c>
      <c r="AY1889" s="17" t="s">
        <v>139</v>
      </c>
      <c r="BE1889" s="249">
        <f>IF(N1889="základní",J1889,0)</f>
        <v>0</v>
      </c>
      <c r="BF1889" s="249">
        <f>IF(N1889="snížená",J1889,0)</f>
        <v>0</v>
      </c>
      <c r="BG1889" s="249">
        <f>IF(N1889="zákl. přenesená",J1889,0)</f>
        <v>0</v>
      </c>
      <c r="BH1889" s="249">
        <f>IF(N1889="sníž. přenesená",J1889,0)</f>
        <v>0</v>
      </c>
      <c r="BI1889" s="249">
        <f>IF(N1889="nulová",J1889,0)</f>
        <v>0</v>
      </c>
      <c r="BJ1889" s="17" t="s">
        <v>81</v>
      </c>
      <c r="BK1889" s="249">
        <f>ROUND(I1889*H1889,2)</f>
        <v>0</v>
      </c>
      <c r="BL1889" s="17" t="s">
        <v>146</v>
      </c>
      <c r="BM1889" s="248" t="s">
        <v>2328</v>
      </c>
    </row>
    <row r="1890" spans="2:51" s="12" customFormat="1" ht="12">
      <c r="B1890" s="250"/>
      <c r="C1890" s="251"/>
      <c r="D1890" s="252" t="s">
        <v>148</v>
      </c>
      <c r="E1890" s="253" t="s">
        <v>1</v>
      </c>
      <c r="F1890" s="254" t="s">
        <v>2329</v>
      </c>
      <c r="G1890" s="251"/>
      <c r="H1890" s="255">
        <v>157.25</v>
      </c>
      <c r="I1890" s="256"/>
      <c r="J1890" s="251"/>
      <c r="K1890" s="251"/>
      <c r="L1890" s="257"/>
      <c r="M1890" s="258"/>
      <c r="N1890" s="259"/>
      <c r="O1890" s="259"/>
      <c r="P1890" s="259"/>
      <c r="Q1890" s="259"/>
      <c r="R1890" s="259"/>
      <c r="S1890" s="259"/>
      <c r="T1890" s="260"/>
      <c r="AT1890" s="261" t="s">
        <v>148</v>
      </c>
      <c r="AU1890" s="261" t="s">
        <v>83</v>
      </c>
      <c r="AV1890" s="12" t="s">
        <v>83</v>
      </c>
      <c r="AW1890" s="12" t="s">
        <v>30</v>
      </c>
      <c r="AX1890" s="12" t="s">
        <v>73</v>
      </c>
      <c r="AY1890" s="261" t="s">
        <v>139</v>
      </c>
    </row>
    <row r="1891" spans="2:51" s="12" customFormat="1" ht="12">
      <c r="B1891" s="250"/>
      <c r="C1891" s="251"/>
      <c r="D1891" s="252" t="s">
        <v>148</v>
      </c>
      <c r="E1891" s="253" t="s">
        <v>1</v>
      </c>
      <c r="F1891" s="254" t="s">
        <v>2330</v>
      </c>
      <c r="G1891" s="251"/>
      <c r="H1891" s="255">
        <v>81</v>
      </c>
      <c r="I1891" s="256"/>
      <c r="J1891" s="251"/>
      <c r="K1891" s="251"/>
      <c r="L1891" s="257"/>
      <c r="M1891" s="258"/>
      <c r="N1891" s="259"/>
      <c r="O1891" s="259"/>
      <c r="P1891" s="259"/>
      <c r="Q1891" s="259"/>
      <c r="R1891" s="259"/>
      <c r="S1891" s="259"/>
      <c r="T1891" s="260"/>
      <c r="AT1891" s="261" t="s">
        <v>148</v>
      </c>
      <c r="AU1891" s="261" t="s">
        <v>83</v>
      </c>
      <c r="AV1891" s="12" t="s">
        <v>83</v>
      </c>
      <c r="AW1891" s="12" t="s">
        <v>30</v>
      </c>
      <c r="AX1891" s="12" t="s">
        <v>73</v>
      </c>
      <c r="AY1891" s="261" t="s">
        <v>139</v>
      </c>
    </row>
    <row r="1892" spans="2:51" s="12" customFormat="1" ht="12">
      <c r="B1892" s="250"/>
      <c r="C1892" s="251"/>
      <c r="D1892" s="252" t="s">
        <v>148</v>
      </c>
      <c r="E1892" s="253" t="s">
        <v>1</v>
      </c>
      <c r="F1892" s="254" t="s">
        <v>2331</v>
      </c>
      <c r="G1892" s="251"/>
      <c r="H1892" s="255">
        <v>187.2</v>
      </c>
      <c r="I1892" s="256"/>
      <c r="J1892" s="251"/>
      <c r="K1892" s="251"/>
      <c r="L1892" s="257"/>
      <c r="M1892" s="258"/>
      <c r="N1892" s="259"/>
      <c r="O1892" s="259"/>
      <c r="P1892" s="259"/>
      <c r="Q1892" s="259"/>
      <c r="R1892" s="259"/>
      <c r="S1892" s="259"/>
      <c r="T1892" s="260"/>
      <c r="AT1892" s="261" t="s">
        <v>148</v>
      </c>
      <c r="AU1892" s="261" t="s">
        <v>83</v>
      </c>
      <c r="AV1892" s="12" t="s">
        <v>83</v>
      </c>
      <c r="AW1892" s="12" t="s">
        <v>30</v>
      </c>
      <c r="AX1892" s="12" t="s">
        <v>73</v>
      </c>
      <c r="AY1892" s="261" t="s">
        <v>139</v>
      </c>
    </row>
    <row r="1893" spans="2:51" s="13" customFormat="1" ht="12">
      <c r="B1893" s="262"/>
      <c r="C1893" s="263"/>
      <c r="D1893" s="252" t="s">
        <v>148</v>
      </c>
      <c r="E1893" s="264" t="s">
        <v>1</v>
      </c>
      <c r="F1893" s="265" t="s">
        <v>150</v>
      </c>
      <c r="G1893" s="263"/>
      <c r="H1893" s="266">
        <v>425.45</v>
      </c>
      <c r="I1893" s="267"/>
      <c r="J1893" s="263"/>
      <c r="K1893" s="263"/>
      <c r="L1893" s="268"/>
      <c r="M1893" s="269"/>
      <c r="N1893" s="270"/>
      <c r="O1893" s="270"/>
      <c r="P1893" s="270"/>
      <c r="Q1893" s="270"/>
      <c r="R1893" s="270"/>
      <c r="S1893" s="270"/>
      <c r="T1893" s="271"/>
      <c r="AT1893" s="272" t="s">
        <v>148</v>
      </c>
      <c r="AU1893" s="272" t="s">
        <v>83</v>
      </c>
      <c r="AV1893" s="13" t="s">
        <v>146</v>
      </c>
      <c r="AW1893" s="13" t="s">
        <v>30</v>
      </c>
      <c r="AX1893" s="13" t="s">
        <v>81</v>
      </c>
      <c r="AY1893" s="272" t="s">
        <v>139</v>
      </c>
    </row>
    <row r="1894" spans="2:65" s="1" customFormat="1" ht="36" customHeight="1">
      <c r="B1894" s="38"/>
      <c r="C1894" s="237" t="s">
        <v>2332</v>
      </c>
      <c r="D1894" s="237" t="s">
        <v>141</v>
      </c>
      <c r="E1894" s="238" t="s">
        <v>2333</v>
      </c>
      <c r="F1894" s="239" t="s">
        <v>2334</v>
      </c>
      <c r="G1894" s="240" t="s">
        <v>177</v>
      </c>
      <c r="H1894" s="241">
        <v>13</v>
      </c>
      <c r="I1894" s="242"/>
      <c r="J1894" s="243">
        <f>ROUND(I1894*H1894,2)</f>
        <v>0</v>
      </c>
      <c r="K1894" s="239" t="s">
        <v>1</v>
      </c>
      <c r="L1894" s="43"/>
      <c r="M1894" s="244" t="s">
        <v>1</v>
      </c>
      <c r="N1894" s="245" t="s">
        <v>38</v>
      </c>
      <c r="O1894" s="86"/>
      <c r="P1894" s="246">
        <f>O1894*H1894</f>
        <v>0</v>
      </c>
      <c r="Q1894" s="246">
        <v>0</v>
      </c>
      <c r="R1894" s="246">
        <f>Q1894*H1894</f>
        <v>0</v>
      </c>
      <c r="S1894" s="246">
        <v>0</v>
      </c>
      <c r="T1894" s="247">
        <f>S1894*H1894</f>
        <v>0</v>
      </c>
      <c r="AR1894" s="248" t="s">
        <v>146</v>
      </c>
      <c r="AT1894" s="248" t="s">
        <v>141</v>
      </c>
      <c r="AU1894" s="248" t="s">
        <v>83</v>
      </c>
      <c r="AY1894" s="17" t="s">
        <v>139</v>
      </c>
      <c r="BE1894" s="249">
        <f>IF(N1894="základní",J1894,0)</f>
        <v>0</v>
      </c>
      <c r="BF1894" s="249">
        <f>IF(N1894="snížená",J1894,0)</f>
        <v>0</v>
      </c>
      <c r="BG1894" s="249">
        <f>IF(N1894="zákl. přenesená",J1894,0)</f>
        <v>0</v>
      </c>
      <c r="BH1894" s="249">
        <f>IF(N1894="sníž. přenesená",J1894,0)</f>
        <v>0</v>
      </c>
      <c r="BI1894" s="249">
        <f>IF(N1894="nulová",J1894,0)</f>
        <v>0</v>
      </c>
      <c r="BJ1894" s="17" t="s">
        <v>81</v>
      </c>
      <c r="BK1894" s="249">
        <f>ROUND(I1894*H1894,2)</f>
        <v>0</v>
      </c>
      <c r="BL1894" s="17" t="s">
        <v>146</v>
      </c>
      <c r="BM1894" s="248" t="s">
        <v>2335</v>
      </c>
    </row>
    <row r="1895" spans="2:65" s="1" customFormat="1" ht="24" customHeight="1">
      <c r="B1895" s="38"/>
      <c r="C1895" s="237" t="s">
        <v>2336</v>
      </c>
      <c r="D1895" s="237" t="s">
        <v>141</v>
      </c>
      <c r="E1895" s="238" t="s">
        <v>2337</v>
      </c>
      <c r="F1895" s="239" t="s">
        <v>2338</v>
      </c>
      <c r="G1895" s="240" t="s">
        <v>171</v>
      </c>
      <c r="H1895" s="241">
        <v>24.5</v>
      </c>
      <c r="I1895" s="242"/>
      <c r="J1895" s="243">
        <f>ROUND(I1895*H1895,2)</f>
        <v>0</v>
      </c>
      <c r="K1895" s="239" t="s">
        <v>145</v>
      </c>
      <c r="L1895" s="43"/>
      <c r="M1895" s="244" t="s">
        <v>1</v>
      </c>
      <c r="N1895" s="245" t="s">
        <v>38</v>
      </c>
      <c r="O1895" s="86"/>
      <c r="P1895" s="246">
        <f>O1895*H1895</f>
        <v>0</v>
      </c>
      <c r="Q1895" s="246">
        <v>0.29221</v>
      </c>
      <c r="R1895" s="246">
        <f>Q1895*H1895</f>
        <v>7.1591450000000005</v>
      </c>
      <c r="S1895" s="246">
        <v>0</v>
      </c>
      <c r="T1895" s="247">
        <f>S1895*H1895</f>
        <v>0</v>
      </c>
      <c r="AR1895" s="248" t="s">
        <v>146</v>
      </c>
      <c r="AT1895" s="248" t="s">
        <v>141</v>
      </c>
      <c r="AU1895" s="248" t="s">
        <v>83</v>
      </c>
      <c r="AY1895" s="17" t="s">
        <v>139</v>
      </c>
      <c r="BE1895" s="249">
        <f>IF(N1895="základní",J1895,0)</f>
        <v>0</v>
      </c>
      <c r="BF1895" s="249">
        <f>IF(N1895="snížená",J1895,0)</f>
        <v>0</v>
      </c>
      <c r="BG1895" s="249">
        <f>IF(N1895="zákl. přenesená",J1895,0)</f>
        <v>0</v>
      </c>
      <c r="BH1895" s="249">
        <f>IF(N1895="sníž. přenesená",J1895,0)</f>
        <v>0</v>
      </c>
      <c r="BI1895" s="249">
        <f>IF(N1895="nulová",J1895,0)</f>
        <v>0</v>
      </c>
      <c r="BJ1895" s="17" t="s">
        <v>81</v>
      </c>
      <c r="BK1895" s="249">
        <f>ROUND(I1895*H1895,2)</f>
        <v>0</v>
      </c>
      <c r="BL1895" s="17" t="s">
        <v>146</v>
      </c>
      <c r="BM1895" s="248" t="s">
        <v>2339</v>
      </c>
    </row>
    <row r="1896" spans="2:51" s="12" customFormat="1" ht="12">
      <c r="B1896" s="250"/>
      <c r="C1896" s="251"/>
      <c r="D1896" s="252" t="s">
        <v>148</v>
      </c>
      <c r="E1896" s="253" t="s">
        <v>1</v>
      </c>
      <c r="F1896" s="254" t="s">
        <v>2340</v>
      </c>
      <c r="G1896" s="251"/>
      <c r="H1896" s="255">
        <v>2.5</v>
      </c>
      <c r="I1896" s="256"/>
      <c r="J1896" s="251"/>
      <c r="K1896" s="251"/>
      <c r="L1896" s="257"/>
      <c r="M1896" s="258"/>
      <c r="N1896" s="259"/>
      <c r="O1896" s="259"/>
      <c r="P1896" s="259"/>
      <c r="Q1896" s="259"/>
      <c r="R1896" s="259"/>
      <c r="S1896" s="259"/>
      <c r="T1896" s="260"/>
      <c r="AT1896" s="261" t="s">
        <v>148</v>
      </c>
      <c r="AU1896" s="261" t="s">
        <v>83</v>
      </c>
      <c r="AV1896" s="12" t="s">
        <v>83</v>
      </c>
      <c r="AW1896" s="12" t="s">
        <v>30</v>
      </c>
      <c r="AX1896" s="12" t="s">
        <v>73</v>
      </c>
      <c r="AY1896" s="261" t="s">
        <v>139</v>
      </c>
    </row>
    <row r="1897" spans="2:51" s="12" customFormat="1" ht="12">
      <c r="B1897" s="250"/>
      <c r="C1897" s="251"/>
      <c r="D1897" s="252" t="s">
        <v>148</v>
      </c>
      <c r="E1897" s="253" t="s">
        <v>1</v>
      </c>
      <c r="F1897" s="254" t="s">
        <v>2341</v>
      </c>
      <c r="G1897" s="251"/>
      <c r="H1897" s="255">
        <v>2</v>
      </c>
      <c r="I1897" s="256"/>
      <c r="J1897" s="251"/>
      <c r="K1897" s="251"/>
      <c r="L1897" s="257"/>
      <c r="M1897" s="258"/>
      <c r="N1897" s="259"/>
      <c r="O1897" s="259"/>
      <c r="P1897" s="259"/>
      <c r="Q1897" s="259"/>
      <c r="R1897" s="259"/>
      <c r="S1897" s="259"/>
      <c r="T1897" s="260"/>
      <c r="AT1897" s="261" t="s">
        <v>148</v>
      </c>
      <c r="AU1897" s="261" t="s">
        <v>83</v>
      </c>
      <c r="AV1897" s="12" t="s">
        <v>83</v>
      </c>
      <c r="AW1897" s="12" t="s">
        <v>30</v>
      </c>
      <c r="AX1897" s="12" t="s">
        <v>73</v>
      </c>
      <c r="AY1897" s="261" t="s">
        <v>139</v>
      </c>
    </row>
    <row r="1898" spans="2:51" s="12" customFormat="1" ht="12">
      <c r="B1898" s="250"/>
      <c r="C1898" s="251"/>
      <c r="D1898" s="252" t="s">
        <v>148</v>
      </c>
      <c r="E1898" s="253" t="s">
        <v>1</v>
      </c>
      <c r="F1898" s="254" t="s">
        <v>2342</v>
      </c>
      <c r="G1898" s="251"/>
      <c r="H1898" s="255">
        <v>12.5</v>
      </c>
      <c r="I1898" s="256"/>
      <c r="J1898" s="251"/>
      <c r="K1898" s="251"/>
      <c r="L1898" s="257"/>
      <c r="M1898" s="258"/>
      <c r="N1898" s="259"/>
      <c r="O1898" s="259"/>
      <c r="P1898" s="259"/>
      <c r="Q1898" s="259"/>
      <c r="R1898" s="259"/>
      <c r="S1898" s="259"/>
      <c r="T1898" s="260"/>
      <c r="AT1898" s="261" t="s">
        <v>148</v>
      </c>
      <c r="AU1898" s="261" t="s">
        <v>83</v>
      </c>
      <c r="AV1898" s="12" t="s">
        <v>83</v>
      </c>
      <c r="AW1898" s="12" t="s">
        <v>30</v>
      </c>
      <c r="AX1898" s="12" t="s">
        <v>73</v>
      </c>
      <c r="AY1898" s="261" t="s">
        <v>139</v>
      </c>
    </row>
    <row r="1899" spans="2:51" s="12" customFormat="1" ht="12">
      <c r="B1899" s="250"/>
      <c r="C1899" s="251"/>
      <c r="D1899" s="252" t="s">
        <v>148</v>
      </c>
      <c r="E1899" s="253" t="s">
        <v>1</v>
      </c>
      <c r="F1899" s="254" t="s">
        <v>2343</v>
      </c>
      <c r="G1899" s="251"/>
      <c r="H1899" s="255">
        <v>7.5</v>
      </c>
      <c r="I1899" s="256"/>
      <c r="J1899" s="251"/>
      <c r="K1899" s="251"/>
      <c r="L1899" s="257"/>
      <c r="M1899" s="258"/>
      <c r="N1899" s="259"/>
      <c r="O1899" s="259"/>
      <c r="P1899" s="259"/>
      <c r="Q1899" s="259"/>
      <c r="R1899" s="259"/>
      <c r="S1899" s="259"/>
      <c r="T1899" s="260"/>
      <c r="AT1899" s="261" t="s">
        <v>148</v>
      </c>
      <c r="AU1899" s="261" t="s">
        <v>83</v>
      </c>
      <c r="AV1899" s="12" t="s">
        <v>83</v>
      </c>
      <c r="AW1899" s="12" t="s">
        <v>30</v>
      </c>
      <c r="AX1899" s="12" t="s">
        <v>73</v>
      </c>
      <c r="AY1899" s="261" t="s">
        <v>139</v>
      </c>
    </row>
    <row r="1900" spans="2:51" s="13" customFormat="1" ht="12">
      <c r="B1900" s="262"/>
      <c r="C1900" s="263"/>
      <c r="D1900" s="252" t="s">
        <v>148</v>
      </c>
      <c r="E1900" s="264" t="s">
        <v>1</v>
      </c>
      <c r="F1900" s="265" t="s">
        <v>150</v>
      </c>
      <c r="G1900" s="263"/>
      <c r="H1900" s="266">
        <v>24.5</v>
      </c>
      <c r="I1900" s="267"/>
      <c r="J1900" s="263"/>
      <c r="K1900" s="263"/>
      <c r="L1900" s="268"/>
      <c r="M1900" s="269"/>
      <c r="N1900" s="270"/>
      <c r="O1900" s="270"/>
      <c r="P1900" s="270"/>
      <c r="Q1900" s="270"/>
      <c r="R1900" s="270"/>
      <c r="S1900" s="270"/>
      <c r="T1900" s="271"/>
      <c r="AT1900" s="272" t="s">
        <v>148</v>
      </c>
      <c r="AU1900" s="272" t="s">
        <v>83</v>
      </c>
      <c r="AV1900" s="13" t="s">
        <v>146</v>
      </c>
      <c r="AW1900" s="13" t="s">
        <v>30</v>
      </c>
      <c r="AX1900" s="13" t="s">
        <v>81</v>
      </c>
      <c r="AY1900" s="272" t="s">
        <v>139</v>
      </c>
    </row>
    <row r="1901" spans="2:65" s="1" customFormat="1" ht="16.5" customHeight="1">
      <c r="B1901" s="38"/>
      <c r="C1901" s="273" t="s">
        <v>2344</v>
      </c>
      <c r="D1901" s="273" t="s">
        <v>174</v>
      </c>
      <c r="E1901" s="274" t="s">
        <v>2345</v>
      </c>
      <c r="F1901" s="275" t="s">
        <v>2346</v>
      </c>
      <c r="G1901" s="276" t="s">
        <v>177</v>
      </c>
      <c r="H1901" s="277">
        <v>22.5</v>
      </c>
      <c r="I1901" s="278"/>
      <c r="J1901" s="279">
        <f>ROUND(I1901*H1901,2)</f>
        <v>0</v>
      </c>
      <c r="K1901" s="275" t="s">
        <v>1</v>
      </c>
      <c r="L1901" s="280"/>
      <c r="M1901" s="281" t="s">
        <v>1</v>
      </c>
      <c r="N1901" s="282" t="s">
        <v>38</v>
      </c>
      <c r="O1901" s="86"/>
      <c r="P1901" s="246">
        <f>O1901*H1901</f>
        <v>0</v>
      </c>
      <c r="Q1901" s="246">
        <v>0.0156</v>
      </c>
      <c r="R1901" s="246">
        <f>Q1901*H1901</f>
        <v>0.351</v>
      </c>
      <c r="S1901" s="246">
        <v>0</v>
      </c>
      <c r="T1901" s="247">
        <f>S1901*H1901</f>
        <v>0</v>
      </c>
      <c r="AR1901" s="248" t="s">
        <v>178</v>
      </c>
      <c r="AT1901" s="248" t="s">
        <v>174</v>
      </c>
      <c r="AU1901" s="248" t="s">
        <v>83</v>
      </c>
      <c r="AY1901" s="17" t="s">
        <v>139</v>
      </c>
      <c r="BE1901" s="249">
        <f>IF(N1901="základní",J1901,0)</f>
        <v>0</v>
      </c>
      <c r="BF1901" s="249">
        <f>IF(N1901="snížená",J1901,0)</f>
        <v>0</v>
      </c>
      <c r="BG1901" s="249">
        <f>IF(N1901="zákl. přenesená",J1901,0)</f>
        <v>0</v>
      </c>
      <c r="BH1901" s="249">
        <f>IF(N1901="sníž. přenesená",J1901,0)</f>
        <v>0</v>
      </c>
      <c r="BI1901" s="249">
        <f>IF(N1901="nulová",J1901,0)</f>
        <v>0</v>
      </c>
      <c r="BJ1901" s="17" t="s">
        <v>81</v>
      </c>
      <c r="BK1901" s="249">
        <f>ROUND(I1901*H1901,2)</f>
        <v>0</v>
      </c>
      <c r="BL1901" s="17" t="s">
        <v>146</v>
      </c>
      <c r="BM1901" s="248" t="s">
        <v>2347</v>
      </c>
    </row>
    <row r="1902" spans="2:51" s="12" customFormat="1" ht="12">
      <c r="B1902" s="250"/>
      <c r="C1902" s="251"/>
      <c r="D1902" s="252" t="s">
        <v>148</v>
      </c>
      <c r="E1902" s="253" t="s">
        <v>1</v>
      </c>
      <c r="F1902" s="254" t="s">
        <v>2348</v>
      </c>
      <c r="G1902" s="251"/>
      <c r="H1902" s="255">
        <v>22.5</v>
      </c>
      <c r="I1902" s="256"/>
      <c r="J1902" s="251"/>
      <c r="K1902" s="251"/>
      <c r="L1902" s="257"/>
      <c r="M1902" s="258"/>
      <c r="N1902" s="259"/>
      <c r="O1902" s="259"/>
      <c r="P1902" s="259"/>
      <c r="Q1902" s="259"/>
      <c r="R1902" s="259"/>
      <c r="S1902" s="259"/>
      <c r="T1902" s="260"/>
      <c r="AT1902" s="261" t="s">
        <v>148</v>
      </c>
      <c r="AU1902" s="261" t="s">
        <v>83</v>
      </c>
      <c r="AV1902" s="12" t="s">
        <v>83</v>
      </c>
      <c r="AW1902" s="12" t="s">
        <v>30</v>
      </c>
      <c r="AX1902" s="12" t="s">
        <v>73</v>
      </c>
      <c r="AY1902" s="261" t="s">
        <v>139</v>
      </c>
    </row>
    <row r="1903" spans="2:51" s="13" customFormat="1" ht="12">
      <c r="B1903" s="262"/>
      <c r="C1903" s="263"/>
      <c r="D1903" s="252" t="s">
        <v>148</v>
      </c>
      <c r="E1903" s="264" t="s">
        <v>1</v>
      </c>
      <c r="F1903" s="265" t="s">
        <v>150</v>
      </c>
      <c r="G1903" s="263"/>
      <c r="H1903" s="266">
        <v>22.5</v>
      </c>
      <c r="I1903" s="267"/>
      <c r="J1903" s="263"/>
      <c r="K1903" s="263"/>
      <c r="L1903" s="268"/>
      <c r="M1903" s="269"/>
      <c r="N1903" s="270"/>
      <c r="O1903" s="270"/>
      <c r="P1903" s="270"/>
      <c r="Q1903" s="270"/>
      <c r="R1903" s="270"/>
      <c r="S1903" s="270"/>
      <c r="T1903" s="271"/>
      <c r="AT1903" s="272" t="s">
        <v>148</v>
      </c>
      <c r="AU1903" s="272" t="s">
        <v>83</v>
      </c>
      <c r="AV1903" s="13" t="s">
        <v>146</v>
      </c>
      <c r="AW1903" s="13" t="s">
        <v>30</v>
      </c>
      <c r="AX1903" s="13" t="s">
        <v>81</v>
      </c>
      <c r="AY1903" s="272" t="s">
        <v>139</v>
      </c>
    </row>
    <row r="1904" spans="2:65" s="1" customFormat="1" ht="24" customHeight="1">
      <c r="B1904" s="38"/>
      <c r="C1904" s="273" t="s">
        <v>2349</v>
      </c>
      <c r="D1904" s="273" t="s">
        <v>174</v>
      </c>
      <c r="E1904" s="274" t="s">
        <v>2350</v>
      </c>
      <c r="F1904" s="275" t="s">
        <v>2351</v>
      </c>
      <c r="G1904" s="276" t="s">
        <v>177</v>
      </c>
      <c r="H1904" s="277">
        <v>49</v>
      </c>
      <c r="I1904" s="278"/>
      <c r="J1904" s="279">
        <f>ROUND(I1904*H1904,2)</f>
        <v>0</v>
      </c>
      <c r="K1904" s="275" t="s">
        <v>145</v>
      </c>
      <c r="L1904" s="280"/>
      <c r="M1904" s="281" t="s">
        <v>1</v>
      </c>
      <c r="N1904" s="282" t="s">
        <v>38</v>
      </c>
      <c r="O1904" s="86"/>
      <c r="P1904" s="246">
        <f>O1904*H1904</f>
        <v>0</v>
      </c>
      <c r="Q1904" s="246">
        <v>0.0029</v>
      </c>
      <c r="R1904" s="246">
        <f>Q1904*H1904</f>
        <v>0.1421</v>
      </c>
      <c r="S1904" s="246">
        <v>0</v>
      </c>
      <c r="T1904" s="247">
        <f>S1904*H1904</f>
        <v>0</v>
      </c>
      <c r="AR1904" s="248" t="s">
        <v>178</v>
      </c>
      <c r="AT1904" s="248" t="s">
        <v>174</v>
      </c>
      <c r="AU1904" s="248" t="s">
        <v>83</v>
      </c>
      <c r="AY1904" s="17" t="s">
        <v>139</v>
      </c>
      <c r="BE1904" s="249">
        <f>IF(N1904="základní",J1904,0)</f>
        <v>0</v>
      </c>
      <c r="BF1904" s="249">
        <f>IF(N1904="snížená",J1904,0)</f>
        <v>0</v>
      </c>
      <c r="BG1904" s="249">
        <f>IF(N1904="zákl. přenesená",J1904,0)</f>
        <v>0</v>
      </c>
      <c r="BH1904" s="249">
        <f>IF(N1904="sníž. přenesená",J1904,0)</f>
        <v>0</v>
      </c>
      <c r="BI1904" s="249">
        <f>IF(N1904="nulová",J1904,0)</f>
        <v>0</v>
      </c>
      <c r="BJ1904" s="17" t="s">
        <v>81</v>
      </c>
      <c r="BK1904" s="249">
        <f>ROUND(I1904*H1904,2)</f>
        <v>0</v>
      </c>
      <c r="BL1904" s="17" t="s">
        <v>146</v>
      </c>
      <c r="BM1904" s="248" t="s">
        <v>2352</v>
      </c>
    </row>
    <row r="1905" spans="2:51" s="12" customFormat="1" ht="12">
      <c r="B1905" s="250"/>
      <c r="C1905" s="251"/>
      <c r="D1905" s="252" t="s">
        <v>148</v>
      </c>
      <c r="E1905" s="253" t="s">
        <v>1</v>
      </c>
      <c r="F1905" s="254" t="s">
        <v>2353</v>
      </c>
      <c r="G1905" s="251"/>
      <c r="H1905" s="255">
        <v>49</v>
      </c>
      <c r="I1905" s="256"/>
      <c r="J1905" s="251"/>
      <c r="K1905" s="251"/>
      <c r="L1905" s="257"/>
      <c r="M1905" s="258"/>
      <c r="N1905" s="259"/>
      <c r="O1905" s="259"/>
      <c r="P1905" s="259"/>
      <c r="Q1905" s="259"/>
      <c r="R1905" s="259"/>
      <c r="S1905" s="259"/>
      <c r="T1905" s="260"/>
      <c r="AT1905" s="261" t="s">
        <v>148</v>
      </c>
      <c r="AU1905" s="261" t="s">
        <v>83</v>
      </c>
      <c r="AV1905" s="12" t="s">
        <v>83</v>
      </c>
      <c r="AW1905" s="12" t="s">
        <v>30</v>
      </c>
      <c r="AX1905" s="12" t="s">
        <v>73</v>
      </c>
      <c r="AY1905" s="261" t="s">
        <v>139</v>
      </c>
    </row>
    <row r="1906" spans="2:51" s="13" customFormat="1" ht="12">
      <c r="B1906" s="262"/>
      <c r="C1906" s="263"/>
      <c r="D1906" s="252" t="s">
        <v>148</v>
      </c>
      <c r="E1906" s="264" t="s">
        <v>1</v>
      </c>
      <c r="F1906" s="265" t="s">
        <v>150</v>
      </c>
      <c r="G1906" s="263"/>
      <c r="H1906" s="266">
        <v>49</v>
      </c>
      <c r="I1906" s="267"/>
      <c r="J1906" s="263"/>
      <c r="K1906" s="263"/>
      <c r="L1906" s="268"/>
      <c r="M1906" s="269"/>
      <c r="N1906" s="270"/>
      <c r="O1906" s="270"/>
      <c r="P1906" s="270"/>
      <c r="Q1906" s="270"/>
      <c r="R1906" s="270"/>
      <c r="S1906" s="270"/>
      <c r="T1906" s="271"/>
      <c r="AT1906" s="272" t="s">
        <v>148</v>
      </c>
      <c r="AU1906" s="272" t="s">
        <v>83</v>
      </c>
      <c r="AV1906" s="13" t="s">
        <v>146</v>
      </c>
      <c r="AW1906" s="13" t="s">
        <v>30</v>
      </c>
      <c r="AX1906" s="13" t="s">
        <v>81</v>
      </c>
      <c r="AY1906" s="272" t="s">
        <v>139</v>
      </c>
    </row>
    <row r="1907" spans="2:65" s="1" customFormat="1" ht="24" customHeight="1">
      <c r="B1907" s="38"/>
      <c r="C1907" s="273" t="s">
        <v>2354</v>
      </c>
      <c r="D1907" s="273" t="s">
        <v>174</v>
      </c>
      <c r="E1907" s="274" t="s">
        <v>2355</v>
      </c>
      <c r="F1907" s="275" t="s">
        <v>2356</v>
      </c>
      <c r="G1907" s="276" t="s">
        <v>177</v>
      </c>
      <c r="H1907" s="277">
        <v>4</v>
      </c>
      <c r="I1907" s="278"/>
      <c r="J1907" s="279">
        <f>ROUND(I1907*H1907,2)</f>
        <v>0</v>
      </c>
      <c r="K1907" s="275" t="s">
        <v>145</v>
      </c>
      <c r="L1907" s="280"/>
      <c r="M1907" s="281" t="s">
        <v>1</v>
      </c>
      <c r="N1907" s="282" t="s">
        <v>38</v>
      </c>
      <c r="O1907" s="86"/>
      <c r="P1907" s="246">
        <f>O1907*H1907</f>
        <v>0</v>
      </c>
      <c r="Q1907" s="246">
        <v>0.0219</v>
      </c>
      <c r="R1907" s="246">
        <f>Q1907*H1907</f>
        <v>0.0876</v>
      </c>
      <c r="S1907" s="246">
        <v>0</v>
      </c>
      <c r="T1907" s="247">
        <f>S1907*H1907</f>
        <v>0</v>
      </c>
      <c r="AR1907" s="248" t="s">
        <v>178</v>
      </c>
      <c r="AT1907" s="248" t="s">
        <v>174</v>
      </c>
      <c r="AU1907" s="248" t="s">
        <v>83</v>
      </c>
      <c r="AY1907" s="17" t="s">
        <v>139</v>
      </c>
      <c r="BE1907" s="249">
        <f>IF(N1907="základní",J1907,0)</f>
        <v>0</v>
      </c>
      <c r="BF1907" s="249">
        <f>IF(N1907="snížená",J1907,0)</f>
        <v>0</v>
      </c>
      <c r="BG1907" s="249">
        <f>IF(N1907="zákl. přenesená",J1907,0)</f>
        <v>0</v>
      </c>
      <c r="BH1907" s="249">
        <f>IF(N1907="sníž. přenesená",J1907,0)</f>
        <v>0</v>
      </c>
      <c r="BI1907" s="249">
        <f>IF(N1907="nulová",J1907,0)</f>
        <v>0</v>
      </c>
      <c r="BJ1907" s="17" t="s">
        <v>81</v>
      </c>
      <c r="BK1907" s="249">
        <f>ROUND(I1907*H1907,2)</f>
        <v>0</v>
      </c>
      <c r="BL1907" s="17" t="s">
        <v>146</v>
      </c>
      <c r="BM1907" s="248" t="s">
        <v>2357</v>
      </c>
    </row>
    <row r="1908" spans="2:51" s="12" customFormat="1" ht="12">
      <c r="B1908" s="250"/>
      <c r="C1908" s="251"/>
      <c r="D1908" s="252" t="s">
        <v>148</v>
      </c>
      <c r="E1908" s="253" t="s">
        <v>1</v>
      </c>
      <c r="F1908" s="254" t="s">
        <v>146</v>
      </c>
      <c r="G1908" s="251"/>
      <c r="H1908" s="255">
        <v>4</v>
      </c>
      <c r="I1908" s="256"/>
      <c r="J1908" s="251"/>
      <c r="K1908" s="251"/>
      <c r="L1908" s="257"/>
      <c r="M1908" s="258"/>
      <c r="N1908" s="259"/>
      <c r="O1908" s="259"/>
      <c r="P1908" s="259"/>
      <c r="Q1908" s="259"/>
      <c r="R1908" s="259"/>
      <c r="S1908" s="259"/>
      <c r="T1908" s="260"/>
      <c r="AT1908" s="261" t="s">
        <v>148</v>
      </c>
      <c r="AU1908" s="261" t="s">
        <v>83</v>
      </c>
      <c r="AV1908" s="12" t="s">
        <v>83</v>
      </c>
      <c r="AW1908" s="12" t="s">
        <v>30</v>
      </c>
      <c r="AX1908" s="12" t="s">
        <v>73</v>
      </c>
      <c r="AY1908" s="261" t="s">
        <v>139</v>
      </c>
    </row>
    <row r="1909" spans="2:51" s="13" customFormat="1" ht="12">
      <c r="B1909" s="262"/>
      <c r="C1909" s="263"/>
      <c r="D1909" s="252" t="s">
        <v>148</v>
      </c>
      <c r="E1909" s="264" t="s">
        <v>1</v>
      </c>
      <c r="F1909" s="265" t="s">
        <v>150</v>
      </c>
      <c r="G1909" s="263"/>
      <c r="H1909" s="266">
        <v>4</v>
      </c>
      <c r="I1909" s="267"/>
      <c r="J1909" s="263"/>
      <c r="K1909" s="263"/>
      <c r="L1909" s="268"/>
      <c r="M1909" s="269"/>
      <c r="N1909" s="270"/>
      <c r="O1909" s="270"/>
      <c r="P1909" s="270"/>
      <c r="Q1909" s="270"/>
      <c r="R1909" s="270"/>
      <c r="S1909" s="270"/>
      <c r="T1909" s="271"/>
      <c r="AT1909" s="272" t="s">
        <v>148</v>
      </c>
      <c r="AU1909" s="272" t="s">
        <v>83</v>
      </c>
      <c r="AV1909" s="13" t="s">
        <v>146</v>
      </c>
      <c r="AW1909" s="13" t="s">
        <v>30</v>
      </c>
      <c r="AX1909" s="13" t="s">
        <v>81</v>
      </c>
      <c r="AY1909" s="272" t="s">
        <v>139</v>
      </c>
    </row>
    <row r="1910" spans="2:65" s="1" customFormat="1" ht="24" customHeight="1">
      <c r="B1910" s="38"/>
      <c r="C1910" s="273" t="s">
        <v>2358</v>
      </c>
      <c r="D1910" s="273" t="s">
        <v>174</v>
      </c>
      <c r="E1910" s="274" t="s">
        <v>2359</v>
      </c>
      <c r="F1910" s="275" t="s">
        <v>2360</v>
      </c>
      <c r="G1910" s="276" t="s">
        <v>177</v>
      </c>
      <c r="H1910" s="277">
        <v>8</v>
      </c>
      <c r="I1910" s="278"/>
      <c r="J1910" s="279">
        <f>ROUND(I1910*H1910,2)</f>
        <v>0</v>
      </c>
      <c r="K1910" s="275" t="s">
        <v>145</v>
      </c>
      <c r="L1910" s="280"/>
      <c r="M1910" s="281" t="s">
        <v>1</v>
      </c>
      <c r="N1910" s="282" t="s">
        <v>38</v>
      </c>
      <c r="O1910" s="86"/>
      <c r="P1910" s="246">
        <f>O1910*H1910</f>
        <v>0</v>
      </c>
      <c r="Q1910" s="246">
        <v>0.00135</v>
      </c>
      <c r="R1910" s="246">
        <f>Q1910*H1910</f>
        <v>0.0108</v>
      </c>
      <c r="S1910" s="246">
        <v>0</v>
      </c>
      <c r="T1910" s="247">
        <f>S1910*H1910</f>
        <v>0</v>
      </c>
      <c r="AR1910" s="248" t="s">
        <v>178</v>
      </c>
      <c r="AT1910" s="248" t="s">
        <v>174</v>
      </c>
      <c r="AU1910" s="248" t="s">
        <v>83</v>
      </c>
      <c r="AY1910" s="17" t="s">
        <v>139</v>
      </c>
      <c r="BE1910" s="249">
        <f>IF(N1910="základní",J1910,0)</f>
        <v>0</v>
      </c>
      <c r="BF1910" s="249">
        <f>IF(N1910="snížená",J1910,0)</f>
        <v>0</v>
      </c>
      <c r="BG1910" s="249">
        <f>IF(N1910="zákl. přenesená",J1910,0)</f>
        <v>0</v>
      </c>
      <c r="BH1910" s="249">
        <f>IF(N1910="sníž. přenesená",J1910,0)</f>
        <v>0</v>
      </c>
      <c r="BI1910" s="249">
        <f>IF(N1910="nulová",J1910,0)</f>
        <v>0</v>
      </c>
      <c r="BJ1910" s="17" t="s">
        <v>81</v>
      </c>
      <c r="BK1910" s="249">
        <f>ROUND(I1910*H1910,2)</f>
        <v>0</v>
      </c>
      <c r="BL1910" s="17" t="s">
        <v>146</v>
      </c>
      <c r="BM1910" s="248" t="s">
        <v>2361</v>
      </c>
    </row>
    <row r="1911" spans="2:51" s="12" customFormat="1" ht="12">
      <c r="B1911" s="250"/>
      <c r="C1911" s="251"/>
      <c r="D1911" s="252" t="s">
        <v>148</v>
      </c>
      <c r="E1911" s="253" t="s">
        <v>1</v>
      </c>
      <c r="F1911" s="254" t="s">
        <v>2362</v>
      </c>
      <c r="G1911" s="251"/>
      <c r="H1911" s="255">
        <v>8</v>
      </c>
      <c r="I1911" s="256"/>
      <c r="J1911" s="251"/>
      <c r="K1911" s="251"/>
      <c r="L1911" s="257"/>
      <c r="M1911" s="258"/>
      <c r="N1911" s="259"/>
      <c r="O1911" s="259"/>
      <c r="P1911" s="259"/>
      <c r="Q1911" s="259"/>
      <c r="R1911" s="259"/>
      <c r="S1911" s="259"/>
      <c r="T1911" s="260"/>
      <c r="AT1911" s="261" t="s">
        <v>148</v>
      </c>
      <c r="AU1911" s="261" t="s">
        <v>83</v>
      </c>
      <c r="AV1911" s="12" t="s">
        <v>83</v>
      </c>
      <c r="AW1911" s="12" t="s">
        <v>30</v>
      </c>
      <c r="AX1911" s="12" t="s">
        <v>73</v>
      </c>
      <c r="AY1911" s="261" t="s">
        <v>139</v>
      </c>
    </row>
    <row r="1912" spans="2:51" s="13" customFormat="1" ht="12">
      <c r="B1912" s="262"/>
      <c r="C1912" s="263"/>
      <c r="D1912" s="252" t="s">
        <v>148</v>
      </c>
      <c r="E1912" s="264" t="s">
        <v>1</v>
      </c>
      <c r="F1912" s="265" t="s">
        <v>150</v>
      </c>
      <c r="G1912" s="263"/>
      <c r="H1912" s="266">
        <v>8</v>
      </c>
      <c r="I1912" s="267"/>
      <c r="J1912" s="263"/>
      <c r="K1912" s="263"/>
      <c r="L1912" s="268"/>
      <c r="M1912" s="269"/>
      <c r="N1912" s="270"/>
      <c r="O1912" s="270"/>
      <c r="P1912" s="270"/>
      <c r="Q1912" s="270"/>
      <c r="R1912" s="270"/>
      <c r="S1912" s="270"/>
      <c r="T1912" s="271"/>
      <c r="AT1912" s="272" t="s">
        <v>148</v>
      </c>
      <c r="AU1912" s="272" t="s">
        <v>83</v>
      </c>
      <c r="AV1912" s="13" t="s">
        <v>146</v>
      </c>
      <c r="AW1912" s="13" t="s">
        <v>30</v>
      </c>
      <c r="AX1912" s="13" t="s">
        <v>81</v>
      </c>
      <c r="AY1912" s="272" t="s">
        <v>139</v>
      </c>
    </row>
    <row r="1913" spans="2:65" s="1" customFormat="1" ht="24" customHeight="1">
      <c r="B1913" s="38"/>
      <c r="C1913" s="237" t="s">
        <v>2363</v>
      </c>
      <c r="D1913" s="237" t="s">
        <v>141</v>
      </c>
      <c r="E1913" s="238" t="s">
        <v>2364</v>
      </c>
      <c r="F1913" s="239" t="s">
        <v>2365</v>
      </c>
      <c r="G1913" s="240" t="s">
        <v>433</v>
      </c>
      <c r="H1913" s="241">
        <v>1788.37</v>
      </c>
      <c r="I1913" s="242"/>
      <c r="J1913" s="243">
        <f>ROUND(I1913*H1913,2)</f>
        <v>0</v>
      </c>
      <c r="K1913" s="239" t="s">
        <v>145</v>
      </c>
      <c r="L1913" s="43"/>
      <c r="M1913" s="244" t="s">
        <v>1</v>
      </c>
      <c r="N1913" s="245" t="s">
        <v>38</v>
      </c>
      <c r="O1913" s="86"/>
      <c r="P1913" s="246">
        <f>O1913*H1913</f>
        <v>0</v>
      </c>
      <c r="Q1913" s="246">
        <v>4E-05</v>
      </c>
      <c r="R1913" s="246">
        <f>Q1913*H1913</f>
        <v>0.0715348</v>
      </c>
      <c r="S1913" s="246">
        <v>0</v>
      </c>
      <c r="T1913" s="247">
        <f>S1913*H1913</f>
        <v>0</v>
      </c>
      <c r="AR1913" s="248" t="s">
        <v>146</v>
      </c>
      <c r="AT1913" s="248" t="s">
        <v>141</v>
      </c>
      <c r="AU1913" s="248" t="s">
        <v>83</v>
      </c>
      <c r="AY1913" s="17" t="s">
        <v>139</v>
      </c>
      <c r="BE1913" s="249">
        <f>IF(N1913="základní",J1913,0)</f>
        <v>0</v>
      </c>
      <c r="BF1913" s="249">
        <f>IF(N1913="snížená",J1913,0)</f>
        <v>0</v>
      </c>
      <c r="BG1913" s="249">
        <f>IF(N1913="zákl. přenesená",J1913,0)</f>
        <v>0</v>
      </c>
      <c r="BH1913" s="249">
        <f>IF(N1913="sníž. přenesená",J1913,0)</f>
        <v>0</v>
      </c>
      <c r="BI1913" s="249">
        <f>IF(N1913="nulová",J1913,0)</f>
        <v>0</v>
      </c>
      <c r="BJ1913" s="17" t="s">
        <v>81</v>
      </c>
      <c r="BK1913" s="249">
        <f>ROUND(I1913*H1913,2)</f>
        <v>0</v>
      </c>
      <c r="BL1913" s="17" t="s">
        <v>146</v>
      </c>
      <c r="BM1913" s="248" t="s">
        <v>2366</v>
      </c>
    </row>
    <row r="1914" spans="2:51" s="12" customFormat="1" ht="12">
      <c r="B1914" s="250"/>
      <c r="C1914" s="251"/>
      <c r="D1914" s="252" t="s">
        <v>148</v>
      </c>
      <c r="E1914" s="253" t="s">
        <v>1</v>
      </c>
      <c r="F1914" s="254" t="s">
        <v>2367</v>
      </c>
      <c r="G1914" s="251"/>
      <c r="H1914" s="255">
        <v>1371.45</v>
      </c>
      <c r="I1914" s="256"/>
      <c r="J1914" s="251"/>
      <c r="K1914" s="251"/>
      <c r="L1914" s="257"/>
      <c r="M1914" s="258"/>
      <c r="N1914" s="259"/>
      <c r="O1914" s="259"/>
      <c r="P1914" s="259"/>
      <c r="Q1914" s="259"/>
      <c r="R1914" s="259"/>
      <c r="S1914" s="259"/>
      <c r="T1914" s="260"/>
      <c r="AT1914" s="261" t="s">
        <v>148</v>
      </c>
      <c r="AU1914" s="261" t="s">
        <v>83</v>
      </c>
      <c r="AV1914" s="12" t="s">
        <v>83</v>
      </c>
      <c r="AW1914" s="12" t="s">
        <v>30</v>
      </c>
      <c r="AX1914" s="12" t="s">
        <v>73</v>
      </c>
      <c r="AY1914" s="261" t="s">
        <v>139</v>
      </c>
    </row>
    <row r="1915" spans="2:51" s="12" customFormat="1" ht="12">
      <c r="B1915" s="250"/>
      <c r="C1915" s="251"/>
      <c r="D1915" s="252" t="s">
        <v>148</v>
      </c>
      <c r="E1915" s="253" t="s">
        <v>1</v>
      </c>
      <c r="F1915" s="254" t="s">
        <v>2368</v>
      </c>
      <c r="G1915" s="251"/>
      <c r="H1915" s="255">
        <v>416.92</v>
      </c>
      <c r="I1915" s="256"/>
      <c r="J1915" s="251"/>
      <c r="K1915" s="251"/>
      <c r="L1915" s="257"/>
      <c r="M1915" s="258"/>
      <c r="N1915" s="259"/>
      <c r="O1915" s="259"/>
      <c r="P1915" s="259"/>
      <c r="Q1915" s="259"/>
      <c r="R1915" s="259"/>
      <c r="S1915" s="259"/>
      <c r="T1915" s="260"/>
      <c r="AT1915" s="261" t="s">
        <v>148</v>
      </c>
      <c r="AU1915" s="261" t="s">
        <v>83</v>
      </c>
      <c r="AV1915" s="12" t="s">
        <v>83</v>
      </c>
      <c r="AW1915" s="12" t="s">
        <v>30</v>
      </c>
      <c r="AX1915" s="12" t="s">
        <v>73</v>
      </c>
      <c r="AY1915" s="261" t="s">
        <v>139</v>
      </c>
    </row>
    <row r="1916" spans="2:51" s="13" customFormat="1" ht="12">
      <c r="B1916" s="262"/>
      <c r="C1916" s="263"/>
      <c r="D1916" s="252" t="s">
        <v>148</v>
      </c>
      <c r="E1916" s="264" t="s">
        <v>1</v>
      </c>
      <c r="F1916" s="265" t="s">
        <v>150</v>
      </c>
      <c r="G1916" s="263"/>
      <c r="H1916" s="266">
        <v>1788.3700000000001</v>
      </c>
      <c r="I1916" s="267"/>
      <c r="J1916" s="263"/>
      <c r="K1916" s="263"/>
      <c r="L1916" s="268"/>
      <c r="M1916" s="269"/>
      <c r="N1916" s="270"/>
      <c r="O1916" s="270"/>
      <c r="P1916" s="270"/>
      <c r="Q1916" s="270"/>
      <c r="R1916" s="270"/>
      <c r="S1916" s="270"/>
      <c r="T1916" s="271"/>
      <c r="AT1916" s="272" t="s">
        <v>148</v>
      </c>
      <c r="AU1916" s="272" t="s">
        <v>83</v>
      </c>
      <c r="AV1916" s="13" t="s">
        <v>146</v>
      </c>
      <c r="AW1916" s="13" t="s">
        <v>30</v>
      </c>
      <c r="AX1916" s="13" t="s">
        <v>81</v>
      </c>
      <c r="AY1916" s="272" t="s">
        <v>139</v>
      </c>
    </row>
    <row r="1917" spans="2:65" s="1" customFormat="1" ht="24" customHeight="1">
      <c r="B1917" s="38"/>
      <c r="C1917" s="237" t="s">
        <v>2369</v>
      </c>
      <c r="D1917" s="237" t="s">
        <v>141</v>
      </c>
      <c r="E1917" s="238" t="s">
        <v>2370</v>
      </c>
      <c r="F1917" s="239" t="s">
        <v>2371</v>
      </c>
      <c r="G1917" s="240" t="s">
        <v>433</v>
      </c>
      <c r="H1917" s="241">
        <v>134.375</v>
      </c>
      <c r="I1917" s="242"/>
      <c r="J1917" s="243">
        <f>ROUND(I1917*H1917,2)</f>
        <v>0</v>
      </c>
      <c r="K1917" s="239" t="s">
        <v>145</v>
      </c>
      <c r="L1917" s="43"/>
      <c r="M1917" s="244" t="s">
        <v>1</v>
      </c>
      <c r="N1917" s="245" t="s">
        <v>38</v>
      </c>
      <c r="O1917" s="86"/>
      <c r="P1917" s="246">
        <f>O1917*H1917</f>
        <v>0</v>
      </c>
      <c r="Q1917" s="246">
        <v>0.00072</v>
      </c>
      <c r="R1917" s="246">
        <f>Q1917*H1917</f>
        <v>0.09675</v>
      </c>
      <c r="S1917" s="246">
        <v>0</v>
      </c>
      <c r="T1917" s="247">
        <f>S1917*H1917</f>
        <v>0</v>
      </c>
      <c r="AR1917" s="248" t="s">
        <v>146</v>
      </c>
      <c r="AT1917" s="248" t="s">
        <v>141</v>
      </c>
      <c r="AU1917" s="248" t="s">
        <v>83</v>
      </c>
      <c r="AY1917" s="17" t="s">
        <v>139</v>
      </c>
      <c r="BE1917" s="249">
        <f>IF(N1917="základní",J1917,0)</f>
        <v>0</v>
      </c>
      <c r="BF1917" s="249">
        <f>IF(N1917="snížená",J1917,0)</f>
        <v>0</v>
      </c>
      <c r="BG1917" s="249">
        <f>IF(N1917="zákl. přenesená",J1917,0)</f>
        <v>0</v>
      </c>
      <c r="BH1917" s="249">
        <f>IF(N1917="sníž. přenesená",J1917,0)</f>
        <v>0</v>
      </c>
      <c r="BI1917" s="249">
        <f>IF(N1917="nulová",J1917,0)</f>
        <v>0</v>
      </c>
      <c r="BJ1917" s="17" t="s">
        <v>81</v>
      </c>
      <c r="BK1917" s="249">
        <f>ROUND(I1917*H1917,2)</f>
        <v>0</v>
      </c>
      <c r="BL1917" s="17" t="s">
        <v>146</v>
      </c>
      <c r="BM1917" s="248" t="s">
        <v>2372</v>
      </c>
    </row>
    <row r="1918" spans="2:51" s="12" customFormat="1" ht="12">
      <c r="B1918" s="250"/>
      <c r="C1918" s="251"/>
      <c r="D1918" s="252" t="s">
        <v>148</v>
      </c>
      <c r="E1918" s="253" t="s">
        <v>1</v>
      </c>
      <c r="F1918" s="254" t="s">
        <v>2373</v>
      </c>
      <c r="G1918" s="251"/>
      <c r="H1918" s="255">
        <v>134.375</v>
      </c>
      <c r="I1918" s="256"/>
      <c r="J1918" s="251"/>
      <c r="K1918" s="251"/>
      <c r="L1918" s="257"/>
      <c r="M1918" s="258"/>
      <c r="N1918" s="259"/>
      <c r="O1918" s="259"/>
      <c r="P1918" s="259"/>
      <c r="Q1918" s="259"/>
      <c r="R1918" s="259"/>
      <c r="S1918" s="259"/>
      <c r="T1918" s="260"/>
      <c r="AT1918" s="261" t="s">
        <v>148</v>
      </c>
      <c r="AU1918" s="261" t="s">
        <v>83</v>
      </c>
      <c r="AV1918" s="12" t="s">
        <v>83</v>
      </c>
      <c r="AW1918" s="12" t="s">
        <v>30</v>
      </c>
      <c r="AX1918" s="12" t="s">
        <v>73</v>
      </c>
      <c r="AY1918" s="261" t="s">
        <v>139</v>
      </c>
    </row>
    <row r="1919" spans="2:51" s="13" customFormat="1" ht="12">
      <c r="B1919" s="262"/>
      <c r="C1919" s="263"/>
      <c r="D1919" s="252" t="s">
        <v>148</v>
      </c>
      <c r="E1919" s="264" t="s">
        <v>1</v>
      </c>
      <c r="F1919" s="265" t="s">
        <v>150</v>
      </c>
      <c r="G1919" s="263"/>
      <c r="H1919" s="266">
        <v>134.375</v>
      </c>
      <c r="I1919" s="267"/>
      <c r="J1919" s="263"/>
      <c r="K1919" s="263"/>
      <c r="L1919" s="268"/>
      <c r="M1919" s="269"/>
      <c r="N1919" s="270"/>
      <c r="O1919" s="270"/>
      <c r="P1919" s="270"/>
      <c r="Q1919" s="270"/>
      <c r="R1919" s="270"/>
      <c r="S1919" s="270"/>
      <c r="T1919" s="271"/>
      <c r="AT1919" s="272" t="s">
        <v>148</v>
      </c>
      <c r="AU1919" s="272" t="s">
        <v>83</v>
      </c>
      <c r="AV1919" s="13" t="s">
        <v>146</v>
      </c>
      <c r="AW1919" s="13" t="s">
        <v>30</v>
      </c>
      <c r="AX1919" s="13" t="s">
        <v>81</v>
      </c>
      <c r="AY1919" s="272" t="s">
        <v>139</v>
      </c>
    </row>
    <row r="1920" spans="2:65" s="1" customFormat="1" ht="24" customHeight="1">
      <c r="B1920" s="38"/>
      <c r="C1920" s="237" t="s">
        <v>2374</v>
      </c>
      <c r="D1920" s="237" t="s">
        <v>141</v>
      </c>
      <c r="E1920" s="238" t="s">
        <v>2375</v>
      </c>
      <c r="F1920" s="239" t="s">
        <v>2376</v>
      </c>
      <c r="G1920" s="240" t="s">
        <v>433</v>
      </c>
      <c r="H1920" s="241">
        <v>85.352</v>
      </c>
      <c r="I1920" s="242"/>
      <c r="J1920" s="243">
        <f>ROUND(I1920*H1920,2)</f>
        <v>0</v>
      </c>
      <c r="K1920" s="239" t="s">
        <v>145</v>
      </c>
      <c r="L1920" s="43"/>
      <c r="M1920" s="244" t="s">
        <v>1</v>
      </c>
      <c r="N1920" s="245" t="s">
        <v>38</v>
      </c>
      <c r="O1920" s="86"/>
      <c r="P1920" s="246">
        <f>O1920*H1920</f>
        <v>0</v>
      </c>
      <c r="Q1920" s="246">
        <v>0.00095</v>
      </c>
      <c r="R1920" s="246">
        <f>Q1920*H1920</f>
        <v>0.0810844</v>
      </c>
      <c r="S1920" s="246">
        <v>0</v>
      </c>
      <c r="T1920" s="247">
        <f>S1920*H1920</f>
        <v>0</v>
      </c>
      <c r="AR1920" s="248" t="s">
        <v>146</v>
      </c>
      <c r="AT1920" s="248" t="s">
        <v>141</v>
      </c>
      <c r="AU1920" s="248" t="s">
        <v>83</v>
      </c>
      <c r="AY1920" s="17" t="s">
        <v>139</v>
      </c>
      <c r="BE1920" s="249">
        <f>IF(N1920="základní",J1920,0)</f>
        <v>0</v>
      </c>
      <c r="BF1920" s="249">
        <f>IF(N1920="snížená",J1920,0)</f>
        <v>0</v>
      </c>
      <c r="BG1920" s="249">
        <f>IF(N1920="zákl. přenesená",J1920,0)</f>
        <v>0</v>
      </c>
      <c r="BH1920" s="249">
        <f>IF(N1920="sníž. přenesená",J1920,0)</f>
        <v>0</v>
      </c>
      <c r="BI1920" s="249">
        <f>IF(N1920="nulová",J1920,0)</f>
        <v>0</v>
      </c>
      <c r="BJ1920" s="17" t="s">
        <v>81</v>
      </c>
      <c r="BK1920" s="249">
        <f>ROUND(I1920*H1920,2)</f>
        <v>0</v>
      </c>
      <c r="BL1920" s="17" t="s">
        <v>146</v>
      </c>
      <c r="BM1920" s="248" t="s">
        <v>2377</v>
      </c>
    </row>
    <row r="1921" spans="2:51" s="12" customFormat="1" ht="12">
      <c r="B1921" s="250"/>
      <c r="C1921" s="251"/>
      <c r="D1921" s="252" t="s">
        <v>148</v>
      </c>
      <c r="E1921" s="253" t="s">
        <v>1</v>
      </c>
      <c r="F1921" s="254" t="s">
        <v>2378</v>
      </c>
      <c r="G1921" s="251"/>
      <c r="H1921" s="255">
        <v>38.688</v>
      </c>
      <c r="I1921" s="256"/>
      <c r="J1921" s="251"/>
      <c r="K1921" s="251"/>
      <c r="L1921" s="257"/>
      <c r="M1921" s="258"/>
      <c r="N1921" s="259"/>
      <c r="O1921" s="259"/>
      <c r="P1921" s="259"/>
      <c r="Q1921" s="259"/>
      <c r="R1921" s="259"/>
      <c r="S1921" s="259"/>
      <c r="T1921" s="260"/>
      <c r="AT1921" s="261" t="s">
        <v>148</v>
      </c>
      <c r="AU1921" s="261" t="s">
        <v>83</v>
      </c>
      <c r="AV1921" s="12" t="s">
        <v>83</v>
      </c>
      <c r="AW1921" s="12" t="s">
        <v>30</v>
      </c>
      <c r="AX1921" s="12" t="s">
        <v>73</v>
      </c>
      <c r="AY1921" s="261" t="s">
        <v>139</v>
      </c>
    </row>
    <row r="1922" spans="2:51" s="12" customFormat="1" ht="12">
      <c r="B1922" s="250"/>
      <c r="C1922" s="251"/>
      <c r="D1922" s="252" t="s">
        <v>148</v>
      </c>
      <c r="E1922" s="253" t="s">
        <v>1</v>
      </c>
      <c r="F1922" s="254" t="s">
        <v>2379</v>
      </c>
      <c r="G1922" s="251"/>
      <c r="H1922" s="255">
        <v>12.904</v>
      </c>
      <c r="I1922" s="256"/>
      <c r="J1922" s="251"/>
      <c r="K1922" s="251"/>
      <c r="L1922" s="257"/>
      <c r="M1922" s="258"/>
      <c r="N1922" s="259"/>
      <c r="O1922" s="259"/>
      <c r="P1922" s="259"/>
      <c r="Q1922" s="259"/>
      <c r="R1922" s="259"/>
      <c r="S1922" s="259"/>
      <c r="T1922" s="260"/>
      <c r="AT1922" s="261" t="s">
        <v>148</v>
      </c>
      <c r="AU1922" s="261" t="s">
        <v>83</v>
      </c>
      <c r="AV1922" s="12" t="s">
        <v>83</v>
      </c>
      <c r="AW1922" s="12" t="s">
        <v>30</v>
      </c>
      <c r="AX1922" s="12" t="s">
        <v>73</v>
      </c>
      <c r="AY1922" s="261" t="s">
        <v>139</v>
      </c>
    </row>
    <row r="1923" spans="2:51" s="12" customFormat="1" ht="12">
      <c r="B1923" s="250"/>
      <c r="C1923" s="251"/>
      <c r="D1923" s="252" t="s">
        <v>148</v>
      </c>
      <c r="E1923" s="253" t="s">
        <v>1</v>
      </c>
      <c r="F1923" s="254" t="s">
        <v>2380</v>
      </c>
      <c r="G1923" s="251"/>
      <c r="H1923" s="255">
        <v>33.76</v>
      </c>
      <c r="I1923" s="256"/>
      <c r="J1923" s="251"/>
      <c r="K1923" s="251"/>
      <c r="L1923" s="257"/>
      <c r="M1923" s="258"/>
      <c r="N1923" s="259"/>
      <c r="O1923" s="259"/>
      <c r="P1923" s="259"/>
      <c r="Q1923" s="259"/>
      <c r="R1923" s="259"/>
      <c r="S1923" s="259"/>
      <c r="T1923" s="260"/>
      <c r="AT1923" s="261" t="s">
        <v>148</v>
      </c>
      <c r="AU1923" s="261" t="s">
        <v>83</v>
      </c>
      <c r="AV1923" s="12" t="s">
        <v>83</v>
      </c>
      <c r="AW1923" s="12" t="s">
        <v>30</v>
      </c>
      <c r="AX1923" s="12" t="s">
        <v>73</v>
      </c>
      <c r="AY1923" s="261" t="s">
        <v>139</v>
      </c>
    </row>
    <row r="1924" spans="2:51" s="13" customFormat="1" ht="12">
      <c r="B1924" s="262"/>
      <c r="C1924" s="263"/>
      <c r="D1924" s="252" t="s">
        <v>148</v>
      </c>
      <c r="E1924" s="264" t="s">
        <v>1</v>
      </c>
      <c r="F1924" s="265" t="s">
        <v>150</v>
      </c>
      <c r="G1924" s="263"/>
      <c r="H1924" s="266">
        <v>85.352</v>
      </c>
      <c r="I1924" s="267"/>
      <c r="J1924" s="263"/>
      <c r="K1924" s="263"/>
      <c r="L1924" s="268"/>
      <c r="M1924" s="269"/>
      <c r="N1924" s="270"/>
      <c r="O1924" s="270"/>
      <c r="P1924" s="270"/>
      <c r="Q1924" s="270"/>
      <c r="R1924" s="270"/>
      <c r="S1924" s="270"/>
      <c r="T1924" s="271"/>
      <c r="AT1924" s="272" t="s">
        <v>148</v>
      </c>
      <c r="AU1924" s="272" t="s">
        <v>83</v>
      </c>
      <c r="AV1924" s="13" t="s">
        <v>146</v>
      </c>
      <c r="AW1924" s="13" t="s">
        <v>30</v>
      </c>
      <c r="AX1924" s="13" t="s">
        <v>81</v>
      </c>
      <c r="AY1924" s="272" t="s">
        <v>139</v>
      </c>
    </row>
    <row r="1925" spans="2:65" s="1" customFormat="1" ht="24" customHeight="1">
      <c r="B1925" s="38"/>
      <c r="C1925" s="237" t="s">
        <v>2381</v>
      </c>
      <c r="D1925" s="237" t="s">
        <v>141</v>
      </c>
      <c r="E1925" s="238" t="s">
        <v>2382</v>
      </c>
      <c r="F1925" s="239" t="s">
        <v>2383</v>
      </c>
      <c r="G1925" s="240" t="s">
        <v>177</v>
      </c>
      <c r="H1925" s="241">
        <v>10</v>
      </c>
      <c r="I1925" s="242"/>
      <c r="J1925" s="243">
        <f>ROUND(I1925*H1925,2)</f>
        <v>0</v>
      </c>
      <c r="K1925" s="239" t="s">
        <v>145</v>
      </c>
      <c r="L1925" s="43"/>
      <c r="M1925" s="244" t="s">
        <v>1</v>
      </c>
      <c r="N1925" s="245" t="s">
        <v>38</v>
      </c>
      <c r="O1925" s="86"/>
      <c r="P1925" s="246">
        <f>O1925*H1925</f>
        <v>0</v>
      </c>
      <c r="Q1925" s="246">
        <v>0.00025</v>
      </c>
      <c r="R1925" s="246">
        <f>Q1925*H1925</f>
        <v>0.0025</v>
      </c>
      <c r="S1925" s="246">
        <v>0</v>
      </c>
      <c r="T1925" s="247">
        <f>S1925*H1925</f>
        <v>0</v>
      </c>
      <c r="AR1925" s="248" t="s">
        <v>146</v>
      </c>
      <c r="AT1925" s="248" t="s">
        <v>141</v>
      </c>
      <c r="AU1925" s="248" t="s">
        <v>83</v>
      </c>
      <c r="AY1925" s="17" t="s">
        <v>139</v>
      </c>
      <c r="BE1925" s="249">
        <f>IF(N1925="základní",J1925,0)</f>
        <v>0</v>
      </c>
      <c r="BF1925" s="249">
        <f>IF(N1925="snížená",J1925,0)</f>
        <v>0</v>
      </c>
      <c r="BG1925" s="249">
        <f>IF(N1925="zákl. přenesená",J1925,0)</f>
        <v>0</v>
      </c>
      <c r="BH1925" s="249">
        <f>IF(N1925="sníž. přenesená",J1925,0)</f>
        <v>0</v>
      </c>
      <c r="BI1925" s="249">
        <f>IF(N1925="nulová",J1925,0)</f>
        <v>0</v>
      </c>
      <c r="BJ1925" s="17" t="s">
        <v>81</v>
      </c>
      <c r="BK1925" s="249">
        <f>ROUND(I1925*H1925,2)</f>
        <v>0</v>
      </c>
      <c r="BL1925" s="17" t="s">
        <v>146</v>
      </c>
      <c r="BM1925" s="248" t="s">
        <v>2384</v>
      </c>
    </row>
    <row r="1926" spans="2:51" s="12" customFormat="1" ht="12">
      <c r="B1926" s="250"/>
      <c r="C1926" s="251"/>
      <c r="D1926" s="252" t="s">
        <v>148</v>
      </c>
      <c r="E1926" s="253" t="s">
        <v>1</v>
      </c>
      <c r="F1926" s="254" t="s">
        <v>2385</v>
      </c>
      <c r="G1926" s="251"/>
      <c r="H1926" s="255">
        <v>10</v>
      </c>
      <c r="I1926" s="256"/>
      <c r="J1926" s="251"/>
      <c r="K1926" s="251"/>
      <c r="L1926" s="257"/>
      <c r="M1926" s="258"/>
      <c r="N1926" s="259"/>
      <c r="O1926" s="259"/>
      <c r="P1926" s="259"/>
      <c r="Q1926" s="259"/>
      <c r="R1926" s="259"/>
      <c r="S1926" s="259"/>
      <c r="T1926" s="260"/>
      <c r="AT1926" s="261" t="s">
        <v>148</v>
      </c>
      <c r="AU1926" s="261" t="s">
        <v>83</v>
      </c>
      <c r="AV1926" s="12" t="s">
        <v>83</v>
      </c>
      <c r="AW1926" s="12" t="s">
        <v>30</v>
      </c>
      <c r="AX1926" s="12" t="s">
        <v>73</v>
      </c>
      <c r="AY1926" s="261" t="s">
        <v>139</v>
      </c>
    </row>
    <row r="1927" spans="2:51" s="13" customFormat="1" ht="12">
      <c r="B1927" s="262"/>
      <c r="C1927" s="263"/>
      <c r="D1927" s="252" t="s">
        <v>148</v>
      </c>
      <c r="E1927" s="264" t="s">
        <v>1</v>
      </c>
      <c r="F1927" s="265" t="s">
        <v>150</v>
      </c>
      <c r="G1927" s="263"/>
      <c r="H1927" s="266">
        <v>10</v>
      </c>
      <c r="I1927" s="267"/>
      <c r="J1927" s="263"/>
      <c r="K1927" s="263"/>
      <c r="L1927" s="268"/>
      <c r="M1927" s="269"/>
      <c r="N1927" s="270"/>
      <c r="O1927" s="270"/>
      <c r="P1927" s="270"/>
      <c r="Q1927" s="270"/>
      <c r="R1927" s="270"/>
      <c r="S1927" s="270"/>
      <c r="T1927" s="271"/>
      <c r="AT1927" s="272" t="s">
        <v>148</v>
      </c>
      <c r="AU1927" s="272" t="s">
        <v>83</v>
      </c>
      <c r="AV1927" s="13" t="s">
        <v>146</v>
      </c>
      <c r="AW1927" s="13" t="s">
        <v>30</v>
      </c>
      <c r="AX1927" s="13" t="s">
        <v>81</v>
      </c>
      <c r="AY1927" s="272" t="s">
        <v>139</v>
      </c>
    </row>
    <row r="1928" spans="2:65" s="1" customFormat="1" ht="16.5" customHeight="1">
      <c r="B1928" s="38"/>
      <c r="C1928" s="237" t="s">
        <v>2386</v>
      </c>
      <c r="D1928" s="237" t="s">
        <v>141</v>
      </c>
      <c r="E1928" s="238" t="s">
        <v>2387</v>
      </c>
      <c r="F1928" s="239" t="s">
        <v>2388</v>
      </c>
      <c r="G1928" s="240" t="s">
        <v>177</v>
      </c>
      <c r="H1928" s="241">
        <v>10</v>
      </c>
      <c r="I1928" s="242"/>
      <c r="J1928" s="243">
        <f>ROUND(I1928*H1928,2)</f>
        <v>0</v>
      </c>
      <c r="K1928" s="239" t="s">
        <v>1</v>
      </c>
      <c r="L1928" s="43"/>
      <c r="M1928" s="244" t="s">
        <v>1</v>
      </c>
      <c r="N1928" s="245" t="s">
        <v>38</v>
      </c>
      <c r="O1928" s="86"/>
      <c r="P1928" s="246">
        <f>O1928*H1928</f>
        <v>0</v>
      </c>
      <c r="Q1928" s="246">
        <v>0.0105</v>
      </c>
      <c r="R1928" s="246">
        <f>Q1928*H1928</f>
        <v>0.10500000000000001</v>
      </c>
      <c r="S1928" s="246">
        <v>0</v>
      </c>
      <c r="T1928" s="247">
        <f>S1928*H1928</f>
        <v>0</v>
      </c>
      <c r="AR1928" s="248" t="s">
        <v>146</v>
      </c>
      <c r="AT1928" s="248" t="s">
        <v>141</v>
      </c>
      <c r="AU1928" s="248" t="s">
        <v>83</v>
      </c>
      <c r="AY1928" s="17" t="s">
        <v>139</v>
      </c>
      <c r="BE1928" s="249">
        <f>IF(N1928="základní",J1928,0)</f>
        <v>0</v>
      </c>
      <c r="BF1928" s="249">
        <f>IF(N1928="snížená",J1928,0)</f>
        <v>0</v>
      </c>
      <c r="BG1928" s="249">
        <f>IF(N1928="zákl. přenesená",J1928,0)</f>
        <v>0</v>
      </c>
      <c r="BH1928" s="249">
        <f>IF(N1928="sníž. přenesená",J1928,0)</f>
        <v>0</v>
      </c>
      <c r="BI1928" s="249">
        <f>IF(N1928="nulová",J1928,0)</f>
        <v>0</v>
      </c>
      <c r="BJ1928" s="17" t="s">
        <v>81</v>
      </c>
      <c r="BK1928" s="249">
        <f>ROUND(I1928*H1928,2)</f>
        <v>0</v>
      </c>
      <c r="BL1928" s="17" t="s">
        <v>146</v>
      </c>
      <c r="BM1928" s="248" t="s">
        <v>2389</v>
      </c>
    </row>
    <row r="1929" spans="2:51" s="12" customFormat="1" ht="12">
      <c r="B1929" s="250"/>
      <c r="C1929" s="251"/>
      <c r="D1929" s="252" t="s">
        <v>148</v>
      </c>
      <c r="E1929" s="253" t="s">
        <v>1</v>
      </c>
      <c r="F1929" s="254" t="s">
        <v>2385</v>
      </c>
      <c r="G1929" s="251"/>
      <c r="H1929" s="255">
        <v>10</v>
      </c>
      <c r="I1929" s="256"/>
      <c r="J1929" s="251"/>
      <c r="K1929" s="251"/>
      <c r="L1929" s="257"/>
      <c r="M1929" s="258"/>
      <c r="N1929" s="259"/>
      <c r="O1929" s="259"/>
      <c r="P1929" s="259"/>
      <c r="Q1929" s="259"/>
      <c r="R1929" s="259"/>
      <c r="S1929" s="259"/>
      <c r="T1929" s="260"/>
      <c r="AT1929" s="261" t="s">
        <v>148</v>
      </c>
      <c r="AU1929" s="261" t="s">
        <v>83</v>
      </c>
      <c r="AV1929" s="12" t="s">
        <v>83</v>
      </c>
      <c r="AW1929" s="12" t="s">
        <v>30</v>
      </c>
      <c r="AX1929" s="12" t="s">
        <v>73</v>
      </c>
      <c r="AY1929" s="261" t="s">
        <v>139</v>
      </c>
    </row>
    <row r="1930" spans="2:51" s="13" customFormat="1" ht="12">
      <c r="B1930" s="262"/>
      <c r="C1930" s="263"/>
      <c r="D1930" s="252" t="s">
        <v>148</v>
      </c>
      <c r="E1930" s="264" t="s">
        <v>1</v>
      </c>
      <c r="F1930" s="265" t="s">
        <v>150</v>
      </c>
      <c r="G1930" s="263"/>
      <c r="H1930" s="266">
        <v>10</v>
      </c>
      <c r="I1930" s="267"/>
      <c r="J1930" s="263"/>
      <c r="K1930" s="263"/>
      <c r="L1930" s="268"/>
      <c r="M1930" s="269"/>
      <c r="N1930" s="270"/>
      <c r="O1930" s="270"/>
      <c r="P1930" s="270"/>
      <c r="Q1930" s="270"/>
      <c r="R1930" s="270"/>
      <c r="S1930" s="270"/>
      <c r="T1930" s="271"/>
      <c r="AT1930" s="272" t="s">
        <v>148</v>
      </c>
      <c r="AU1930" s="272" t="s">
        <v>83</v>
      </c>
      <c r="AV1930" s="13" t="s">
        <v>146</v>
      </c>
      <c r="AW1930" s="13" t="s">
        <v>30</v>
      </c>
      <c r="AX1930" s="13" t="s">
        <v>81</v>
      </c>
      <c r="AY1930" s="272" t="s">
        <v>139</v>
      </c>
    </row>
    <row r="1931" spans="2:65" s="1" customFormat="1" ht="24" customHeight="1">
      <c r="B1931" s="38"/>
      <c r="C1931" s="237" t="s">
        <v>2390</v>
      </c>
      <c r="D1931" s="237" t="s">
        <v>141</v>
      </c>
      <c r="E1931" s="238" t="s">
        <v>2391</v>
      </c>
      <c r="F1931" s="239" t="s">
        <v>2392</v>
      </c>
      <c r="G1931" s="240" t="s">
        <v>177</v>
      </c>
      <c r="H1931" s="241">
        <v>44</v>
      </c>
      <c r="I1931" s="242"/>
      <c r="J1931" s="243">
        <f>ROUND(I1931*H1931,2)</f>
        <v>0</v>
      </c>
      <c r="K1931" s="239" t="s">
        <v>145</v>
      </c>
      <c r="L1931" s="43"/>
      <c r="M1931" s="244" t="s">
        <v>1</v>
      </c>
      <c r="N1931" s="245" t="s">
        <v>38</v>
      </c>
      <c r="O1931" s="86"/>
      <c r="P1931" s="246">
        <f>O1931*H1931</f>
        <v>0</v>
      </c>
      <c r="Q1931" s="246">
        <v>1E-05</v>
      </c>
      <c r="R1931" s="246">
        <f>Q1931*H1931</f>
        <v>0.00044</v>
      </c>
      <c r="S1931" s="246">
        <v>0</v>
      </c>
      <c r="T1931" s="247">
        <f>S1931*H1931</f>
        <v>0</v>
      </c>
      <c r="AR1931" s="248" t="s">
        <v>146</v>
      </c>
      <c r="AT1931" s="248" t="s">
        <v>141</v>
      </c>
      <c r="AU1931" s="248" t="s">
        <v>83</v>
      </c>
      <c r="AY1931" s="17" t="s">
        <v>139</v>
      </c>
      <c r="BE1931" s="249">
        <f>IF(N1931="základní",J1931,0)</f>
        <v>0</v>
      </c>
      <c r="BF1931" s="249">
        <f>IF(N1931="snížená",J1931,0)</f>
        <v>0</v>
      </c>
      <c r="BG1931" s="249">
        <f>IF(N1931="zákl. přenesená",J1931,0)</f>
        <v>0</v>
      </c>
      <c r="BH1931" s="249">
        <f>IF(N1931="sníž. přenesená",J1931,0)</f>
        <v>0</v>
      </c>
      <c r="BI1931" s="249">
        <f>IF(N1931="nulová",J1931,0)</f>
        <v>0</v>
      </c>
      <c r="BJ1931" s="17" t="s">
        <v>81</v>
      </c>
      <c r="BK1931" s="249">
        <f>ROUND(I1931*H1931,2)</f>
        <v>0</v>
      </c>
      <c r="BL1931" s="17" t="s">
        <v>146</v>
      </c>
      <c r="BM1931" s="248" t="s">
        <v>2393</v>
      </c>
    </row>
    <row r="1932" spans="2:51" s="12" customFormat="1" ht="12">
      <c r="B1932" s="250"/>
      <c r="C1932" s="251"/>
      <c r="D1932" s="252" t="s">
        <v>148</v>
      </c>
      <c r="E1932" s="253" t="s">
        <v>1</v>
      </c>
      <c r="F1932" s="254" t="s">
        <v>2394</v>
      </c>
      <c r="G1932" s="251"/>
      <c r="H1932" s="255">
        <v>44</v>
      </c>
      <c r="I1932" s="256"/>
      <c r="J1932" s="251"/>
      <c r="K1932" s="251"/>
      <c r="L1932" s="257"/>
      <c r="M1932" s="258"/>
      <c r="N1932" s="259"/>
      <c r="O1932" s="259"/>
      <c r="P1932" s="259"/>
      <c r="Q1932" s="259"/>
      <c r="R1932" s="259"/>
      <c r="S1932" s="259"/>
      <c r="T1932" s="260"/>
      <c r="AT1932" s="261" t="s">
        <v>148</v>
      </c>
      <c r="AU1932" s="261" t="s">
        <v>83</v>
      </c>
      <c r="AV1932" s="12" t="s">
        <v>83</v>
      </c>
      <c r="AW1932" s="12" t="s">
        <v>30</v>
      </c>
      <c r="AX1932" s="12" t="s">
        <v>73</v>
      </c>
      <c r="AY1932" s="261" t="s">
        <v>139</v>
      </c>
    </row>
    <row r="1933" spans="2:51" s="13" customFormat="1" ht="12">
      <c r="B1933" s="262"/>
      <c r="C1933" s="263"/>
      <c r="D1933" s="252" t="s">
        <v>148</v>
      </c>
      <c r="E1933" s="264" t="s">
        <v>1</v>
      </c>
      <c r="F1933" s="265" t="s">
        <v>150</v>
      </c>
      <c r="G1933" s="263"/>
      <c r="H1933" s="266">
        <v>44</v>
      </c>
      <c r="I1933" s="267"/>
      <c r="J1933" s="263"/>
      <c r="K1933" s="263"/>
      <c r="L1933" s="268"/>
      <c r="M1933" s="269"/>
      <c r="N1933" s="270"/>
      <c r="O1933" s="270"/>
      <c r="P1933" s="270"/>
      <c r="Q1933" s="270"/>
      <c r="R1933" s="270"/>
      <c r="S1933" s="270"/>
      <c r="T1933" s="271"/>
      <c r="AT1933" s="272" t="s">
        <v>148</v>
      </c>
      <c r="AU1933" s="272" t="s">
        <v>83</v>
      </c>
      <c r="AV1933" s="13" t="s">
        <v>146</v>
      </c>
      <c r="AW1933" s="13" t="s">
        <v>30</v>
      </c>
      <c r="AX1933" s="13" t="s">
        <v>81</v>
      </c>
      <c r="AY1933" s="272" t="s">
        <v>139</v>
      </c>
    </row>
    <row r="1934" spans="2:65" s="1" customFormat="1" ht="24" customHeight="1">
      <c r="B1934" s="38"/>
      <c r="C1934" s="237" t="s">
        <v>2395</v>
      </c>
      <c r="D1934" s="237" t="s">
        <v>141</v>
      </c>
      <c r="E1934" s="238" t="s">
        <v>2396</v>
      </c>
      <c r="F1934" s="239" t="s">
        <v>2397</v>
      </c>
      <c r="G1934" s="240" t="s">
        <v>177</v>
      </c>
      <c r="H1934" s="241">
        <v>19</v>
      </c>
      <c r="I1934" s="242"/>
      <c r="J1934" s="243">
        <f>ROUND(I1934*H1934,2)</f>
        <v>0</v>
      </c>
      <c r="K1934" s="239" t="s">
        <v>2398</v>
      </c>
      <c r="L1934" s="43"/>
      <c r="M1934" s="244" t="s">
        <v>1</v>
      </c>
      <c r="N1934" s="245" t="s">
        <v>38</v>
      </c>
      <c r="O1934" s="86"/>
      <c r="P1934" s="246">
        <f>O1934*H1934</f>
        <v>0</v>
      </c>
      <c r="Q1934" s="246">
        <v>5E-05</v>
      </c>
      <c r="R1934" s="246">
        <f>Q1934*H1934</f>
        <v>0.00095</v>
      </c>
      <c r="S1934" s="246">
        <v>0</v>
      </c>
      <c r="T1934" s="247">
        <f>S1934*H1934</f>
        <v>0</v>
      </c>
      <c r="AR1934" s="248" t="s">
        <v>146</v>
      </c>
      <c r="AT1934" s="248" t="s">
        <v>141</v>
      </c>
      <c r="AU1934" s="248" t="s">
        <v>83</v>
      </c>
      <c r="AY1934" s="17" t="s">
        <v>139</v>
      </c>
      <c r="BE1934" s="249">
        <f>IF(N1934="základní",J1934,0)</f>
        <v>0</v>
      </c>
      <c r="BF1934" s="249">
        <f>IF(N1934="snížená",J1934,0)</f>
        <v>0</v>
      </c>
      <c r="BG1934" s="249">
        <f>IF(N1934="zákl. přenesená",J1934,0)</f>
        <v>0</v>
      </c>
      <c r="BH1934" s="249">
        <f>IF(N1934="sníž. přenesená",J1934,0)</f>
        <v>0</v>
      </c>
      <c r="BI1934" s="249">
        <f>IF(N1934="nulová",J1934,0)</f>
        <v>0</v>
      </c>
      <c r="BJ1934" s="17" t="s">
        <v>81</v>
      </c>
      <c r="BK1934" s="249">
        <f>ROUND(I1934*H1934,2)</f>
        <v>0</v>
      </c>
      <c r="BL1934" s="17" t="s">
        <v>146</v>
      </c>
      <c r="BM1934" s="248" t="s">
        <v>2399</v>
      </c>
    </row>
    <row r="1935" spans="2:51" s="12" customFormat="1" ht="12">
      <c r="B1935" s="250"/>
      <c r="C1935" s="251"/>
      <c r="D1935" s="252" t="s">
        <v>148</v>
      </c>
      <c r="E1935" s="253" t="s">
        <v>1</v>
      </c>
      <c r="F1935" s="254" t="s">
        <v>2400</v>
      </c>
      <c r="G1935" s="251"/>
      <c r="H1935" s="255">
        <v>19</v>
      </c>
      <c r="I1935" s="256"/>
      <c r="J1935" s="251"/>
      <c r="K1935" s="251"/>
      <c r="L1935" s="257"/>
      <c r="M1935" s="258"/>
      <c r="N1935" s="259"/>
      <c r="O1935" s="259"/>
      <c r="P1935" s="259"/>
      <c r="Q1935" s="259"/>
      <c r="R1935" s="259"/>
      <c r="S1935" s="259"/>
      <c r="T1935" s="260"/>
      <c r="AT1935" s="261" t="s">
        <v>148</v>
      </c>
      <c r="AU1935" s="261" t="s">
        <v>83</v>
      </c>
      <c r="AV1935" s="12" t="s">
        <v>83</v>
      </c>
      <c r="AW1935" s="12" t="s">
        <v>30</v>
      </c>
      <c r="AX1935" s="12" t="s">
        <v>73</v>
      </c>
      <c r="AY1935" s="261" t="s">
        <v>139</v>
      </c>
    </row>
    <row r="1936" spans="2:51" s="13" customFormat="1" ht="12">
      <c r="B1936" s="262"/>
      <c r="C1936" s="263"/>
      <c r="D1936" s="252" t="s">
        <v>148</v>
      </c>
      <c r="E1936" s="264" t="s">
        <v>1</v>
      </c>
      <c r="F1936" s="265" t="s">
        <v>150</v>
      </c>
      <c r="G1936" s="263"/>
      <c r="H1936" s="266">
        <v>19</v>
      </c>
      <c r="I1936" s="267"/>
      <c r="J1936" s="263"/>
      <c r="K1936" s="263"/>
      <c r="L1936" s="268"/>
      <c r="M1936" s="269"/>
      <c r="N1936" s="270"/>
      <c r="O1936" s="270"/>
      <c r="P1936" s="270"/>
      <c r="Q1936" s="270"/>
      <c r="R1936" s="270"/>
      <c r="S1936" s="270"/>
      <c r="T1936" s="271"/>
      <c r="AT1936" s="272" t="s">
        <v>148</v>
      </c>
      <c r="AU1936" s="272" t="s">
        <v>83</v>
      </c>
      <c r="AV1936" s="13" t="s">
        <v>146</v>
      </c>
      <c r="AW1936" s="13" t="s">
        <v>30</v>
      </c>
      <c r="AX1936" s="13" t="s">
        <v>81</v>
      </c>
      <c r="AY1936" s="272" t="s">
        <v>139</v>
      </c>
    </row>
    <row r="1937" spans="2:65" s="1" customFormat="1" ht="16.5" customHeight="1">
      <c r="B1937" s="38"/>
      <c r="C1937" s="237" t="s">
        <v>2401</v>
      </c>
      <c r="D1937" s="237" t="s">
        <v>141</v>
      </c>
      <c r="E1937" s="238" t="s">
        <v>2402</v>
      </c>
      <c r="F1937" s="239" t="s">
        <v>2403</v>
      </c>
      <c r="G1937" s="240" t="s">
        <v>177</v>
      </c>
      <c r="H1937" s="241">
        <v>44</v>
      </c>
      <c r="I1937" s="242"/>
      <c r="J1937" s="243">
        <f>ROUND(I1937*H1937,2)</f>
        <v>0</v>
      </c>
      <c r="K1937" s="239" t="s">
        <v>145</v>
      </c>
      <c r="L1937" s="43"/>
      <c r="M1937" s="244" t="s">
        <v>1</v>
      </c>
      <c r="N1937" s="245" t="s">
        <v>38</v>
      </c>
      <c r="O1937" s="86"/>
      <c r="P1937" s="246">
        <f>O1937*H1937</f>
        <v>0</v>
      </c>
      <c r="Q1937" s="246">
        <v>0.00018</v>
      </c>
      <c r="R1937" s="246">
        <f>Q1937*H1937</f>
        <v>0.00792</v>
      </c>
      <c r="S1937" s="246">
        <v>0</v>
      </c>
      <c r="T1937" s="247">
        <f>S1937*H1937</f>
        <v>0</v>
      </c>
      <c r="AR1937" s="248" t="s">
        <v>146</v>
      </c>
      <c r="AT1937" s="248" t="s">
        <v>141</v>
      </c>
      <c r="AU1937" s="248" t="s">
        <v>83</v>
      </c>
      <c r="AY1937" s="17" t="s">
        <v>139</v>
      </c>
      <c r="BE1937" s="249">
        <f>IF(N1937="základní",J1937,0)</f>
        <v>0</v>
      </c>
      <c r="BF1937" s="249">
        <f>IF(N1937="snížená",J1937,0)</f>
        <v>0</v>
      </c>
      <c r="BG1937" s="249">
        <f>IF(N1937="zákl. přenesená",J1937,0)</f>
        <v>0</v>
      </c>
      <c r="BH1937" s="249">
        <f>IF(N1937="sníž. přenesená",J1937,0)</f>
        <v>0</v>
      </c>
      <c r="BI1937" s="249">
        <f>IF(N1937="nulová",J1937,0)</f>
        <v>0</v>
      </c>
      <c r="BJ1937" s="17" t="s">
        <v>81</v>
      </c>
      <c r="BK1937" s="249">
        <f>ROUND(I1937*H1937,2)</f>
        <v>0</v>
      </c>
      <c r="BL1937" s="17" t="s">
        <v>146</v>
      </c>
      <c r="BM1937" s="248" t="s">
        <v>2404</v>
      </c>
    </row>
    <row r="1938" spans="2:51" s="12" customFormat="1" ht="12">
      <c r="B1938" s="250"/>
      <c r="C1938" s="251"/>
      <c r="D1938" s="252" t="s">
        <v>148</v>
      </c>
      <c r="E1938" s="253" t="s">
        <v>1</v>
      </c>
      <c r="F1938" s="254" t="s">
        <v>2394</v>
      </c>
      <c r="G1938" s="251"/>
      <c r="H1938" s="255">
        <v>44</v>
      </c>
      <c r="I1938" s="256"/>
      <c r="J1938" s="251"/>
      <c r="K1938" s="251"/>
      <c r="L1938" s="257"/>
      <c r="M1938" s="258"/>
      <c r="N1938" s="259"/>
      <c r="O1938" s="259"/>
      <c r="P1938" s="259"/>
      <c r="Q1938" s="259"/>
      <c r="R1938" s="259"/>
      <c r="S1938" s="259"/>
      <c r="T1938" s="260"/>
      <c r="AT1938" s="261" t="s">
        <v>148</v>
      </c>
      <c r="AU1938" s="261" t="s">
        <v>83</v>
      </c>
      <c r="AV1938" s="12" t="s">
        <v>83</v>
      </c>
      <c r="AW1938" s="12" t="s">
        <v>30</v>
      </c>
      <c r="AX1938" s="12" t="s">
        <v>73</v>
      </c>
      <c r="AY1938" s="261" t="s">
        <v>139</v>
      </c>
    </row>
    <row r="1939" spans="2:51" s="13" customFormat="1" ht="12">
      <c r="B1939" s="262"/>
      <c r="C1939" s="263"/>
      <c r="D1939" s="252" t="s">
        <v>148</v>
      </c>
      <c r="E1939" s="264" t="s">
        <v>1</v>
      </c>
      <c r="F1939" s="265" t="s">
        <v>150</v>
      </c>
      <c r="G1939" s="263"/>
      <c r="H1939" s="266">
        <v>44</v>
      </c>
      <c r="I1939" s="267"/>
      <c r="J1939" s="263"/>
      <c r="K1939" s="263"/>
      <c r="L1939" s="268"/>
      <c r="M1939" s="269"/>
      <c r="N1939" s="270"/>
      <c r="O1939" s="270"/>
      <c r="P1939" s="270"/>
      <c r="Q1939" s="270"/>
      <c r="R1939" s="270"/>
      <c r="S1939" s="270"/>
      <c r="T1939" s="271"/>
      <c r="AT1939" s="272" t="s">
        <v>148</v>
      </c>
      <c r="AU1939" s="272" t="s">
        <v>83</v>
      </c>
      <c r="AV1939" s="13" t="s">
        <v>146</v>
      </c>
      <c r="AW1939" s="13" t="s">
        <v>30</v>
      </c>
      <c r="AX1939" s="13" t="s">
        <v>81</v>
      </c>
      <c r="AY1939" s="272" t="s">
        <v>139</v>
      </c>
    </row>
    <row r="1940" spans="2:65" s="1" customFormat="1" ht="24" customHeight="1">
      <c r="B1940" s="38"/>
      <c r="C1940" s="273" t="s">
        <v>2405</v>
      </c>
      <c r="D1940" s="273" t="s">
        <v>174</v>
      </c>
      <c r="E1940" s="274" t="s">
        <v>2406</v>
      </c>
      <c r="F1940" s="275" t="s">
        <v>2407</v>
      </c>
      <c r="G1940" s="276" t="s">
        <v>2408</v>
      </c>
      <c r="H1940" s="277">
        <v>0.044</v>
      </c>
      <c r="I1940" s="278"/>
      <c r="J1940" s="279">
        <f>ROUND(I1940*H1940,2)</f>
        <v>0</v>
      </c>
      <c r="K1940" s="275" t="s">
        <v>145</v>
      </c>
      <c r="L1940" s="280"/>
      <c r="M1940" s="281" t="s">
        <v>1</v>
      </c>
      <c r="N1940" s="282" t="s">
        <v>38</v>
      </c>
      <c r="O1940" s="86"/>
      <c r="P1940" s="246">
        <f>O1940*H1940</f>
        <v>0</v>
      </c>
      <c r="Q1940" s="246">
        <v>0.0041</v>
      </c>
      <c r="R1940" s="246">
        <f>Q1940*H1940</f>
        <v>0.0001804</v>
      </c>
      <c r="S1940" s="246">
        <v>0</v>
      </c>
      <c r="T1940" s="247">
        <f>S1940*H1940</f>
        <v>0</v>
      </c>
      <c r="AR1940" s="248" t="s">
        <v>178</v>
      </c>
      <c r="AT1940" s="248" t="s">
        <v>174</v>
      </c>
      <c r="AU1940" s="248" t="s">
        <v>83</v>
      </c>
      <c r="AY1940" s="17" t="s">
        <v>139</v>
      </c>
      <c r="BE1940" s="249">
        <f>IF(N1940="základní",J1940,0)</f>
        <v>0</v>
      </c>
      <c r="BF1940" s="249">
        <f>IF(N1940="snížená",J1940,0)</f>
        <v>0</v>
      </c>
      <c r="BG1940" s="249">
        <f>IF(N1940="zákl. přenesená",J1940,0)</f>
        <v>0</v>
      </c>
      <c r="BH1940" s="249">
        <f>IF(N1940="sníž. přenesená",J1940,0)</f>
        <v>0</v>
      </c>
      <c r="BI1940" s="249">
        <f>IF(N1940="nulová",J1940,0)</f>
        <v>0</v>
      </c>
      <c r="BJ1940" s="17" t="s">
        <v>81</v>
      </c>
      <c r="BK1940" s="249">
        <f>ROUND(I1940*H1940,2)</f>
        <v>0</v>
      </c>
      <c r="BL1940" s="17" t="s">
        <v>146</v>
      </c>
      <c r="BM1940" s="248" t="s">
        <v>2409</v>
      </c>
    </row>
    <row r="1941" spans="2:51" s="12" customFormat="1" ht="12">
      <c r="B1941" s="250"/>
      <c r="C1941" s="251"/>
      <c r="D1941" s="252" t="s">
        <v>148</v>
      </c>
      <c r="E1941" s="253" t="s">
        <v>1</v>
      </c>
      <c r="F1941" s="254" t="s">
        <v>2410</v>
      </c>
      <c r="G1941" s="251"/>
      <c r="H1941" s="255">
        <v>0.044</v>
      </c>
      <c r="I1941" s="256"/>
      <c r="J1941" s="251"/>
      <c r="K1941" s="251"/>
      <c r="L1941" s="257"/>
      <c r="M1941" s="258"/>
      <c r="N1941" s="259"/>
      <c r="O1941" s="259"/>
      <c r="P1941" s="259"/>
      <c r="Q1941" s="259"/>
      <c r="R1941" s="259"/>
      <c r="S1941" s="259"/>
      <c r="T1941" s="260"/>
      <c r="AT1941" s="261" t="s">
        <v>148</v>
      </c>
      <c r="AU1941" s="261" t="s">
        <v>83</v>
      </c>
      <c r="AV1941" s="12" t="s">
        <v>83</v>
      </c>
      <c r="AW1941" s="12" t="s">
        <v>30</v>
      </c>
      <c r="AX1941" s="12" t="s">
        <v>73</v>
      </c>
      <c r="AY1941" s="261" t="s">
        <v>139</v>
      </c>
    </row>
    <row r="1942" spans="2:51" s="13" customFormat="1" ht="12">
      <c r="B1942" s="262"/>
      <c r="C1942" s="263"/>
      <c r="D1942" s="252" t="s">
        <v>148</v>
      </c>
      <c r="E1942" s="264" t="s">
        <v>1</v>
      </c>
      <c r="F1942" s="265" t="s">
        <v>150</v>
      </c>
      <c r="G1942" s="263"/>
      <c r="H1942" s="266">
        <v>0.044</v>
      </c>
      <c r="I1942" s="267"/>
      <c r="J1942" s="263"/>
      <c r="K1942" s="263"/>
      <c r="L1942" s="268"/>
      <c r="M1942" s="269"/>
      <c r="N1942" s="270"/>
      <c r="O1942" s="270"/>
      <c r="P1942" s="270"/>
      <c r="Q1942" s="270"/>
      <c r="R1942" s="270"/>
      <c r="S1942" s="270"/>
      <c r="T1942" s="271"/>
      <c r="AT1942" s="272" t="s">
        <v>148</v>
      </c>
      <c r="AU1942" s="272" t="s">
        <v>83</v>
      </c>
      <c r="AV1942" s="13" t="s">
        <v>146</v>
      </c>
      <c r="AW1942" s="13" t="s">
        <v>30</v>
      </c>
      <c r="AX1942" s="13" t="s">
        <v>81</v>
      </c>
      <c r="AY1942" s="272" t="s">
        <v>139</v>
      </c>
    </row>
    <row r="1943" spans="2:65" s="1" customFormat="1" ht="24" customHeight="1">
      <c r="B1943" s="38"/>
      <c r="C1943" s="273" t="s">
        <v>2411</v>
      </c>
      <c r="D1943" s="273" t="s">
        <v>174</v>
      </c>
      <c r="E1943" s="274" t="s">
        <v>2412</v>
      </c>
      <c r="F1943" s="275" t="s">
        <v>2413</v>
      </c>
      <c r="G1943" s="276" t="s">
        <v>2408</v>
      </c>
      <c r="H1943" s="277">
        <v>0.044</v>
      </c>
      <c r="I1943" s="278"/>
      <c r="J1943" s="279">
        <f>ROUND(I1943*H1943,2)</f>
        <v>0</v>
      </c>
      <c r="K1943" s="275" t="s">
        <v>145</v>
      </c>
      <c r="L1943" s="280"/>
      <c r="M1943" s="281" t="s">
        <v>1</v>
      </c>
      <c r="N1943" s="282" t="s">
        <v>38</v>
      </c>
      <c r="O1943" s="86"/>
      <c r="P1943" s="246">
        <f>O1943*H1943</f>
        <v>0</v>
      </c>
      <c r="Q1943" s="246">
        <v>0.0191</v>
      </c>
      <c r="R1943" s="246">
        <f>Q1943*H1943</f>
        <v>0.0008403999999999999</v>
      </c>
      <c r="S1943" s="246">
        <v>0</v>
      </c>
      <c r="T1943" s="247">
        <f>S1943*H1943</f>
        <v>0</v>
      </c>
      <c r="AR1943" s="248" t="s">
        <v>178</v>
      </c>
      <c r="AT1943" s="248" t="s">
        <v>174</v>
      </c>
      <c r="AU1943" s="248" t="s">
        <v>83</v>
      </c>
      <c r="AY1943" s="17" t="s">
        <v>139</v>
      </c>
      <c r="BE1943" s="249">
        <f>IF(N1943="základní",J1943,0)</f>
        <v>0</v>
      </c>
      <c r="BF1943" s="249">
        <f>IF(N1943="snížená",J1943,0)</f>
        <v>0</v>
      </c>
      <c r="BG1943" s="249">
        <f>IF(N1943="zákl. přenesená",J1943,0)</f>
        <v>0</v>
      </c>
      <c r="BH1943" s="249">
        <f>IF(N1943="sníž. přenesená",J1943,0)</f>
        <v>0</v>
      </c>
      <c r="BI1943" s="249">
        <f>IF(N1943="nulová",J1943,0)</f>
        <v>0</v>
      </c>
      <c r="BJ1943" s="17" t="s">
        <v>81</v>
      </c>
      <c r="BK1943" s="249">
        <f>ROUND(I1943*H1943,2)</f>
        <v>0</v>
      </c>
      <c r="BL1943" s="17" t="s">
        <v>146</v>
      </c>
      <c r="BM1943" s="248" t="s">
        <v>2414</v>
      </c>
    </row>
    <row r="1944" spans="2:51" s="12" customFormat="1" ht="12">
      <c r="B1944" s="250"/>
      <c r="C1944" s="251"/>
      <c r="D1944" s="252" t="s">
        <v>148</v>
      </c>
      <c r="E1944" s="253" t="s">
        <v>1</v>
      </c>
      <c r="F1944" s="254" t="s">
        <v>2410</v>
      </c>
      <c r="G1944" s="251"/>
      <c r="H1944" s="255">
        <v>0.044</v>
      </c>
      <c r="I1944" s="256"/>
      <c r="J1944" s="251"/>
      <c r="K1944" s="251"/>
      <c r="L1944" s="257"/>
      <c r="M1944" s="258"/>
      <c r="N1944" s="259"/>
      <c r="O1944" s="259"/>
      <c r="P1944" s="259"/>
      <c r="Q1944" s="259"/>
      <c r="R1944" s="259"/>
      <c r="S1944" s="259"/>
      <c r="T1944" s="260"/>
      <c r="AT1944" s="261" t="s">
        <v>148</v>
      </c>
      <c r="AU1944" s="261" t="s">
        <v>83</v>
      </c>
      <c r="AV1944" s="12" t="s">
        <v>83</v>
      </c>
      <c r="AW1944" s="12" t="s">
        <v>30</v>
      </c>
      <c r="AX1944" s="12" t="s">
        <v>73</v>
      </c>
      <c r="AY1944" s="261" t="s">
        <v>139</v>
      </c>
    </row>
    <row r="1945" spans="2:51" s="13" customFormat="1" ht="12">
      <c r="B1945" s="262"/>
      <c r="C1945" s="263"/>
      <c r="D1945" s="252" t="s">
        <v>148</v>
      </c>
      <c r="E1945" s="264" t="s">
        <v>1</v>
      </c>
      <c r="F1945" s="265" t="s">
        <v>150</v>
      </c>
      <c r="G1945" s="263"/>
      <c r="H1945" s="266">
        <v>0.044</v>
      </c>
      <c r="I1945" s="267"/>
      <c r="J1945" s="263"/>
      <c r="K1945" s="263"/>
      <c r="L1945" s="268"/>
      <c r="M1945" s="269"/>
      <c r="N1945" s="270"/>
      <c r="O1945" s="270"/>
      <c r="P1945" s="270"/>
      <c r="Q1945" s="270"/>
      <c r="R1945" s="270"/>
      <c r="S1945" s="270"/>
      <c r="T1945" s="271"/>
      <c r="AT1945" s="272" t="s">
        <v>148</v>
      </c>
      <c r="AU1945" s="272" t="s">
        <v>83</v>
      </c>
      <c r="AV1945" s="13" t="s">
        <v>146</v>
      </c>
      <c r="AW1945" s="13" t="s">
        <v>30</v>
      </c>
      <c r="AX1945" s="13" t="s">
        <v>81</v>
      </c>
      <c r="AY1945" s="272" t="s">
        <v>139</v>
      </c>
    </row>
    <row r="1946" spans="2:65" s="1" customFormat="1" ht="16.5" customHeight="1">
      <c r="B1946" s="38"/>
      <c r="C1946" s="237" t="s">
        <v>2415</v>
      </c>
      <c r="D1946" s="237" t="s">
        <v>141</v>
      </c>
      <c r="E1946" s="238" t="s">
        <v>2416</v>
      </c>
      <c r="F1946" s="239" t="s">
        <v>2417</v>
      </c>
      <c r="G1946" s="240" t="s">
        <v>177</v>
      </c>
      <c r="H1946" s="241">
        <v>19</v>
      </c>
      <c r="I1946" s="242"/>
      <c r="J1946" s="243">
        <f>ROUND(I1946*H1946,2)</f>
        <v>0</v>
      </c>
      <c r="K1946" s="239" t="s">
        <v>2398</v>
      </c>
      <c r="L1946" s="43"/>
      <c r="M1946" s="244" t="s">
        <v>1</v>
      </c>
      <c r="N1946" s="245" t="s">
        <v>38</v>
      </c>
      <c r="O1946" s="86"/>
      <c r="P1946" s="246">
        <f>O1946*H1946</f>
        <v>0</v>
      </c>
      <c r="Q1946" s="246">
        <v>0.00037</v>
      </c>
      <c r="R1946" s="246">
        <f>Q1946*H1946</f>
        <v>0.00703</v>
      </c>
      <c r="S1946" s="246">
        <v>0</v>
      </c>
      <c r="T1946" s="247">
        <f>S1946*H1946</f>
        <v>0</v>
      </c>
      <c r="AR1946" s="248" t="s">
        <v>146</v>
      </c>
      <c r="AT1946" s="248" t="s">
        <v>141</v>
      </c>
      <c r="AU1946" s="248" t="s">
        <v>83</v>
      </c>
      <c r="AY1946" s="17" t="s">
        <v>139</v>
      </c>
      <c r="BE1946" s="249">
        <f>IF(N1946="základní",J1946,0)</f>
        <v>0</v>
      </c>
      <c r="BF1946" s="249">
        <f>IF(N1946="snížená",J1946,0)</f>
        <v>0</v>
      </c>
      <c r="BG1946" s="249">
        <f>IF(N1946="zákl. přenesená",J1946,0)</f>
        <v>0</v>
      </c>
      <c r="BH1946" s="249">
        <f>IF(N1946="sníž. přenesená",J1946,0)</f>
        <v>0</v>
      </c>
      <c r="BI1946" s="249">
        <f>IF(N1946="nulová",J1946,0)</f>
        <v>0</v>
      </c>
      <c r="BJ1946" s="17" t="s">
        <v>81</v>
      </c>
      <c r="BK1946" s="249">
        <f>ROUND(I1946*H1946,2)</f>
        <v>0</v>
      </c>
      <c r="BL1946" s="17" t="s">
        <v>146</v>
      </c>
      <c r="BM1946" s="248" t="s">
        <v>2418</v>
      </c>
    </row>
    <row r="1947" spans="2:51" s="12" customFormat="1" ht="12">
      <c r="B1947" s="250"/>
      <c r="C1947" s="251"/>
      <c r="D1947" s="252" t="s">
        <v>148</v>
      </c>
      <c r="E1947" s="253" t="s">
        <v>1</v>
      </c>
      <c r="F1947" s="254" t="s">
        <v>2419</v>
      </c>
      <c r="G1947" s="251"/>
      <c r="H1947" s="255">
        <v>19</v>
      </c>
      <c r="I1947" s="256"/>
      <c r="J1947" s="251"/>
      <c r="K1947" s="251"/>
      <c r="L1947" s="257"/>
      <c r="M1947" s="258"/>
      <c r="N1947" s="259"/>
      <c r="O1947" s="259"/>
      <c r="P1947" s="259"/>
      <c r="Q1947" s="259"/>
      <c r="R1947" s="259"/>
      <c r="S1947" s="259"/>
      <c r="T1947" s="260"/>
      <c r="AT1947" s="261" t="s">
        <v>148</v>
      </c>
      <c r="AU1947" s="261" t="s">
        <v>83</v>
      </c>
      <c r="AV1947" s="12" t="s">
        <v>83</v>
      </c>
      <c r="AW1947" s="12" t="s">
        <v>30</v>
      </c>
      <c r="AX1947" s="12" t="s">
        <v>73</v>
      </c>
      <c r="AY1947" s="261" t="s">
        <v>139</v>
      </c>
    </row>
    <row r="1948" spans="2:51" s="13" customFormat="1" ht="12">
      <c r="B1948" s="262"/>
      <c r="C1948" s="263"/>
      <c r="D1948" s="252" t="s">
        <v>148</v>
      </c>
      <c r="E1948" s="264" t="s">
        <v>1</v>
      </c>
      <c r="F1948" s="265" t="s">
        <v>150</v>
      </c>
      <c r="G1948" s="263"/>
      <c r="H1948" s="266">
        <v>19</v>
      </c>
      <c r="I1948" s="267"/>
      <c r="J1948" s="263"/>
      <c r="K1948" s="263"/>
      <c r="L1948" s="268"/>
      <c r="M1948" s="269"/>
      <c r="N1948" s="270"/>
      <c r="O1948" s="270"/>
      <c r="P1948" s="270"/>
      <c r="Q1948" s="270"/>
      <c r="R1948" s="270"/>
      <c r="S1948" s="270"/>
      <c r="T1948" s="271"/>
      <c r="AT1948" s="272" t="s">
        <v>148</v>
      </c>
      <c r="AU1948" s="272" t="s">
        <v>83</v>
      </c>
      <c r="AV1948" s="13" t="s">
        <v>146</v>
      </c>
      <c r="AW1948" s="13" t="s">
        <v>30</v>
      </c>
      <c r="AX1948" s="13" t="s">
        <v>81</v>
      </c>
      <c r="AY1948" s="272" t="s">
        <v>139</v>
      </c>
    </row>
    <row r="1949" spans="2:65" s="1" customFormat="1" ht="16.5" customHeight="1">
      <c r="B1949" s="38"/>
      <c r="C1949" s="273" t="s">
        <v>2420</v>
      </c>
      <c r="D1949" s="273" t="s">
        <v>174</v>
      </c>
      <c r="E1949" s="274" t="s">
        <v>2421</v>
      </c>
      <c r="F1949" s="275" t="s">
        <v>2422</v>
      </c>
      <c r="G1949" s="276" t="s">
        <v>2423</v>
      </c>
      <c r="H1949" s="277">
        <v>0.19</v>
      </c>
      <c r="I1949" s="278"/>
      <c r="J1949" s="279">
        <f>ROUND(I1949*H1949,2)</f>
        <v>0</v>
      </c>
      <c r="K1949" s="275" t="s">
        <v>2398</v>
      </c>
      <c r="L1949" s="280"/>
      <c r="M1949" s="281" t="s">
        <v>1</v>
      </c>
      <c r="N1949" s="282" t="s">
        <v>38</v>
      </c>
      <c r="O1949" s="86"/>
      <c r="P1949" s="246">
        <f>O1949*H1949</f>
        <v>0</v>
      </c>
      <c r="Q1949" s="246">
        <v>0.00644</v>
      </c>
      <c r="R1949" s="246">
        <f>Q1949*H1949</f>
        <v>0.0012236</v>
      </c>
      <c r="S1949" s="246">
        <v>0</v>
      </c>
      <c r="T1949" s="247">
        <f>S1949*H1949</f>
        <v>0</v>
      </c>
      <c r="AR1949" s="248" t="s">
        <v>178</v>
      </c>
      <c r="AT1949" s="248" t="s">
        <v>174</v>
      </c>
      <c r="AU1949" s="248" t="s">
        <v>83</v>
      </c>
      <c r="AY1949" s="17" t="s">
        <v>139</v>
      </c>
      <c r="BE1949" s="249">
        <f>IF(N1949="základní",J1949,0)</f>
        <v>0</v>
      </c>
      <c r="BF1949" s="249">
        <f>IF(N1949="snížená",J1949,0)</f>
        <v>0</v>
      </c>
      <c r="BG1949" s="249">
        <f>IF(N1949="zákl. přenesená",J1949,0)</f>
        <v>0</v>
      </c>
      <c r="BH1949" s="249">
        <f>IF(N1949="sníž. přenesená",J1949,0)</f>
        <v>0</v>
      </c>
      <c r="BI1949" s="249">
        <f>IF(N1949="nulová",J1949,0)</f>
        <v>0</v>
      </c>
      <c r="BJ1949" s="17" t="s">
        <v>81</v>
      </c>
      <c r="BK1949" s="249">
        <f>ROUND(I1949*H1949,2)</f>
        <v>0</v>
      </c>
      <c r="BL1949" s="17" t="s">
        <v>146</v>
      </c>
      <c r="BM1949" s="248" t="s">
        <v>2424</v>
      </c>
    </row>
    <row r="1950" spans="2:51" s="12" customFormat="1" ht="12">
      <c r="B1950" s="250"/>
      <c r="C1950" s="251"/>
      <c r="D1950" s="252" t="s">
        <v>148</v>
      </c>
      <c r="E1950" s="253" t="s">
        <v>1</v>
      </c>
      <c r="F1950" s="254" t="s">
        <v>2425</v>
      </c>
      <c r="G1950" s="251"/>
      <c r="H1950" s="255">
        <v>0.19</v>
      </c>
      <c r="I1950" s="256"/>
      <c r="J1950" s="251"/>
      <c r="K1950" s="251"/>
      <c r="L1950" s="257"/>
      <c r="M1950" s="258"/>
      <c r="N1950" s="259"/>
      <c r="O1950" s="259"/>
      <c r="P1950" s="259"/>
      <c r="Q1950" s="259"/>
      <c r="R1950" s="259"/>
      <c r="S1950" s="259"/>
      <c r="T1950" s="260"/>
      <c r="AT1950" s="261" t="s">
        <v>148</v>
      </c>
      <c r="AU1950" s="261" t="s">
        <v>83</v>
      </c>
      <c r="AV1950" s="12" t="s">
        <v>83</v>
      </c>
      <c r="AW1950" s="12" t="s">
        <v>30</v>
      </c>
      <c r="AX1950" s="12" t="s">
        <v>73</v>
      </c>
      <c r="AY1950" s="261" t="s">
        <v>139</v>
      </c>
    </row>
    <row r="1951" spans="2:51" s="13" customFormat="1" ht="12">
      <c r="B1951" s="262"/>
      <c r="C1951" s="263"/>
      <c r="D1951" s="252" t="s">
        <v>148</v>
      </c>
      <c r="E1951" s="264" t="s">
        <v>1</v>
      </c>
      <c r="F1951" s="265" t="s">
        <v>150</v>
      </c>
      <c r="G1951" s="263"/>
      <c r="H1951" s="266">
        <v>0.19</v>
      </c>
      <c r="I1951" s="267"/>
      <c r="J1951" s="263"/>
      <c r="K1951" s="263"/>
      <c r="L1951" s="268"/>
      <c r="M1951" s="269"/>
      <c r="N1951" s="270"/>
      <c r="O1951" s="270"/>
      <c r="P1951" s="270"/>
      <c r="Q1951" s="270"/>
      <c r="R1951" s="270"/>
      <c r="S1951" s="270"/>
      <c r="T1951" s="271"/>
      <c r="AT1951" s="272" t="s">
        <v>148</v>
      </c>
      <c r="AU1951" s="272" t="s">
        <v>83</v>
      </c>
      <c r="AV1951" s="13" t="s">
        <v>146</v>
      </c>
      <c r="AW1951" s="13" t="s">
        <v>30</v>
      </c>
      <c r="AX1951" s="13" t="s">
        <v>81</v>
      </c>
      <c r="AY1951" s="272" t="s">
        <v>139</v>
      </c>
    </row>
    <row r="1952" spans="2:65" s="1" customFormat="1" ht="16.5" customHeight="1">
      <c r="B1952" s="38"/>
      <c r="C1952" s="273" t="s">
        <v>2426</v>
      </c>
      <c r="D1952" s="273" t="s">
        <v>174</v>
      </c>
      <c r="E1952" s="274" t="s">
        <v>2427</v>
      </c>
      <c r="F1952" s="275" t="s">
        <v>2428</v>
      </c>
      <c r="G1952" s="276" t="s">
        <v>2423</v>
      </c>
      <c r="H1952" s="277">
        <v>0.19</v>
      </c>
      <c r="I1952" s="278"/>
      <c r="J1952" s="279">
        <f>ROUND(I1952*H1952,2)</f>
        <v>0</v>
      </c>
      <c r="K1952" s="275" t="s">
        <v>2398</v>
      </c>
      <c r="L1952" s="280"/>
      <c r="M1952" s="281" t="s">
        <v>1</v>
      </c>
      <c r="N1952" s="282" t="s">
        <v>38</v>
      </c>
      <c r="O1952" s="86"/>
      <c r="P1952" s="246">
        <f>O1952*H1952</f>
        <v>0</v>
      </c>
      <c r="Q1952" s="246">
        <v>0.0174</v>
      </c>
      <c r="R1952" s="246">
        <f>Q1952*H1952</f>
        <v>0.003306</v>
      </c>
      <c r="S1952" s="246">
        <v>0</v>
      </c>
      <c r="T1952" s="247">
        <f>S1952*H1952</f>
        <v>0</v>
      </c>
      <c r="AR1952" s="248" t="s">
        <v>178</v>
      </c>
      <c r="AT1952" s="248" t="s">
        <v>174</v>
      </c>
      <c r="AU1952" s="248" t="s">
        <v>83</v>
      </c>
      <c r="AY1952" s="17" t="s">
        <v>139</v>
      </c>
      <c r="BE1952" s="249">
        <f>IF(N1952="základní",J1952,0)</f>
        <v>0</v>
      </c>
      <c r="BF1952" s="249">
        <f>IF(N1952="snížená",J1952,0)</f>
        <v>0</v>
      </c>
      <c r="BG1952" s="249">
        <f>IF(N1952="zákl. přenesená",J1952,0)</f>
        <v>0</v>
      </c>
      <c r="BH1952" s="249">
        <f>IF(N1952="sníž. přenesená",J1952,0)</f>
        <v>0</v>
      </c>
      <c r="BI1952" s="249">
        <f>IF(N1952="nulová",J1952,0)</f>
        <v>0</v>
      </c>
      <c r="BJ1952" s="17" t="s">
        <v>81</v>
      </c>
      <c r="BK1952" s="249">
        <f>ROUND(I1952*H1952,2)</f>
        <v>0</v>
      </c>
      <c r="BL1952" s="17" t="s">
        <v>146</v>
      </c>
      <c r="BM1952" s="248" t="s">
        <v>2429</v>
      </c>
    </row>
    <row r="1953" spans="2:51" s="12" customFormat="1" ht="12">
      <c r="B1953" s="250"/>
      <c r="C1953" s="251"/>
      <c r="D1953" s="252" t="s">
        <v>148</v>
      </c>
      <c r="E1953" s="253" t="s">
        <v>1</v>
      </c>
      <c r="F1953" s="254" t="s">
        <v>2425</v>
      </c>
      <c r="G1953" s="251"/>
      <c r="H1953" s="255">
        <v>0.19</v>
      </c>
      <c r="I1953" s="256"/>
      <c r="J1953" s="251"/>
      <c r="K1953" s="251"/>
      <c r="L1953" s="257"/>
      <c r="M1953" s="258"/>
      <c r="N1953" s="259"/>
      <c r="O1953" s="259"/>
      <c r="P1953" s="259"/>
      <c r="Q1953" s="259"/>
      <c r="R1953" s="259"/>
      <c r="S1953" s="259"/>
      <c r="T1953" s="260"/>
      <c r="AT1953" s="261" t="s">
        <v>148</v>
      </c>
      <c r="AU1953" s="261" t="s">
        <v>83</v>
      </c>
      <c r="AV1953" s="12" t="s">
        <v>83</v>
      </c>
      <c r="AW1953" s="12" t="s">
        <v>30</v>
      </c>
      <c r="AX1953" s="12" t="s">
        <v>73</v>
      </c>
      <c r="AY1953" s="261" t="s">
        <v>139</v>
      </c>
    </row>
    <row r="1954" spans="2:51" s="13" customFormat="1" ht="12">
      <c r="B1954" s="262"/>
      <c r="C1954" s="263"/>
      <c r="D1954" s="252" t="s">
        <v>148</v>
      </c>
      <c r="E1954" s="264" t="s">
        <v>1</v>
      </c>
      <c r="F1954" s="265" t="s">
        <v>150</v>
      </c>
      <c r="G1954" s="263"/>
      <c r="H1954" s="266">
        <v>0.19</v>
      </c>
      <c r="I1954" s="267"/>
      <c r="J1954" s="263"/>
      <c r="K1954" s="263"/>
      <c r="L1954" s="268"/>
      <c r="M1954" s="269"/>
      <c r="N1954" s="270"/>
      <c r="O1954" s="270"/>
      <c r="P1954" s="270"/>
      <c r="Q1954" s="270"/>
      <c r="R1954" s="270"/>
      <c r="S1954" s="270"/>
      <c r="T1954" s="271"/>
      <c r="AT1954" s="272" t="s">
        <v>148</v>
      </c>
      <c r="AU1954" s="272" t="s">
        <v>83</v>
      </c>
      <c r="AV1954" s="13" t="s">
        <v>146</v>
      </c>
      <c r="AW1954" s="13" t="s">
        <v>30</v>
      </c>
      <c r="AX1954" s="13" t="s">
        <v>81</v>
      </c>
      <c r="AY1954" s="272" t="s">
        <v>139</v>
      </c>
    </row>
    <row r="1955" spans="2:65" s="1" customFormat="1" ht="16.5" customHeight="1">
      <c r="B1955" s="38"/>
      <c r="C1955" s="237" t="s">
        <v>2430</v>
      </c>
      <c r="D1955" s="237" t="s">
        <v>141</v>
      </c>
      <c r="E1955" s="238" t="s">
        <v>2431</v>
      </c>
      <c r="F1955" s="239" t="s">
        <v>2432</v>
      </c>
      <c r="G1955" s="240" t="s">
        <v>433</v>
      </c>
      <c r="H1955" s="241">
        <v>2.34</v>
      </c>
      <c r="I1955" s="242"/>
      <c r="J1955" s="243">
        <f>ROUND(I1955*H1955,2)</f>
        <v>0</v>
      </c>
      <c r="K1955" s="239" t="s">
        <v>145</v>
      </c>
      <c r="L1955" s="43"/>
      <c r="M1955" s="244" t="s">
        <v>1</v>
      </c>
      <c r="N1955" s="245" t="s">
        <v>38</v>
      </c>
      <c r="O1955" s="86"/>
      <c r="P1955" s="246">
        <f>O1955*H1955</f>
        <v>0</v>
      </c>
      <c r="Q1955" s="246">
        <v>0</v>
      </c>
      <c r="R1955" s="246">
        <f>Q1955*H1955</f>
        <v>0</v>
      </c>
      <c r="S1955" s="246">
        <v>0.261</v>
      </c>
      <c r="T1955" s="247">
        <f>S1955*H1955</f>
        <v>0.61074</v>
      </c>
      <c r="AR1955" s="248" t="s">
        <v>146</v>
      </c>
      <c r="AT1955" s="248" t="s">
        <v>141</v>
      </c>
      <c r="AU1955" s="248" t="s">
        <v>83</v>
      </c>
      <c r="AY1955" s="17" t="s">
        <v>139</v>
      </c>
      <c r="BE1955" s="249">
        <f>IF(N1955="základní",J1955,0)</f>
        <v>0</v>
      </c>
      <c r="BF1955" s="249">
        <f>IF(N1955="snížená",J1955,0)</f>
        <v>0</v>
      </c>
      <c r="BG1955" s="249">
        <f>IF(N1955="zákl. přenesená",J1955,0)</f>
        <v>0</v>
      </c>
      <c r="BH1955" s="249">
        <f>IF(N1955="sníž. přenesená",J1955,0)</f>
        <v>0</v>
      </c>
      <c r="BI1955" s="249">
        <f>IF(N1955="nulová",J1955,0)</f>
        <v>0</v>
      </c>
      <c r="BJ1955" s="17" t="s">
        <v>81</v>
      </c>
      <c r="BK1955" s="249">
        <f>ROUND(I1955*H1955,2)</f>
        <v>0</v>
      </c>
      <c r="BL1955" s="17" t="s">
        <v>146</v>
      </c>
      <c r="BM1955" s="248" t="s">
        <v>2433</v>
      </c>
    </row>
    <row r="1956" spans="2:51" s="12" customFormat="1" ht="12">
      <c r="B1956" s="250"/>
      <c r="C1956" s="251"/>
      <c r="D1956" s="252" t="s">
        <v>148</v>
      </c>
      <c r="E1956" s="253" t="s">
        <v>1</v>
      </c>
      <c r="F1956" s="254" t="s">
        <v>2434</v>
      </c>
      <c r="G1956" s="251"/>
      <c r="H1956" s="255">
        <v>2.34</v>
      </c>
      <c r="I1956" s="256"/>
      <c r="J1956" s="251"/>
      <c r="K1956" s="251"/>
      <c r="L1956" s="257"/>
      <c r="M1956" s="258"/>
      <c r="N1956" s="259"/>
      <c r="O1956" s="259"/>
      <c r="P1956" s="259"/>
      <c r="Q1956" s="259"/>
      <c r="R1956" s="259"/>
      <c r="S1956" s="259"/>
      <c r="T1956" s="260"/>
      <c r="AT1956" s="261" t="s">
        <v>148</v>
      </c>
      <c r="AU1956" s="261" t="s">
        <v>83</v>
      </c>
      <c r="AV1956" s="12" t="s">
        <v>83</v>
      </c>
      <c r="AW1956" s="12" t="s">
        <v>30</v>
      </c>
      <c r="AX1956" s="12" t="s">
        <v>73</v>
      </c>
      <c r="AY1956" s="261" t="s">
        <v>139</v>
      </c>
    </row>
    <row r="1957" spans="2:51" s="13" customFormat="1" ht="12">
      <c r="B1957" s="262"/>
      <c r="C1957" s="263"/>
      <c r="D1957" s="252" t="s">
        <v>148</v>
      </c>
      <c r="E1957" s="264" t="s">
        <v>1</v>
      </c>
      <c r="F1957" s="265" t="s">
        <v>150</v>
      </c>
      <c r="G1957" s="263"/>
      <c r="H1957" s="266">
        <v>2.34</v>
      </c>
      <c r="I1957" s="267"/>
      <c r="J1957" s="263"/>
      <c r="K1957" s="263"/>
      <c r="L1957" s="268"/>
      <c r="M1957" s="269"/>
      <c r="N1957" s="270"/>
      <c r="O1957" s="270"/>
      <c r="P1957" s="270"/>
      <c r="Q1957" s="270"/>
      <c r="R1957" s="270"/>
      <c r="S1957" s="270"/>
      <c r="T1957" s="271"/>
      <c r="AT1957" s="272" t="s">
        <v>148</v>
      </c>
      <c r="AU1957" s="272" t="s">
        <v>83</v>
      </c>
      <c r="AV1957" s="13" t="s">
        <v>146</v>
      </c>
      <c r="AW1957" s="13" t="s">
        <v>30</v>
      </c>
      <c r="AX1957" s="13" t="s">
        <v>81</v>
      </c>
      <c r="AY1957" s="272" t="s">
        <v>139</v>
      </c>
    </row>
    <row r="1958" spans="2:65" s="1" customFormat="1" ht="24" customHeight="1">
      <c r="B1958" s="38"/>
      <c r="C1958" s="237" t="s">
        <v>2435</v>
      </c>
      <c r="D1958" s="237" t="s">
        <v>141</v>
      </c>
      <c r="E1958" s="238" t="s">
        <v>2436</v>
      </c>
      <c r="F1958" s="239" t="s">
        <v>2437</v>
      </c>
      <c r="G1958" s="240" t="s">
        <v>144</v>
      </c>
      <c r="H1958" s="241">
        <v>2.45</v>
      </c>
      <c r="I1958" s="242"/>
      <c r="J1958" s="243">
        <f>ROUND(I1958*H1958,2)</f>
        <v>0</v>
      </c>
      <c r="K1958" s="239" t="s">
        <v>145</v>
      </c>
      <c r="L1958" s="43"/>
      <c r="M1958" s="244" t="s">
        <v>1</v>
      </c>
      <c r="N1958" s="245" t="s">
        <v>38</v>
      </c>
      <c r="O1958" s="86"/>
      <c r="P1958" s="246">
        <f>O1958*H1958</f>
        <v>0</v>
      </c>
      <c r="Q1958" s="246">
        <v>0</v>
      </c>
      <c r="R1958" s="246">
        <f>Q1958*H1958</f>
        <v>0</v>
      </c>
      <c r="S1958" s="246">
        <v>1.8</v>
      </c>
      <c r="T1958" s="247">
        <f>S1958*H1958</f>
        <v>4.41</v>
      </c>
      <c r="AR1958" s="248" t="s">
        <v>146</v>
      </c>
      <c r="AT1958" s="248" t="s">
        <v>141</v>
      </c>
      <c r="AU1958" s="248" t="s">
        <v>83</v>
      </c>
      <c r="AY1958" s="17" t="s">
        <v>139</v>
      </c>
      <c r="BE1958" s="249">
        <f>IF(N1958="základní",J1958,0)</f>
        <v>0</v>
      </c>
      <c r="BF1958" s="249">
        <f>IF(N1958="snížená",J1958,0)</f>
        <v>0</v>
      </c>
      <c r="BG1958" s="249">
        <f>IF(N1958="zákl. přenesená",J1958,0)</f>
        <v>0</v>
      </c>
      <c r="BH1958" s="249">
        <f>IF(N1958="sníž. přenesená",J1958,0)</f>
        <v>0</v>
      </c>
      <c r="BI1958" s="249">
        <f>IF(N1958="nulová",J1958,0)</f>
        <v>0</v>
      </c>
      <c r="BJ1958" s="17" t="s">
        <v>81</v>
      </c>
      <c r="BK1958" s="249">
        <f>ROUND(I1958*H1958,2)</f>
        <v>0</v>
      </c>
      <c r="BL1958" s="17" t="s">
        <v>146</v>
      </c>
      <c r="BM1958" s="248" t="s">
        <v>2438</v>
      </c>
    </row>
    <row r="1959" spans="2:51" s="12" customFormat="1" ht="12">
      <c r="B1959" s="250"/>
      <c r="C1959" s="251"/>
      <c r="D1959" s="252" t="s">
        <v>148</v>
      </c>
      <c r="E1959" s="253" t="s">
        <v>1</v>
      </c>
      <c r="F1959" s="254" t="s">
        <v>2439</v>
      </c>
      <c r="G1959" s="251"/>
      <c r="H1959" s="255">
        <v>0.702</v>
      </c>
      <c r="I1959" s="256"/>
      <c r="J1959" s="251"/>
      <c r="K1959" s="251"/>
      <c r="L1959" s="257"/>
      <c r="M1959" s="258"/>
      <c r="N1959" s="259"/>
      <c r="O1959" s="259"/>
      <c r="P1959" s="259"/>
      <c r="Q1959" s="259"/>
      <c r="R1959" s="259"/>
      <c r="S1959" s="259"/>
      <c r="T1959" s="260"/>
      <c r="AT1959" s="261" t="s">
        <v>148</v>
      </c>
      <c r="AU1959" s="261" t="s">
        <v>83</v>
      </c>
      <c r="AV1959" s="12" t="s">
        <v>83</v>
      </c>
      <c r="AW1959" s="12" t="s">
        <v>30</v>
      </c>
      <c r="AX1959" s="12" t="s">
        <v>73</v>
      </c>
      <c r="AY1959" s="261" t="s">
        <v>139</v>
      </c>
    </row>
    <row r="1960" spans="2:51" s="12" customFormat="1" ht="12">
      <c r="B1960" s="250"/>
      <c r="C1960" s="251"/>
      <c r="D1960" s="252" t="s">
        <v>148</v>
      </c>
      <c r="E1960" s="253" t="s">
        <v>1</v>
      </c>
      <c r="F1960" s="254" t="s">
        <v>2440</v>
      </c>
      <c r="G1960" s="251"/>
      <c r="H1960" s="255">
        <v>1.748</v>
      </c>
      <c r="I1960" s="256"/>
      <c r="J1960" s="251"/>
      <c r="K1960" s="251"/>
      <c r="L1960" s="257"/>
      <c r="M1960" s="258"/>
      <c r="N1960" s="259"/>
      <c r="O1960" s="259"/>
      <c r="P1960" s="259"/>
      <c r="Q1960" s="259"/>
      <c r="R1960" s="259"/>
      <c r="S1960" s="259"/>
      <c r="T1960" s="260"/>
      <c r="AT1960" s="261" t="s">
        <v>148</v>
      </c>
      <c r="AU1960" s="261" t="s">
        <v>83</v>
      </c>
      <c r="AV1960" s="12" t="s">
        <v>83</v>
      </c>
      <c r="AW1960" s="12" t="s">
        <v>30</v>
      </c>
      <c r="AX1960" s="12" t="s">
        <v>73</v>
      </c>
      <c r="AY1960" s="261" t="s">
        <v>139</v>
      </c>
    </row>
    <row r="1961" spans="2:51" s="13" customFormat="1" ht="12">
      <c r="B1961" s="262"/>
      <c r="C1961" s="263"/>
      <c r="D1961" s="252" t="s">
        <v>148</v>
      </c>
      <c r="E1961" s="264" t="s">
        <v>1</v>
      </c>
      <c r="F1961" s="265" t="s">
        <v>150</v>
      </c>
      <c r="G1961" s="263"/>
      <c r="H1961" s="266">
        <v>2.45</v>
      </c>
      <c r="I1961" s="267"/>
      <c r="J1961" s="263"/>
      <c r="K1961" s="263"/>
      <c r="L1961" s="268"/>
      <c r="M1961" s="269"/>
      <c r="N1961" s="270"/>
      <c r="O1961" s="270"/>
      <c r="P1961" s="270"/>
      <c r="Q1961" s="270"/>
      <c r="R1961" s="270"/>
      <c r="S1961" s="270"/>
      <c r="T1961" s="271"/>
      <c r="AT1961" s="272" t="s">
        <v>148</v>
      </c>
      <c r="AU1961" s="272" t="s">
        <v>83</v>
      </c>
      <c r="AV1961" s="13" t="s">
        <v>146</v>
      </c>
      <c r="AW1961" s="13" t="s">
        <v>30</v>
      </c>
      <c r="AX1961" s="13" t="s">
        <v>81</v>
      </c>
      <c r="AY1961" s="272" t="s">
        <v>139</v>
      </c>
    </row>
    <row r="1962" spans="2:65" s="1" customFormat="1" ht="24" customHeight="1">
      <c r="B1962" s="38"/>
      <c r="C1962" s="237" t="s">
        <v>2441</v>
      </c>
      <c r="D1962" s="237" t="s">
        <v>141</v>
      </c>
      <c r="E1962" s="238" t="s">
        <v>2442</v>
      </c>
      <c r="F1962" s="239" t="s">
        <v>2443</v>
      </c>
      <c r="G1962" s="240" t="s">
        <v>193</v>
      </c>
      <c r="H1962" s="241">
        <v>6.118</v>
      </c>
      <c r="I1962" s="242"/>
      <c r="J1962" s="243">
        <f>ROUND(I1962*H1962,2)</f>
        <v>0</v>
      </c>
      <c r="K1962" s="239" t="s">
        <v>145</v>
      </c>
      <c r="L1962" s="43"/>
      <c r="M1962" s="244" t="s">
        <v>1</v>
      </c>
      <c r="N1962" s="245" t="s">
        <v>38</v>
      </c>
      <c r="O1962" s="86"/>
      <c r="P1962" s="246">
        <f>O1962*H1962</f>
        <v>0</v>
      </c>
      <c r="Q1962" s="246">
        <v>0</v>
      </c>
      <c r="R1962" s="246">
        <f>Q1962*H1962</f>
        <v>0</v>
      </c>
      <c r="S1962" s="246">
        <v>1.253</v>
      </c>
      <c r="T1962" s="247">
        <f>S1962*H1962</f>
        <v>7.6658539999999995</v>
      </c>
      <c r="AR1962" s="248" t="s">
        <v>146</v>
      </c>
      <c r="AT1962" s="248" t="s">
        <v>141</v>
      </c>
      <c r="AU1962" s="248" t="s">
        <v>83</v>
      </c>
      <c r="AY1962" s="17" t="s">
        <v>139</v>
      </c>
      <c r="BE1962" s="249">
        <f>IF(N1962="základní",J1962,0)</f>
        <v>0</v>
      </c>
      <c r="BF1962" s="249">
        <f>IF(N1962="snížená",J1962,0)</f>
        <v>0</v>
      </c>
      <c r="BG1962" s="249">
        <f>IF(N1962="zákl. přenesená",J1962,0)</f>
        <v>0</v>
      </c>
      <c r="BH1962" s="249">
        <f>IF(N1962="sníž. přenesená",J1962,0)</f>
        <v>0</v>
      </c>
      <c r="BI1962" s="249">
        <f>IF(N1962="nulová",J1962,0)</f>
        <v>0</v>
      </c>
      <c r="BJ1962" s="17" t="s">
        <v>81</v>
      </c>
      <c r="BK1962" s="249">
        <f>ROUND(I1962*H1962,2)</f>
        <v>0</v>
      </c>
      <c r="BL1962" s="17" t="s">
        <v>146</v>
      </c>
      <c r="BM1962" s="248" t="s">
        <v>2444</v>
      </c>
    </row>
    <row r="1963" spans="2:51" s="14" customFormat="1" ht="12">
      <c r="B1963" s="289"/>
      <c r="C1963" s="290"/>
      <c r="D1963" s="252" t="s">
        <v>148</v>
      </c>
      <c r="E1963" s="291" t="s">
        <v>1</v>
      </c>
      <c r="F1963" s="292" t="s">
        <v>1645</v>
      </c>
      <c r="G1963" s="290"/>
      <c r="H1963" s="291" t="s">
        <v>1</v>
      </c>
      <c r="I1963" s="293"/>
      <c r="J1963" s="290"/>
      <c r="K1963" s="290"/>
      <c r="L1963" s="294"/>
      <c r="M1963" s="295"/>
      <c r="N1963" s="296"/>
      <c r="O1963" s="296"/>
      <c r="P1963" s="296"/>
      <c r="Q1963" s="296"/>
      <c r="R1963" s="296"/>
      <c r="S1963" s="296"/>
      <c r="T1963" s="297"/>
      <c r="AT1963" s="298" t="s">
        <v>148</v>
      </c>
      <c r="AU1963" s="298" t="s">
        <v>83</v>
      </c>
      <c r="AV1963" s="14" t="s">
        <v>81</v>
      </c>
      <c r="AW1963" s="14" t="s">
        <v>30</v>
      </c>
      <c r="AX1963" s="14" t="s">
        <v>73</v>
      </c>
      <c r="AY1963" s="298" t="s">
        <v>139</v>
      </c>
    </row>
    <row r="1964" spans="2:51" s="12" customFormat="1" ht="12">
      <c r="B1964" s="250"/>
      <c r="C1964" s="251"/>
      <c r="D1964" s="252" t="s">
        <v>148</v>
      </c>
      <c r="E1964" s="253" t="s">
        <v>1</v>
      </c>
      <c r="F1964" s="254" t="s">
        <v>2445</v>
      </c>
      <c r="G1964" s="251"/>
      <c r="H1964" s="255">
        <v>6.118</v>
      </c>
      <c r="I1964" s="256"/>
      <c r="J1964" s="251"/>
      <c r="K1964" s="251"/>
      <c r="L1964" s="257"/>
      <c r="M1964" s="258"/>
      <c r="N1964" s="259"/>
      <c r="O1964" s="259"/>
      <c r="P1964" s="259"/>
      <c r="Q1964" s="259"/>
      <c r="R1964" s="259"/>
      <c r="S1964" s="259"/>
      <c r="T1964" s="260"/>
      <c r="AT1964" s="261" t="s">
        <v>148</v>
      </c>
      <c r="AU1964" s="261" t="s">
        <v>83</v>
      </c>
      <c r="AV1964" s="12" t="s">
        <v>83</v>
      </c>
      <c r="AW1964" s="12" t="s">
        <v>30</v>
      </c>
      <c r="AX1964" s="12" t="s">
        <v>73</v>
      </c>
      <c r="AY1964" s="261" t="s">
        <v>139</v>
      </c>
    </row>
    <row r="1965" spans="2:51" s="13" customFormat="1" ht="12">
      <c r="B1965" s="262"/>
      <c r="C1965" s="263"/>
      <c r="D1965" s="252" t="s">
        <v>148</v>
      </c>
      <c r="E1965" s="264" t="s">
        <v>1</v>
      </c>
      <c r="F1965" s="265" t="s">
        <v>150</v>
      </c>
      <c r="G1965" s="263"/>
      <c r="H1965" s="266">
        <v>6.118</v>
      </c>
      <c r="I1965" s="267"/>
      <c r="J1965" s="263"/>
      <c r="K1965" s="263"/>
      <c r="L1965" s="268"/>
      <c r="M1965" s="269"/>
      <c r="N1965" s="270"/>
      <c r="O1965" s="270"/>
      <c r="P1965" s="270"/>
      <c r="Q1965" s="270"/>
      <c r="R1965" s="270"/>
      <c r="S1965" s="270"/>
      <c r="T1965" s="271"/>
      <c r="AT1965" s="272" t="s">
        <v>148</v>
      </c>
      <c r="AU1965" s="272" t="s">
        <v>83</v>
      </c>
      <c r="AV1965" s="13" t="s">
        <v>146</v>
      </c>
      <c r="AW1965" s="13" t="s">
        <v>30</v>
      </c>
      <c r="AX1965" s="13" t="s">
        <v>81</v>
      </c>
      <c r="AY1965" s="272" t="s">
        <v>139</v>
      </c>
    </row>
    <row r="1966" spans="2:65" s="1" customFormat="1" ht="36" customHeight="1">
      <c r="B1966" s="38"/>
      <c r="C1966" s="237" t="s">
        <v>2446</v>
      </c>
      <c r="D1966" s="237" t="s">
        <v>141</v>
      </c>
      <c r="E1966" s="238" t="s">
        <v>2447</v>
      </c>
      <c r="F1966" s="239" t="s">
        <v>2448</v>
      </c>
      <c r="G1966" s="240" t="s">
        <v>144</v>
      </c>
      <c r="H1966" s="241">
        <v>26.277</v>
      </c>
      <c r="I1966" s="242"/>
      <c r="J1966" s="243">
        <f>ROUND(I1966*H1966,2)</f>
        <v>0</v>
      </c>
      <c r="K1966" s="239" t="s">
        <v>145</v>
      </c>
      <c r="L1966" s="43"/>
      <c r="M1966" s="244" t="s">
        <v>1</v>
      </c>
      <c r="N1966" s="245" t="s">
        <v>38</v>
      </c>
      <c r="O1966" s="86"/>
      <c r="P1966" s="246">
        <f>O1966*H1966</f>
        <v>0</v>
      </c>
      <c r="Q1966" s="246">
        <v>0</v>
      </c>
      <c r="R1966" s="246">
        <f>Q1966*H1966</f>
        <v>0</v>
      </c>
      <c r="S1966" s="246">
        <v>2.2</v>
      </c>
      <c r="T1966" s="247">
        <f>S1966*H1966</f>
        <v>57.809400000000004</v>
      </c>
      <c r="AR1966" s="248" t="s">
        <v>146</v>
      </c>
      <c r="AT1966" s="248" t="s">
        <v>141</v>
      </c>
      <c r="AU1966" s="248" t="s">
        <v>83</v>
      </c>
      <c r="AY1966" s="17" t="s">
        <v>139</v>
      </c>
      <c r="BE1966" s="249">
        <f>IF(N1966="základní",J1966,0)</f>
        <v>0</v>
      </c>
      <c r="BF1966" s="249">
        <f>IF(N1966="snížená",J1966,0)</f>
        <v>0</v>
      </c>
      <c r="BG1966" s="249">
        <f>IF(N1966="zákl. přenesená",J1966,0)</f>
        <v>0</v>
      </c>
      <c r="BH1966" s="249">
        <f>IF(N1966="sníž. přenesená",J1966,0)</f>
        <v>0</v>
      </c>
      <c r="BI1966" s="249">
        <f>IF(N1966="nulová",J1966,0)</f>
        <v>0</v>
      </c>
      <c r="BJ1966" s="17" t="s">
        <v>81</v>
      </c>
      <c r="BK1966" s="249">
        <f>ROUND(I1966*H1966,2)</f>
        <v>0</v>
      </c>
      <c r="BL1966" s="17" t="s">
        <v>146</v>
      </c>
      <c r="BM1966" s="248" t="s">
        <v>2449</v>
      </c>
    </row>
    <row r="1967" spans="2:51" s="12" customFormat="1" ht="12">
      <c r="B1967" s="250"/>
      <c r="C1967" s="251"/>
      <c r="D1967" s="252" t="s">
        <v>148</v>
      </c>
      <c r="E1967" s="253" t="s">
        <v>1</v>
      </c>
      <c r="F1967" s="254" t="s">
        <v>2450</v>
      </c>
      <c r="G1967" s="251"/>
      <c r="H1967" s="255">
        <v>26.277</v>
      </c>
      <c r="I1967" s="256"/>
      <c r="J1967" s="251"/>
      <c r="K1967" s="251"/>
      <c r="L1967" s="257"/>
      <c r="M1967" s="258"/>
      <c r="N1967" s="259"/>
      <c r="O1967" s="259"/>
      <c r="P1967" s="259"/>
      <c r="Q1967" s="259"/>
      <c r="R1967" s="259"/>
      <c r="S1967" s="259"/>
      <c r="T1967" s="260"/>
      <c r="AT1967" s="261" t="s">
        <v>148</v>
      </c>
      <c r="AU1967" s="261" t="s">
        <v>83</v>
      </c>
      <c r="AV1967" s="12" t="s">
        <v>83</v>
      </c>
      <c r="AW1967" s="12" t="s">
        <v>30</v>
      </c>
      <c r="AX1967" s="12" t="s">
        <v>73</v>
      </c>
      <c r="AY1967" s="261" t="s">
        <v>139</v>
      </c>
    </row>
    <row r="1968" spans="2:51" s="13" customFormat="1" ht="12">
      <c r="B1968" s="262"/>
      <c r="C1968" s="263"/>
      <c r="D1968" s="252" t="s">
        <v>148</v>
      </c>
      <c r="E1968" s="264" t="s">
        <v>1</v>
      </c>
      <c r="F1968" s="265" t="s">
        <v>150</v>
      </c>
      <c r="G1968" s="263"/>
      <c r="H1968" s="266">
        <v>26.277</v>
      </c>
      <c r="I1968" s="267"/>
      <c r="J1968" s="263"/>
      <c r="K1968" s="263"/>
      <c r="L1968" s="268"/>
      <c r="M1968" s="269"/>
      <c r="N1968" s="270"/>
      <c r="O1968" s="270"/>
      <c r="P1968" s="270"/>
      <c r="Q1968" s="270"/>
      <c r="R1968" s="270"/>
      <c r="S1968" s="270"/>
      <c r="T1968" s="271"/>
      <c r="AT1968" s="272" t="s">
        <v>148</v>
      </c>
      <c r="AU1968" s="272" t="s">
        <v>83</v>
      </c>
      <c r="AV1968" s="13" t="s">
        <v>146</v>
      </c>
      <c r="AW1968" s="13" t="s">
        <v>30</v>
      </c>
      <c r="AX1968" s="13" t="s">
        <v>81</v>
      </c>
      <c r="AY1968" s="272" t="s">
        <v>139</v>
      </c>
    </row>
    <row r="1969" spans="2:65" s="1" customFormat="1" ht="24" customHeight="1">
      <c r="B1969" s="38"/>
      <c r="C1969" s="237" t="s">
        <v>2451</v>
      </c>
      <c r="D1969" s="237" t="s">
        <v>141</v>
      </c>
      <c r="E1969" s="238" t="s">
        <v>2452</v>
      </c>
      <c r="F1969" s="239" t="s">
        <v>2453</v>
      </c>
      <c r="G1969" s="240" t="s">
        <v>433</v>
      </c>
      <c r="H1969" s="241">
        <v>33.725</v>
      </c>
      <c r="I1969" s="242"/>
      <c r="J1969" s="243">
        <f>ROUND(I1969*H1969,2)</f>
        <v>0</v>
      </c>
      <c r="K1969" s="239" t="s">
        <v>145</v>
      </c>
      <c r="L1969" s="43"/>
      <c r="M1969" s="244" t="s">
        <v>1</v>
      </c>
      <c r="N1969" s="245" t="s">
        <v>38</v>
      </c>
      <c r="O1969" s="86"/>
      <c r="P1969" s="246">
        <f>O1969*H1969</f>
        <v>0</v>
      </c>
      <c r="Q1969" s="246">
        <v>0</v>
      </c>
      <c r="R1969" s="246">
        <f>Q1969*H1969</f>
        <v>0</v>
      </c>
      <c r="S1969" s="246">
        <v>0.054</v>
      </c>
      <c r="T1969" s="247">
        <f>S1969*H1969</f>
        <v>1.82115</v>
      </c>
      <c r="AR1969" s="248" t="s">
        <v>146</v>
      </c>
      <c r="AT1969" s="248" t="s">
        <v>141</v>
      </c>
      <c r="AU1969" s="248" t="s">
        <v>83</v>
      </c>
      <c r="AY1969" s="17" t="s">
        <v>139</v>
      </c>
      <c r="BE1969" s="249">
        <f>IF(N1969="základní",J1969,0)</f>
        <v>0</v>
      </c>
      <c r="BF1969" s="249">
        <f>IF(N1969="snížená",J1969,0)</f>
        <v>0</v>
      </c>
      <c r="BG1969" s="249">
        <f>IF(N1969="zákl. přenesená",J1969,0)</f>
        <v>0</v>
      </c>
      <c r="BH1969" s="249">
        <f>IF(N1969="sníž. přenesená",J1969,0)</f>
        <v>0</v>
      </c>
      <c r="BI1969" s="249">
        <f>IF(N1969="nulová",J1969,0)</f>
        <v>0</v>
      </c>
      <c r="BJ1969" s="17" t="s">
        <v>81</v>
      </c>
      <c r="BK1969" s="249">
        <f>ROUND(I1969*H1969,2)</f>
        <v>0</v>
      </c>
      <c r="BL1969" s="17" t="s">
        <v>146</v>
      </c>
      <c r="BM1969" s="248" t="s">
        <v>2454</v>
      </c>
    </row>
    <row r="1970" spans="2:51" s="12" customFormat="1" ht="12">
      <c r="B1970" s="250"/>
      <c r="C1970" s="251"/>
      <c r="D1970" s="252" t="s">
        <v>148</v>
      </c>
      <c r="E1970" s="253" t="s">
        <v>1</v>
      </c>
      <c r="F1970" s="254" t="s">
        <v>2455</v>
      </c>
      <c r="G1970" s="251"/>
      <c r="H1970" s="255">
        <v>19.492</v>
      </c>
      <c r="I1970" s="256"/>
      <c r="J1970" s="251"/>
      <c r="K1970" s="251"/>
      <c r="L1970" s="257"/>
      <c r="M1970" s="258"/>
      <c r="N1970" s="259"/>
      <c r="O1970" s="259"/>
      <c r="P1970" s="259"/>
      <c r="Q1970" s="259"/>
      <c r="R1970" s="259"/>
      <c r="S1970" s="259"/>
      <c r="T1970" s="260"/>
      <c r="AT1970" s="261" t="s">
        <v>148</v>
      </c>
      <c r="AU1970" s="261" t="s">
        <v>83</v>
      </c>
      <c r="AV1970" s="12" t="s">
        <v>83</v>
      </c>
      <c r="AW1970" s="12" t="s">
        <v>30</v>
      </c>
      <c r="AX1970" s="12" t="s">
        <v>73</v>
      </c>
      <c r="AY1970" s="261" t="s">
        <v>139</v>
      </c>
    </row>
    <row r="1971" spans="2:51" s="12" customFormat="1" ht="12">
      <c r="B1971" s="250"/>
      <c r="C1971" s="251"/>
      <c r="D1971" s="252" t="s">
        <v>148</v>
      </c>
      <c r="E1971" s="253" t="s">
        <v>1</v>
      </c>
      <c r="F1971" s="254" t="s">
        <v>2456</v>
      </c>
      <c r="G1971" s="251"/>
      <c r="H1971" s="255">
        <v>6.115</v>
      </c>
      <c r="I1971" s="256"/>
      <c r="J1971" s="251"/>
      <c r="K1971" s="251"/>
      <c r="L1971" s="257"/>
      <c r="M1971" s="258"/>
      <c r="N1971" s="259"/>
      <c r="O1971" s="259"/>
      <c r="P1971" s="259"/>
      <c r="Q1971" s="259"/>
      <c r="R1971" s="259"/>
      <c r="S1971" s="259"/>
      <c r="T1971" s="260"/>
      <c r="AT1971" s="261" t="s">
        <v>148</v>
      </c>
      <c r="AU1971" s="261" t="s">
        <v>83</v>
      </c>
      <c r="AV1971" s="12" t="s">
        <v>83</v>
      </c>
      <c r="AW1971" s="12" t="s">
        <v>30</v>
      </c>
      <c r="AX1971" s="12" t="s">
        <v>73</v>
      </c>
      <c r="AY1971" s="261" t="s">
        <v>139</v>
      </c>
    </row>
    <row r="1972" spans="2:51" s="12" customFormat="1" ht="12">
      <c r="B1972" s="250"/>
      <c r="C1972" s="251"/>
      <c r="D1972" s="252" t="s">
        <v>148</v>
      </c>
      <c r="E1972" s="253" t="s">
        <v>1</v>
      </c>
      <c r="F1972" s="254" t="s">
        <v>2457</v>
      </c>
      <c r="G1972" s="251"/>
      <c r="H1972" s="255">
        <v>8.118</v>
      </c>
      <c r="I1972" s="256"/>
      <c r="J1972" s="251"/>
      <c r="K1972" s="251"/>
      <c r="L1972" s="257"/>
      <c r="M1972" s="258"/>
      <c r="N1972" s="259"/>
      <c r="O1972" s="259"/>
      <c r="P1972" s="259"/>
      <c r="Q1972" s="259"/>
      <c r="R1972" s="259"/>
      <c r="S1972" s="259"/>
      <c r="T1972" s="260"/>
      <c r="AT1972" s="261" t="s">
        <v>148</v>
      </c>
      <c r="AU1972" s="261" t="s">
        <v>83</v>
      </c>
      <c r="AV1972" s="12" t="s">
        <v>83</v>
      </c>
      <c r="AW1972" s="12" t="s">
        <v>30</v>
      </c>
      <c r="AX1972" s="12" t="s">
        <v>73</v>
      </c>
      <c r="AY1972" s="261" t="s">
        <v>139</v>
      </c>
    </row>
    <row r="1973" spans="2:51" s="13" customFormat="1" ht="12">
      <c r="B1973" s="262"/>
      <c r="C1973" s="263"/>
      <c r="D1973" s="252" t="s">
        <v>148</v>
      </c>
      <c r="E1973" s="264" t="s">
        <v>1</v>
      </c>
      <c r="F1973" s="265" t="s">
        <v>150</v>
      </c>
      <c r="G1973" s="263"/>
      <c r="H1973" s="266">
        <v>33.725</v>
      </c>
      <c r="I1973" s="267"/>
      <c r="J1973" s="263"/>
      <c r="K1973" s="263"/>
      <c r="L1973" s="268"/>
      <c r="M1973" s="269"/>
      <c r="N1973" s="270"/>
      <c r="O1973" s="270"/>
      <c r="P1973" s="270"/>
      <c r="Q1973" s="270"/>
      <c r="R1973" s="270"/>
      <c r="S1973" s="270"/>
      <c r="T1973" s="271"/>
      <c r="AT1973" s="272" t="s">
        <v>148</v>
      </c>
      <c r="AU1973" s="272" t="s">
        <v>83</v>
      </c>
      <c r="AV1973" s="13" t="s">
        <v>146</v>
      </c>
      <c r="AW1973" s="13" t="s">
        <v>30</v>
      </c>
      <c r="AX1973" s="13" t="s">
        <v>81</v>
      </c>
      <c r="AY1973" s="272" t="s">
        <v>139</v>
      </c>
    </row>
    <row r="1974" spans="2:65" s="1" customFormat="1" ht="16.5" customHeight="1">
      <c r="B1974" s="38"/>
      <c r="C1974" s="237" t="s">
        <v>2458</v>
      </c>
      <c r="D1974" s="237" t="s">
        <v>141</v>
      </c>
      <c r="E1974" s="238" t="s">
        <v>2459</v>
      </c>
      <c r="F1974" s="239" t="s">
        <v>2460</v>
      </c>
      <c r="G1974" s="240" t="s">
        <v>433</v>
      </c>
      <c r="H1974" s="241">
        <v>4.8</v>
      </c>
      <c r="I1974" s="242"/>
      <c r="J1974" s="243">
        <f>ROUND(I1974*H1974,2)</f>
        <v>0</v>
      </c>
      <c r="K1974" s="239" t="s">
        <v>145</v>
      </c>
      <c r="L1974" s="43"/>
      <c r="M1974" s="244" t="s">
        <v>1</v>
      </c>
      <c r="N1974" s="245" t="s">
        <v>38</v>
      </c>
      <c r="O1974" s="86"/>
      <c r="P1974" s="246">
        <f>O1974*H1974</f>
        <v>0</v>
      </c>
      <c r="Q1974" s="246">
        <v>0</v>
      </c>
      <c r="R1974" s="246">
        <f>Q1974*H1974</f>
        <v>0</v>
      </c>
      <c r="S1974" s="246">
        <v>0.088</v>
      </c>
      <c r="T1974" s="247">
        <f>S1974*H1974</f>
        <v>0.42239999999999994</v>
      </c>
      <c r="AR1974" s="248" t="s">
        <v>146</v>
      </c>
      <c r="AT1974" s="248" t="s">
        <v>141</v>
      </c>
      <c r="AU1974" s="248" t="s">
        <v>83</v>
      </c>
      <c r="AY1974" s="17" t="s">
        <v>139</v>
      </c>
      <c r="BE1974" s="249">
        <f>IF(N1974="základní",J1974,0)</f>
        <v>0</v>
      </c>
      <c r="BF1974" s="249">
        <f>IF(N1974="snížená",J1974,0)</f>
        <v>0</v>
      </c>
      <c r="BG1974" s="249">
        <f>IF(N1974="zákl. přenesená",J1974,0)</f>
        <v>0</v>
      </c>
      <c r="BH1974" s="249">
        <f>IF(N1974="sníž. přenesená",J1974,0)</f>
        <v>0</v>
      </c>
      <c r="BI1974" s="249">
        <f>IF(N1974="nulová",J1974,0)</f>
        <v>0</v>
      </c>
      <c r="BJ1974" s="17" t="s">
        <v>81</v>
      </c>
      <c r="BK1974" s="249">
        <f>ROUND(I1974*H1974,2)</f>
        <v>0</v>
      </c>
      <c r="BL1974" s="17" t="s">
        <v>146</v>
      </c>
      <c r="BM1974" s="248" t="s">
        <v>2461</v>
      </c>
    </row>
    <row r="1975" spans="2:51" s="12" customFormat="1" ht="12">
      <c r="B1975" s="250"/>
      <c r="C1975" s="251"/>
      <c r="D1975" s="252" t="s">
        <v>148</v>
      </c>
      <c r="E1975" s="253" t="s">
        <v>1</v>
      </c>
      <c r="F1975" s="254" t="s">
        <v>2462</v>
      </c>
      <c r="G1975" s="251"/>
      <c r="H1975" s="255">
        <v>4.8</v>
      </c>
      <c r="I1975" s="256"/>
      <c r="J1975" s="251"/>
      <c r="K1975" s="251"/>
      <c r="L1975" s="257"/>
      <c r="M1975" s="258"/>
      <c r="N1975" s="259"/>
      <c r="O1975" s="259"/>
      <c r="P1975" s="259"/>
      <c r="Q1975" s="259"/>
      <c r="R1975" s="259"/>
      <c r="S1975" s="259"/>
      <c r="T1975" s="260"/>
      <c r="AT1975" s="261" t="s">
        <v>148</v>
      </c>
      <c r="AU1975" s="261" t="s">
        <v>83</v>
      </c>
      <c r="AV1975" s="12" t="s">
        <v>83</v>
      </c>
      <c r="AW1975" s="12" t="s">
        <v>30</v>
      </c>
      <c r="AX1975" s="12" t="s">
        <v>73</v>
      </c>
      <c r="AY1975" s="261" t="s">
        <v>139</v>
      </c>
    </row>
    <row r="1976" spans="2:51" s="13" customFormat="1" ht="12">
      <c r="B1976" s="262"/>
      <c r="C1976" s="263"/>
      <c r="D1976" s="252" t="s">
        <v>148</v>
      </c>
      <c r="E1976" s="264" t="s">
        <v>1</v>
      </c>
      <c r="F1976" s="265" t="s">
        <v>150</v>
      </c>
      <c r="G1976" s="263"/>
      <c r="H1976" s="266">
        <v>4.8</v>
      </c>
      <c r="I1976" s="267"/>
      <c r="J1976" s="263"/>
      <c r="K1976" s="263"/>
      <c r="L1976" s="268"/>
      <c r="M1976" s="269"/>
      <c r="N1976" s="270"/>
      <c r="O1976" s="270"/>
      <c r="P1976" s="270"/>
      <c r="Q1976" s="270"/>
      <c r="R1976" s="270"/>
      <c r="S1976" s="270"/>
      <c r="T1976" s="271"/>
      <c r="AT1976" s="272" t="s">
        <v>148</v>
      </c>
      <c r="AU1976" s="272" t="s">
        <v>83</v>
      </c>
      <c r="AV1976" s="13" t="s">
        <v>146</v>
      </c>
      <c r="AW1976" s="13" t="s">
        <v>30</v>
      </c>
      <c r="AX1976" s="13" t="s">
        <v>81</v>
      </c>
      <c r="AY1976" s="272" t="s">
        <v>139</v>
      </c>
    </row>
    <row r="1977" spans="2:65" s="1" customFormat="1" ht="16.5" customHeight="1">
      <c r="B1977" s="38"/>
      <c r="C1977" s="237" t="s">
        <v>2463</v>
      </c>
      <c r="D1977" s="237" t="s">
        <v>141</v>
      </c>
      <c r="E1977" s="238" t="s">
        <v>2464</v>
      </c>
      <c r="F1977" s="239" t="s">
        <v>2465</v>
      </c>
      <c r="G1977" s="240" t="s">
        <v>433</v>
      </c>
      <c r="H1977" s="241">
        <v>23.922</v>
      </c>
      <c r="I1977" s="242"/>
      <c r="J1977" s="243">
        <f>ROUND(I1977*H1977,2)</f>
        <v>0</v>
      </c>
      <c r="K1977" s="239" t="s">
        <v>145</v>
      </c>
      <c r="L1977" s="43"/>
      <c r="M1977" s="244" t="s">
        <v>1</v>
      </c>
      <c r="N1977" s="245" t="s">
        <v>38</v>
      </c>
      <c r="O1977" s="86"/>
      <c r="P1977" s="246">
        <f>O1977*H1977</f>
        <v>0</v>
      </c>
      <c r="Q1977" s="246">
        <v>0</v>
      </c>
      <c r="R1977" s="246">
        <f>Q1977*H1977</f>
        <v>0</v>
      </c>
      <c r="S1977" s="246">
        <v>0.067</v>
      </c>
      <c r="T1977" s="247">
        <f>S1977*H1977</f>
        <v>1.6027740000000001</v>
      </c>
      <c r="AR1977" s="248" t="s">
        <v>146</v>
      </c>
      <c r="AT1977" s="248" t="s">
        <v>141</v>
      </c>
      <c r="AU1977" s="248" t="s">
        <v>83</v>
      </c>
      <c r="AY1977" s="17" t="s">
        <v>139</v>
      </c>
      <c r="BE1977" s="249">
        <f>IF(N1977="základní",J1977,0)</f>
        <v>0</v>
      </c>
      <c r="BF1977" s="249">
        <f>IF(N1977="snížená",J1977,0)</f>
        <v>0</v>
      </c>
      <c r="BG1977" s="249">
        <f>IF(N1977="zákl. přenesená",J1977,0)</f>
        <v>0</v>
      </c>
      <c r="BH1977" s="249">
        <f>IF(N1977="sníž. přenesená",J1977,0)</f>
        <v>0</v>
      </c>
      <c r="BI1977" s="249">
        <f>IF(N1977="nulová",J1977,0)</f>
        <v>0</v>
      </c>
      <c r="BJ1977" s="17" t="s">
        <v>81</v>
      </c>
      <c r="BK1977" s="249">
        <f>ROUND(I1977*H1977,2)</f>
        <v>0</v>
      </c>
      <c r="BL1977" s="17" t="s">
        <v>146</v>
      </c>
      <c r="BM1977" s="248" t="s">
        <v>2466</v>
      </c>
    </row>
    <row r="1978" spans="2:51" s="12" customFormat="1" ht="12">
      <c r="B1978" s="250"/>
      <c r="C1978" s="251"/>
      <c r="D1978" s="252" t="s">
        <v>148</v>
      </c>
      <c r="E1978" s="253" t="s">
        <v>1</v>
      </c>
      <c r="F1978" s="254" t="s">
        <v>2467</v>
      </c>
      <c r="G1978" s="251"/>
      <c r="H1978" s="255">
        <v>3.125</v>
      </c>
      <c r="I1978" s="256"/>
      <c r="J1978" s="251"/>
      <c r="K1978" s="251"/>
      <c r="L1978" s="257"/>
      <c r="M1978" s="258"/>
      <c r="N1978" s="259"/>
      <c r="O1978" s="259"/>
      <c r="P1978" s="259"/>
      <c r="Q1978" s="259"/>
      <c r="R1978" s="259"/>
      <c r="S1978" s="259"/>
      <c r="T1978" s="260"/>
      <c r="AT1978" s="261" t="s">
        <v>148</v>
      </c>
      <c r="AU1978" s="261" t="s">
        <v>83</v>
      </c>
      <c r="AV1978" s="12" t="s">
        <v>83</v>
      </c>
      <c r="AW1978" s="12" t="s">
        <v>30</v>
      </c>
      <c r="AX1978" s="12" t="s">
        <v>73</v>
      </c>
      <c r="AY1978" s="261" t="s">
        <v>139</v>
      </c>
    </row>
    <row r="1979" spans="2:51" s="12" customFormat="1" ht="12">
      <c r="B1979" s="250"/>
      <c r="C1979" s="251"/>
      <c r="D1979" s="252" t="s">
        <v>148</v>
      </c>
      <c r="E1979" s="253" t="s">
        <v>1</v>
      </c>
      <c r="F1979" s="254" t="s">
        <v>2468</v>
      </c>
      <c r="G1979" s="251"/>
      <c r="H1979" s="255">
        <v>7.392</v>
      </c>
      <c r="I1979" s="256"/>
      <c r="J1979" s="251"/>
      <c r="K1979" s="251"/>
      <c r="L1979" s="257"/>
      <c r="M1979" s="258"/>
      <c r="N1979" s="259"/>
      <c r="O1979" s="259"/>
      <c r="P1979" s="259"/>
      <c r="Q1979" s="259"/>
      <c r="R1979" s="259"/>
      <c r="S1979" s="259"/>
      <c r="T1979" s="260"/>
      <c r="AT1979" s="261" t="s">
        <v>148</v>
      </c>
      <c r="AU1979" s="261" t="s">
        <v>83</v>
      </c>
      <c r="AV1979" s="12" t="s">
        <v>83</v>
      </c>
      <c r="AW1979" s="12" t="s">
        <v>30</v>
      </c>
      <c r="AX1979" s="12" t="s">
        <v>73</v>
      </c>
      <c r="AY1979" s="261" t="s">
        <v>139</v>
      </c>
    </row>
    <row r="1980" spans="2:51" s="12" customFormat="1" ht="12">
      <c r="B1980" s="250"/>
      <c r="C1980" s="251"/>
      <c r="D1980" s="252" t="s">
        <v>148</v>
      </c>
      <c r="E1980" s="253" t="s">
        <v>1</v>
      </c>
      <c r="F1980" s="254" t="s">
        <v>2469</v>
      </c>
      <c r="G1980" s="251"/>
      <c r="H1980" s="255">
        <v>3.65</v>
      </c>
      <c r="I1980" s="256"/>
      <c r="J1980" s="251"/>
      <c r="K1980" s="251"/>
      <c r="L1980" s="257"/>
      <c r="M1980" s="258"/>
      <c r="N1980" s="259"/>
      <c r="O1980" s="259"/>
      <c r="P1980" s="259"/>
      <c r="Q1980" s="259"/>
      <c r="R1980" s="259"/>
      <c r="S1980" s="259"/>
      <c r="T1980" s="260"/>
      <c r="AT1980" s="261" t="s">
        <v>148</v>
      </c>
      <c r="AU1980" s="261" t="s">
        <v>83</v>
      </c>
      <c r="AV1980" s="12" t="s">
        <v>83</v>
      </c>
      <c r="AW1980" s="12" t="s">
        <v>30</v>
      </c>
      <c r="AX1980" s="12" t="s">
        <v>73</v>
      </c>
      <c r="AY1980" s="261" t="s">
        <v>139</v>
      </c>
    </row>
    <row r="1981" spans="2:51" s="12" customFormat="1" ht="12">
      <c r="B1981" s="250"/>
      <c r="C1981" s="251"/>
      <c r="D1981" s="252" t="s">
        <v>148</v>
      </c>
      <c r="E1981" s="253" t="s">
        <v>1</v>
      </c>
      <c r="F1981" s="254" t="s">
        <v>2470</v>
      </c>
      <c r="G1981" s="251"/>
      <c r="H1981" s="255">
        <v>4.16</v>
      </c>
      <c r="I1981" s="256"/>
      <c r="J1981" s="251"/>
      <c r="K1981" s="251"/>
      <c r="L1981" s="257"/>
      <c r="M1981" s="258"/>
      <c r="N1981" s="259"/>
      <c r="O1981" s="259"/>
      <c r="P1981" s="259"/>
      <c r="Q1981" s="259"/>
      <c r="R1981" s="259"/>
      <c r="S1981" s="259"/>
      <c r="T1981" s="260"/>
      <c r="AT1981" s="261" t="s">
        <v>148</v>
      </c>
      <c r="AU1981" s="261" t="s">
        <v>83</v>
      </c>
      <c r="AV1981" s="12" t="s">
        <v>83</v>
      </c>
      <c r="AW1981" s="12" t="s">
        <v>30</v>
      </c>
      <c r="AX1981" s="12" t="s">
        <v>73</v>
      </c>
      <c r="AY1981" s="261" t="s">
        <v>139</v>
      </c>
    </row>
    <row r="1982" spans="2:51" s="12" customFormat="1" ht="12">
      <c r="B1982" s="250"/>
      <c r="C1982" s="251"/>
      <c r="D1982" s="252" t="s">
        <v>148</v>
      </c>
      <c r="E1982" s="253" t="s">
        <v>1</v>
      </c>
      <c r="F1982" s="254" t="s">
        <v>2471</v>
      </c>
      <c r="G1982" s="251"/>
      <c r="H1982" s="255">
        <v>3.495</v>
      </c>
      <c r="I1982" s="256"/>
      <c r="J1982" s="251"/>
      <c r="K1982" s="251"/>
      <c r="L1982" s="257"/>
      <c r="M1982" s="258"/>
      <c r="N1982" s="259"/>
      <c r="O1982" s="259"/>
      <c r="P1982" s="259"/>
      <c r="Q1982" s="259"/>
      <c r="R1982" s="259"/>
      <c r="S1982" s="259"/>
      <c r="T1982" s="260"/>
      <c r="AT1982" s="261" t="s">
        <v>148</v>
      </c>
      <c r="AU1982" s="261" t="s">
        <v>83</v>
      </c>
      <c r="AV1982" s="12" t="s">
        <v>83</v>
      </c>
      <c r="AW1982" s="12" t="s">
        <v>30</v>
      </c>
      <c r="AX1982" s="12" t="s">
        <v>73</v>
      </c>
      <c r="AY1982" s="261" t="s">
        <v>139</v>
      </c>
    </row>
    <row r="1983" spans="2:51" s="12" customFormat="1" ht="12">
      <c r="B1983" s="250"/>
      <c r="C1983" s="251"/>
      <c r="D1983" s="252" t="s">
        <v>148</v>
      </c>
      <c r="E1983" s="253" t="s">
        <v>1</v>
      </c>
      <c r="F1983" s="254" t="s">
        <v>2472</v>
      </c>
      <c r="G1983" s="251"/>
      <c r="H1983" s="255">
        <v>2.1</v>
      </c>
      <c r="I1983" s="256"/>
      <c r="J1983" s="251"/>
      <c r="K1983" s="251"/>
      <c r="L1983" s="257"/>
      <c r="M1983" s="258"/>
      <c r="N1983" s="259"/>
      <c r="O1983" s="259"/>
      <c r="P1983" s="259"/>
      <c r="Q1983" s="259"/>
      <c r="R1983" s="259"/>
      <c r="S1983" s="259"/>
      <c r="T1983" s="260"/>
      <c r="AT1983" s="261" t="s">
        <v>148</v>
      </c>
      <c r="AU1983" s="261" t="s">
        <v>83</v>
      </c>
      <c r="AV1983" s="12" t="s">
        <v>83</v>
      </c>
      <c r="AW1983" s="12" t="s">
        <v>30</v>
      </c>
      <c r="AX1983" s="12" t="s">
        <v>73</v>
      </c>
      <c r="AY1983" s="261" t="s">
        <v>139</v>
      </c>
    </row>
    <row r="1984" spans="2:51" s="13" customFormat="1" ht="12">
      <c r="B1984" s="262"/>
      <c r="C1984" s="263"/>
      <c r="D1984" s="252" t="s">
        <v>148</v>
      </c>
      <c r="E1984" s="264" t="s">
        <v>1</v>
      </c>
      <c r="F1984" s="265" t="s">
        <v>150</v>
      </c>
      <c r="G1984" s="263"/>
      <c r="H1984" s="266">
        <v>23.922</v>
      </c>
      <c r="I1984" s="267"/>
      <c r="J1984" s="263"/>
      <c r="K1984" s="263"/>
      <c r="L1984" s="268"/>
      <c r="M1984" s="269"/>
      <c r="N1984" s="270"/>
      <c r="O1984" s="270"/>
      <c r="P1984" s="270"/>
      <c r="Q1984" s="270"/>
      <c r="R1984" s="270"/>
      <c r="S1984" s="270"/>
      <c r="T1984" s="271"/>
      <c r="AT1984" s="272" t="s">
        <v>148</v>
      </c>
      <c r="AU1984" s="272" t="s">
        <v>83</v>
      </c>
      <c r="AV1984" s="13" t="s">
        <v>146</v>
      </c>
      <c r="AW1984" s="13" t="s">
        <v>30</v>
      </c>
      <c r="AX1984" s="13" t="s">
        <v>81</v>
      </c>
      <c r="AY1984" s="272" t="s">
        <v>139</v>
      </c>
    </row>
    <row r="1985" spans="2:65" s="1" customFormat="1" ht="24" customHeight="1">
      <c r="B1985" s="38"/>
      <c r="C1985" s="237" t="s">
        <v>2473</v>
      </c>
      <c r="D1985" s="237" t="s">
        <v>141</v>
      </c>
      <c r="E1985" s="238" t="s">
        <v>2474</v>
      </c>
      <c r="F1985" s="239" t="s">
        <v>2475</v>
      </c>
      <c r="G1985" s="240" t="s">
        <v>177</v>
      </c>
      <c r="H1985" s="241">
        <v>108</v>
      </c>
      <c r="I1985" s="242"/>
      <c r="J1985" s="243">
        <f>ROUND(I1985*H1985,2)</f>
        <v>0</v>
      </c>
      <c r="K1985" s="239" t="s">
        <v>145</v>
      </c>
      <c r="L1985" s="43"/>
      <c r="M1985" s="244" t="s">
        <v>1</v>
      </c>
      <c r="N1985" s="245" t="s">
        <v>38</v>
      </c>
      <c r="O1985" s="86"/>
      <c r="P1985" s="246">
        <f>O1985*H1985</f>
        <v>0</v>
      </c>
      <c r="Q1985" s="246">
        <v>0</v>
      </c>
      <c r="R1985" s="246">
        <f>Q1985*H1985</f>
        <v>0</v>
      </c>
      <c r="S1985" s="246">
        <v>0.031</v>
      </c>
      <c r="T1985" s="247">
        <f>S1985*H1985</f>
        <v>3.348</v>
      </c>
      <c r="AR1985" s="248" t="s">
        <v>146</v>
      </c>
      <c r="AT1985" s="248" t="s">
        <v>141</v>
      </c>
      <c r="AU1985" s="248" t="s">
        <v>83</v>
      </c>
      <c r="AY1985" s="17" t="s">
        <v>139</v>
      </c>
      <c r="BE1985" s="249">
        <f>IF(N1985="základní",J1985,0)</f>
        <v>0</v>
      </c>
      <c r="BF1985" s="249">
        <f>IF(N1985="snížená",J1985,0)</f>
        <v>0</v>
      </c>
      <c r="BG1985" s="249">
        <f>IF(N1985="zákl. přenesená",J1985,0)</f>
        <v>0</v>
      </c>
      <c r="BH1985" s="249">
        <f>IF(N1985="sníž. přenesená",J1985,0)</f>
        <v>0</v>
      </c>
      <c r="BI1985" s="249">
        <f>IF(N1985="nulová",J1985,0)</f>
        <v>0</v>
      </c>
      <c r="BJ1985" s="17" t="s">
        <v>81</v>
      </c>
      <c r="BK1985" s="249">
        <f>ROUND(I1985*H1985,2)</f>
        <v>0</v>
      </c>
      <c r="BL1985" s="17" t="s">
        <v>146</v>
      </c>
      <c r="BM1985" s="248" t="s">
        <v>2476</v>
      </c>
    </row>
    <row r="1986" spans="2:51" s="12" customFormat="1" ht="12">
      <c r="B1986" s="250"/>
      <c r="C1986" s="251"/>
      <c r="D1986" s="252" t="s">
        <v>148</v>
      </c>
      <c r="E1986" s="253" t="s">
        <v>1</v>
      </c>
      <c r="F1986" s="254" t="s">
        <v>1351</v>
      </c>
      <c r="G1986" s="251"/>
      <c r="H1986" s="255">
        <v>2</v>
      </c>
      <c r="I1986" s="256"/>
      <c r="J1986" s="251"/>
      <c r="K1986" s="251"/>
      <c r="L1986" s="257"/>
      <c r="M1986" s="258"/>
      <c r="N1986" s="259"/>
      <c r="O1986" s="259"/>
      <c r="P1986" s="259"/>
      <c r="Q1986" s="259"/>
      <c r="R1986" s="259"/>
      <c r="S1986" s="259"/>
      <c r="T1986" s="260"/>
      <c r="AT1986" s="261" t="s">
        <v>148</v>
      </c>
      <c r="AU1986" s="261" t="s">
        <v>83</v>
      </c>
      <c r="AV1986" s="12" t="s">
        <v>83</v>
      </c>
      <c r="AW1986" s="12" t="s">
        <v>30</v>
      </c>
      <c r="AX1986" s="12" t="s">
        <v>73</v>
      </c>
      <c r="AY1986" s="261" t="s">
        <v>139</v>
      </c>
    </row>
    <row r="1987" spans="2:51" s="12" customFormat="1" ht="12">
      <c r="B1987" s="250"/>
      <c r="C1987" s="251"/>
      <c r="D1987" s="252" t="s">
        <v>148</v>
      </c>
      <c r="E1987" s="253" t="s">
        <v>1</v>
      </c>
      <c r="F1987" s="254" t="s">
        <v>1352</v>
      </c>
      <c r="G1987" s="251"/>
      <c r="H1987" s="255">
        <v>16</v>
      </c>
      <c r="I1987" s="256"/>
      <c r="J1987" s="251"/>
      <c r="K1987" s="251"/>
      <c r="L1987" s="257"/>
      <c r="M1987" s="258"/>
      <c r="N1987" s="259"/>
      <c r="O1987" s="259"/>
      <c r="P1987" s="259"/>
      <c r="Q1987" s="259"/>
      <c r="R1987" s="259"/>
      <c r="S1987" s="259"/>
      <c r="T1987" s="260"/>
      <c r="AT1987" s="261" t="s">
        <v>148</v>
      </c>
      <c r="AU1987" s="261" t="s">
        <v>83</v>
      </c>
      <c r="AV1987" s="12" t="s">
        <v>83</v>
      </c>
      <c r="AW1987" s="12" t="s">
        <v>30</v>
      </c>
      <c r="AX1987" s="12" t="s">
        <v>73</v>
      </c>
      <c r="AY1987" s="261" t="s">
        <v>139</v>
      </c>
    </row>
    <row r="1988" spans="2:51" s="12" customFormat="1" ht="12">
      <c r="B1988" s="250"/>
      <c r="C1988" s="251"/>
      <c r="D1988" s="252" t="s">
        <v>148</v>
      </c>
      <c r="E1988" s="253" t="s">
        <v>1</v>
      </c>
      <c r="F1988" s="254" t="s">
        <v>1353</v>
      </c>
      <c r="G1988" s="251"/>
      <c r="H1988" s="255">
        <v>4</v>
      </c>
      <c r="I1988" s="256"/>
      <c r="J1988" s="251"/>
      <c r="K1988" s="251"/>
      <c r="L1988" s="257"/>
      <c r="M1988" s="258"/>
      <c r="N1988" s="259"/>
      <c r="O1988" s="259"/>
      <c r="P1988" s="259"/>
      <c r="Q1988" s="259"/>
      <c r="R1988" s="259"/>
      <c r="S1988" s="259"/>
      <c r="T1988" s="260"/>
      <c r="AT1988" s="261" t="s">
        <v>148</v>
      </c>
      <c r="AU1988" s="261" t="s">
        <v>83</v>
      </c>
      <c r="AV1988" s="12" t="s">
        <v>83</v>
      </c>
      <c r="AW1988" s="12" t="s">
        <v>30</v>
      </c>
      <c r="AX1988" s="12" t="s">
        <v>73</v>
      </c>
      <c r="AY1988" s="261" t="s">
        <v>139</v>
      </c>
    </row>
    <row r="1989" spans="2:51" s="12" customFormat="1" ht="12">
      <c r="B1989" s="250"/>
      <c r="C1989" s="251"/>
      <c r="D1989" s="252" t="s">
        <v>148</v>
      </c>
      <c r="E1989" s="253" t="s">
        <v>1</v>
      </c>
      <c r="F1989" s="254" t="s">
        <v>1354</v>
      </c>
      <c r="G1989" s="251"/>
      <c r="H1989" s="255">
        <v>22</v>
      </c>
      <c r="I1989" s="256"/>
      <c r="J1989" s="251"/>
      <c r="K1989" s="251"/>
      <c r="L1989" s="257"/>
      <c r="M1989" s="258"/>
      <c r="N1989" s="259"/>
      <c r="O1989" s="259"/>
      <c r="P1989" s="259"/>
      <c r="Q1989" s="259"/>
      <c r="R1989" s="259"/>
      <c r="S1989" s="259"/>
      <c r="T1989" s="260"/>
      <c r="AT1989" s="261" t="s">
        <v>148</v>
      </c>
      <c r="AU1989" s="261" t="s">
        <v>83</v>
      </c>
      <c r="AV1989" s="12" t="s">
        <v>83</v>
      </c>
      <c r="AW1989" s="12" t="s">
        <v>30</v>
      </c>
      <c r="AX1989" s="12" t="s">
        <v>73</v>
      </c>
      <c r="AY1989" s="261" t="s">
        <v>139</v>
      </c>
    </row>
    <row r="1990" spans="2:51" s="12" customFormat="1" ht="12">
      <c r="B1990" s="250"/>
      <c r="C1990" s="251"/>
      <c r="D1990" s="252" t="s">
        <v>148</v>
      </c>
      <c r="E1990" s="253" t="s">
        <v>1</v>
      </c>
      <c r="F1990" s="254" t="s">
        <v>1355</v>
      </c>
      <c r="G1990" s="251"/>
      <c r="H1990" s="255">
        <v>10</v>
      </c>
      <c r="I1990" s="256"/>
      <c r="J1990" s="251"/>
      <c r="K1990" s="251"/>
      <c r="L1990" s="257"/>
      <c r="M1990" s="258"/>
      <c r="N1990" s="259"/>
      <c r="O1990" s="259"/>
      <c r="P1990" s="259"/>
      <c r="Q1990" s="259"/>
      <c r="R1990" s="259"/>
      <c r="S1990" s="259"/>
      <c r="T1990" s="260"/>
      <c r="AT1990" s="261" t="s">
        <v>148</v>
      </c>
      <c r="AU1990" s="261" t="s">
        <v>83</v>
      </c>
      <c r="AV1990" s="12" t="s">
        <v>83</v>
      </c>
      <c r="AW1990" s="12" t="s">
        <v>30</v>
      </c>
      <c r="AX1990" s="12" t="s">
        <v>73</v>
      </c>
      <c r="AY1990" s="261" t="s">
        <v>139</v>
      </c>
    </row>
    <row r="1991" spans="2:51" s="12" customFormat="1" ht="12">
      <c r="B1991" s="250"/>
      <c r="C1991" s="251"/>
      <c r="D1991" s="252" t="s">
        <v>148</v>
      </c>
      <c r="E1991" s="253" t="s">
        <v>1</v>
      </c>
      <c r="F1991" s="254" t="s">
        <v>1356</v>
      </c>
      <c r="G1991" s="251"/>
      <c r="H1991" s="255">
        <v>6</v>
      </c>
      <c r="I1991" s="256"/>
      <c r="J1991" s="251"/>
      <c r="K1991" s="251"/>
      <c r="L1991" s="257"/>
      <c r="M1991" s="258"/>
      <c r="N1991" s="259"/>
      <c r="O1991" s="259"/>
      <c r="P1991" s="259"/>
      <c r="Q1991" s="259"/>
      <c r="R1991" s="259"/>
      <c r="S1991" s="259"/>
      <c r="T1991" s="260"/>
      <c r="AT1991" s="261" t="s">
        <v>148</v>
      </c>
      <c r="AU1991" s="261" t="s">
        <v>83</v>
      </c>
      <c r="AV1991" s="12" t="s">
        <v>83</v>
      </c>
      <c r="AW1991" s="12" t="s">
        <v>30</v>
      </c>
      <c r="AX1991" s="12" t="s">
        <v>73</v>
      </c>
      <c r="AY1991" s="261" t="s">
        <v>139</v>
      </c>
    </row>
    <row r="1992" spans="2:51" s="12" customFormat="1" ht="12">
      <c r="B1992" s="250"/>
      <c r="C1992" s="251"/>
      <c r="D1992" s="252" t="s">
        <v>148</v>
      </c>
      <c r="E1992" s="253" t="s">
        <v>1</v>
      </c>
      <c r="F1992" s="254" t="s">
        <v>1357</v>
      </c>
      <c r="G1992" s="251"/>
      <c r="H1992" s="255">
        <v>4</v>
      </c>
      <c r="I1992" s="256"/>
      <c r="J1992" s="251"/>
      <c r="K1992" s="251"/>
      <c r="L1992" s="257"/>
      <c r="M1992" s="258"/>
      <c r="N1992" s="259"/>
      <c r="O1992" s="259"/>
      <c r="P1992" s="259"/>
      <c r="Q1992" s="259"/>
      <c r="R1992" s="259"/>
      <c r="S1992" s="259"/>
      <c r="T1992" s="260"/>
      <c r="AT1992" s="261" t="s">
        <v>148</v>
      </c>
      <c r="AU1992" s="261" t="s">
        <v>83</v>
      </c>
      <c r="AV1992" s="12" t="s">
        <v>83</v>
      </c>
      <c r="AW1992" s="12" t="s">
        <v>30</v>
      </c>
      <c r="AX1992" s="12" t="s">
        <v>73</v>
      </c>
      <c r="AY1992" s="261" t="s">
        <v>139</v>
      </c>
    </row>
    <row r="1993" spans="2:51" s="12" customFormat="1" ht="12">
      <c r="B1993" s="250"/>
      <c r="C1993" s="251"/>
      <c r="D1993" s="252" t="s">
        <v>148</v>
      </c>
      <c r="E1993" s="253" t="s">
        <v>1</v>
      </c>
      <c r="F1993" s="254" t="s">
        <v>1358</v>
      </c>
      <c r="G1993" s="251"/>
      <c r="H1993" s="255">
        <v>2</v>
      </c>
      <c r="I1993" s="256"/>
      <c r="J1993" s="251"/>
      <c r="K1993" s="251"/>
      <c r="L1993" s="257"/>
      <c r="M1993" s="258"/>
      <c r="N1993" s="259"/>
      <c r="O1993" s="259"/>
      <c r="P1993" s="259"/>
      <c r="Q1993" s="259"/>
      <c r="R1993" s="259"/>
      <c r="S1993" s="259"/>
      <c r="T1993" s="260"/>
      <c r="AT1993" s="261" t="s">
        <v>148</v>
      </c>
      <c r="AU1993" s="261" t="s">
        <v>83</v>
      </c>
      <c r="AV1993" s="12" t="s">
        <v>83</v>
      </c>
      <c r="AW1993" s="12" t="s">
        <v>30</v>
      </c>
      <c r="AX1993" s="12" t="s">
        <v>73</v>
      </c>
      <c r="AY1993" s="261" t="s">
        <v>139</v>
      </c>
    </row>
    <row r="1994" spans="2:51" s="12" customFormat="1" ht="12">
      <c r="B1994" s="250"/>
      <c r="C1994" s="251"/>
      <c r="D1994" s="252" t="s">
        <v>148</v>
      </c>
      <c r="E1994" s="253" t="s">
        <v>1</v>
      </c>
      <c r="F1994" s="254" t="s">
        <v>1359</v>
      </c>
      <c r="G1994" s="251"/>
      <c r="H1994" s="255">
        <v>2</v>
      </c>
      <c r="I1994" s="256"/>
      <c r="J1994" s="251"/>
      <c r="K1994" s="251"/>
      <c r="L1994" s="257"/>
      <c r="M1994" s="258"/>
      <c r="N1994" s="259"/>
      <c r="O1994" s="259"/>
      <c r="P1994" s="259"/>
      <c r="Q1994" s="259"/>
      <c r="R1994" s="259"/>
      <c r="S1994" s="259"/>
      <c r="T1994" s="260"/>
      <c r="AT1994" s="261" t="s">
        <v>148</v>
      </c>
      <c r="AU1994" s="261" t="s">
        <v>83</v>
      </c>
      <c r="AV1994" s="12" t="s">
        <v>83</v>
      </c>
      <c r="AW1994" s="12" t="s">
        <v>30</v>
      </c>
      <c r="AX1994" s="12" t="s">
        <v>73</v>
      </c>
      <c r="AY1994" s="261" t="s">
        <v>139</v>
      </c>
    </row>
    <row r="1995" spans="2:51" s="12" customFormat="1" ht="12">
      <c r="B1995" s="250"/>
      <c r="C1995" s="251"/>
      <c r="D1995" s="252" t="s">
        <v>148</v>
      </c>
      <c r="E1995" s="253" t="s">
        <v>1</v>
      </c>
      <c r="F1995" s="254" t="s">
        <v>1360</v>
      </c>
      <c r="G1995" s="251"/>
      <c r="H1995" s="255">
        <v>2</v>
      </c>
      <c r="I1995" s="256"/>
      <c r="J1995" s="251"/>
      <c r="K1995" s="251"/>
      <c r="L1995" s="257"/>
      <c r="M1995" s="258"/>
      <c r="N1995" s="259"/>
      <c r="O1995" s="259"/>
      <c r="P1995" s="259"/>
      <c r="Q1995" s="259"/>
      <c r="R1995" s="259"/>
      <c r="S1995" s="259"/>
      <c r="T1995" s="260"/>
      <c r="AT1995" s="261" t="s">
        <v>148</v>
      </c>
      <c r="AU1995" s="261" t="s">
        <v>83</v>
      </c>
      <c r="AV1995" s="12" t="s">
        <v>83</v>
      </c>
      <c r="AW1995" s="12" t="s">
        <v>30</v>
      </c>
      <c r="AX1995" s="12" t="s">
        <v>73</v>
      </c>
      <c r="AY1995" s="261" t="s">
        <v>139</v>
      </c>
    </row>
    <row r="1996" spans="2:51" s="12" customFormat="1" ht="12">
      <c r="B1996" s="250"/>
      <c r="C1996" s="251"/>
      <c r="D1996" s="252" t="s">
        <v>148</v>
      </c>
      <c r="E1996" s="253" t="s">
        <v>1</v>
      </c>
      <c r="F1996" s="254" t="s">
        <v>1345</v>
      </c>
      <c r="G1996" s="251"/>
      <c r="H1996" s="255">
        <v>16</v>
      </c>
      <c r="I1996" s="256"/>
      <c r="J1996" s="251"/>
      <c r="K1996" s="251"/>
      <c r="L1996" s="257"/>
      <c r="M1996" s="258"/>
      <c r="N1996" s="259"/>
      <c r="O1996" s="259"/>
      <c r="P1996" s="259"/>
      <c r="Q1996" s="259"/>
      <c r="R1996" s="259"/>
      <c r="S1996" s="259"/>
      <c r="T1996" s="260"/>
      <c r="AT1996" s="261" t="s">
        <v>148</v>
      </c>
      <c r="AU1996" s="261" t="s">
        <v>83</v>
      </c>
      <c r="AV1996" s="12" t="s">
        <v>83</v>
      </c>
      <c r="AW1996" s="12" t="s">
        <v>30</v>
      </c>
      <c r="AX1996" s="12" t="s">
        <v>73</v>
      </c>
      <c r="AY1996" s="261" t="s">
        <v>139</v>
      </c>
    </row>
    <row r="1997" spans="2:51" s="12" customFormat="1" ht="12">
      <c r="B1997" s="250"/>
      <c r="C1997" s="251"/>
      <c r="D1997" s="252" t="s">
        <v>148</v>
      </c>
      <c r="E1997" s="253" t="s">
        <v>1</v>
      </c>
      <c r="F1997" s="254" t="s">
        <v>1346</v>
      </c>
      <c r="G1997" s="251"/>
      <c r="H1997" s="255">
        <v>22</v>
      </c>
      <c r="I1997" s="256"/>
      <c r="J1997" s="251"/>
      <c r="K1997" s="251"/>
      <c r="L1997" s="257"/>
      <c r="M1997" s="258"/>
      <c r="N1997" s="259"/>
      <c r="O1997" s="259"/>
      <c r="P1997" s="259"/>
      <c r="Q1997" s="259"/>
      <c r="R1997" s="259"/>
      <c r="S1997" s="259"/>
      <c r="T1997" s="260"/>
      <c r="AT1997" s="261" t="s">
        <v>148</v>
      </c>
      <c r="AU1997" s="261" t="s">
        <v>83</v>
      </c>
      <c r="AV1997" s="12" t="s">
        <v>83</v>
      </c>
      <c r="AW1997" s="12" t="s">
        <v>30</v>
      </c>
      <c r="AX1997" s="12" t="s">
        <v>73</v>
      </c>
      <c r="AY1997" s="261" t="s">
        <v>139</v>
      </c>
    </row>
    <row r="1998" spans="2:51" s="13" customFormat="1" ht="12">
      <c r="B1998" s="262"/>
      <c r="C1998" s="263"/>
      <c r="D1998" s="252" t="s">
        <v>148</v>
      </c>
      <c r="E1998" s="264" t="s">
        <v>1</v>
      </c>
      <c r="F1998" s="265" t="s">
        <v>150</v>
      </c>
      <c r="G1998" s="263"/>
      <c r="H1998" s="266">
        <v>108</v>
      </c>
      <c r="I1998" s="267"/>
      <c r="J1998" s="263"/>
      <c r="K1998" s="263"/>
      <c r="L1998" s="268"/>
      <c r="M1998" s="269"/>
      <c r="N1998" s="270"/>
      <c r="O1998" s="270"/>
      <c r="P1998" s="270"/>
      <c r="Q1998" s="270"/>
      <c r="R1998" s="270"/>
      <c r="S1998" s="270"/>
      <c r="T1998" s="271"/>
      <c r="AT1998" s="272" t="s">
        <v>148</v>
      </c>
      <c r="AU1998" s="272" t="s">
        <v>83</v>
      </c>
      <c r="AV1998" s="13" t="s">
        <v>146</v>
      </c>
      <c r="AW1998" s="13" t="s">
        <v>30</v>
      </c>
      <c r="AX1998" s="13" t="s">
        <v>81</v>
      </c>
      <c r="AY1998" s="272" t="s">
        <v>139</v>
      </c>
    </row>
    <row r="1999" spans="2:65" s="1" customFormat="1" ht="24" customHeight="1">
      <c r="B1999" s="38"/>
      <c r="C1999" s="237" t="s">
        <v>2477</v>
      </c>
      <c r="D1999" s="237" t="s">
        <v>141</v>
      </c>
      <c r="E1999" s="238" t="s">
        <v>2478</v>
      </c>
      <c r="F1999" s="239" t="s">
        <v>2479</v>
      </c>
      <c r="G1999" s="240" t="s">
        <v>171</v>
      </c>
      <c r="H1999" s="241">
        <v>2.2</v>
      </c>
      <c r="I1999" s="242"/>
      <c r="J1999" s="243">
        <f>ROUND(I1999*H1999,2)</f>
        <v>0</v>
      </c>
      <c r="K1999" s="239" t="s">
        <v>145</v>
      </c>
      <c r="L1999" s="43"/>
      <c r="M1999" s="244" t="s">
        <v>1</v>
      </c>
      <c r="N1999" s="245" t="s">
        <v>38</v>
      </c>
      <c r="O1999" s="86"/>
      <c r="P1999" s="246">
        <f>O1999*H1999</f>
        <v>0</v>
      </c>
      <c r="Q1999" s="246">
        <v>0</v>
      </c>
      <c r="R1999" s="246">
        <f>Q1999*H1999</f>
        <v>0</v>
      </c>
      <c r="S1999" s="246">
        <v>0.042</v>
      </c>
      <c r="T1999" s="247">
        <f>S1999*H1999</f>
        <v>0.09240000000000001</v>
      </c>
      <c r="AR1999" s="248" t="s">
        <v>146</v>
      </c>
      <c r="AT1999" s="248" t="s">
        <v>141</v>
      </c>
      <c r="AU1999" s="248" t="s">
        <v>83</v>
      </c>
      <c r="AY1999" s="17" t="s">
        <v>139</v>
      </c>
      <c r="BE1999" s="249">
        <f>IF(N1999="základní",J1999,0)</f>
        <v>0</v>
      </c>
      <c r="BF1999" s="249">
        <f>IF(N1999="snížená",J1999,0)</f>
        <v>0</v>
      </c>
      <c r="BG1999" s="249">
        <f>IF(N1999="zákl. přenesená",J1999,0)</f>
        <v>0</v>
      </c>
      <c r="BH1999" s="249">
        <f>IF(N1999="sníž. přenesená",J1999,0)</f>
        <v>0</v>
      </c>
      <c r="BI1999" s="249">
        <f>IF(N1999="nulová",J1999,0)</f>
        <v>0</v>
      </c>
      <c r="BJ1999" s="17" t="s">
        <v>81</v>
      </c>
      <c r="BK1999" s="249">
        <f>ROUND(I1999*H1999,2)</f>
        <v>0</v>
      </c>
      <c r="BL1999" s="17" t="s">
        <v>146</v>
      </c>
      <c r="BM1999" s="248" t="s">
        <v>2480</v>
      </c>
    </row>
    <row r="2000" spans="2:51" s="12" customFormat="1" ht="12">
      <c r="B2000" s="250"/>
      <c r="C2000" s="251"/>
      <c r="D2000" s="252" t="s">
        <v>148</v>
      </c>
      <c r="E2000" s="253" t="s">
        <v>1</v>
      </c>
      <c r="F2000" s="254" t="s">
        <v>2481</v>
      </c>
      <c r="G2000" s="251"/>
      <c r="H2000" s="255">
        <v>2.2</v>
      </c>
      <c r="I2000" s="256"/>
      <c r="J2000" s="251"/>
      <c r="K2000" s="251"/>
      <c r="L2000" s="257"/>
      <c r="M2000" s="258"/>
      <c r="N2000" s="259"/>
      <c r="O2000" s="259"/>
      <c r="P2000" s="259"/>
      <c r="Q2000" s="259"/>
      <c r="R2000" s="259"/>
      <c r="S2000" s="259"/>
      <c r="T2000" s="260"/>
      <c r="AT2000" s="261" t="s">
        <v>148</v>
      </c>
      <c r="AU2000" s="261" t="s">
        <v>83</v>
      </c>
      <c r="AV2000" s="12" t="s">
        <v>83</v>
      </c>
      <c r="AW2000" s="12" t="s">
        <v>30</v>
      </c>
      <c r="AX2000" s="12" t="s">
        <v>73</v>
      </c>
      <c r="AY2000" s="261" t="s">
        <v>139</v>
      </c>
    </row>
    <row r="2001" spans="2:51" s="13" customFormat="1" ht="12">
      <c r="B2001" s="262"/>
      <c r="C2001" s="263"/>
      <c r="D2001" s="252" t="s">
        <v>148</v>
      </c>
      <c r="E2001" s="264" t="s">
        <v>1</v>
      </c>
      <c r="F2001" s="265" t="s">
        <v>150</v>
      </c>
      <c r="G2001" s="263"/>
      <c r="H2001" s="266">
        <v>2.2</v>
      </c>
      <c r="I2001" s="267"/>
      <c r="J2001" s="263"/>
      <c r="K2001" s="263"/>
      <c r="L2001" s="268"/>
      <c r="M2001" s="269"/>
      <c r="N2001" s="270"/>
      <c r="O2001" s="270"/>
      <c r="P2001" s="270"/>
      <c r="Q2001" s="270"/>
      <c r="R2001" s="270"/>
      <c r="S2001" s="270"/>
      <c r="T2001" s="271"/>
      <c r="AT2001" s="272" t="s">
        <v>148</v>
      </c>
      <c r="AU2001" s="272" t="s">
        <v>83</v>
      </c>
      <c r="AV2001" s="13" t="s">
        <v>146</v>
      </c>
      <c r="AW2001" s="13" t="s">
        <v>30</v>
      </c>
      <c r="AX2001" s="13" t="s">
        <v>81</v>
      </c>
      <c r="AY2001" s="272" t="s">
        <v>139</v>
      </c>
    </row>
    <row r="2002" spans="2:65" s="1" customFormat="1" ht="24" customHeight="1">
      <c r="B2002" s="38"/>
      <c r="C2002" s="237" t="s">
        <v>2482</v>
      </c>
      <c r="D2002" s="237" t="s">
        <v>141</v>
      </c>
      <c r="E2002" s="238" t="s">
        <v>2483</v>
      </c>
      <c r="F2002" s="239" t="s">
        <v>2484</v>
      </c>
      <c r="G2002" s="240" t="s">
        <v>171</v>
      </c>
      <c r="H2002" s="241">
        <v>35.65</v>
      </c>
      <c r="I2002" s="242"/>
      <c r="J2002" s="243">
        <f>ROUND(I2002*H2002,2)</f>
        <v>0</v>
      </c>
      <c r="K2002" s="239" t="s">
        <v>145</v>
      </c>
      <c r="L2002" s="43"/>
      <c r="M2002" s="244" t="s">
        <v>1</v>
      </c>
      <c r="N2002" s="245" t="s">
        <v>38</v>
      </c>
      <c r="O2002" s="86"/>
      <c r="P2002" s="246">
        <f>O2002*H2002</f>
        <v>0</v>
      </c>
      <c r="Q2002" s="246">
        <v>0</v>
      </c>
      <c r="R2002" s="246">
        <f>Q2002*H2002</f>
        <v>0</v>
      </c>
      <c r="S2002" s="246">
        <v>0.065</v>
      </c>
      <c r="T2002" s="247">
        <f>S2002*H2002</f>
        <v>2.31725</v>
      </c>
      <c r="AR2002" s="248" t="s">
        <v>146</v>
      </c>
      <c r="AT2002" s="248" t="s">
        <v>141</v>
      </c>
      <c r="AU2002" s="248" t="s">
        <v>83</v>
      </c>
      <c r="AY2002" s="17" t="s">
        <v>139</v>
      </c>
      <c r="BE2002" s="249">
        <f>IF(N2002="základní",J2002,0)</f>
        <v>0</v>
      </c>
      <c r="BF2002" s="249">
        <f>IF(N2002="snížená",J2002,0)</f>
        <v>0</v>
      </c>
      <c r="BG2002" s="249">
        <f>IF(N2002="zákl. přenesená",J2002,0)</f>
        <v>0</v>
      </c>
      <c r="BH2002" s="249">
        <f>IF(N2002="sníž. přenesená",J2002,0)</f>
        <v>0</v>
      </c>
      <c r="BI2002" s="249">
        <f>IF(N2002="nulová",J2002,0)</f>
        <v>0</v>
      </c>
      <c r="BJ2002" s="17" t="s">
        <v>81</v>
      </c>
      <c r="BK2002" s="249">
        <f>ROUND(I2002*H2002,2)</f>
        <v>0</v>
      </c>
      <c r="BL2002" s="17" t="s">
        <v>146</v>
      </c>
      <c r="BM2002" s="248" t="s">
        <v>2485</v>
      </c>
    </row>
    <row r="2003" spans="2:51" s="12" customFormat="1" ht="12">
      <c r="B2003" s="250"/>
      <c r="C2003" s="251"/>
      <c r="D2003" s="252" t="s">
        <v>148</v>
      </c>
      <c r="E2003" s="253" t="s">
        <v>1</v>
      </c>
      <c r="F2003" s="254" t="s">
        <v>2486</v>
      </c>
      <c r="G2003" s="251"/>
      <c r="H2003" s="255">
        <v>9.6</v>
      </c>
      <c r="I2003" s="256"/>
      <c r="J2003" s="251"/>
      <c r="K2003" s="251"/>
      <c r="L2003" s="257"/>
      <c r="M2003" s="258"/>
      <c r="N2003" s="259"/>
      <c r="O2003" s="259"/>
      <c r="P2003" s="259"/>
      <c r="Q2003" s="259"/>
      <c r="R2003" s="259"/>
      <c r="S2003" s="259"/>
      <c r="T2003" s="260"/>
      <c r="AT2003" s="261" t="s">
        <v>148</v>
      </c>
      <c r="AU2003" s="261" t="s">
        <v>83</v>
      </c>
      <c r="AV2003" s="12" t="s">
        <v>83</v>
      </c>
      <c r="AW2003" s="12" t="s">
        <v>30</v>
      </c>
      <c r="AX2003" s="12" t="s">
        <v>73</v>
      </c>
      <c r="AY2003" s="261" t="s">
        <v>139</v>
      </c>
    </row>
    <row r="2004" spans="2:51" s="12" customFormat="1" ht="12">
      <c r="B2004" s="250"/>
      <c r="C2004" s="251"/>
      <c r="D2004" s="252" t="s">
        <v>148</v>
      </c>
      <c r="E2004" s="253" t="s">
        <v>1</v>
      </c>
      <c r="F2004" s="254" t="s">
        <v>2487</v>
      </c>
      <c r="G2004" s="251"/>
      <c r="H2004" s="255">
        <v>6.6</v>
      </c>
      <c r="I2004" s="256"/>
      <c r="J2004" s="251"/>
      <c r="K2004" s="251"/>
      <c r="L2004" s="257"/>
      <c r="M2004" s="258"/>
      <c r="N2004" s="259"/>
      <c r="O2004" s="259"/>
      <c r="P2004" s="259"/>
      <c r="Q2004" s="259"/>
      <c r="R2004" s="259"/>
      <c r="S2004" s="259"/>
      <c r="T2004" s="260"/>
      <c r="AT2004" s="261" t="s">
        <v>148</v>
      </c>
      <c r="AU2004" s="261" t="s">
        <v>83</v>
      </c>
      <c r="AV2004" s="12" t="s">
        <v>83</v>
      </c>
      <c r="AW2004" s="12" t="s">
        <v>30</v>
      </c>
      <c r="AX2004" s="12" t="s">
        <v>73</v>
      </c>
      <c r="AY2004" s="261" t="s">
        <v>139</v>
      </c>
    </row>
    <row r="2005" spans="2:51" s="12" customFormat="1" ht="12">
      <c r="B2005" s="250"/>
      <c r="C2005" s="251"/>
      <c r="D2005" s="252" t="s">
        <v>148</v>
      </c>
      <c r="E2005" s="253" t="s">
        <v>1</v>
      </c>
      <c r="F2005" s="254" t="s">
        <v>2488</v>
      </c>
      <c r="G2005" s="251"/>
      <c r="H2005" s="255">
        <v>4.4</v>
      </c>
      <c r="I2005" s="256"/>
      <c r="J2005" s="251"/>
      <c r="K2005" s="251"/>
      <c r="L2005" s="257"/>
      <c r="M2005" s="258"/>
      <c r="N2005" s="259"/>
      <c r="O2005" s="259"/>
      <c r="P2005" s="259"/>
      <c r="Q2005" s="259"/>
      <c r="R2005" s="259"/>
      <c r="S2005" s="259"/>
      <c r="T2005" s="260"/>
      <c r="AT2005" s="261" t="s">
        <v>148</v>
      </c>
      <c r="AU2005" s="261" t="s">
        <v>83</v>
      </c>
      <c r="AV2005" s="12" t="s">
        <v>83</v>
      </c>
      <c r="AW2005" s="12" t="s">
        <v>30</v>
      </c>
      <c r="AX2005" s="12" t="s">
        <v>73</v>
      </c>
      <c r="AY2005" s="261" t="s">
        <v>139</v>
      </c>
    </row>
    <row r="2006" spans="2:51" s="12" customFormat="1" ht="12">
      <c r="B2006" s="250"/>
      <c r="C2006" s="251"/>
      <c r="D2006" s="252" t="s">
        <v>148</v>
      </c>
      <c r="E2006" s="253" t="s">
        <v>1</v>
      </c>
      <c r="F2006" s="254" t="s">
        <v>2489</v>
      </c>
      <c r="G2006" s="251"/>
      <c r="H2006" s="255">
        <v>6.9</v>
      </c>
      <c r="I2006" s="256"/>
      <c r="J2006" s="251"/>
      <c r="K2006" s="251"/>
      <c r="L2006" s="257"/>
      <c r="M2006" s="258"/>
      <c r="N2006" s="259"/>
      <c r="O2006" s="259"/>
      <c r="P2006" s="259"/>
      <c r="Q2006" s="259"/>
      <c r="R2006" s="259"/>
      <c r="S2006" s="259"/>
      <c r="T2006" s="260"/>
      <c r="AT2006" s="261" t="s">
        <v>148</v>
      </c>
      <c r="AU2006" s="261" t="s">
        <v>83</v>
      </c>
      <c r="AV2006" s="12" t="s">
        <v>83</v>
      </c>
      <c r="AW2006" s="12" t="s">
        <v>30</v>
      </c>
      <c r="AX2006" s="12" t="s">
        <v>73</v>
      </c>
      <c r="AY2006" s="261" t="s">
        <v>139</v>
      </c>
    </row>
    <row r="2007" spans="2:51" s="12" customFormat="1" ht="12">
      <c r="B2007" s="250"/>
      <c r="C2007" s="251"/>
      <c r="D2007" s="252" t="s">
        <v>148</v>
      </c>
      <c r="E2007" s="253" t="s">
        <v>1</v>
      </c>
      <c r="F2007" s="254" t="s">
        <v>2490</v>
      </c>
      <c r="G2007" s="251"/>
      <c r="H2007" s="255">
        <v>6.3</v>
      </c>
      <c r="I2007" s="256"/>
      <c r="J2007" s="251"/>
      <c r="K2007" s="251"/>
      <c r="L2007" s="257"/>
      <c r="M2007" s="258"/>
      <c r="N2007" s="259"/>
      <c r="O2007" s="259"/>
      <c r="P2007" s="259"/>
      <c r="Q2007" s="259"/>
      <c r="R2007" s="259"/>
      <c r="S2007" s="259"/>
      <c r="T2007" s="260"/>
      <c r="AT2007" s="261" t="s">
        <v>148</v>
      </c>
      <c r="AU2007" s="261" t="s">
        <v>83</v>
      </c>
      <c r="AV2007" s="12" t="s">
        <v>83</v>
      </c>
      <c r="AW2007" s="12" t="s">
        <v>30</v>
      </c>
      <c r="AX2007" s="12" t="s">
        <v>73</v>
      </c>
      <c r="AY2007" s="261" t="s">
        <v>139</v>
      </c>
    </row>
    <row r="2008" spans="2:51" s="12" customFormat="1" ht="12">
      <c r="B2008" s="250"/>
      <c r="C2008" s="251"/>
      <c r="D2008" s="252" t="s">
        <v>148</v>
      </c>
      <c r="E2008" s="253" t="s">
        <v>1</v>
      </c>
      <c r="F2008" s="254" t="s">
        <v>2491</v>
      </c>
      <c r="G2008" s="251"/>
      <c r="H2008" s="255">
        <v>1.85</v>
      </c>
      <c r="I2008" s="256"/>
      <c r="J2008" s="251"/>
      <c r="K2008" s="251"/>
      <c r="L2008" s="257"/>
      <c r="M2008" s="258"/>
      <c r="N2008" s="259"/>
      <c r="O2008" s="259"/>
      <c r="P2008" s="259"/>
      <c r="Q2008" s="259"/>
      <c r="R2008" s="259"/>
      <c r="S2008" s="259"/>
      <c r="T2008" s="260"/>
      <c r="AT2008" s="261" t="s">
        <v>148</v>
      </c>
      <c r="AU2008" s="261" t="s">
        <v>83</v>
      </c>
      <c r="AV2008" s="12" t="s">
        <v>83</v>
      </c>
      <c r="AW2008" s="12" t="s">
        <v>30</v>
      </c>
      <c r="AX2008" s="12" t="s">
        <v>73</v>
      </c>
      <c r="AY2008" s="261" t="s">
        <v>139</v>
      </c>
    </row>
    <row r="2009" spans="2:51" s="13" customFormat="1" ht="12">
      <c r="B2009" s="262"/>
      <c r="C2009" s="263"/>
      <c r="D2009" s="252" t="s">
        <v>148</v>
      </c>
      <c r="E2009" s="264" t="s">
        <v>1</v>
      </c>
      <c r="F2009" s="265" t="s">
        <v>150</v>
      </c>
      <c r="G2009" s="263"/>
      <c r="H2009" s="266">
        <v>35.65</v>
      </c>
      <c r="I2009" s="267"/>
      <c r="J2009" s="263"/>
      <c r="K2009" s="263"/>
      <c r="L2009" s="268"/>
      <c r="M2009" s="269"/>
      <c r="N2009" s="270"/>
      <c r="O2009" s="270"/>
      <c r="P2009" s="270"/>
      <c r="Q2009" s="270"/>
      <c r="R2009" s="270"/>
      <c r="S2009" s="270"/>
      <c r="T2009" s="271"/>
      <c r="AT2009" s="272" t="s">
        <v>148</v>
      </c>
      <c r="AU2009" s="272" t="s">
        <v>83</v>
      </c>
      <c r="AV2009" s="13" t="s">
        <v>146</v>
      </c>
      <c r="AW2009" s="13" t="s">
        <v>30</v>
      </c>
      <c r="AX2009" s="13" t="s">
        <v>81</v>
      </c>
      <c r="AY2009" s="272" t="s">
        <v>139</v>
      </c>
    </row>
    <row r="2010" spans="2:65" s="1" customFormat="1" ht="24" customHeight="1">
      <c r="B2010" s="38"/>
      <c r="C2010" s="237" t="s">
        <v>2492</v>
      </c>
      <c r="D2010" s="237" t="s">
        <v>141</v>
      </c>
      <c r="E2010" s="238" t="s">
        <v>2493</v>
      </c>
      <c r="F2010" s="239" t="s">
        <v>2494</v>
      </c>
      <c r="G2010" s="240" t="s">
        <v>433</v>
      </c>
      <c r="H2010" s="241">
        <v>445.826</v>
      </c>
      <c r="I2010" s="242"/>
      <c r="J2010" s="243">
        <f>ROUND(I2010*H2010,2)</f>
        <v>0</v>
      </c>
      <c r="K2010" s="239" t="s">
        <v>145</v>
      </c>
      <c r="L2010" s="43"/>
      <c r="M2010" s="244" t="s">
        <v>1</v>
      </c>
      <c r="N2010" s="245" t="s">
        <v>38</v>
      </c>
      <c r="O2010" s="86"/>
      <c r="P2010" s="246">
        <f>O2010*H2010</f>
        <v>0</v>
      </c>
      <c r="Q2010" s="246">
        <v>0</v>
      </c>
      <c r="R2010" s="246">
        <f>Q2010*H2010</f>
        <v>0</v>
      </c>
      <c r="S2010" s="246">
        <v>0.059</v>
      </c>
      <c r="T2010" s="247">
        <f>S2010*H2010</f>
        <v>26.303734</v>
      </c>
      <c r="AR2010" s="248" t="s">
        <v>146</v>
      </c>
      <c r="AT2010" s="248" t="s">
        <v>141</v>
      </c>
      <c r="AU2010" s="248" t="s">
        <v>83</v>
      </c>
      <c r="AY2010" s="17" t="s">
        <v>139</v>
      </c>
      <c r="BE2010" s="249">
        <f>IF(N2010="základní",J2010,0)</f>
        <v>0</v>
      </c>
      <c r="BF2010" s="249">
        <f>IF(N2010="snížená",J2010,0)</f>
        <v>0</v>
      </c>
      <c r="BG2010" s="249">
        <f>IF(N2010="zákl. přenesená",J2010,0)</f>
        <v>0</v>
      </c>
      <c r="BH2010" s="249">
        <f>IF(N2010="sníž. přenesená",J2010,0)</f>
        <v>0</v>
      </c>
      <c r="BI2010" s="249">
        <f>IF(N2010="nulová",J2010,0)</f>
        <v>0</v>
      </c>
      <c r="BJ2010" s="17" t="s">
        <v>81</v>
      </c>
      <c r="BK2010" s="249">
        <f>ROUND(I2010*H2010,2)</f>
        <v>0</v>
      </c>
      <c r="BL2010" s="17" t="s">
        <v>146</v>
      </c>
      <c r="BM2010" s="248" t="s">
        <v>2495</v>
      </c>
    </row>
    <row r="2011" spans="2:51" s="14" customFormat="1" ht="12">
      <c r="B2011" s="289"/>
      <c r="C2011" s="290"/>
      <c r="D2011" s="252" t="s">
        <v>148</v>
      </c>
      <c r="E2011" s="291" t="s">
        <v>1</v>
      </c>
      <c r="F2011" s="292" t="s">
        <v>1762</v>
      </c>
      <c r="G2011" s="290"/>
      <c r="H2011" s="291" t="s">
        <v>1</v>
      </c>
      <c r="I2011" s="293"/>
      <c r="J2011" s="290"/>
      <c r="K2011" s="290"/>
      <c r="L2011" s="294"/>
      <c r="M2011" s="295"/>
      <c r="N2011" s="296"/>
      <c r="O2011" s="296"/>
      <c r="P2011" s="296"/>
      <c r="Q2011" s="296"/>
      <c r="R2011" s="296"/>
      <c r="S2011" s="296"/>
      <c r="T2011" s="297"/>
      <c r="AT2011" s="298" t="s">
        <v>148</v>
      </c>
      <c r="AU2011" s="298" t="s">
        <v>83</v>
      </c>
      <c r="AV2011" s="14" t="s">
        <v>81</v>
      </c>
      <c r="AW2011" s="14" t="s">
        <v>30</v>
      </c>
      <c r="AX2011" s="14" t="s">
        <v>73</v>
      </c>
      <c r="AY2011" s="298" t="s">
        <v>139</v>
      </c>
    </row>
    <row r="2012" spans="2:51" s="12" customFormat="1" ht="12">
      <c r="B2012" s="250"/>
      <c r="C2012" s="251"/>
      <c r="D2012" s="252" t="s">
        <v>148</v>
      </c>
      <c r="E2012" s="253" t="s">
        <v>1</v>
      </c>
      <c r="F2012" s="254" t="s">
        <v>1803</v>
      </c>
      <c r="G2012" s="251"/>
      <c r="H2012" s="255">
        <v>321.948</v>
      </c>
      <c r="I2012" s="256"/>
      <c r="J2012" s="251"/>
      <c r="K2012" s="251"/>
      <c r="L2012" s="257"/>
      <c r="M2012" s="258"/>
      <c r="N2012" s="259"/>
      <c r="O2012" s="259"/>
      <c r="P2012" s="259"/>
      <c r="Q2012" s="259"/>
      <c r="R2012" s="259"/>
      <c r="S2012" s="259"/>
      <c r="T2012" s="260"/>
      <c r="AT2012" s="261" t="s">
        <v>148</v>
      </c>
      <c r="AU2012" s="261" t="s">
        <v>83</v>
      </c>
      <c r="AV2012" s="12" t="s">
        <v>83</v>
      </c>
      <c r="AW2012" s="12" t="s">
        <v>30</v>
      </c>
      <c r="AX2012" s="12" t="s">
        <v>73</v>
      </c>
      <c r="AY2012" s="261" t="s">
        <v>139</v>
      </c>
    </row>
    <row r="2013" spans="2:51" s="12" customFormat="1" ht="12">
      <c r="B2013" s="250"/>
      <c r="C2013" s="251"/>
      <c r="D2013" s="252" t="s">
        <v>148</v>
      </c>
      <c r="E2013" s="253" t="s">
        <v>1</v>
      </c>
      <c r="F2013" s="254" t="s">
        <v>1756</v>
      </c>
      <c r="G2013" s="251"/>
      <c r="H2013" s="255">
        <v>62.324</v>
      </c>
      <c r="I2013" s="256"/>
      <c r="J2013" s="251"/>
      <c r="K2013" s="251"/>
      <c r="L2013" s="257"/>
      <c r="M2013" s="258"/>
      <c r="N2013" s="259"/>
      <c r="O2013" s="259"/>
      <c r="P2013" s="259"/>
      <c r="Q2013" s="259"/>
      <c r="R2013" s="259"/>
      <c r="S2013" s="259"/>
      <c r="T2013" s="260"/>
      <c r="AT2013" s="261" t="s">
        <v>148</v>
      </c>
      <c r="AU2013" s="261" t="s">
        <v>83</v>
      </c>
      <c r="AV2013" s="12" t="s">
        <v>83</v>
      </c>
      <c r="AW2013" s="12" t="s">
        <v>30</v>
      </c>
      <c r="AX2013" s="12" t="s">
        <v>73</v>
      </c>
      <c r="AY2013" s="261" t="s">
        <v>139</v>
      </c>
    </row>
    <row r="2014" spans="2:51" s="12" customFormat="1" ht="12">
      <c r="B2014" s="250"/>
      <c r="C2014" s="251"/>
      <c r="D2014" s="252" t="s">
        <v>148</v>
      </c>
      <c r="E2014" s="253" t="s">
        <v>1</v>
      </c>
      <c r="F2014" s="254" t="s">
        <v>1757</v>
      </c>
      <c r="G2014" s="251"/>
      <c r="H2014" s="255">
        <v>7</v>
      </c>
      <c r="I2014" s="256"/>
      <c r="J2014" s="251"/>
      <c r="K2014" s="251"/>
      <c r="L2014" s="257"/>
      <c r="M2014" s="258"/>
      <c r="N2014" s="259"/>
      <c r="O2014" s="259"/>
      <c r="P2014" s="259"/>
      <c r="Q2014" s="259"/>
      <c r="R2014" s="259"/>
      <c r="S2014" s="259"/>
      <c r="T2014" s="260"/>
      <c r="AT2014" s="261" t="s">
        <v>148</v>
      </c>
      <c r="AU2014" s="261" t="s">
        <v>83</v>
      </c>
      <c r="AV2014" s="12" t="s">
        <v>83</v>
      </c>
      <c r="AW2014" s="12" t="s">
        <v>30</v>
      </c>
      <c r="AX2014" s="12" t="s">
        <v>73</v>
      </c>
      <c r="AY2014" s="261" t="s">
        <v>139</v>
      </c>
    </row>
    <row r="2015" spans="2:51" s="12" customFormat="1" ht="12">
      <c r="B2015" s="250"/>
      <c r="C2015" s="251"/>
      <c r="D2015" s="252" t="s">
        <v>148</v>
      </c>
      <c r="E2015" s="253" t="s">
        <v>1</v>
      </c>
      <c r="F2015" s="254" t="s">
        <v>1744</v>
      </c>
      <c r="G2015" s="251"/>
      <c r="H2015" s="255">
        <v>16.06</v>
      </c>
      <c r="I2015" s="256"/>
      <c r="J2015" s="251"/>
      <c r="K2015" s="251"/>
      <c r="L2015" s="257"/>
      <c r="M2015" s="258"/>
      <c r="N2015" s="259"/>
      <c r="O2015" s="259"/>
      <c r="P2015" s="259"/>
      <c r="Q2015" s="259"/>
      <c r="R2015" s="259"/>
      <c r="S2015" s="259"/>
      <c r="T2015" s="260"/>
      <c r="AT2015" s="261" t="s">
        <v>148</v>
      </c>
      <c r="AU2015" s="261" t="s">
        <v>83</v>
      </c>
      <c r="AV2015" s="12" t="s">
        <v>83</v>
      </c>
      <c r="AW2015" s="12" t="s">
        <v>30</v>
      </c>
      <c r="AX2015" s="12" t="s">
        <v>73</v>
      </c>
      <c r="AY2015" s="261" t="s">
        <v>139</v>
      </c>
    </row>
    <row r="2016" spans="2:51" s="12" customFormat="1" ht="12">
      <c r="B2016" s="250"/>
      <c r="C2016" s="251"/>
      <c r="D2016" s="252" t="s">
        <v>148</v>
      </c>
      <c r="E2016" s="253" t="s">
        <v>1</v>
      </c>
      <c r="F2016" s="254" t="s">
        <v>1725</v>
      </c>
      <c r="G2016" s="251"/>
      <c r="H2016" s="255">
        <v>6.11</v>
      </c>
      <c r="I2016" s="256"/>
      <c r="J2016" s="251"/>
      <c r="K2016" s="251"/>
      <c r="L2016" s="257"/>
      <c r="M2016" s="258"/>
      <c r="N2016" s="259"/>
      <c r="O2016" s="259"/>
      <c r="P2016" s="259"/>
      <c r="Q2016" s="259"/>
      <c r="R2016" s="259"/>
      <c r="S2016" s="259"/>
      <c r="T2016" s="260"/>
      <c r="AT2016" s="261" t="s">
        <v>148</v>
      </c>
      <c r="AU2016" s="261" t="s">
        <v>83</v>
      </c>
      <c r="AV2016" s="12" t="s">
        <v>83</v>
      </c>
      <c r="AW2016" s="12" t="s">
        <v>30</v>
      </c>
      <c r="AX2016" s="12" t="s">
        <v>73</v>
      </c>
      <c r="AY2016" s="261" t="s">
        <v>139</v>
      </c>
    </row>
    <row r="2017" spans="2:51" s="12" customFormat="1" ht="12">
      <c r="B2017" s="250"/>
      <c r="C2017" s="251"/>
      <c r="D2017" s="252" t="s">
        <v>148</v>
      </c>
      <c r="E2017" s="253" t="s">
        <v>1</v>
      </c>
      <c r="F2017" s="254" t="s">
        <v>1726</v>
      </c>
      <c r="G2017" s="251"/>
      <c r="H2017" s="255">
        <v>3.02</v>
      </c>
      <c r="I2017" s="256"/>
      <c r="J2017" s="251"/>
      <c r="K2017" s="251"/>
      <c r="L2017" s="257"/>
      <c r="M2017" s="258"/>
      <c r="N2017" s="259"/>
      <c r="O2017" s="259"/>
      <c r="P2017" s="259"/>
      <c r="Q2017" s="259"/>
      <c r="R2017" s="259"/>
      <c r="S2017" s="259"/>
      <c r="T2017" s="260"/>
      <c r="AT2017" s="261" t="s">
        <v>148</v>
      </c>
      <c r="AU2017" s="261" t="s">
        <v>83</v>
      </c>
      <c r="AV2017" s="12" t="s">
        <v>83</v>
      </c>
      <c r="AW2017" s="12" t="s">
        <v>30</v>
      </c>
      <c r="AX2017" s="12" t="s">
        <v>73</v>
      </c>
      <c r="AY2017" s="261" t="s">
        <v>139</v>
      </c>
    </row>
    <row r="2018" spans="2:51" s="12" customFormat="1" ht="12">
      <c r="B2018" s="250"/>
      <c r="C2018" s="251"/>
      <c r="D2018" s="252" t="s">
        <v>148</v>
      </c>
      <c r="E2018" s="253" t="s">
        <v>1</v>
      </c>
      <c r="F2018" s="254" t="s">
        <v>1727</v>
      </c>
      <c r="G2018" s="251"/>
      <c r="H2018" s="255">
        <v>29.364</v>
      </c>
      <c r="I2018" s="256"/>
      <c r="J2018" s="251"/>
      <c r="K2018" s="251"/>
      <c r="L2018" s="257"/>
      <c r="M2018" s="258"/>
      <c r="N2018" s="259"/>
      <c r="O2018" s="259"/>
      <c r="P2018" s="259"/>
      <c r="Q2018" s="259"/>
      <c r="R2018" s="259"/>
      <c r="S2018" s="259"/>
      <c r="T2018" s="260"/>
      <c r="AT2018" s="261" t="s">
        <v>148</v>
      </c>
      <c r="AU2018" s="261" t="s">
        <v>83</v>
      </c>
      <c r="AV2018" s="12" t="s">
        <v>83</v>
      </c>
      <c r="AW2018" s="12" t="s">
        <v>30</v>
      </c>
      <c r="AX2018" s="12" t="s">
        <v>73</v>
      </c>
      <c r="AY2018" s="261" t="s">
        <v>139</v>
      </c>
    </row>
    <row r="2019" spans="2:51" s="13" customFormat="1" ht="12">
      <c r="B2019" s="262"/>
      <c r="C2019" s="263"/>
      <c r="D2019" s="252" t="s">
        <v>148</v>
      </c>
      <c r="E2019" s="264" t="s">
        <v>1</v>
      </c>
      <c r="F2019" s="265" t="s">
        <v>150</v>
      </c>
      <c r="G2019" s="263"/>
      <c r="H2019" s="266">
        <v>445.82599999999996</v>
      </c>
      <c r="I2019" s="267"/>
      <c r="J2019" s="263"/>
      <c r="K2019" s="263"/>
      <c r="L2019" s="268"/>
      <c r="M2019" s="269"/>
      <c r="N2019" s="270"/>
      <c r="O2019" s="270"/>
      <c r="P2019" s="270"/>
      <c r="Q2019" s="270"/>
      <c r="R2019" s="270"/>
      <c r="S2019" s="270"/>
      <c r="T2019" s="271"/>
      <c r="AT2019" s="272" t="s">
        <v>148</v>
      </c>
      <c r="AU2019" s="272" t="s">
        <v>83</v>
      </c>
      <c r="AV2019" s="13" t="s">
        <v>146</v>
      </c>
      <c r="AW2019" s="13" t="s">
        <v>30</v>
      </c>
      <c r="AX2019" s="13" t="s">
        <v>81</v>
      </c>
      <c r="AY2019" s="272" t="s">
        <v>139</v>
      </c>
    </row>
    <row r="2020" spans="2:65" s="1" customFormat="1" ht="24" customHeight="1">
      <c r="B2020" s="38"/>
      <c r="C2020" s="237" t="s">
        <v>2496</v>
      </c>
      <c r="D2020" s="237" t="s">
        <v>141</v>
      </c>
      <c r="E2020" s="238" t="s">
        <v>2497</v>
      </c>
      <c r="F2020" s="239" t="s">
        <v>2498</v>
      </c>
      <c r="G2020" s="240" t="s">
        <v>433</v>
      </c>
      <c r="H2020" s="241">
        <v>414.946</v>
      </c>
      <c r="I2020" s="242"/>
      <c r="J2020" s="243">
        <f>ROUND(I2020*H2020,2)</f>
        <v>0</v>
      </c>
      <c r="K2020" s="239" t="s">
        <v>145</v>
      </c>
      <c r="L2020" s="43"/>
      <c r="M2020" s="244" t="s">
        <v>1</v>
      </c>
      <c r="N2020" s="245" t="s">
        <v>38</v>
      </c>
      <c r="O2020" s="86"/>
      <c r="P2020" s="246">
        <f>O2020*H2020</f>
        <v>0</v>
      </c>
      <c r="Q2020" s="246">
        <v>0</v>
      </c>
      <c r="R2020" s="246">
        <f>Q2020*H2020</f>
        <v>0</v>
      </c>
      <c r="S2020" s="246">
        <v>0</v>
      </c>
      <c r="T2020" s="247">
        <f>S2020*H2020</f>
        <v>0</v>
      </c>
      <c r="AR2020" s="248" t="s">
        <v>146</v>
      </c>
      <c r="AT2020" s="248" t="s">
        <v>141</v>
      </c>
      <c r="AU2020" s="248" t="s">
        <v>83</v>
      </c>
      <c r="AY2020" s="17" t="s">
        <v>139</v>
      </c>
      <c r="BE2020" s="249">
        <f>IF(N2020="základní",J2020,0)</f>
        <v>0</v>
      </c>
      <c r="BF2020" s="249">
        <f>IF(N2020="snížená",J2020,0)</f>
        <v>0</v>
      </c>
      <c r="BG2020" s="249">
        <f>IF(N2020="zákl. přenesená",J2020,0)</f>
        <v>0</v>
      </c>
      <c r="BH2020" s="249">
        <f>IF(N2020="sníž. přenesená",J2020,0)</f>
        <v>0</v>
      </c>
      <c r="BI2020" s="249">
        <f>IF(N2020="nulová",J2020,0)</f>
        <v>0</v>
      </c>
      <c r="BJ2020" s="17" t="s">
        <v>81</v>
      </c>
      <c r="BK2020" s="249">
        <f>ROUND(I2020*H2020,2)</f>
        <v>0</v>
      </c>
      <c r="BL2020" s="17" t="s">
        <v>146</v>
      </c>
      <c r="BM2020" s="248" t="s">
        <v>2499</v>
      </c>
    </row>
    <row r="2021" spans="2:51" s="14" customFormat="1" ht="12">
      <c r="B2021" s="289"/>
      <c r="C2021" s="290"/>
      <c r="D2021" s="252" t="s">
        <v>148</v>
      </c>
      <c r="E2021" s="291" t="s">
        <v>1</v>
      </c>
      <c r="F2021" s="292" t="s">
        <v>1762</v>
      </c>
      <c r="G2021" s="290"/>
      <c r="H2021" s="291" t="s">
        <v>1</v>
      </c>
      <c r="I2021" s="293"/>
      <c r="J2021" s="290"/>
      <c r="K2021" s="290"/>
      <c r="L2021" s="294"/>
      <c r="M2021" s="295"/>
      <c r="N2021" s="296"/>
      <c r="O2021" s="296"/>
      <c r="P2021" s="296"/>
      <c r="Q2021" s="296"/>
      <c r="R2021" s="296"/>
      <c r="S2021" s="296"/>
      <c r="T2021" s="297"/>
      <c r="AT2021" s="298" t="s">
        <v>148</v>
      </c>
      <c r="AU2021" s="298" t="s">
        <v>83</v>
      </c>
      <c r="AV2021" s="14" t="s">
        <v>81</v>
      </c>
      <c r="AW2021" s="14" t="s">
        <v>30</v>
      </c>
      <c r="AX2021" s="14" t="s">
        <v>73</v>
      </c>
      <c r="AY2021" s="298" t="s">
        <v>139</v>
      </c>
    </row>
    <row r="2022" spans="2:51" s="12" customFormat="1" ht="12">
      <c r="B2022" s="250"/>
      <c r="C2022" s="251"/>
      <c r="D2022" s="252" t="s">
        <v>148</v>
      </c>
      <c r="E2022" s="253" t="s">
        <v>1</v>
      </c>
      <c r="F2022" s="254" t="s">
        <v>2500</v>
      </c>
      <c r="G2022" s="251"/>
      <c r="H2022" s="255">
        <v>287.405</v>
      </c>
      <c r="I2022" s="256"/>
      <c r="J2022" s="251"/>
      <c r="K2022" s="251"/>
      <c r="L2022" s="257"/>
      <c r="M2022" s="258"/>
      <c r="N2022" s="259"/>
      <c r="O2022" s="259"/>
      <c r="P2022" s="259"/>
      <c r="Q2022" s="259"/>
      <c r="R2022" s="259"/>
      <c r="S2022" s="259"/>
      <c r="T2022" s="260"/>
      <c r="AT2022" s="261" t="s">
        <v>148</v>
      </c>
      <c r="AU2022" s="261" t="s">
        <v>83</v>
      </c>
      <c r="AV2022" s="12" t="s">
        <v>83</v>
      </c>
      <c r="AW2022" s="12" t="s">
        <v>30</v>
      </c>
      <c r="AX2022" s="12" t="s">
        <v>73</v>
      </c>
      <c r="AY2022" s="261" t="s">
        <v>139</v>
      </c>
    </row>
    <row r="2023" spans="2:51" s="12" customFormat="1" ht="12">
      <c r="B2023" s="250"/>
      <c r="C2023" s="251"/>
      <c r="D2023" s="252" t="s">
        <v>148</v>
      </c>
      <c r="E2023" s="253" t="s">
        <v>1</v>
      </c>
      <c r="F2023" s="254" t="s">
        <v>1756</v>
      </c>
      <c r="G2023" s="251"/>
      <c r="H2023" s="255">
        <v>62.324</v>
      </c>
      <c r="I2023" s="256"/>
      <c r="J2023" s="251"/>
      <c r="K2023" s="251"/>
      <c r="L2023" s="257"/>
      <c r="M2023" s="258"/>
      <c r="N2023" s="259"/>
      <c r="O2023" s="259"/>
      <c r="P2023" s="259"/>
      <c r="Q2023" s="259"/>
      <c r="R2023" s="259"/>
      <c r="S2023" s="259"/>
      <c r="T2023" s="260"/>
      <c r="AT2023" s="261" t="s">
        <v>148</v>
      </c>
      <c r="AU2023" s="261" t="s">
        <v>83</v>
      </c>
      <c r="AV2023" s="12" t="s">
        <v>83</v>
      </c>
      <c r="AW2023" s="12" t="s">
        <v>30</v>
      </c>
      <c r="AX2023" s="12" t="s">
        <v>73</v>
      </c>
      <c r="AY2023" s="261" t="s">
        <v>139</v>
      </c>
    </row>
    <row r="2024" spans="2:51" s="12" customFormat="1" ht="12">
      <c r="B2024" s="250"/>
      <c r="C2024" s="251"/>
      <c r="D2024" s="252" t="s">
        <v>148</v>
      </c>
      <c r="E2024" s="253" t="s">
        <v>1</v>
      </c>
      <c r="F2024" s="254" t="s">
        <v>1757</v>
      </c>
      <c r="G2024" s="251"/>
      <c r="H2024" s="255">
        <v>7</v>
      </c>
      <c r="I2024" s="256"/>
      <c r="J2024" s="251"/>
      <c r="K2024" s="251"/>
      <c r="L2024" s="257"/>
      <c r="M2024" s="258"/>
      <c r="N2024" s="259"/>
      <c r="O2024" s="259"/>
      <c r="P2024" s="259"/>
      <c r="Q2024" s="259"/>
      <c r="R2024" s="259"/>
      <c r="S2024" s="259"/>
      <c r="T2024" s="260"/>
      <c r="AT2024" s="261" t="s">
        <v>148</v>
      </c>
      <c r="AU2024" s="261" t="s">
        <v>83</v>
      </c>
      <c r="AV2024" s="12" t="s">
        <v>83</v>
      </c>
      <c r="AW2024" s="12" t="s">
        <v>30</v>
      </c>
      <c r="AX2024" s="12" t="s">
        <v>73</v>
      </c>
      <c r="AY2024" s="261" t="s">
        <v>139</v>
      </c>
    </row>
    <row r="2025" spans="2:51" s="12" customFormat="1" ht="12">
      <c r="B2025" s="250"/>
      <c r="C2025" s="251"/>
      <c r="D2025" s="252" t="s">
        <v>148</v>
      </c>
      <c r="E2025" s="253" t="s">
        <v>1</v>
      </c>
      <c r="F2025" s="254" t="s">
        <v>1744</v>
      </c>
      <c r="G2025" s="251"/>
      <c r="H2025" s="255">
        <v>16.06</v>
      </c>
      <c r="I2025" s="256"/>
      <c r="J2025" s="251"/>
      <c r="K2025" s="251"/>
      <c r="L2025" s="257"/>
      <c r="M2025" s="258"/>
      <c r="N2025" s="259"/>
      <c r="O2025" s="259"/>
      <c r="P2025" s="259"/>
      <c r="Q2025" s="259"/>
      <c r="R2025" s="259"/>
      <c r="S2025" s="259"/>
      <c r="T2025" s="260"/>
      <c r="AT2025" s="261" t="s">
        <v>148</v>
      </c>
      <c r="AU2025" s="261" t="s">
        <v>83</v>
      </c>
      <c r="AV2025" s="12" t="s">
        <v>83</v>
      </c>
      <c r="AW2025" s="12" t="s">
        <v>30</v>
      </c>
      <c r="AX2025" s="12" t="s">
        <v>73</v>
      </c>
      <c r="AY2025" s="261" t="s">
        <v>139</v>
      </c>
    </row>
    <row r="2026" spans="2:51" s="12" customFormat="1" ht="12">
      <c r="B2026" s="250"/>
      <c r="C2026" s="251"/>
      <c r="D2026" s="252" t="s">
        <v>148</v>
      </c>
      <c r="E2026" s="253" t="s">
        <v>1</v>
      </c>
      <c r="F2026" s="254" t="s">
        <v>1725</v>
      </c>
      <c r="G2026" s="251"/>
      <c r="H2026" s="255">
        <v>6.11</v>
      </c>
      <c r="I2026" s="256"/>
      <c r="J2026" s="251"/>
      <c r="K2026" s="251"/>
      <c r="L2026" s="257"/>
      <c r="M2026" s="258"/>
      <c r="N2026" s="259"/>
      <c r="O2026" s="259"/>
      <c r="P2026" s="259"/>
      <c r="Q2026" s="259"/>
      <c r="R2026" s="259"/>
      <c r="S2026" s="259"/>
      <c r="T2026" s="260"/>
      <c r="AT2026" s="261" t="s">
        <v>148</v>
      </c>
      <c r="AU2026" s="261" t="s">
        <v>83</v>
      </c>
      <c r="AV2026" s="12" t="s">
        <v>83</v>
      </c>
      <c r="AW2026" s="12" t="s">
        <v>30</v>
      </c>
      <c r="AX2026" s="12" t="s">
        <v>73</v>
      </c>
      <c r="AY2026" s="261" t="s">
        <v>139</v>
      </c>
    </row>
    <row r="2027" spans="2:51" s="12" customFormat="1" ht="12">
      <c r="B2027" s="250"/>
      <c r="C2027" s="251"/>
      <c r="D2027" s="252" t="s">
        <v>148</v>
      </c>
      <c r="E2027" s="253" t="s">
        <v>1</v>
      </c>
      <c r="F2027" s="254" t="s">
        <v>1726</v>
      </c>
      <c r="G2027" s="251"/>
      <c r="H2027" s="255">
        <v>3.02</v>
      </c>
      <c r="I2027" s="256"/>
      <c r="J2027" s="251"/>
      <c r="K2027" s="251"/>
      <c r="L2027" s="257"/>
      <c r="M2027" s="258"/>
      <c r="N2027" s="259"/>
      <c r="O2027" s="259"/>
      <c r="P2027" s="259"/>
      <c r="Q2027" s="259"/>
      <c r="R2027" s="259"/>
      <c r="S2027" s="259"/>
      <c r="T2027" s="260"/>
      <c r="AT2027" s="261" t="s">
        <v>148</v>
      </c>
      <c r="AU2027" s="261" t="s">
        <v>83</v>
      </c>
      <c r="AV2027" s="12" t="s">
        <v>83</v>
      </c>
      <c r="AW2027" s="12" t="s">
        <v>30</v>
      </c>
      <c r="AX2027" s="12" t="s">
        <v>73</v>
      </c>
      <c r="AY2027" s="261" t="s">
        <v>139</v>
      </c>
    </row>
    <row r="2028" spans="2:51" s="12" customFormat="1" ht="12">
      <c r="B2028" s="250"/>
      <c r="C2028" s="251"/>
      <c r="D2028" s="252" t="s">
        <v>148</v>
      </c>
      <c r="E2028" s="253" t="s">
        <v>1</v>
      </c>
      <c r="F2028" s="254" t="s">
        <v>2501</v>
      </c>
      <c r="G2028" s="251"/>
      <c r="H2028" s="255">
        <v>33.027</v>
      </c>
      <c r="I2028" s="256"/>
      <c r="J2028" s="251"/>
      <c r="K2028" s="251"/>
      <c r="L2028" s="257"/>
      <c r="M2028" s="258"/>
      <c r="N2028" s="259"/>
      <c r="O2028" s="259"/>
      <c r="P2028" s="259"/>
      <c r="Q2028" s="259"/>
      <c r="R2028" s="259"/>
      <c r="S2028" s="259"/>
      <c r="T2028" s="260"/>
      <c r="AT2028" s="261" t="s">
        <v>148</v>
      </c>
      <c r="AU2028" s="261" t="s">
        <v>83</v>
      </c>
      <c r="AV2028" s="12" t="s">
        <v>83</v>
      </c>
      <c r="AW2028" s="12" t="s">
        <v>30</v>
      </c>
      <c r="AX2028" s="12" t="s">
        <v>73</v>
      </c>
      <c r="AY2028" s="261" t="s">
        <v>139</v>
      </c>
    </row>
    <row r="2029" spans="2:51" s="13" customFormat="1" ht="12">
      <c r="B2029" s="262"/>
      <c r="C2029" s="263"/>
      <c r="D2029" s="252" t="s">
        <v>148</v>
      </c>
      <c r="E2029" s="264" t="s">
        <v>1</v>
      </c>
      <c r="F2029" s="265" t="s">
        <v>150</v>
      </c>
      <c r="G2029" s="263"/>
      <c r="H2029" s="266">
        <v>414.94599999999997</v>
      </c>
      <c r="I2029" s="267"/>
      <c r="J2029" s="263"/>
      <c r="K2029" s="263"/>
      <c r="L2029" s="268"/>
      <c r="M2029" s="269"/>
      <c r="N2029" s="270"/>
      <c r="O2029" s="270"/>
      <c r="P2029" s="270"/>
      <c r="Q2029" s="270"/>
      <c r="R2029" s="270"/>
      <c r="S2029" s="270"/>
      <c r="T2029" s="271"/>
      <c r="AT2029" s="272" t="s">
        <v>148</v>
      </c>
      <c r="AU2029" s="272" t="s">
        <v>83</v>
      </c>
      <c r="AV2029" s="13" t="s">
        <v>146</v>
      </c>
      <c r="AW2029" s="13" t="s">
        <v>30</v>
      </c>
      <c r="AX2029" s="13" t="s">
        <v>81</v>
      </c>
      <c r="AY2029" s="272" t="s">
        <v>139</v>
      </c>
    </row>
    <row r="2030" spans="2:65" s="1" customFormat="1" ht="24" customHeight="1">
      <c r="B2030" s="38"/>
      <c r="C2030" s="237" t="s">
        <v>2502</v>
      </c>
      <c r="D2030" s="237" t="s">
        <v>141</v>
      </c>
      <c r="E2030" s="238" t="s">
        <v>2503</v>
      </c>
      <c r="F2030" s="239" t="s">
        <v>2504</v>
      </c>
      <c r="G2030" s="240" t="s">
        <v>171</v>
      </c>
      <c r="H2030" s="241">
        <v>4</v>
      </c>
      <c r="I2030" s="242"/>
      <c r="J2030" s="243">
        <f>ROUND(I2030*H2030,2)</f>
        <v>0</v>
      </c>
      <c r="K2030" s="239" t="s">
        <v>145</v>
      </c>
      <c r="L2030" s="43"/>
      <c r="M2030" s="244" t="s">
        <v>1</v>
      </c>
      <c r="N2030" s="245" t="s">
        <v>38</v>
      </c>
      <c r="O2030" s="86"/>
      <c r="P2030" s="246">
        <f>O2030*H2030</f>
        <v>0</v>
      </c>
      <c r="Q2030" s="246">
        <v>0.00073</v>
      </c>
      <c r="R2030" s="246">
        <f>Q2030*H2030</f>
        <v>0.00292</v>
      </c>
      <c r="S2030" s="246">
        <v>0.001</v>
      </c>
      <c r="T2030" s="247">
        <f>S2030*H2030</f>
        <v>0.004</v>
      </c>
      <c r="AR2030" s="248" t="s">
        <v>146</v>
      </c>
      <c r="AT2030" s="248" t="s">
        <v>141</v>
      </c>
      <c r="AU2030" s="248" t="s">
        <v>83</v>
      </c>
      <c r="AY2030" s="17" t="s">
        <v>139</v>
      </c>
      <c r="BE2030" s="249">
        <f>IF(N2030="základní",J2030,0)</f>
        <v>0</v>
      </c>
      <c r="BF2030" s="249">
        <f>IF(N2030="snížená",J2030,0)</f>
        <v>0</v>
      </c>
      <c r="BG2030" s="249">
        <f>IF(N2030="zákl. přenesená",J2030,0)</f>
        <v>0</v>
      </c>
      <c r="BH2030" s="249">
        <f>IF(N2030="sníž. přenesená",J2030,0)</f>
        <v>0</v>
      </c>
      <c r="BI2030" s="249">
        <f>IF(N2030="nulová",J2030,0)</f>
        <v>0</v>
      </c>
      <c r="BJ2030" s="17" t="s">
        <v>81</v>
      </c>
      <c r="BK2030" s="249">
        <f>ROUND(I2030*H2030,2)</f>
        <v>0</v>
      </c>
      <c r="BL2030" s="17" t="s">
        <v>146</v>
      </c>
      <c r="BM2030" s="248" t="s">
        <v>2505</v>
      </c>
    </row>
    <row r="2031" spans="2:51" s="14" customFormat="1" ht="12">
      <c r="B2031" s="289"/>
      <c r="C2031" s="290"/>
      <c r="D2031" s="252" t="s">
        <v>148</v>
      </c>
      <c r="E2031" s="291" t="s">
        <v>1</v>
      </c>
      <c r="F2031" s="292" t="s">
        <v>2506</v>
      </c>
      <c r="G2031" s="290"/>
      <c r="H2031" s="291" t="s">
        <v>1</v>
      </c>
      <c r="I2031" s="293"/>
      <c r="J2031" s="290"/>
      <c r="K2031" s="290"/>
      <c r="L2031" s="294"/>
      <c r="M2031" s="295"/>
      <c r="N2031" s="296"/>
      <c r="O2031" s="296"/>
      <c r="P2031" s="296"/>
      <c r="Q2031" s="296"/>
      <c r="R2031" s="296"/>
      <c r="S2031" s="296"/>
      <c r="T2031" s="297"/>
      <c r="AT2031" s="298" t="s">
        <v>148</v>
      </c>
      <c r="AU2031" s="298" t="s">
        <v>83</v>
      </c>
      <c r="AV2031" s="14" t="s">
        <v>81</v>
      </c>
      <c r="AW2031" s="14" t="s">
        <v>30</v>
      </c>
      <c r="AX2031" s="14" t="s">
        <v>73</v>
      </c>
      <c r="AY2031" s="298" t="s">
        <v>139</v>
      </c>
    </row>
    <row r="2032" spans="2:51" s="12" customFormat="1" ht="12">
      <c r="B2032" s="250"/>
      <c r="C2032" s="251"/>
      <c r="D2032" s="252" t="s">
        <v>148</v>
      </c>
      <c r="E2032" s="253" t="s">
        <v>1</v>
      </c>
      <c r="F2032" s="254" t="s">
        <v>2507</v>
      </c>
      <c r="G2032" s="251"/>
      <c r="H2032" s="255">
        <v>4</v>
      </c>
      <c r="I2032" s="256"/>
      <c r="J2032" s="251"/>
      <c r="K2032" s="251"/>
      <c r="L2032" s="257"/>
      <c r="M2032" s="258"/>
      <c r="N2032" s="259"/>
      <c r="O2032" s="259"/>
      <c r="P2032" s="259"/>
      <c r="Q2032" s="259"/>
      <c r="R2032" s="259"/>
      <c r="S2032" s="259"/>
      <c r="T2032" s="260"/>
      <c r="AT2032" s="261" t="s">
        <v>148</v>
      </c>
      <c r="AU2032" s="261" t="s">
        <v>83</v>
      </c>
      <c r="AV2032" s="12" t="s">
        <v>83</v>
      </c>
      <c r="AW2032" s="12" t="s">
        <v>30</v>
      </c>
      <c r="AX2032" s="12" t="s">
        <v>73</v>
      </c>
      <c r="AY2032" s="261" t="s">
        <v>139</v>
      </c>
    </row>
    <row r="2033" spans="2:51" s="13" customFormat="1" ht="12">
      <c r="B2033" s="262"/>
      <c r="C2033" s="263"/>
      <c r="D2033" s="252" t="s">
        <v>148</v>
      </c>
      <c r="E2033" s="264" t="s">
        <v>1</v>
      </c>
      <c r="F2033" s="265" t="s">
        <v>150</v>
      </c>
      <c r="G2033" s="263"/>
      <c r="H2033" s="266">
        <v>4</v>
      </c>
      <c r="I2033" s="267"/>
      <c r="J2033" s="263"/>
      <c r="K2033" s="263"/>
      <c r="L2033" s="268"/>
      <c r="M2033" s="269"/>
      <c r="N2033" s="270"/>
      <c r="O2033" s="270"/>
      <c r="P2033" s="270"/>
      <c r="Q2033" s="270"/>
      <c r="R2033" s="270"/>
      <c r="S2033" s="270"/>
      <c r="T2033" s="271"/>
      <c r="AT2033" s="272" t="s">
        <v>148</v>
      </c>
      <c r="AU2033" s="272" t="s">
        <v>83</v>
      </c>
      <c r="AV2033" s="13" t="s">
        <v>146</v>
      </c>
      <c r="AW2033" s="13" t="s">
        <v>30</v>
      </c>
      <c r="AX2033" s="13" t="s">
        <v>81</v>
      </c>
      <c r="AY2033" s="272" t="s">
        <v>139</v>
      </c>
    </row>
    <row r="2034" spans="2:65" s="1" customFormat="1" ht="24" customHeight="1">
      <c r="B2034" s="38"/>
      <c r="C2034" s="273" t="s">
        <v>2508</v>
      </c>
      <c r="D2034" s="273" t="s">
        <v>174</v>
      </c>
      <c r="E2034" s="274" t="s">
        <v>2509</v>
      </c>
      <c r="F2034" s="275" t="s">
        <v>2510</v>
      </c>
      <c r="G2034" s="276" t="s">
        <v>193</v>
      </c>
      <c r="H2034" s="277">
        <v>0.023</v>
      </c>
      <c r="I2034" s="278"/>
      <c r="J2034" s="279">
        <f>ROUND(I2034*H2034,2)</f>
        <v>0</v>
      </c>
      <c r="K2034" s="275" t="s">
        <v>145</v>
      </c>
      <c r="L2034" s="280"/>
      <c r="M2034" s="281" t="s">
        <v>1</v>
      </c>
      <c r="N2034" s="282" t="s">
        <v>38</v>
      </c>
      <c r="O2034" s="86"/>
      <c r="P2034" s="246">
        <f>O2034*H2034</f>
        <v>0</v>
      </c>
      <c r="Q2034" s="246">
        <v>1</v>
      </c>
      <c r="R2034" s="246">
        <f>Q2034*H2034</f>
        <v>0.023</v>
      </c>
      <c r="S2034" s="246">
        <v>0</v>
      </c>
      <c r="T2034" s="247">
        <f>S2034*H2034</f>
        <v>0</v>
      </c>
      <c r="AR2034" s="248" t="s">
        <v>178</v>
      </c>
      <c r="AT2034" s="248" t="s">
        <v>174</v>
      </c>
      <c r="AU2034" s="248" t="s">
        <v>83</v>
      </c>
      <c r="AY2034" s="17" t="s">
        <v>139</v>
      </c>
      <c r="BE2034" s="249">
        <f>IF(N2034="základní",J2034,0)</f>
        <v>0</v>
      </c>
      <c r="BF2034" s="249">
        <f>IF(N2034="snížená",J2034,0)</f>
        <v>0</v>
      </c>
      <c r="BG2034" s="249">
        <f>IF(N2034="zákl. přenesená",J2034,0)</f>
        <v>0</v>
      </c>
      <c r="BH2034" s="249">
        <f>IF(N2034="sníž. přenesená",J2034,0)</f>
        <v>0</v>
      </c>
      <c r="BI2034" s="249">
        <f>IF(N2034="nulová",J2034,0)</f>
        <v>0</v>
      </c>
      <c r="BJ2034" s="17" t="s">
        <v>81</v>
      </c>
      <c r="BK2034" s="249">
        <f>ROUND(I2034*H2034,2)</f>
        <v>0</v>
      </c>
      <c r="BL2034" s="17" t="s">
        <v>146</v>
      </c>
      <c r="BM2034" s="248" t="s">
        <v>2511</v>
      </c>
    </row>
    <row r="2035" spans="2:51" s="14" customFormat="1" ht="12">
      <c r="B2035" s="289"/>
      <c r="C2035" s="290"/>
      <c r="D2035" s="252" t="s">
        <v>148</v>
      </c>
      <c r="E2035" s="291" t="s">
        <v>1</v>
      </c>
      <c r="F2035" s="292" t="s">
        <v>2506</v>
      </c>
      <c r="G2035" s="290"/>
      <c r="H2035" s="291" t="s">
        <v>1</v>
      </c>
      <c r="I2035" s="293"/>
      <c r="J2035" s="290"/>
      <c r="K2035" s="290"/>
      <c r="L2035" s="294"/>
      <c r="M2035" s="295"/>
      <c r="N2035" s="296"/>
      <c r="O2035" s="296"/>
      <c r="P2035" s="296"/>
      <c r="Q2035" s="296"/>
      <c r="R2035" s="296"/>
      <c r="S2035" s="296"/>
      <c r="T2035" s="297"/>
      <c r="AT2035" s="298" t="s">
        <v>148</v>
      </c>
      <c r="AU2035" s="298" t="s">
        <v>83</v>
      </c>
      <c r="AV2035" s="14" t="s">
        <v>81</v>
      </c>
      <c r="AW2035" s="14" t="s">
        <v>30</v>
      </c>
      <c r="AX2035" s="14" t="s">
        <v>73</v>
      </c>
      <c r="AY2035" s="298" t="s">
        <v>139</v>
      </c>
    </row>
    <row r="2036" spans="2:51" s="12" customFormat="1" ht="12">
      <c r="B2036" s="250"/>
      <c r="C2036" s="251"/>
      <c r="D2036" s="252" t="s">
        <v>148</v>
      </c>
      <c r="E2036" s="253" t="s">
        <v>1</v>
      </c>
      <c r="F2036" s="254" t="s">
        <v>2512</v>
      </c>
      <c r="G2036" s="251"/>
      <c r="H2036" s="255">
        <v>0.023</v>
      </c>
      <c r="I2036" s="256"/>
      <c r="J2036" s="251"/>
      <c r="K2036" s="251"/>
      <c r="L2036" s="257"/>
      <c r="M2036" s="258"/>
      <c r="N2036" s="259"/>
      <c r="O2036" s="259"/>
      <c r="P2036" s="259"/>
      <c r="Q2036" s="259"/>
      <c r="R2036" s="259"/>
      <c r="S2036" s="259"/>
      <c r="T2036" s="260"/>
      <c r="AT2036" s="261" t="s">
        <v>148</v>
      </c>
      <c r="AU2036" s="261" t="s">
        <v>83</v>
      </c>
      <c r="AV2036" s="12" t="s">
        <v>83</v>
      </c>
      <c r="AW2036" s="12" t="s">
        <v>30</v>
      </c>
      <c r="AX2036" s="12" t="s">
        <v>73</v>
      </c>
      <c r="AY2036" s="261" t="s">
        <v>139</v>
      </c>
    </row>
    <row r="2037" spans="2:51" s="13" customFormat="1" ht="12">
      <c r="B2037" s="262"/>
      <c r="C2037" s="263"/>
      <c r="D2037" s="252" t="s">
        <v>148</v>
      </c>
      <c r="E2037" s="264" t="s">
        <v>1</v>
      </c>
      <c r="F2037" s="265" t="s">
        <v>150</v>
      </c>
      <c r="G2037" s="263"/>
      <c r="H2037" s="266">
        <v>0.023</v>
      </c>
      <c r="I2037" s="267"/>
      <c r="J2037" s="263"/>
      <c r="K2037" s="263"/>
      <c r="L2037" s="268"/>
      <c r="M2037" s="269"/>
      <c r="N2037" s="270"/>
      <c r="O2037" s="270"/>
      <c r="P2037" s="270"/>
      <c r="Q2037" s="270"/>
      <c r="R2037" s="270"/>
      <c r="S2037" s="270"/>
      <c r="T2037" s="271"/>
      <c r="AT2037" s="272" t="s">
        <v>148</v>
      </c>
      <c r="AU2037" s="272" t="s">
        <v>83</v>
      </c>
      <c r="AV2037" s="13" t="s">
        <v>146</v>
      </c>
      <c r="AW2037" s="13" t="s">
        <v>30</v>
      </c>
      <c r="AX2037" s="13" t="s">
        <v>81</v>
      </c>
      <c r="AY2037" s="272" t="s">
        <v>139</v>
      </c>
    </row>
    <row r="2038" spans="2:63" s="11" customFormat="1" ht="22.8" customHeight="1">
      <c r="B2038" s="221"/>
      <c r="C2038" s="222"/>
      <c r="D2038" s="223" t="s">
        <v>72</v>
      </c>
      <c r="E2038" s="235" t="s">
        <v>1156</v>
      </c>
      <c r="F2038" s="235" t="s">
        <v>2513</v>
      </c>
      <c r="G2038" s="222"/>
      <c r="H2038" s="222"/>
      <c r="I2038" s="225"/>
      <c r="J2038" s="236">
        <f>BK2038</f>
        <v>0</v>
      </c>
      <c r="K2038" s="222"/>
      <c r="L2038" s="227"/>
      <c r="M2038" s="228"/>
      <c r="N2038" s="229"/>
      <c r="O2038" s="229"/>
      <c r="P2038" s="230">
        <f>SUM(P2039:P2092)</f>
        <v>0</v>
      </c>
      <c r="Q2038" s="229"/>
      <c r="R2038" s="230">
        <f>SUM(R2039:R2092)</f>
        <v>0.23248809999999998</v>
      </c>
      <c r="S2038" s="229"/>
      <c r="T2038" s="231">
        <f>SUM(T2039:T2092)</f>
        <v>0</v>
      </c>
      <c r="AR2038" s="232" t="s">
        <v>81</v>
      </c>
      <c r="AT2038" s="233" t="s">
        <v>72</v>
      </c>
      <c r="AU2038" s="233" t="s">
        <v>81</v>
      </c>
      <c r="AY2038" s="232" t="s">
        <v>139</v>
      </c>
      <c r="BK2038" s="234">
        <f>SUM(BK2039:BK2092)</f>
        <v>0</v>
      </c>
    </row>
    <row r="2039" spans="2:65" s="1" customFormat="1" ht="24" customHeight="1">
      <c r="B2039" s="38"/>
      <c r="C2039" s="237" t="s">
        <v>2514</v>
      </c>
      <c r="D2039" s="237" t="s">
        <v>141</v>
      </c>
      <c r="E2039" s="238" t="s">
        <v>2515</v>
      </c>
      <c r="F2039" s="239" t="s">
        <v>2516</v>
      </c>
      <c r="G2039" s="240" t="s">
        <v>433</v>
      </c>
      <c r="H2039" s="241">
        <v>923.433</v>
      </c>
      <c r="I2039" s="242"/>
      <c r="J2039" s="243">
        <f>ROUND(I2039*H2039,2)</f>
        <v>0</v>
      </c>
      <c r="K2039" s="239" t="s">
        <v>145</v>
      </c>
      <c r="L2039" s="43"/>
      <c r="M2039" s="244" t="s">
        <v>1</v>
      </c>
      <c r="N2039" s="245" t="s">
        <v>38</v>
      </c>
      <c r="O2039" s="86"/>
      <c r="P2039" s="246">
        <f>O2039*H2039</f>
        <v>0</v>
      </c>
      <c r="Q2039" s="246">
        <v>0</v>
      </c>
      <c r="R2039" s="246">
        <f>Q2039*H2039</f>
        <v>0</v>
      </c>
      <c r="S2039" s="246">
        <v>0</v>
      </c>
      <c r="T2039" s="247">
        <f>S2039*H2039</f>
        <v>0</v>
      </c>
      <c r="AR2039" s="248" t="s">
        <v>146</v>
      </c>
      <c r="AT2039" s="248" t="s">
        <v>141</v>
      </c>
      <c r="AU2039" s="248" t="s">
        <v>83</v>
      </c>
      <c r="AY2039" s="17" t="s">
        <v>139</v>
      </c>
      <c r="BE2039" s="249">
        <f>IF(N2039="základní",J2039,0)</f>
        <v>0</v>
      </c>
      <c r="BF2039" s="249">
        <f>IF(N2039="snížená",J2039,0)</f>
        <v>0</v>
      </c>
      <c r="BG2039" s="249">
        <f>IF(N2039="zákl. přenesená",J2039,0)</f>
        <v>0</v>
      </c>
      <c r="BH2039" s="249">
        <f>IF(N2039="sníž. přenesená",J2039,0)</f>
        <v>0</v>
      </c>
      <c r="BI2039" s="249">
        <f>IF(N2039="nulová",J2039,0)</f>
        <v>0</v>
      </c>
      <c r="BJ2039" s="17" t="s">
        <v>81</v>
      </c>
      <c r="BK2039" s="249">
        <f>ROUND(I2039*H2039,2)</f>
        <v>0</v>
      </c>
      <c r="BL2039" s="17" t="s">
        <v>146</v>
      </c>
      <c r="BM2039" s="248" t="s">
        <v>2517</v>
      </c>
    </row>
    <row r="2040" spans="2:51" s="14" customFormat="1" ht="12">
      <c r="B2040" s="289"/>
      <c r="C2040" s="290"/>
      <c r="D2040" s="252" t="s">
        <v>148</v>
      </c>
      <c r="E2040" s="291" t="s">
        <v>1</v>
      </c>
      <c r="F2040" s="292" t="s">
        <v>2518</v>
      </c>
      <c r="G2040" s="290"/>
      <c r="H2040" s="291" t="s">
        <v>1</v>
      </c>
      <c r="I2040" s="293"/>
      <c r="J2040" s="290"/>
      <c r="K2040" s="290"/>
      <c r="L2040" s="294"/>
      <c r="M2040" s="295"/>
      <c r="N2040" s="296"/>
      <c r="O2040" s="296"/>
      <c r="P2040" s="296"/>
      <c r="Q2040" s="296"/>
      <c r="R2040" s="296"/>
      <c r="S2040" s="296"/>
      <c r="T2040" s="297"/>
      <c r="AT2040" s="298" t="s">
        <v>148</v>
      </c>
      <c r="AU2040" s="298" t="s">
        <v>83</v>
      </c>
      <c r="AV2040" s="14" t="s">
        <v>81</v>
      </c>
      <c r="AW2040" s="14" t="s">
        <v>30</v>
      </c>
      <c r="AX2040" s="14" t="s">
        <v>73</v>
      </c>
      <c r="AY2040" s="298" t="s">
        <v>139</v>
      </c>
    </row>
    <row r="2041" spans="2:51" s="12" customFormat="1" ht="12">
      <c r="B2041" s="250"/>
      <c r="C2041" s="251"/>
      <c r="D2041" s="252" t="s">
        <v>148</v>
      </c>
      <c r="E2041" s="253" t="s">
        <v>1</v>
      </c>
      <c r="F2041" s="254" t="s">
        <v>2519</v>
      </c>
      <c r="G2041" s="251"/>
      <c r="H2041" s="255">
        <v>894.433</v>
      </c>
      <c r="I2041" s="256"/>
      <c r="J2041" s="251"/>
      <c r="K2041" s="251"/>
      <c r="L2041" s="257"/>
      <c r="M2041" s="258"/>
      <c r="N2041" s="259"/>
      <c r="O2041" s="259"/>
      <c r="P2041" s="259"/>
      <c r="Q2041" s="259"/>
      <c r="R2041" s="259"/>
      <c r="S2041" s="259"/>
      <c r="T2041" s="260"/>
      <c r="AT2041" s="261" t="s">
        <v>148</v>
      </c>
      <c r="AU2041" s="261" t="s">
        <v>83</v>
      </c>
      <c r="AV2041" s="12" t="s">
        <v>83</v>
      </c>
      <c r="AW2041" s="12" t="s">
        <v>30</v>
      </c>
      <c r="AX2041" s="12" t="s">
        <v>73</v>
      </c>
      <c r="AY2041" s="261" t="s">
        <v>139</v>
      </c>
    </row>
    <row r="2042" spans="2:51" s="12" customFormat="1" ht="12">
      <c r="B2042" s="250"/>
      <c r="C2042" s="251"/>
      <c r="D2042" s="252" t="s">
        <v>148</v>
      </c>
      <c r="E2042" s="253" t="s">
        <v>1</v>
      </c>
      <c r="F2042" s="254" t="s">
        <v>2520</v>
      </c>
      <c r="G2042" s="251"/>
      <c r="H2042" s="255">
        <v>29</v>
      </c>
      <c r="I2042" s="256"/>
      <c r="J2042" s="251"/>
      <c r="K2042" s="251"/>
      <c r="L2042" s="257"/>
      <c r="M2042" s="258"/>
      <c r="N2042" s="259"/>
      <c r="O2042" s="259"/>
      <c r="P2042" s="259"/>
      <c r="Q2042" s="259"/>
      <c r="R2042" s="259"/>
      <c r="S2042" s="259"/>
      <c r="T2042" s="260"/>
      <c r="AT2042" s="261" t="s">
        <v>148</v>
      </c>
      <c r="AU2042" s="261" t="s">
        <v>83</v>
      </c>
      <c r="AV2042" s="12" t="s">
        <v>83</v>
      </c>
      <c r="AW2042" s="12" t="s">
        <v>30</v>
      </c>
      <c r="AX2042" s="12" t="s">
        <v>73</v>
      </c>
      <c r="AY2042" s="261" t="s">
        <v>139</v>
      </c>
    </row>
    <row r="2043" spans="2:51" s="13" customFormat="1" ht="12">
      <c r="B2043" s="262"/>
      <c r="C2043" s="263"/>
      <c r="D2043" s="252" t="s">
        <v>148</v>
      </c>
      <c r="E2043" s="264" t="s">
        <v>1</v>
      </c>
      <c r="F2043" s="265" t="s">
        <v>150</v>
      </c>
      <c r="G2043" s="263"/>
      <c r="H2043" s="266">
        <v>923.433</v>
      </c>
      <c r="I2043" s="267"/>
      <c r="J2043" s="263"/>
      <c r="K2043" s="263"/>
      <c r="L2043" s="268"/>
      <c r="M2043" s="269"/>
      <c r="N2043" s="270"/>
      <c r="O2043" s="270"/>
      <c r="P2043" s="270"/>
      <c r="Q2043" s="270"/>
      <c r="R2043" s="270"/>
      <c r="S2043" s="270"/>
      <c r="T2043" s="271"/>
      <c r="AT2043" s="272" t="s">
        <v>148</v>
      </c>
      <c r="AU2043" s="272" t="s">
        <v>83</v>
      </c>
      <c r="AV2043" s="13" t="s">
        <v>146</v>
      </c>
      <c r="AW2043" s="13" t="s">
        <v>30</v>
      </c>
      <c r="AX2043" s="13" t="s">
        <v>81</v>
      </c>
      <c r="AY2043" s="272" t="s">
        <v>139</v>
      </c>
    </row>
    <row r="2044" spans="2:65" s="1" customFormat="1" ht="24" customHeight="1">
      <c r="B2044" s="38"/>
      <c r="C2044" s="237" t="s">
        <v>2521</v>
      </c>
      <c r="D2044" s="237" t="s">
        <v>141</v>
      </c>
      <c r="E2044" s="238" t="s">
        <v>2522</v>
      </c>
      <c r="F2044" s="239" t="s">
        <v>2523</v>
      </c>
      <c r="G2044" s="240" t="s">
        <v>433</v>
      </c>
      <c r="H2044" s="241">
        <v>1392.367</v>
      </c>
      <c r="I2044" s="242"/>
      <c r="J2044" s="243">
        <f>ROUND(I2044*H2044,2)</f>
        <v>0</v>
      </c>
      <c r="K2044" s="239" t="s">
        <v>145</v>
      </c>
      <c r="L2044" s="43"/>
      <c r="M2044" s="244" t="s">
        <v>1</v>
      </c>
      <c r="N2044" s="245" t="s">
        <v>38</v>
      </c>
      <c r="O2044" s="86"/>
      <c r="P2044" s="246">
        <f>O2044*H2044</f>
        <v>0</v>
      </c>
      <c r="Q2044" s="246">
        <v>0</v>
      </c>
      <c r="R2044" s="246">
        <f>Q2044*H2044</f>
        <v>0</v>
      </c>
      <c r="S2044" s="246">
        <v>0</v>
      </c>
      <c r="T2044" s="247">
        <f>S2044*H2044</f>
        <v>0</v>
      </c>
      <c r="AR2044" s="248" t="s">
        <v>146</v>
      </c>
      <c r="AT2044" s="248" t="s">
        <v>141</v>
      </c>
      <c r="AU2044" s="248" t="s">
        <v>83</v>
      </c>
      <c r="AY2044" s="17" t="s">
        <v>139</v>
      </c>
      <c r="BE2044" s="249">
        <f>IF(N2044="základní",J2044,0)</f>
        <v>0</v>
      </c>
      <c r="BF2044" s="249">
        <f>IF(N2044="snížená",J2044,0)</f>
        <v>0</v>
      </c>
      <c r="BG2044" s="249">
        <f>IF(N2044="zákl. přenesená",J2044,0)</f>
        <v>0</v>
      </c>
      <c r="BH2044" s="249">
        <f>IF(N2044="sníž. přenesená",J2044,0)</f>
        <v>0</v>
      </c>
      <c r="BI2044" s="249">
        <f>IF(N2044="nulová",J2044,0)</f>
        <v>0</v>
      </c>
      <c r="BJ2044" s="17" t="s">
        <v>81</v>
      </c>
      <c r="BK2044" s="249">
        <f>ROUND(I2044*H2044,2)</f>
        <v>0</v>
      </c>
      <c r="BL2044" s="17" t="s">
        <v>146</v>
      </c>
      <c r="BM2044" s="248" t="s">
        <v>2524</v>
      </c>
    </row>
    <row r="2045" spans="2:51" s="14" customFormat="1" ht="12">
      <c r="B2045" s="289"/>
      <c r="C2045" s="290"/>
      <c r="D2045" s="252" t="s">
        <v>148</v>
      </c>
      <c r="E2045" s="291" t="s">
        <v>1</v>
      </c>
      <c r="F2045" s="292" t="s">
        <v>2525</v>
      </c>
      <c r="G2045" s="290"/>
      <c r="H2045" s="291" t="s">
        <v>1</v>
      </c>
      <c r="I2045" s="293"/>
      <c r="J2045" s="290"/>
      <c r="K2045" s="290"/>
      <c r="L2045" s="294"/>
      <c r="M2045" s="295"/>
      <c r="N2045" s="296"/>
      <c r="O2045" s="296"/>
      <c r="P2045" s="296"/>
      <c r="Q2045" s="296"/>
      <c r="R2045" s="296"/>
      <c r="S2045" s="296"/>
      <c r="T2045" s="297"/>
      <c r="AT2045" s="298" t="s">
        <v>148</v>
      </c>
      <c r="AU2045" s="298" t="s">
        <v>83</v>
      </c>
      <c r="AV2045" s="14" t="s">
        <v>81</v>
      </c>
      <c r="AW2045" s="14" t="s">
        <v>30</v>
      </c>
      <c r="AX2045" s="14" t="s">
        <v>73</v>
      </c>
      <c r="AY2045" s="298" t="s">
        <v>139</v>
      </c>
    </row>
    <row r="2046" spans="2:51" s="14" customFormat="1" ht="12">
      <c r="B2046" s="289"/>
      <c r="C2046" s="290"/>
      <c r="D2046" s="252" t="s">
        <v>148</v>
      </c>
      <c r="E2046" s="291" t="s">
        <v>1</v>
      </c>
      <c r="F2046" s="292" t="s">
        <v>1762</v>
      </c>
      <c r="G2046" s="290"/>
      <c r="H2046" s="291" t="s">
        <v>1</v>
      </c>
      <c r="I2046" s="293"/>
      <c r="J2046" s="290"/>
      <c r="K2046" s="290"/>
      <c r="L2046" s="294"/>
      <c r="M2046" s="295"/>
      <c r="N2046" s="296"/>
      <c r="O2046" s="296"/>
      <c r="P2046" s="296"/>
      <c r="Q2046" s="296"/>
      <c r="R2046" s="296"/>
      <c r="S2046" s="296"/>
      <c r="T2046" s="297"/>
      <c r="AT2046" s="298" t="s">
        <v>148</v>
      </c>
      <c r="AU2046" s="298" t="s">
        <v>83</v>
      </c>
      <c r="AV2046" s="14" t="s">
        <v>81</v>
      </c>
      <c r="AW2046" s="14" t="s">
        <v>30</v>
      </c>
      <c r="AX2046" s="14" t="s">
        <v>73</v>
      </c>
      <c r="AY2046" s="298" t="s">
        <v>139</v>
      </c>
    </row>
    <row r="2047" spans="2:51" s="12" customFormat="1" ht="12">
      <c r="B2047" s="250"/>
      <c r="C2047" s="251"/>
      <c r="D2047" s="252" t="s">
        <v>148</v>
      </c>
      <c r="E2047" s="253" t="s">
        <v>1</v>
      </c>
      <c r="F2047" s="254" t="s">
        <v>1803</v>
      </c>
      <c r="G2047" s="251"/>
      <c r="H2047" s="255">
        <v>321.948</v>
      </c>
      <c r="I2047" s="256"/>
      <c r="J2047" s="251"/>
      <c r="K2047" s="251"/>
      <c r="L2047" s="257"/>
      <c r="M2047" s="258"/>
      <c r="N2047" s="259"/>
      <c r="O2047" s="259"/>
      <c r="P2047" s="259"/>
      <c r="Q2047" s="259"/>
      <c r="R2047" s="259"/>
      <c r="S2047" s="259"/>
      <c r="T2047" s="260"/>
      <c r="AT2047" s="261" t="s">
        <v>148</v>
      </c>
      <c r="AU2047" s="261" t="s">
        <v>83</v>
      </c>
      <c r="AV2047" s="12" t="s">
        <v>83</v>
      </c>
      <c r="AW2047" s="12" t="s">
        <v>30</v>
      </c>
      <c r="AX2047" s="12" t="s">
        <v>73</v>
      </c>
      <c r="AY2047" s="261" t="s">
        <v>139</v>
      </c>
    </row>
    <row r="2048" spans="2:51" s="12" customFormat="1" ht="12">
      <c r="B2048" s="250"/>
      <c r="C2048" s="251"/>
      <c r="D2048" s="252" t="s">
        <v>148</v>
      </c>
      <c r="E2048" s="253" t="s">
        <v>1</v>
      </c>
      <c r="F2048" s="254" t="s">
        <v>1756</v>
      </c>
      <c r="G2048" s="251"/>
      <c r="H2048" s="255">
        <v>62.324</v>
      </c>
      <c r="I2048" s="256"/>
      <c r="J2048" s="251"/>
      <c r="K2048" s="251"/>
      <c r="L2048" s="257"/>
      <c r="M2048" s="258"/>
      <c r="N2048" s="259"/>
      <c r="O2048" s="259"/>
      <c r="P2048" s="259"/>
      <c r="Q2048" s="259"/>
      <c r="R2048" s="259"/>
      <c r="S2048" s="259"/>
      <c r="T2048" s="260"/>
      <c r="AT2048" s="261" t="s">
        <v>148</v>
      </c>
      <c r="AU2048" s="261" t="s">
        <v>83</v>
      </c>
      <c r="AV2048" s="12" t="s">
        <v>83</v>
      </c>
      <c r="AW2048" s="12" t="s">
        <v>30</v>
      </c>
      <c r="AX2048" s="12" t="s">
        <v>73</v>
      </c>
      <c r="AY2048" s="261" t="s">
        <v>139</v>
      </c>
    </row>
    <row r="2049" spans="2:51" s="12" customFormat="1" ht="12">
      <c r="B2049" s="250"/>
      <c r="C2049" s="251"/>
      <c r="D2049" s="252" t="s">
        <v>148</v>
      </c>
      <c r="E2049" s="253" t="s">
        <v>1</v>
      </c>
      <c r="F2049" s="254" t="s">
        <v>1757</v>
      </c>
      <c r="G2049" s="251"/>
      <c r="H2049" s="255">
        <v>7</v>
      </c>
      <c r="I2049" s="256"/>
      <c r="J2049" s="251"/>
      <c r="K2049" s="251"/>
      <c r="L2049" s="257"/>
      <c r="M2049" s="258"/>
      <c r="N2049" s="259"/>
      <c r="O2049" s="259"/>
      <c r="P2049" s="259"/>
      <c r="Q2049" s="259"/>
      <c r="R2049" s="259"/>
      <c r="S2049" s="259"/>
      <c r="T2049" s="260"/>
      <c r="AT2049" s="261" t="s">
        <v>148</v>
      </c>
      <c r="AU2049" s="261" t="s">
        <v>83</v>
      </c>
      <c r="AV2049" s="12" t="s">
        <v>83</v>
      </c>
      <c r="AW2049" s="12" t="s">
        <v>30</v>
      </c>
      <c r="AX2049" s="12" t="s">
        <v>73</v>
      </c>
      <c r="AY2049" s="261" t="s">
        <v>139</v>
      </c>
    </row>
    <row r="2050" spans="2:51" s="12" customFormat="1" ht="12">
      <c r="B2050" s="250"/>
      <c r="C2050" s="251"/>
      <c r="D2050" s="252" t="s">
        <v>148</v>
      </c>
      <c r="E2050" s="253" t="s">
        <v>1</v>
      </c>
      <c r="F2050" s="254" t="s">
        <v>1744</v>
      </c>
      <c r="G2050" s="251"/>
      <c r="H2050" s="255">
        <v>16.06</v>
      </c>
      <c r="I2050" s="256"/>
      <c r="J2050" s="251"/>
      <c r="K2050" s="251"/>
      <c r="L2050" s="257"/>
      <c r="M2050" s="258"/>
      <c r="N2050" s="259"/>
      <c r="O2050" s="259"/>
      <c r="P2050" s="259"/>
      <c r="Q2050" s="259"/>
      <c r="R2050" s="259"/>
      <c r="S2050" s="259"/>
      <c r="T2050" s="260"/>
      <c r="AT2050" s="261" t="s">
        <v>148</v>
      </c>
      <c r="AU2050" s="261" t="s">
        <v>83</v>
      </c>
      <c r="AV2050" s="12" t="s">
        <v>83</v>
      </c>
      <c r="AW2050" s="12" t="s">
        <v>30</v>
      </c>
      <c r="AX2050" s="12" t="s">
        <v>73</v>
      </c>
      <c r="AY2050" s="261" t="s">
        <v>139</v>
      </c>
    </row>
    <row r="2051" spans="2:51" s="14" customFormat="1" ht="12">
      <c r="B2051" s="289"/>
      <c r="C2051" s="290"/>
      <c r="D2051" s="252" t="s">
        <v>148</v>
      </c>
      <c r="E2051" s="291" t="s">
        <v>1</v>
      </c>
      <c r="F2051" s="292" t="s">
        <v>636</v>
      </c>
      <c r="G2051" s="290"/>
      <c r="H2051" s="291" t="s">
        <v>1</v>
      </c>
      <c r="I2051" s="293"/>
      <c r="J2051" s="290"/>
      <c r="K2051" s="290"/>
      <c r="L2051" s="294"/>
      <c r="M2051" s="295"/>
      <c r="N2051" s="296"/>
      <c r="O2051" s="296"/>
      <c r="P2051" s="296"/>
      <c r="Q2051" s="296"/>
      <c r="R2051" s="296"/>
      <c r="S2051" s="296"/>
      <c r="T2051" s="297"/>
      <c r="AT2051" s="298" t="s">
        <v>148</v>
      </c>
      <c r="AU2051" s="298" t="s">
        <v>83</v>
      </c>
      <c r="AV2051" s="14" t="s">
        <v>81</v>
      </c>
      <c r="AW2051" s="14" t="s">
        <v>30</v>
      </c>
      <c r="AX2051" s="14" t="s">
        <v>73</v>
      </c>
      <c r="AY2051" s="298" t="s">
        <v>139</v>
      </c>
    </row>
    <row r="2052" spans="2:51" s="12" customFormat="1" ht="12">
      <c r="B2052" s="250"/>
      <c r="C2052" s="251"/>
      <c r="D2052" s="252" t="s">
        <v>148</v>
      </c>
      <c r="E2052" s="253" t="s">
        <v>1</v>
      </c>
      <c r="F2052" s="254" t="s">
        <v>835</v>
      </c>
      <c r="G2052" s="251"/>
      <c r="H2052" s="255">
        <v>120</v>
      </c>
      <c r="I2052" s="256"/>
      <c r="J2052" s="251"/>
      <c r="K2052" s="251"/>
      <c r="L2052" s="257"/>
      <c r="M2052" s="258"/>
      <c r="N2052" s="259"/>
      <c r="O2052" s="259"/>
      <c r="P2052" s="259"/>
      <c r="Q2052" s="259"/>
      <c r="R2052" s="259"/>
      <c r="S2052" s="259"/>
      <c r="T2052" s="260"/>
      <c r="AT2052" s="261" t="s">
        <v>148</v>
      </c>
      <c r="AU2052" s="261" t="s">
        <v>83</v>
      </c>
      <c r="AV2052" s="12" t="s">
        <v>83</v>
      </c>
      <c r="AW2052" s="12" t="s">
        <v>30</v>
      </c>
      <c r="AX2052" s="12" t="s">
        <v>73</v>
      </c>
      <c r="AY2052" s="261" t="s">
        <v>139</v>
      </c>
    </row>
    <row r="2053" spans="2:51" s="12" customFormat="1" ht="12">
      <c r="B2053" s="250"/>
      <c r="C2053" s="251"/>
      <c r="D2053" s="252" t="s">
        <v>148</v>
      </c>
      <c r="E2053" s="253" t="s">
        <v>1</v>
      </c>
      <c r="F2053" s="254" t="s">
        <v>2526</v>
      </c>
      <c r="G2053" s="251"/>
      <c r="H2053" s="255">
        <v>80</v>
      </c>
      <c r="I2053" s="256"/>
      <c r="J2053" s="251"/>
      <c r="K2053" s="251"/>
      <c r="L2053" s="257"/>
      <c r="M2053" s="258"/>
      <c r="N2053" s="259"/>
      <c r="O2053" s="259"/>
      <c r="P2053" s="259"/>
      <c r="Q2053" s="259"/>
      <c r="R2053" s="259"/>
      <c r="S2053" s="259"/>
      <c r="T2053" s="260"/>
      <c r="AT2053" s="261" t="s">
        <v>148</v>
      </c>
      <c r="AU2053" s="261" t="s">
        <v>83</v>
      </c>
      <c r="AV2053" s="12" t="s">
        <v>83</v>
      </c>
      <c r="AW2053" s="12" t="s">
        <v>30</v>
      </c>
      <c r="AX2053" s="12" t="s">
        <v>73</v>
      </c>
      <c r="AY2053" s="261" t="s">
        <v>139</v>
      </c>
    </row>
    <row r="2054" spans="2:51" s="14" customFormat="1" ht="12">
      <c r="B2054" s="289"/>
      <c r="C2054" s="290"/>
      <c r="D2054" s="252" t="s">
        <v>148</v>
      </c>
      <c r="E2054" s="291" t="s">
        <v>1</v>
      </c>
      <c r="F2054" s="292" t="s">
        <v>1662</v>
      </c>
      <c r="G2054" s="290"/>
      <c r="H2054" s="291" t="s">
        <v>1</v>
      </c>
      <c r="I2054" s="293"/>
      <c r="J2054" s="290"/>
      <c r="K2054" s="290"/>
      <c r="L2054" s="294"/>
      <c r="M2054" s="295"/>
      <c r="N2054" s="296"/>
      <c r="O2054" s="296"/>
      <c r="P2054" s="296"/>
      <c r="Q2054" s="296"/>
      <c r="R2054" s="296"/>
      <c r="S2054" s="296"/>
      <c r="T2054" s="297"/>
      <c r="AT2054" s="298" t="s">
        <v>148</v>
      </c>
      <c r="AU2054" s="298" t="s">
        <v>83</v>
      </c>
      <c r="AV2054" s="14" t="s">
        <v>81</v>
      </c>
      <c r="AW2054" s="14" t="s">
        <v>30</v>
      </c>
      <c r="AX2054" s="14" t="s">
        <v>73</v>
      </c>
      <c r="AY2054" s="298" t="s">
        <v>139</v>
      </c>
    </row>
    <row r="2055" spans="2:51" s="12" customFormat="1" ht="12">
      <c r="B2055" s="250"/>
      <c r="C2055" s="251"/>
      <c r="D2055" s="252" t="s">
        <v>148</v>
      </c>
      <c r="E2055" s="253" t="s">
        <v>1</v>
      </c>
      <c r="F2055" s="254" t="s">
        <v>2527</v>
      </c>
      <c r="G2055" s="251"/>
      <c r="H2055" s="255">
        <v>189.625</v>
      </c>
      <c r="I2055" s="256"/>
      <c r="J2055" s="251"/>
      <c r="K2055" s="251"/>
      <c r="L2055" s="257"/>
      <c r="M2055" s="258"/>
      <c r="N2055" s="259"/>
      <c r="O2055" s="259"/>
      <c r="P2055" s="259"/>
      <c r="Q2055" s="259"/>
      <c r="R2055" s="259"/>
      <c r="S2055" s="259"/>
      <c r="T2055" s="260"/>
      <c r="AT2055" s="261" t="s">
        <v>148</v>
      </c>
      <c r="AU2055" s="261" t="s">
        <v>83</v>
      </c>
      <c r="AV2055" s="12" t="s">
        <v>83</v>
      </c>
      <c r="AW2055" s="12" t="s">
        <v>30</v>
      </c>
      <c r="AX2055" s="12" t="s">
        <v>73</v>
      </c>
      <c r="AY2055" s="261" t="s">
        <v>139</v>
      </c>
    </row>
    <row r="2056" spans="2:51" s="12" customFormat="1" ht="12">
      <c r="B2056" s="250"/>
      <c r="C2056" s="251"/>
      <c r="D2056" s="252" t="s">
        <v>148</v>
      </c>
      <c r="E2056" s="253" t="s">
        <v>1</v>
      </c>
      <c r="F2056" s="254" t="s">
        <v>2528</v>
      </c>
      <c r="G2056" s="251"/>
      <c r="H2056" s="255">
        <v>265.475</v>
      </c>
      <c r="I2056" s="256"/>
      <c r="J2056" s="251"/>
      <c r="K2056" s="251"/>
      <c r="L2056" s="257"/>
      <c r="M2056" s="258"/>
      <c r="N2056" s="259"/>
      <c r="O2056" s="259"/>
      <c r="P2056" s="259"/>
      <c r="Q2056" s="259"/>
      <c r="R2056" s="259"/>
      <c r="S2056" s="259"/>
      <c r="T2056" s="260"/>
      <c r="AT2056" s="261" t="s">
        <v>148</v>
      </c>
      <c r="AU2056" s="261" t="s">
        <v>83</v>
      </c>
      <c r="AV2056" s="12" t="s">
        <v>83</v>
      </c>
      <c r="AW2056" s="12" t="s">
        <v>30</v>
      </c>
      <c r="AX2056" s="12" t="s">
        <v>73</v>
      </c>
      <c r="AY2056" s="261" t="s">
        <v>139</v>
      </c>
    </row>
    <row r="2057" spans="2:51" s="12" customFormat="1" ht="12">
      <c r="B2057" s="250"/>
      <c r="C2057" s="251"/>
      <c r="D2057" s="252" t="s">
        <v>148</v>
      </c>
      <c r="E2057" s="253" t="s">
        <v>1</v>
      </c>
      <c r="F2057" s="254" t="s">
        <v>2529</v>
      </c>
      <c r="G2057" s="251"/>
      <c r="H2057" s="255">
        <v>130.39</v>
      </c>
      <c r="I2057" s="256"/>
      <c r="J2057" s="251"/>
      <c r="K2057" s="251"/>
      <c r="L2057" s="257"/>
      <c r="M2057" s="258"/>
      <c r="N2057" s="259"/>
      <c r="O2057" s="259"/>
      <c r="P2057" s="259"/>
      <c r="Q2057" s="259"/>
      <c r="R2057" s="259"/>
      <c r="S2057" s="259"/>
      <c r="T2057" s="260"/>
      <c r="AT2057" s="261" t="s">
        <v>148</v>
      </c>
      <c r="AU2057" s="261" t="s">
        <v>83</v>
      </c>
      <c r="AV2057" s="12" t="s">
        <v>83</v>
      </c>
      <c r="AW2057" s="12" t="s">
        <v>30</v>
      </c>
      <c r="AX2057" s="12" t="s">
        <v>73</v>
      </c>
      <c r="AY2057" s="261" t="s">
        <v>139</v>
      </c>
    </row>
    <row r="2058" spans="2:51" s="12" customFormat="1" ht="12">
      <c r="B2058" s="250"/>
      <c r="C2058" s="251"/>
      <c r="D2058" s="252" t="s">
        <v>148</v>
      </c>
      <c r="E2058" s="253" t="s">
        <v>1</v>
      </c>
      <c r="F2058" s="254" t="s">
        <v>2530</v>
      </c>
      <c r="G2058" s="251"/>
      <c r="H2058" s="255">
        <v>66.3</v>
      </c>
      <c r="I2058" s="256"/>
      <c r="J2058" s="251"/>
      <c r="K2058" s="251"/>
      <c r="L2058" s="257"/>
      <c r="M2058" s="258"/>
      <c r="N2058" s="259"/>
      <c r="O2058" s="259"/>
      <c r="P2058" s="259"/>
      <c r="Q2058" s="259"/>
      <c r="R2058" s="259"/>
      <c r="S2058" s="259"/>
      <c r="T2058" s="260"/>
      <c r="AT2058" s="261" t="s">
        <v>148</v>
      </c>
      <c r="AU2058" s="261" t="s">
        <v>83</v>
      </c>
      <c r="AV2058" s="12" t="s">
        <v>83</v>
      </c>
      <c r="AW2058" s="12" t="s">
        <v>30</v>
      </c>
      <c r="AX2058" s="12" t="s">
        <v>73</v>
      </c>
      <c r="AY2058" s="261" t="s">
        <v>139</v>
      </c>
    </row>
    <row r="2059" spans="2:51" s="14" customFormat="1" ht="12">
      <c r="B2059" s="289"/>
      <c r="C2059" s="290"/>
      <c r="D2059" s="252" t="s">
        <v>148</v>
      </c>
      <c r="E2059" s="291" t="s">
        <v>1</v>
      </c>
      <c r="F2059" s="292" t="s">
        <v>1810</v>
      </c>
      <c r="G2059" s="290"/>
      <c r="H2059" s="291" t="s">
        <v>1</v>
      </c>
      <c r="I2059" s="293"/>
      <c r="J2059" s="290"/>
      <c r="K2059" s="290"/>
      <c r="L2059" s="294"/>
      <c r="M2059" s="295"/>
      <c r="N2059" s="296"/>
      <c r="O2059" s="296"/>
      <c r="P2059" s="296"/>
      <c r="Q2059" s="296"/>
      <c r="R2059" s="296"/>
      <c r="S2059" s="296"/>
      <c r="T2059" s="297"/>
      <c r="AT2059" s="298" t="s">
        <v>148</v>
      </c>
      <c r="AU2059" s="298" t="s">
        <v>83</v>
      </c>
      <c r="AV2059" s="14" t="s">
        <v>81</v>
      </c>
      <c r="AW2059" s="14" t="s">
        <v>30</v>
      </c>
      <c r="AX2059" s="14" t="s">
        <v>73</v>
      </c>
      <c r="AY2059" s="298" t="s">
        <v>139</v>
      </c>
    </row>
    <row r="2060" spans="2:51" s="12" customFormat="1" ht="12">
      <c r="B2060" s="250"/>
      <c r="C2060" s="251"/>
      <c r="D2060" s="252" t="s">
        <v>148</v>
      </c>
      <c r="E2060" s="253" t="s">
        <v>1</v>
      </c>
      <c r="F2060" s="254" t="s">
        <v>2531</v>
      </c>
      <c r="G2060" s="251"/>
      <c r="H2060" s="255">
        <v>113.295</v>
      </c>
      <c r="I2060" s="256"/>
      <c r="J2060" s="251"/>
      <c r="K2060" s="251"/>
      <c r="L2060" s="257"/>
      <c r="M2060" s="258"/>
      <c r="N2060" s="259"/>
      <c r="O2060" s="259"/>
      <c r="P2060" s="259"/>
      <c r="Q2060" s="259"/>
      <c r="R2060" s="259"/>
      <c r="S2060" s="259"/>
      <c r="T2060" s="260"/>
      <c r="AT2060" s="261" t="s">
        <v>148</v>
      </c>
      <c r="AU2060" s="261" t="s">
        <v>83</v>
      </c>
      <c r="AV2060" s="12" t="s">
        <v>83</v>
      </c>
      <c r="AW2060" s="12" t="s">
        <v>30</v>
      </c>
      <c r="AX2060" s="12" t="s">
        <v>73</v>
      </c>
      <c r="AY2060" s="261" t="s">
        <v>139</v>
      </c>
    </row>
    <row r="2061" spans="2:51" s="12" customFormat="1" ht="12">
      <c r="B2061" s="250"/>
      <c r="C2061" s="251"/>
      <c r="D2061" s="252" t="s">
        <v>148</v>
      </c>
      <c r="E2061" s="253" t="s">
        <v>1</v>
      </c>
      <c r="F2061" s="254" t="s">
        <v>2532</v>
      </c>
      <c r="G2061" s="251"/>
      <c r="H2061" s="255">
        <v>19.95</v>
      </c>
      <c r="I2061" s="256"/>
      <c r="J2061" s="251"/>
      <c r="K2061" s="251"/>
      <c r="L2061" s="257"/>
      <c r="M2061" s="258"/>
      <c r="N2061" s="259"/>
      <c r="O2061" s="259"/>
      <c r="P2061" s="259"/>
      <c r="Q2061" s="259"/>
      <c r="R2061" s="259"/>
      <c r="S2061" s="259"/>
      <c r="T2061" s="260"/>
      <c r="AT2061" s="261" t="s">
        <v>148</v>
      </c>
      <c r="AU2061" s="261" t="s">
        <v>83</v>
      </c>
      <c r="AV2061" s="12" t="s">
        <v>83</v>
      </c>
      <c r="AW2061" s="12" t="s">
        <v>30</v>
      </c>
      <c r="AX2061" s="12" t="s">
        <v>73</v>
      </c>
      <c r="AY2061" s="261" t="s">
        <v>139</v>
      </c>
    </row>
    <row r="2062" spans="2:51" s="13" customFormat="1" ht="12">
      <c r="B2062" s="262"/>
      <c r="C2062" s="263"/>
      <c r="D2062" s="252" t="s">
        <v>148</v>
      </c>
      <c r="E2062" s="264" t="s">
        <v>1</v>
      </c>
      <c r="F2062" s="265" t="s">
        <v>150</v>
      </c>
      <c r="G2062" s="263"/>
      <c r="H2062" s="266">
        <v>1392.3670000000002</v>
      </c>
      <c r="I2062" s="267"/>
      <c r="J2062" s="263"/>
      <c r="K2062" s="263"/>
      <c r="L2062" s="268"/>
      <c r="M2062" s="269"/>
      <c r="N2062" s="270"/>
      <c r="O2062" s="270"/>
      <c r="P2062" s="270"/>
      <c r="Q2062" s="270"/>
      <c r="R2062" s="270"/>
      <c r="S2062" s="270"/>
      <c r="T2062" s="271"/>
      <c r="AT2062" s="272" t="s">
        <v>148</v>
      </c>
      <c r="AU2062" s="272" t="s">
        <v>83</v>
      </c>
      <c r="AV2062" s="13" t="s">
        <v>146</v>
      </c>
      <c r="AW2062" s="13" t="s">
        <v>30</v>
      </c>
      <c r="AX2062" s="13" t="s">
        <v>81</v>
      </c>
      <c r="AY2062" s="272" t="s">
        <v>139</v>
      </c>
    </row>
    <row r="2063" spans="2:65" s="1" customFormat="1" ht="24" customHeight="1">
      <c r="B2063" s="38"/>
      <c r="C2063" s="237" t="s">
        <v>2533</v>
      </c>
      <c r="D2063" s="237" t="s">
        <v>141</v>
      </c>
      <c r="E2063" s="238" t="s">
        <v>2534</v>
      </c>
      <c r="F2063" s="239" t="s">
        <v>2535</v>
      </c>
      <c r="G2063" s="240" t="s">
        <v>433</v>
      </c>
      <c r="H2063" s="241">
        <v>83108.97</v>
      </c>
      <c r="I2063" s="242"/>
      <c r="J2063" s="243">
        <f>ROUND(I2063*H2063,2)</f>
        <v>0</v>
      </c>
      <c r="K2063" s="239" t="s">
        <v>145</v>
      </c>
      <c r="L2063" s="43"/>
      <c r="M2063" s="244" t="s">
        <v>1</v>
      </c>
      <c r="N2063" s="245" t="s">
        <v>38</v>
      </c>
      <c r="O2063" s="86"/>
      <c r="P2063" s="246">
        <f>O2063*H2063</f>
        <v>0</v>
      </c>
      <c r="Q2063" s="246">
        <v>0</v>
      </c>
      <c r="R2063" s="246">
        <f>Q2063*H2063</f>
        <v>0</v>
      </c>
      <c r="S2063" s="246">
        <v>0</v>
      </c>
      <c r="T2063" s="247">
        <f>S2063*H2063</f>
        <v>0</v>
      </c>
      <c r="AR2063" s="248" t="s">
        <v>146</v>
      </c>
      <c r="AT2063" s="248" t="s">
        <v>141</v>
      </c>
      <c r="AU2063" s="248" t="s">
        <v>83</v>
      </c>
      <c r="AY2063" s="17" t="s">
        <v>139</v>
      </c>
      <c r="BE2063" s="249">
        <f>IF(N2063="základní",J2063,0)</f>
        <v>0</v>
      </c>
      <c r="BF2063" s="249">
        <f>IF(N2063="snížená",J2063,0)</f>
        <v>0</v>
      </c>
      <c r="BG2063" s="249">
        <f>IF(N2063="zákl. přenesená",J2063,0)</f>
        <v>0</v>
      </c>
      <c r="BH2063" s="249">
        <f>IF(N2063="sníž. přenesená",J2063,0)</f>
        <v>0</v>
      </c>
      <c r="BI2063" s="249">
        <f>IF(N2063="nulová",J2063,0)</f>
        <v>0</v>
      </c>
      <c r="BJ2063" s="17" t="s">
        <v>81</v>
      </c>
      <c r="BK2063" s="249">
        <f>ROUND(I2063*H2063,2)</f>
        <v>0</v>
      </c>
      <c r="BL2063" s="17" t="s">
        <v>146</v>
      </c>
      <c r="BM2063" s="248" t="s">
        <v>2536</v>
      </c>
    </row>
    <row r="2064" spans="2:51" s="12" customFormat="1" ht="12">
      <c r="B2064" s="250"/>
      <c r="C2064" s="251"/>
      <c r="D2064" s="252" t="s">
        <v>148</v>
      </c>
      <c r="E2064" s="253" t="s">
        <v>1</v>
      </c>
      <c r="F2064" s="254" t="s">
        <v>2537</v>
      </c>
      <c r="G2064" s="251"/>
      <c r="H2064" s="255">
        <v>83108.97</v>
      </c>
      <c r="I2064" s="256"/>
      <c r="J2064" s="251"/>
      <c r="K2064" s="251"/>
      <c r="L2064" s="257"/>
      <c r="M2064" s="258"/>
      <c r="N2064" s="259"/>
      <c r="O2064" s="259"/>
      <c r="P2064" s="259"/>
      <c r="Q2064" s="259"/>
      <c r="R2064" s="259"/>
      <c r="S2064" s="259"/>
      <c r="T2064" s="260"/>
      <c r="AT2064" s="261" t="s">
        <v>148</v>
      </c>
      <c r="AU2064" s="261" t="s">
        <v>83</v>
      </c>
      <c r="AV2064" s="12" t="s">
        <v>83</v>
      </c>
      <c r="AW2064" s="12" t="s">
        <v>30</v>
      </c>
      <c r="AX2064" s="12" t="s">
        <v>73</v>
      </c>
      <c r="AY2064" s="261" t="s">
        <v>139</v>
      </c>
    </row>
    <row r="2065" spans="2:51" s="13" customFormat="1" ht="12">
      <c r="B2065" s="262"/>
      <c r="C2065" s="263"/>
      <c r="D2065" s="252" t="s">
        <v>148</v>
      </c>
      <c r="E2065" s="264" t="s">
        <v>1</v>
      </c>
      <c r="F2065" s="265" t="s">
        <v>150</v>
      </c>
      <c r="G2065" s="263"/>
      <c r="H2065" s="266">
        <v>83108.97</v>
      </c>
      <c r="I2065" s="267"/>
      <c r="J2065" s="263"/>
      <c r="K2065" s="263"/>
      <c r="L2065" s="268"/>
      <c r="M2065" s="269"/>
      <c r="N2065" s="270"/>
      <c r="O2065" s="270"/>
      <c r="P2065" s="270"/>
      <c r="Q2065" s="270"/>
      <c r="R2065" s="270"/>
      <c r="S2065" s="270"/>
      <c r="T2065" s="271"/>
      <c r="AT2065" s="272" t="s">
        <v>148</v>
      </c>
      <c r="AU2065" s="272" t="s">
        <v>83</v>
      </c>
      <c r="AV2065" s="13" t="s">
        <v>146</v>
      </c>
      <c r="AW2065" s="13" t="s">
        <v>30</v>
      </c>
      <c r="AX2065" s="13" t="s">
        <v>81</v>
      </c>
      <c r="AY2065" s="272" t="s">
        <v>139</v>
      </c>
    </row>
    <row r="2066" spans="2:65" s="1" customFormat="1" ht="24" customHeight="1">
      <c r="B2066" s="38"/>
      <c r="C2066" s="237" t="s">
        <v>2538</v>
      </c>
      <c r="D2066" s="237" t="s">
        <v>141</v>
      </c>
      <c r="E2066" s="238" t="s">
        <v>2539</v>
      </c>
      <c r="F2066" s="239" t="s">
        <v>2540</v>
      </c>
      <c r="G2066" s="240" t="s">
        <v>433</v>
      </c>
      <c r="H2066" s="241">
        <v>125313.03</v>
      </c>
      <c r="I2066" s="242"/>
      <c r="J2066" s="243">
        <f>ROUND(I2066*H2066,2)</f>
        <v>0</v>
      </c>
      <c r="K2066" s="239" t="s">
        <v>145</v>
      </c>
      <c r="L2066" s="43"/>
      <c r="M2066" s="244" t="s">
        <v>1</v>
      </c>
      <c r="N2066" s="245" t="s">
        <v>38</v>
      </c>
      <c r="O2066" s="86"/>
      <c r="P2066" s="246">
        <f>O2066*H2066</f>
        <v>0</v>
      </c>
      <c r="Q2066" s="246">
        <v>0</v>
      </c>
      <c r="R2066" s="246">
        <f>Q2066*H2066</f>
        <v>0</v>
      </c>
      <c r="S2066" s="246">
        <v>0</v>
      </c>
      <c r="T2066" s="247">
        <f>S2066*H2066</f>
        <v>0</v>
      </c>
      <c r="AR2066" s="248" t="s">
        <v>146</v>
      </c>
      <c r="AT2066" s="248" t="s">
        <v>141</v>
      </c>
      <c r="AU2066" s="248" t="s">
        <v>83</v>
      </c>
      <c r="AY2066" s="17" t="s">
        <v>139</v>
      </c>
      <c r="BE2066" s="249">
        <f>IF(N2066="základní",J2066,0)</f>
        <v>0</v>
      </c>
      <c r="BF2066" s="249">
        <f>IF(N2066="snížená",J2066,0)</f>
        <v>0</v>
      </c>
      <c r="BG2066" s="249">
        <f>IF(N2066="zákl. přenesená",J2066,0)</f>
        <v>0</v>
      </c>
      <c r="BH2066" s="249">
        <f>IF(N2066="sníž. přenesená",J2066,0)</f>
        <v>0</v>
      </c>
      <c r="BI2066" s="249">
        <f>IF(N2066="nulová",J2066,0)</f>
        <v>0</v>
      </c>
      <c r="BJ2066" s="17" t="s">
        <v>81</v>
      </c>
      <c r="BK2066" s="249">
        <f>ROUND(I2066*H2066,2)</f>
        <v>0</v>
      </c>
      <c r="BL2066" s="17" t="s">
        <v>146</v>
      </c>
      <c r="BM2066" s="248" t="s">
        <v>2541</v>
      </c>
    </row>
    <row r="2067" spans="2:51" s="12" customFormat="1" ht="12">
      <c r="B2067" s="250"/>
      <c r="C2067" s="251"/>
      <c r="D2067" s="252" t="s">
        <v>148</v>
      </c>
      <c r="E2067" s="253" t="s">
        <v>1</v>
      </c>
      <c r="F2067" s="254" t="s">
        <v>2542</v>
      </c>
      <c r="G2067" s="251"/>
      <c r="H2067" s="255">
        <v>125313.03</v>
      </c>
      <c r="I2067" s="256"/>
      <c r="J2067" s="251"/>
      <c r="K2067" s="251"/>
      <c r="L2067" s="257"/>
      <c r="M2067" s="258"/>
      <c r="N2067" s="259"/>
      <c r="O2067" s="259"/>
      <c r="P2067" s="259"/>
      <c r="Q2067" s="259"/>
      <c r="R2067" s="259"/>
      <c r="S2067" s="259"/>
      <c r="T2067" s="260"/>
      <c r="AT2067" s="261" t="s">
        <v>148</v>
      </c>
      <c r="AU2067" s="261" t="s">
        <v>83</v>
      </c>
      <c r="AV2067" s="12" t="s">
        <v>83</v>
      </c>
      <c r="AW2067" s="12" t="s">
        <v>30</v>
      </c>
      <c r="AX2067" s="12" t="s">
        <v>73</v>
      </c>
      <c r="AY2067" s="261" t="s">
        <v>139</v>
      </c>
    </row>
    <row r="2068" spans="2:51" s="13" customFormat="1" ht="12">
      <c r="B2068" s="262"/>
      <c r="C2068" s="263"/>
      <c r="D2068" s="252" t="s">
        <v>148</v>
      </c>
      <c r="E2068" s="264" t="s">
        <v>1</v>
      </c>
      <c r="F2068" s="265" t="s">
        <v>150</v>
      </c>
      <c r="G2068" s="263"/>
      <c r="H2068" s="266">
        <v>125313.03</v>
      </c>
      <c r="I2068" s="267"/>
      <c r="J2068" s="263"/>
      <c r="K2068" s="263"/>
      <c r="L2068" s="268"/>
      <c r="M2068" s="269"/>
      <c r="N2068" s="270"/>
      <c r="O2068" s="270"/>
      <c r="P2068" s="270"/>
      <c r="Q2068" s="270"/>
      <c r="R2068" s="270"/>
      <c r="S2068" s="270"/>
      <c r="T2068" s="271"/>
      <c r="AT2068" s="272" t="s">
        <v>148</v>
      </c>
      <c r="AU2068" s="272" t="s">
        <v>83</v>
      </c>
      <c r="AV2068" s="13" t="s">
        <v>146</v>
      </c>
      <c r="AW2068" s="13" t="s">
        <v>30</v>
      </c>
      <c r="AX2068" s="13" t="s">
        <v>81</v>
      </c>
      <c r="AY2068" s="272" t="s">
        <v>139</v>
      </c>
    </row>
    <row r="2069" spans="2:65" s="1" customFormat="1" ht="24" customHeight="1">
      <c r="B2069" s="38"/>
      <c r="C2069" s="237" t="s">
        <v>2543</v>
      </c>
      <c r="D2069" s="237" t="s">
        <v>141</v>
      </c>
      <c r="E2069" s="238" t="s">
        <v>2544</v>
      </c>
      <c r="F2069" s="239" t="s">
        <v>2545</v>
      </c>
      <c r="G2069" s="240" t="s">
        <v>433</v>
      </c>
      <c r="H2069" s="241">
        <v>923.433</v>
      </c>
      <c r="I2069" s="242"/>
      <c r="J2069" s="243">
        <f>ROUND(I2069*H2069,2)</f>
        <v>0</v>
      </c>
      <c r="K2069" s="239" t="s">
        <v>145</v>
      </c>
      <c r="L2069" s="43"/>
      <c r="M2069" s="244" t="s">
        <v>1</v>
      </c>
      <c r="N2069" s="245" t="s">
        <v>38</v>
      </c>
      <c r="O2069" s="86"/>
      <c r="P2069" s="246">
        <f>O2069*H2069</f>
        <v>0</v>
      </c>
      <c r="Q2069" s="246">
        <v>0</v>
      </c>
      <c r="R2069" s="246">
        <f>Q2069*H2069</f>
        <v>0</v>
      </c>
      <c r="S2069" s="246">
        <v>0</v>
      </c>
      <c r="T2069" s="247">
        <f>S2069*H2069</f>
        <v>0</v>
      </c>
      <c r="AR2069" s="248" t="s">
        <v>146</v>
      </c>
      <c r="AT2069" s="248" t="s">
        <v>141</v>
      </c>
      <c r="AU2069" s="248" t="s">
        <v>83</v>
      </c>
      <c r="AY2069" s="17" t="s">
        <v>139</v>
      </c>
      <c r="BE2069" s="249">
        <f>IF(N2069="základní",J2069,0)</f>
        <v>0</v>
      </c>
      <c r="BF2069" s="249">
        <f>IF(N2069="snížená",J2069,0)</f>
        <v>0</v>
      </c>
      <c r="BG2069" s="249">
        <f>IF(N2069="zákl. přenesená",J2069,0)</f>
        <v>0</v>
      </c>
      <c r="BH2069" s="249">
        <f>IF(N2069="sníž. přenesená",J2069,0)</f>
        <v>0</v>
      </c>
      <c r="BI2069" s="249">
        <f>IF(N2069="nulová",J2069,0)</f>
        <v>0</v>
      </c>
      <c r="BJ2069" s="17" t="s">
        <v>81</v>
      </c>
      <c r="BK2069" s="249">
        <f>ROUND(I2069*H2069,2)</f>
        <v>0</v>
      </c>
      <c r="BL2069" s="17" t="s">
        <v>146</v>
      </c>
      <c r="BM2069" s="248" t="s">
        <v>2546</v>
      </c>
    </row>
    <row r="2070" spans="2:65" s="1" customFormat="1" ht="24" customHeight="1">
      <c r="B2070" s="38"/>
      <c r="C2070" s="237" t="s">
        <v>2547</v>
      </c>
      <c r="D2070" s="237" t="s">
        <v>141</v>
      </c>
      <c r="E2070" s="238" t="s">
        <v>2548</v>
      </c>
      <c r="F2070" s="239" t="s">
        <v>2549</v>
      </c>
      <c r="G2070" s="240" t="s">
        <v>433</v>
      </c>
      <c r="H2070" s="241">
        <v>1392.367</v>
      </c>
      <c r="I2070" s="242"/>
      <c r="J2070" s="243">
        <f>ROUND(I2070*H2070,2)</f>
        <v>0</v>
      </c>
      <c r="K2070" s="239" t="s">
        <v>145</v>
      </c>
      <c r="L2070" s="43"/>
      <c r="M2070" s="244" t="s">
        <v>1</v>
      </c>
      <c r="N2070" s="245" t="s">
        <v>38</v>
      </c>
      <c r="O2070" s="86"/>
      <c r="P2070" s="246">
        <f>O2070*H2070</f>
        <v>0</v>
      </c>
      <c r="Q2070" s="246">
        <v>0</v>
      </c>
      <c r="R2070" s="246">
        <f>Q2070*H2070</f>
        <v>0</v>
      </c>
      <c r="S2070" s="246">
        <v>0</v>
      </c>
      <c r="T2070" s="247">
        <f>S2070*H2070</f>
        <v>0</v>
      </c>
      <c r="AR2070" s="248" t="s">
        <v>146</v>
      </c>
      <c r="AT2070" s="248" t="s">
        <v>141</v>
      </c>
      <c r="AU2070" s="248" t="s">
        <v>83</v>
      </c>
      <c r="AY2070" s="17" t="s">
        <v>139</v>
      </c>
      <c r="BE2070" s="249">
        <f>IF(N2070="základní",J2070,0)</f>
        <v>0</v>
      </c>
      <c r="BF2070" s="249">
        <f>IF(N2070="snížená",J2070,0)</f>
        <v>0</v>
      </c>
      <c r="BG2070" s="249">
        <f>IF(N2070="zákl. přenesená",J2070,0)</f>
        <v>0</v>
      </c>
      <c r="BH2070" s="249">
        <f>IF(N2070="sníž. přenesená",J2070,0)</f>
        <v>0</v>
      </c>
      <c r="BI2070" s="249">
        <f>IF(N2070="nulová",J2070,0)</f>
        <v>0</v>
      </c>
      <c r="BJ2070" s="17" t="s">
        <v>81</v>
      </c>
      <c r="BK2070" s="249">
        <f>ROUND(I2070*H2070,2)</f>
        <v>0</v>
      </c>
      <c r="BL2070" s="17" t="s">
        <v>146</v>
      </c>
      <c r="BM2070" s="248" t="s">
        <v>2550</v>
      </c>
    </row>
    <row r="2071" spans="2:65" s="1" customFormat="1" ht="16.5" customHeight="1">
      <c r="B2071" s="38"/>
      <c r="C2071" s="237" t="s">
        <v>2551</v>
      </c>
      <c r="D2071" s="237" t="s">
        <v>141</v>
      </c>
      <c r="E2071" s="238" t="s">
        <v>2552</v>
      </c>
      <c r="F2071" s="239" t="s">
        <v>2553</v>
      </c>
      <c r="G2071" s="240" t="s">
        <v>433</v>
      </c>
      <c r="H2071" s="241">
        <v>1392.367</v>
      </c>
      <c r="I2071" s="242"/>
      <c r="J2071" s="243">
        <f>ROUND(I2071*H2071,2)</f>
        <v>0</v>
      </c>
      <c r="K2071" s="239" t="s">
        <v>145</v>
      </c>
      <c r="L2071" s="43"/>
      <c r="M2071" s="244" t="s">
        <v>1</v>
      </c>
      <c r="N2071" s="245" t="s">
        <v>38</v>
      </c>
      <c r="O2071" s="86"/>
      <c r="P2071" s="246">
        <f>O2071*H2071</f>
        <v>0</v>
      </c>
      <c r="Q2071" s="246">
        <v>0</v>
      </c>
      <c r="R2071" s="246">
        <f>Q2071*H2071</f>
        <v>0</v>
      </c>
      <c r="S2071" s="246">
        <v>0</v>
      </c>
      <c r="T2071" s="247">
        <f>S2071*H2071</f>
        <v>0</v>
      </c>
      <c r="AR2071" s="248" t="s">
        <v>146</v>
      </c>
      <c r="AT2071" s="248" t="s">
        <v>141</v>
      </c>
      <c r="AU2071" s="248" t="s">
        <v>83</v>
      </c>
      <c r="AY2071" s="17" t="s">
        <v>139</v>
      </c>
      <c r="BE2071" s="249">
        <f>IF(N2071="základní",J2071,0)</f>
        <v>0</v>
      </c>
      <c r="BF2071" s="249">
        <f>IF(N2071="snížená",J2071,0)</f>
        <v>0</v>
      </c>
      <c r="BG2071" s="249">
        <f>IF(N2071="zákl. přenesená",J2071,0)</f>
        <v>0</v>
      </c>
      <c r="BH2071" s="249">
        <f>IF(N2071="sníž. přenesená",J2071,0)</f>
        <v>0</v>
      </c>
      <c r="BI2071" s="249">
        <f>IF(N2071="nulová",J2071,0)</f>
        <v>0</v>
      </c>
      <c r="BJ2071" s="17" t="s">
        <v>81</v>
      </c>
      <c r="BK2071" s="249">
        <f>ROUND(I2071*H2071,2)</f>
        <v>0</v>
      </c>
      <c r="BL2071" s="17" t="s">
        <v>146</v>
      </c>
      <c r="BM2071" s="248" t="s">
        <v>2554</v>
      </c>
    </row>
    <row r="2072" spans="2:65" s="1" customFormat="1" ht="16.5" customHeight="1">
      <c r="B2072" s="38"/>
      <c r="C2072" s="237" t="s">
        <v>2555</v>
      </c>
      <c r="D2072" s="237" t="s">
        <v>141</v>
      </c>
      <c r="E2072" s="238" t="s">
        <v>2556</v>
      </c>
      <c r="F2072" s="239" t="s">
        <v>2557</v>
      </c>
      <c r="G2072" s="240" t="s">
        <v>433</v>
      </c>
      <c r="H2072" s="241">
        <v>125313.03</v>
      </c>
      <c r="I2072" s="242"/>
      <c r="J2072" s="243">
        <f>ROUND(I2072*H2072,2)</f>
        <v>0</v>
      </c>
      <c r="K2072" s="239" t="s">
        <v>145</v>
      </c>
      <c r="L2072" s="43"/>
      <c r="M2072" s="244" t="s">
        <v>1</v>
      </c>
      <c r="N2072" s="245" t="s">
        <v>38</v>
      </c>
      <c r="O2072" s="86"/>
      <c r="P2072" s="246">
        <f>O2072*H2072</f>
        <v>0</v>
      </c>
      <c r="Q2072" s="246">
        <v>0</v>
      </c>
      <c r="R2072" s="246">
        <f>Q2072*H2072</f>
        <v>0</v>
      </c>
      <c r="S2072" s="246">
        <v>0</v>
      </c>
      <c r="T2072" s="247">
        <f>S2072*H2072</f>
        <v>0</v>
      </c>
      <c r="AR2072" s="248" t="s">
        <v>146</v>
      </c>
      <c r="AT2072" s="248" t="s">
        <v>141</v>
      </c>
      <c r="AU2072" s="248" t="s">
        <v>83</v>
      </c>
      <c r="AY2072" s="17" t="s">
        <v>139</v>
      </c>
      <c r="BE2072" s="249">
        <f>IF(N2072="základní",J2072,0)</f>
        <v>0</v>
      </c>
      <c r="BF2072" s="249">
        <f>IF(N2072="snížená",J2072,0)</f>
        <v>0</v>
      </c>
      <c r="BG2072" s="249">
        <f>IF(N2072="zákl. přenesená",J2072,0)</f>
        <v>0</v>
      </c>
      <c r="BH2072" s="249">
        <f>IF(N2072="sníž. přenesená",J2072,0)</f>
        <v>0</v>
      </c>
      <c r="BI2072" s="249">
        <f>IF(N2072="nulová",J2072,0)</f>
        <v>0</v>
      </c>
      <c r="BJ2072" s="17" t="s">
        <v>81</v>
      </c>
      <c r="BK2072" s="249">
        <f>ROUND(I2072*H2072,2)</f>
        <v>0</v>
      </c>
      <c r="BL2072" s="17" t="s">
        <v>146</v>
      </c>
      <c r="BM2072" s="248" t="s">
        <v>2558</v>
      </c>
    </row>
    <row r="2073" spans="2:51" s="12" customFormat="1" ht="12">
      <c r="B2073" s="250"/>
      <c r="C2073" s="251"/>
      <c r="D2073" s="252" t="s">
        <v>148</v>
      </c>
      <c r="E2073" s="253" t="s">
        <v>1</v>
      </c>
      <c r="F2073" s="254" t="s">
        <v>2542</v>
      </c>
      <c r="G2073" s="251"/>
      <c r="H2073" s="255">
        <v>125313.03</v>
      </c>
      <c r="I2073" s="256"/>
      <c r="J2073" s="251"/>
      <c r="K2073" s="251"/>
      <c r="L2073" s="257"/>
      <c r="M2073" s="258"/>
      <c r="N2073" s="259"/>
      <c r="O2073" s="259"/>
      <c r="P2073" s="259"/>
      <c r="Q2073" s="259"/>
      <c r="R2073" s="259"/>
      <c r="S2073" s="259"/>
      <c r="T2073" s="260"/>
      <c r="AT2073" s="261" t="s">
        <v>148</v>
      </c>
      <c r="AU2073" s="261" t="s">
        <v>83</v>
      </c>
      <c r="AV2073" s="12" t="s">
        <v>83</v>
      </c>
      <c r="AW2073" s="12" t="s">
        <v>30</v>
      </c>
      <c r="AX2073" s="12" t="s">
        <v>73</v>
      </c>
      <c r="AY2073" s="261" t="s">
        <v>139</v>
      </c>
    </row>
    <row r="2074" spans="2:51" s="13" customFormat="1" ht="12">
      <c r="B2074" s="262"/>
      <c r="C2074" s="263"/>
      <c r="D2074" s="252" t="s">
        <v>148</v>
      </c>
      <c r="E2074" s="264" t="s">
        <v>1</v>
      </c>
      <c r="F2074" s="265" t="s">
        <v>150</v>
      </c>
      <c r="G2074" s="263"/>
      <c r="H2074" s="266">
        <v>125313.03</v>
      </c>
      <c r="I2074" s="267"/>
      <c r="J2074" s="263"/>
      <c r="K2074" s="263"/>
      <c r="L2074" s="268"/>
      <c r="M2074" s="269"/>
      <c r="N2074" s="270"/>
      <c r="O2074" s="270"/>
      <c r="P2074" s="270"/>
      <c r="Q2074" s="270"/>
      <c r="R2074" s="270"/>
      <c r="S2074" s="270"/>
      <c r="T2074" s="271"/>
      <c r="AT2074" s="272" t="s">
        <v>148</v>
      </c>
      <c r="AU2074" s="272" t="s">
        <v>83</v>
      </c>
      <c r="AV2074" s="13" t="s">
        <v>146</v>
      </c>
      <c r="AW2074" s="13" t="s">
        <v>30</v>
      </c>
      <c r="AX2074" s="13" t="s">
        <v>81</v>
      </c>
      <c r="AY2074" s="272" t="s">
        <v>139</v>
      </c>
    </row>
    <row r="2075" spans="2:65" s="1" customFormat="1" ht="16.5" customHeight="1">
      <c r="B2075" s="38"/>
      <c r="C2075" s="237" t="s">
        <v>2559</v>
      </c>
      <c r="D2075" s="237" t="s">
        <v>141</v>
      </c>
      <c r="E2075" s="238" t="s">
        <v>2560</v>
      </c>
      <c r="F2075" s="239" t="s">
        <v>2561</v>
      </c>
      <c r="G2075" s="240" t="s">
        <v>433</v>
      </c>
      <c r="H2075" s="241">
        <v>1392.367</v>
      </c>
      <c r="I2075" s="242"/>
      <c r="J2075" s="243">
        <f>ROUND(I2075*H2075,2)</f>
        <v>0</v>
      </c>
      <c r="K2075" s="239" t="s">
        <v>145</v>
      </c>
      <c r="L2075" s="43"/>
      <c r="M2075" s="244" t="s">
        <v>1</v>
      </c>
      <c r="N2075" s="245" t="s">
        <v>38</v>
      </c>
      <c r="O2075" s="86"/>
      <c r="P2075" s="246">
        <f>O2075*H2075</f>
        <v>0</v>
      </c>
      <c r="Q2075" s="246">
        <v>0</v>
      </c>
      <c r="R2075" s="246">
        <f>Q2075*H2075</f>
        <v>0</v>
      </c>
      <c r="S2075" s="246">
        <v>0</v>
      </c>
      <c r="T2075" s="247">
        <f>S2075*H2075</f>
        <v>0</v>
      </c>
      <c r="AR2075" s="248" t="s">
        <v>146</v>
      </c>
      <c r="AT2075" s="248" t="s">
        <v>141</v>
      </c>
      <c r="AU2075" s="248" t="s">
        <v>83</v>
      </c>
      <c r="AY2075" s="17" t="s">
        <v>139</v>
      </c>
      <c r="BE2075" s="249">
        <f>IF(N2075="základní",J2075,0)</f>
        <v>0</v>
      </c>
      <c r="BF2075" s="249">
        <f>IF(N2075="snížená",J2075,0)</f>
        <v>0</v>
      </c>
      <c r="BG2075" s="249">
        <f>IF(N2075="zákl. přenesená",J2075,0)</f>
        <v>0</v>
      </c>
      <c r="BH2075" s="249">
        <f>IF(N2075="sníž. přenesená",J2075,0)</f>
        <v>0</v>
      </c>
      <c r="BI2075" s="249">
        <f>IF(N2075="nulová",J2075,0)</f>
        <v>0</v>
      </c>
      <c r="BJ2075" s="17" t="s">
        <v>81</v>
      </c>
      <c r="BK2075" s="249">
        <f>ROUND(I2075*H2075,2)</f>
        <v>0</v>
      </c>
      <c r="BL2075" s="17" t="s">
        <v>146</v>
      </c>
      <c r="BM2075" s="248" t="s">
        <v>2562</v>
      </c>
    </row>
    <row r="2076" spans="2:65" s="1" customFormat="1" ht="16.5" customHeight="1">
      <c r="B2076" s="38"/>
      <c r="C2076" s="237" t="s">
        <v>2563</v>
      </c>
      <c r="D2076" s="237" t="s">
        <v>141</v>
      </c>
      <c r="E2076" s="238" t="s">
        <v>2564</v>
      </c>
      <c r="F2076" s="239" t="s">
        <v>2565</v>
      </c>
      <c r="G2076" s="240" t="s">
        <v>171</v>
      </c>
      <c r="H2076" s="241">
        <v>24.5</v>
      </c>
      <c r="I2076" s="242"/>
      <c r="J2076" s="243">
        <f>ROUND(I2076*H2076,2)</f>
        <v>0</v>
      </c>
      <c r="K2076" s="239" t="s">
        <v>145</v>
      </c>
      <c r="L2076" s="43"/>
      <c r="M2076" s="244" t="s">
        <v>1</v>
      </c>
      <c r="N2076" s="245" t="s">
        <v>38</v>
      </c>
      <c r="O2076" s="86"/>
      <c r="P2076" s="246">
        <f>O2076*H2076</f>
        <v>0</v>
      </c>
      <c r="Q2076" s="246">
        <v>0</v>
      </c>
      <c r="R2076" s="246">
        <f>Q2076*H2076</f>
        <v>0</v>
      </c>
      <c r="S2076" s="246">
        <v>0</v>
      </c>
      <c r="T2076" s="247">
        <f>S2076*H2076</f>
        <v>0</v>
      </c>
      <c r="AR2076" s="248" t="s">
        <v>146</v>
      </c>
      <c r="AT2076" s="248" t="s">
        <v>141</v>
      </c>
      <c r="AU2076" s="248" t="s">
        <v>83</v>
      </c>
      <c r="AY2076" s="17" t="s">
        <v>139</v>
      </c>
      <c r="BE2076" s="249">
        <f>IF(N2076="základní",J2076,0)</f>
        <v>0</v>
      </c>
      <c r="BF2076" s="249">
        <f>IF(N2076="snížená",J2076,0)</f>
        <v>0</v>
      </c>
      <c r="BG2076" s="249">
        <f>IF(N2076="zákl. přenesená",J2076,0)</f>
        <v>0</v>
      </c>
      <c r="BH2076" s="249">
        <f>IF(N2076="sníž. přenesená",J2076,0)</f>
        <v>0</v>
      </c>
      <c r="BI2076" s="249">
        <f>IF(N2076="nulová",J2076,0)</f>
        <v>0</v>
      </c>
      <c r="BJ2076" s="17" t="s">
        <v>81</v>
      </c>
      <c r="BK2076" s="249">
        <f>ROUND(I2076*H2076,2)</f>
        <v>0</v>
      </c>
      <c r="BL2076" s="17" t="s">
        <v>146</v>
      </c>
      <c r="BM2076" s="248" t="s">
        <v>2566</v>
      </c>
    </row>
    <row r="2077" spans="2:51" s="12" customFormat="1" ht="12">
      <c r="B2077" s="250"/>
      <c r="C2077" s="251"/>
      <c r="D2077" s="252" t="s">
        <v>148</v>
      </c>
      <c r="E2077" s="253" t="s">
        <v>1</v>
      </c>
      <c r="F2077" s="254" t="s">
        <v>2567</v>
      </c>
      <c r="G2077" s="251"/>
      <c r="H2077" s="255">
        <v>24.5</v>
      </c>
      <c r="I2077" s="256"/>
      <c r="J2077" s="251"/>
      <c r="K2077" s="251"/>
      <c r="L2077" s="257"/>
      <c r="M2077" s="258"/>
      <c r="N2077" s="259"/>
      <c r="O2077" s="259"/>
      <c r="P2077" s="259"/>
      <c r="Q2077" s="259"/>
      <c r="R2077" s="259"/>
      <c r="S2077" s="259"/>
      <c r="T2077" s="260"/>
      <c r="AT2077" s="261" t="s">
        <v>148</v>
      </c>
      <c r="AU2077" s="261" t="s">
        <v>83</v>
      </c>
      <c r="AV2077" s="12" t="s">
        <v>83</v>
      </c>
      <c r="AW2077" s="12" t="s">
        <v>30</v>
      </c>
      <c r="AX2077" s="12" t="s">
        <v>73</v>
      </c>
      <c r="AY2077" s="261" t="s">
        <v>139</v>
      </c>
    </row>
    <row r="2078" spans="2:51" s="13" customFormat="1" ht="12">
      <c r="B2078" s="262"/>
      <c r="C2078" s="263"/>
      <c r="D2078" s="252" t="s">
        <v>148</v>
      </c>
      <c r="E2078" s="264" t="s">
        <v>1</v>
      </c>
      <c r="F2078" s="265" t="s">
        <v>150</v>
      </c>
      <c r="G2078" s="263"/>
      <c r="H2078" s="266">
        <v>24.5</v>
      </c>
      <c r="I2078" s="267"/>
      <c r="J2078" s="263"/>
      <c r="K2078" s="263"/>
      <c r="L2078" s="268"/>
      <c r="M2078" s="269"/>
      <c r="N2078" s="270"/>
      <c r="O2078" s="270"/>
      <c r="P2078" s="270"/>
      <c r="Q2078" s="270"/>
      <c r="R2078" s="270"/>
      <c r="S2078" s="270"/>
      <c r="T2078" s="271"/>
      <c r="AT2078" s="272" t="s">
        <v>148</v>
      </c>
      <c r="AU2078" s="272" t="s">
        <v>83</v>
      </c>
      <c r="AV2078" s="13" t="s">
        <v>146</v>
      </c>
      <c r="AW2078" s="13" t="s">
        <v>30</v>
      </c>
      <c r="AX2078" s="13" t="s">
        <v>81</v>
      </c>
      <c r="AY2078" s="272" t="s">
        <v>139</v>
      </c>
    </row>
    <row r="2079" spans="2:65" s="1" customFormat="1" ht="24" customHeight="1">
      <c r="B2079" s="38"/>
      <c r="C2079" s="237" t="s">
        <v>2568</v>
      </c>
      <c r="D2079" s="237" t="s">
        <v>141</v>
      </c>
      <c r="E2079" s="238" t="s">
        <v>2569</v>
      </c>
      <c r="F2079" s="239" t="s">
        <v>2570</v>
      </c>
      <c r="G2079" s="240" t="s">
        <v>171</v>
      </c>
      <c r="H2079" s="241">
        <v>2205</v>
      </c>
      <c r="I2079" s="242"/>
      <c r="J2079" s="243">
        <f>ROUND(I2079*H2079,2)</f>
        <v>0</v>
      </c>
      <c r="K2079" s="239" t="s">
        <v>145</v>
      </c>
      <c r="L2079" s="43"/>
      <c r="M2079" s="244" t="s">
        <v>1</v>
      </c>
      <c r="N2079" s="245" t="s">
        <v>38</v>
      </c>
      <c r="O2079" s="86"/>
      <c r="P2079" s="246">
        <f>O2079*H2079</f>
        <v>0</v>
      </c>
      <c r="Q2079" s="246">
        <v>0</v>
      </c>
      <c r="R2079" s="246">
        <f>Q2079*H2079</f>
        <v>0</v>
      </c>
      <c r="S2079" s="246">
        <v>0</v>
      </c>
      <c r="T2079" s="247">
        <f>S2079*H2079</f>
        <v>0</v>
      </c>
      <c r="AR2079" s="248" t="s">
        <v>146</v>
      </c>
      <c r="AT2079" s="248" t="s">
        <v>141</v>
      </c>
      <c r="AU2079" s="248" t="s">
        <v>83</v>
      </c>
      <c r="AY2079" s="17" t="s">
        <v>139</v>
      </c>
      <c r="BE2079" s="249">
        <f>IF(N2079="základní",J2079,0)</f>
        <v>0</v>
      </c>
      <c r="BF2079" s="249">
        <f>IF(N2079="snížená",J2079,0)</f>
        <v>0</v>
      </c>
      <c r="BG2079" s="249">
        <f>IF(N2079="zákl. přenesená",J2079,0)</f>
        <v>0</v>
      </c>
      <c r="BH2079" s="249">
        <f>IF(N2079="sníž. přenesená",J2079,0)</f>
        <v>0</v>
      </c>
      <c r="BI2079" s="249">
        <f>IF(N2079="nulová",J2079,0)</f>
        <v>0</v>
      </c>
      <c r="BJ2079" s="17" t="s">
        <v>81</v>
      </c>
      <c r="BK2079" s="249">
        <f>ROUND(I2079*H2079,2)</f>
        <v>0</v>
      </c>
      <c r="BL2079" s="17" t="s">
        <v>146</v>
      </c>
      <c r="BM2079" s="248" t="s">
        <v>2571</v>
      </c>
    </row>
    <row r="2080" spans="2:51" s="12" customFormat="1" ht="12">
      <c r="B2080" s="250"/>
      <c r="C2080" s="251"/>
      <c r="D2080" s="252" t="s">
        <v>148</v>
      </c>
      <c r="E2080" s="253" t="s">
        <v>1</v>
      </c>
      <c r="F2080" s="254" t="s">
        <v>2572</v>
      </c>
      <c r="G2080" s="251"/>
      <c r="H2080" s="255">
        <v>2205</v>
      </c>
      <c r="I2080" s="256"/>
      <c r="J2080" s="251"/>
      <c r="K2080" s="251"/>
      <c r="L2080" s="257"/>
      <c r="M2080" s="258"/>
      <c r="N2080" s="259"/>
      <c r="O2080" s="259"/>
      <c r="P2080" s="259"/>
      <c r="Q2080" s="259"/>
      <c r="R2080" s="259"/>
      <c r="S2080" s="259"/>
      <c r="T2080" s="260"/>
      <c r="AT2080" s="261" t="s">
        <v>148</v>
      </c>
      <c r="AU2080" s="261" t="s">
        <v>83</v>
      </c>
      <c r="AV2080" s="12" t="s">
        <v>83</v>
      </c>
      <c r="AW2080" s="12" t="s">
        <v>30</v>
      </c>
      <c r="AX2080" s="12" t="s">
        <v>73</v>
      </c>
      <c r="AY2080" s="261" t="s">
        <v>139</v>
      </c>
    </row>
    <row r="2081" spans="2:51" s="13" customFormat="1" ht="12">
      <c r="B2081" s="262"/>
      <c r="C2081" s="263"/>
      <c r="D2081" s="252" t="s">
        <v>148</v>
      </c>
      <c r="E2081" s="264" t="s">
        <v>1</v>
      </c>
      <c r="F2081" s="265" t="s">
        <v>150</v>
      </c>
      <c r="G2081" s="263"/>
      <c r="H2081" s="266">
        <v>2205</v>
      </c>
      <c r="I2081" s="267"/>
      <c r="J2081" s="263"/>
      <c r="K2081" s="263"/>
      <c r="L2081" s="268"/>
      <c r="M2081" s="269"/>
      <c r="N2081" s="270"/>
      <c r="O2081" s="270"/>
      <c r="P2081" s="270"/>
      <c r="Q2081" s="270"/>
      <c r="R2081" s="270"/>
      <c r="S2081" s="270"/>
      <c r="T2081" s="271"/>
      <c r="AT2081" s="272" t="s">
        <v>148</v>
      </c>
      <c r="AU2081" s="272" t="s">
        <v>83</v>
      </c>
      <c r="AV2081" s="13" t="s">
        <v>146</v>
      </c>
      <c r="AW2081" s="13" t="s">
        <v>30</v>
      </c>
      <c r="AX2081" s="13" t="s">
        <v>81</v>
      </c>
      <c r="AY2081" s="272" t="s">
        <v>139</v>
      </c>
    </row>
    <row r="2082" spans="2:65" s="1" customFormat="1" ht="16.5" customHeight="1">
      <c r="B2082" s="38"/>
      <c r="C2082" s="237" t="s">
        <v>2573</v>
      </c>
      <c r="D2082" s="237" t="s">
        <v>141</v>
      </c>
      <c r="E2082" s="238" t="s">
        <v>2574</v>
      </c>
      <c r="F2082" s="239" t="s">
        <v>2575</v>
      </c>
      <c r="G2082" s="240" t="s">
        <v>171</v>
      </c>
      <c r="H2082" s="241">
        <v>24.5</v>
      </c>
      <c r="I2082" s="242"/>
      <c r="J2082" s="243">
        <f>ROUND(I2082*H2082,2)</f>
        <v>0</v>
      </c>
      <c r="K2082" s="239" t="s">
        <v>145</v>
      </c>
      <c r="L2082" s="43"/>
      <c r="M2082" s="244" t="s">
        <v>1</v>
      </c>
      <c r="N2082" s="245" t="s">
        <v>38</v>
      </c>
      <c r="O2082" s="86"/>
      <c r="P2082" s="246">
        <f>O2082*H2082</f>
        <v>0</v>
      </c>
      <c r="Q2082" s="246">
        <v>0</v>
      </c>
      <c r="R2082" s="246">
        <f>Q2082*H2082</f>
        <v>0</v>
      </c>
      <c r="S2082" s="246">
        <v>0</v>
      </c>
      <c r="T2082" s="247">
        <f>S2082*H2082</f>
        <v>0</v>
      </c>
      <c r="AR2082" s="248" t="s">
        <v>146</v>
      </c>
      <c r="AT2082" s="248" t="s">
        <v>141</v>
      </c>
      <c r="AU2082" s="248" t="s">
        <v>83</v>
      </c>
      <c r="AY2082" s="17" t="s">
        <v>139</v>
      </c>
      <c r="BE2082" s="249">
        <f>IF(N2082="základní",J2082,0)</f>
        <v>0</v>
      </c>
      <c r="BF2082" s="249">
        <f>IF(N2082="snížená",J2082,0)</f>
        <v>0</v>
      </c>
      <c r="BG2082" s="249">
        <f>IF(N2082="zákl. přenesená",J2082,0)</f>
        <v>0</v>
      </c>
      <c r="BH2082" s="249">
        <f>IF(N2082="sníž. přenesená",J2082,0)</f>
        <v>0</v>
      </c>
      <c r="BI2082" s="249">
        <f>IF(N2082="nulová",J2082,0)</f>
        <v>0</v>
      </c>
      <c r="BJ2082" s="17" t="s">
        <v>81</v>
      </c>
      <c r="BK2082" s="249">
        <f>ROUND(I2082*H2082,2)</f>
        <v>0</v>
      </c>
      <c r="BL2082" s="17" t="s">
        <v>146</v>
      </c>
      <c r="BM2082" s="248" t="s">
        <v>2576</v>
      </c>
    </row>
    <row r="2083" spans="2:65" s="1" customFormat="1" ht="24" customHeight="1">
      <c r="B2083" s="38"/>
      <c r="C2083" s="237" t="s">
        <v>2577</v>
      </c>
      <c r="D2083" s="237" t="s">
        <v>141</v>
      </c>
      <c r="E2083" s="238" t="s">
        <v>2578</v>
      </c>
      <c r="F2083" s="239" t="s">
        <v>2579</v>
      </c>
      <c r="G2083" s="240" t="s">
        <v>433</v>
      </c>
      <c r="H2083" s="241">
        <v>1788.37</v>
      </c>
      <c r="I2083" s="242"/>
      <c r="J2083" s="243">
        <f>ROUND(I2083*H2083,2)</f>
        <v>0</v>
      </c>
      <c r="K2083" s="239" t="s">
        <v>145</v>
      </c>
      <c r="L2083" s="43"/>
      <c r="M2083" s="244" t="s">
        <v>1</v>
      </c>
      <c r="N2083" s="245" t="s">
        <v>38</v>
      </c>
      <c r="O2083" s="86"/>
      <c r="P2083" s="246">
        <f>O2083*H2083</f>
        <v>0</v>
      </c>
      <c r="Q2083" s="246">
        <v>0.00013</v>
      </c>
      <c r="R2083" s="246">
        <f>Q2083*H2083</f>
        <v>0.23248809999999998</v>
      </c>
      <c r="S2083" s="246">
        <v>0</v>
      </c>
      <c r="T2083" s="247">
        <f>S2083*H2083</f>
        <v>0</v>
      </c>
      <c r="AR2083" s="248" t="s">
        <v>146</v>
      </c>
      <c r="AT2083" s="248" t="s">
        <v>141</v>
      </c>
      <c r="AU2083" s="248" t="s">
        <v>83</v>
      </c>
      <c r="AY2083" s="17" t="s">
        <v>139</v>
      </c>
      <c r="BE2083" s="249">
        <f>IF(N2083="základní",J2083,0)</f>
        <v>0</v>
      </c>
      <c r="BF2083" s="249">
        <f>IF(N2083="snížená",J2083,0)</f>
        <v>0</v>
      </c>
      <c r="BG2083" s="249">
        <f>IF(N2083="zákl. přenesená",J2083,0)</f>
        <v>0</v>
      </c>
      <c r="BH2083" s="249">
        <f>IF(N2083="sníž. přenesená",J2083,0)</f>
        <v>0</v>
      </c>
      <c r="BI2083" s="249">
        <f>IF(N2083="nulová",J2083,0)</f>
        <v>0</v>
      </c>
      <c r="BJ2083" s="17" t="s">
        <v>81</v>
      </c>
      <c r="BK2083" s="249">
        <f>ROUND(I2083*H2083,2)</f>
        <v>0</v>
      </c>
      <c r="BL2083" s="17" t="s">
        <v>146</v>
      </c>
      <c r="BM2083" s="248" t="s">
        <v>2580</v>
      </c>
    </row>
    <row r="2084" spans="2:51" s="12" customFormat="1" ht="12">
      <c r="B2084" s="250"/>
      <c r="C2084" s="251"/>
      <c r="D2084" s="252" t="s">
        <v>148</v>
      </c>
      <c r="E2084" s="253" t="s">
        <v>1</v>
      </c>
      <c r="F2084" s="254" t="s">
        <v>2367</v>
      </c>
      <c r="G2084" s="251"/>
      <c r="H2084" s="255">
        <v>1371.45</v>
      </c>
      <c r="I2084" s="256"/>
      <c r="J2084" s="251"/>
      <c r="K2084" s="251"/>
      <c r="L2084" s="257"/>
      <c r="M2084" s="258"/>
      <c r="N2084" s="259"/>
      <c r="O2084" s="259"/>
      <c r="P2084" s="259"/>
      <c r="Q2084" s="259"/>
      <c r="R2084" s="259"/>
      <c r="S2084" s="259"/>
      <c r="T2084" s="260"/>
      <c r="AT2084" s="261" t="s">
        <v>148</v>
      </c>
      <c r="AU2084" s="261" t="s">
        <v>83</v>
      </c>
      <c r="AV2084" s="12" t="s">
        <v>83</v>
      </c>
      <c r="AW2084" s="12" t="s">
        <v>30</v>
      </c>
      <c r="AX2084" s="12" t="s">
        <v>73</v>
      </c>
      <c r="AY2084" s="261" t="s">
        <v>139</v>
      </c>
    </row>
    <row r="2085" spans="2:51" s="12" customFormat="1" ht="12">
      <c r="B2085" s="250"/>
      <c r="C2085" s="251"/>
      <c r="D2085" s="252" t="s">
        <v>148</v>
      </c>
      <c r="E2085" s="253" t="s">
        <v>1</v>
      </c>
      <c r="F2085" s="254" t="s">
        <v>2368</v>
      </c>
      <c r="G2085" s="251"/>
      <c r="H2085" s="255">
        <v>416.92</v>
      </c>
      <c r="I2085" s="256"/>
      <c r="J2085" s="251"/>
      <c r="K2085" s="251"/>
      <c r="L2085" s="257"/>
      <c r="M2085" s="258"/>
      <c r="N2085" s="259"/>
      <c r="O2085" s="259"/>
      <c r="P2085" s="259"/>
      <c r="Q2085" s="259"/>
      <c r="R2085" s="259"/>
      <c r="S2085" s="259"/>
      <c r="T2085" s="260"/>
      <c r="AT2085" s="261" t="s">
        <v>148</v>
      </c>
      <c r="AU2085" s="261" t="s">
        <v>83</v>
      </c>
      <c r="AV2085" s="12" t="s">
        <v>83</v>
      </c>
      <c r="AW2085" s="12" t="s">
        <v>30</v>
      </c>
      <c r="AX2085" s="12" t="s">
        <v>73</v>
      </c>
      <c r="AY2085" s="261" t="s">
        <v>139</v>
      </c>
    </row>
    <row r="2086" spans="2:51" s="13" customFormat="1" ht="12">
      <c r="B2086" s="262"/>
      <c r="C2086" s="263"/>
      <c r="D2086" s="252" t="s">
        <v>148</v>
      </c>
      <c r="E2086" s="264" t="s">
        <v>1</v>
      </c>
      <c r="F2086" s="265" t="s">
        <v>150</v>
      </c>
      <c r="G2086" s="263"/>
      <c r="H2086" s="266">
        <v>1788.3700000000001</v>
      </c>
      <c r="I2086" s="267"/>
      <c r="J2086" s="263"/>
      <c r="K2086" s="263"/>
      <c r="L2086" s="268"/>
      <c r="M2086" s="269"/>
      <c r="N2086" s="270"/>
      <c r="O2086" s="270"/>
      <c r="P2086" s="270"/>
      <c r="Q2086" s="270"/>
      <c r="R2086" s="270"/>
      <c r="S2086" s="270"/>
      <c r="T2086" s="271"/>
      <c r="AT2086" s="272" t="s">
        <v>148</v>
      </c>
      <c r="AU2086" s="272" t="s">
        <v>83</v>
      </c>
      <c r="AV2086" s="13" t="s">
        <v>146</v>
      </c>
      <c r="AW2086" s="13" t="s">
        <v>30</v>
      </c>
      <c r="AX2086" s="13" t="s">
        <v>81</v>
      </c>
      <c r="AY2086" s="272" t="s">
        <v>139</v>
      </c>
    </row>
    <row r="2087" spans="2:65" s="1" customFormat="1" ht="24" customHeight="1">
      <c r="B2087" s="38"/>
      <c r="C2087" s="237" t="s">
        <v>2581</v>
      </c>
      <c r="D2087" s="237" t="s">
        <v>141</v>
      </c>
      <c r="E2087" s="238" t="s">
        <v>2582</v>
      </c>
      <c r="F2087" s="239" t="s">
        <v>2583</v>
      </c>
      <c r="G2087" s="240" t="s">
        <v>2584</v>
      </c>
      <c r="H2087" s="241">
        <v>8</v>
      </c>
      <c r="I2087" s="242"/>
      <c r="J2087" s="243">
        <f>ROUND(I2087*H2087,2)</f>
        <v>0</v>
      </c>
      <c r="K2087" s="239" t="s">
        <v>145</v>
      </c>
      <c r="L2087" s="43"/>
      <c r="M2087" s="244" t="s">
        <v>1</v>
      </c>
      <c r="N2087" s="245" t="s">
        <v>38</v>
      </c>
      <c r="O2087" s="86"/>
      <c r="P2087" s="246">
        <f>O2087*H2087</f>
        <v>0</v>
      </c>
      <c r="Q2087" s="246">
        <v>0</v>
      </c>
      <c r="R2087" s="246">
        <f>Q2087*H2087</f>
        <v>0</v>
      </c>
      <c r="S2087" s="246">
        <v>0</v>
      </c>
      <c r="T2087" s="247">
        <f>S2087*H2087</f>
        <v>0</v>
      </c>
      <c r="AR2087" s="248" t="s">
        <v>146</v>
      </c>
      <c r="AT2087" s="248" t="s">
        <v>141</v>
      </c>
      <c r="AU2087" s="248" t="s">
        <v>83</v>
      </c>
      <c r="AY2087" s="17" t="s">
        <v>139</v>
      </c>
      <c r="BE2087" s="249">
        <f>IF(N2087="základní",J2087,0)</f>
        <v>0</v>
      </c>
      <c r="BF2087" s="249">
        <f>IF(N2087="snížená",J2087,0)</f>
        <v>0</v>
      </c>
      <c r="BG2087" s="249">
        <f>IF(N2087="zákl. přenesená",J2087,0)</f>
        <v>0</v>
      </c>
      <c r="BH2087" s="249">
        <f>IF(N2087="sníž. přenesená",J2087,0)</f>
        <v>0</v>
      </c>
      <c r="BI2087" s="249">
        <f>IF(N2087="nulová",J2087,0)</f>
        <v>0</v>
      </c>
      <c r="BJ2087" s="17" t="s">
        <v>81</v>
      </c>
      <c r="BK2087" s="249">
        <f>ROUND(I2087*H2087,2)</f>
        <v>0</v>
      </c>
      <c r="BL2087" s="17" t="s">
        <v>146</v>
      </c>
      <c r="BM2087" s="248" t="s">
        <v>2585</v>
      </c>
    </row>
    <row r="2088" spans="2:51" s="12" customFormat="1" ht="12">
      <c r="B2088" s="250"/>
      <c r="C2088" s="251"/>
      <c r="D2088" s="252" t="s">
        <v>148</v>
      </c>
      <c r="E2088" s="253" t="s">
        <v>1</v>
      </c>
      <c r="F2088" s="254" t="s">
        <v>2586</v>
      </c>
      <c r="G2088" s="251"/>
      <c r="H2088" s="255">
        <v>2</v>
      </c>
      <c r="I2088" s="256"/>
      <c r="J2088" s="251"/>
      <c r="K2088" s="251"/>
      <c r="L2088" s="257"/>
      <c r="M2088" s="258"/>
      <c r="N2088" s="259"/>
      <c r="O2088" s="259"/>
      <c r="P2088" s="259"/>
      <c r="Q2088" s="259"/>
      <c r="R2088" s="259"/>
      <c r="S2088" s="259"/>
      <c r="T2088" s="260"/>
      <c r="AT2088" s="261" t="s">
        <v>148</v>
      </c>
      <c r="AU2088" s="261" t="s">
        <v>83</v>
      </c>
      <c r="AV2088" s="12" t="s">
        <v>83</v>
      </c>
      <c r="AW2088" s="12" t="s">
        <v>30</v>
      </c>
      <c r="AX2088" s="12" t="s">
        <v>73</v>
      </c>
      <c r="AY2088" s="261" t="s">
        <v>139</v>
      </c>
    </row>
    <row r="2089" spans="2:51" s="12" customFormat="1" ht="12">
      <c r="B2089" s="250"/>
      <c r="C2089" s="251"/>
      <c r="D2089" s="252" t="s">
        <v>148</v>
      </c>
      <c r="E2089" s="253" t="s">
        <v>1</v>
      </c>
      <c r="F2089" s="254" t="s">
        <v>2587</v>
      </c>
      <c r="G2089" s="251"/>
      <c r="H2089" s="255">
        <v>2</v>
      </c>
      <c r="I2089" s="256"/>
      <c r="J2089" s="251"/>
      <c r="K2089" s="251"/>
      <c r="L2089" s="257"/>
      <c r="M2089" s="258"/>
      <c r="N2089" s="259"/>
      <c r="O2089" s="259"/>
      <c r="P2089" s="259"/>
      <c r="Q2089" s="259"/>
      <c r="R2089" s="259"/>
      <c r="S2089" s="259"/>
      <c r="T2089" s="260"/>
      <c r="AT2089" s="261" t="s">
        <v>148</v>
      </c>
      <c r="AU2089" s="261" t="s">
        <v>83</v>
      </c>
      <c r="AV2089" s="12" t="s">
        <v>83</v>
      </c>
      <c r="AW2089" s="12" t="s">
        <v>30</v>
      </c>
      <c r="AX2089" s="12" t="s">
        <v>73</v>
      </c>
      <c r="AY2089" s="261" t="s">
        <v>139</v>
      </c>
    </row>
    <row r="2090" spans="2:51" s="12" customFormat="1" ht="12">
      <c r="B2090" s="250"/>
      <c r="C2090" s="251"/>
      <c r="D2090" s="252" t="s">
        <v>148</v>
      </c>
      <c r="E2090" s="253" t="s">
        <v>1</v>
      </c>
      <c r="F2090" s="254" t="s">
        <v>2588</v>
      </c>
      <c r="G2090" s="251"/>
      <c r="H2090" s="255">
        <v>2</v>
      </c>
      <c r="I2090" s="256"/>
      <c r="J2090" s="251"/>
      <c r="K2090" s="251"/>
      <c r="L2090" s="257"/>
      <c r="M2090" s="258"/>
      <c r="N2090" s="259"/>
      <c r="O2090" s="259"/>
      <c r="P2090" s="259"/>
      <c r="Q2090" s="259"/>
      <c r="R2090" s="259"/>
      <c r="S2090" s="259"/>
      <c r="T2090" s="260"/>
      <c r="AT2090" s="261" t="s">
        <v>148</v>
      </c>
      <c r="AU2090" s="261" t="s">
        <v>83</v>
      </c>
      <c r="AV2090" s="12" t="s">
        <v>83</v>
      </c>
      <c r="AW2090" s="12" t="s">
        <v>30</v>
      </c>
      <c r="AX2090" s="12" t="s">
        <v>73</v>
      </c>
      <c r="AY2090" s="261" t="s">
        <v>139</v>
      </c>
    </row>
    <row r="2091" spans="2:51" s="12" customFormat="1" ht="12">
      <c r="B2091" s="250"/>
      <c r="C2091" s="251"/>
      <c r="D2091" s="252" t="s">
        <v>148</v>
      </c>
      <c r="E2091" s="253" t="s">
        <v>1</v>
      </c>
      <c r="F2091" s="254" t="s">
        <v>2589</v>
      </c>
      <c r="G2091" s="251"/>
      <c r="H2091" s="255">
        <v>2</v>
      </c>
      <c r="I2091" s="256"/>
      <c r="J2091" s="251"/>
      <c r="K2091" s="251"/>
      <c r="L2091" s="257"/>
      <c r="M2091" s="258"/>
      <c r="N2091" s="259"/>
      <c r="O2091" s="259"/>
      <c r="P2091" s="259"/>
      <c r="Q2091" s="259"/>
      <c r="R2091" s="259"/>
      <c r="S2091" s="259"/>
      <c r="T2091" s="260"/>
      <c r="AT2091" s="261" t="s">
        <v>148</v>
      </c>
      <c r="AU2091" s="261" t="s">
        <v>83</v>
      </c>
      <c r="AV2091" s="12" t="s">
        <v>83</v>
      </c>
      <c r="AW2091" s="12" t="s">
        <v>30</v>
      </c>
      <c r="AX2091" s="12" t="s">
        <v>73</v>
      </c>
      <c r="AY2091" s="261" t="s">
        <v>139</v>
      </c>
    </row>
    <row r="2092" spans="2:51" s="13" customFormat="1" ht="12">
      <c r="B2092" s="262"/>
      <c r="C2092" s="263"/>
      <c r="D2092" s="252" t="s">
        <v>148</v>
      </c>
      <c r="E2092" s="264" t="s">
        <v>1</v>
      </c>
      <c r="F2092" s="265" t="s">
        <v>150</v>
      </c>
      <c r="G2092" s="263"/>
      <c r="H2092" s="266">
        <v>8</v>
      </c>
      <c r="I2092" s="267"/>
      <c r="J2092" s="263"/>
      <c r="K2092" s="263"/>
      <c r="L2092" s="268"/>
      <c r="M2092" s="269"/>
      <c r="N2092" s="270"/>
      <c r="O2092" s="270"/>
      <c r="P2092" s="270"/>
      <c r="Q2092" s="270"/>
      <c r="R2092" s="270"/>
      <c r="S2092" s="270"/>
      <c r="T2092" s="271"/>
      <c r="AT2092" s="272" t="s">
        <v>148</v>
      </c>
      <c r="AU2092" s="272" t="s">
        <v>83</v>
      </c>
      <c r="AV2092" s="13" t="s">
        <v>146</v>
      </c>
      <c r="AW2092" s="13" t="s">
        <v>30</v>
      </c>
      <c r="AX2092" s="13" t="s">
        <v>81</v>
      </c>
      <c r="AY2092" s="272" t="s">
        <v>139</v>
      </c>
    </row>
    <row r="2093" spans="2:63" s="11" customFormat="1" ht="22.8" customHeight="1">
      <c r="B2093" s="221"/>
      <c r="C2093" s="222"/>
      <c r="D2093" s="223" t="s">
        <v>72</v>
      </c>
      <c r="E2093" s="235" t="s">
        <v>2590</v>
      </c>
      <c r="F2093" s="235" t="s">
        <v>2591</v>
      </c>
      <c r="G2093" s="222"/>
      <c r="H2093" s="222"/>
      <c r="I2093" s="225"/>
      <c r="J2093" s="236">
        <f>BK2093</f>
        <v>0</v>
      </c>
      <c r="K2093" s="222"/>
      <c r="L2093" s="227"/>
      <c r="M2093" s="228"/>
      <c r="N2093" s="229"/>
      <c r="O2093" s="229"/>
      <c r="P2093" s="230">
        <f>SUM(P2094:P2098)</f>
        <v>0</v>
      </c>
      <c r="Q2093" s="229"/>
      <c r="R2093" s="230">
        <f>SUM(R2094:R2098)</f>
        <v>0</v>
      </c>
      <c r="S2093" s="229"/>
      <c r="T2093" s="231">
        <f>SUM(T2094:T2098)</f>
        <v>0</v>
      </c>
      <c r="AR2093" s="232" t="s">
        <v>81</v>
      </c>
      <c r="AT2093" s="233" t="s">
        <v>72</v>
      </c>
      <c r="AU2093" s="233" t="s">
        <v>81</v>
      </c>
      <c r="AY2093" s="232" t="s">
        <v>139</v>
      </c>
      <c r="BK2093" s="234">
        <f>SUM(BK2094:BK2098)</f>
        <v>0</v>
      </c>
    </row>
    <row r="2094" spans="2:65" s="1" customFormat="1" ht="24" customHeight="1">
      <c r="B2094" s="38"/>
      <c r="C2094" s="237" t="s">
        <v>2592</v>
      </c>
      <c r="D2094" s="237" t="s">
        <v>141</v>
      </c>
      <c r="E2094" s="238" t="s">
        <v>2593</v>
      </c>
      <c r="F2094" s="239" t="s">
        <v>2594</v>
      </c>
      <c r="G2094" s="240" t="s">
        <v>193</v>
      </c>
      <c r="H2094" s="241">
        <v>106.408</v>
      </c>
      <c r="I2094" s="242"/>
      <c r="J2094" s="243">
        <f>ROUND(I2094*H2094,2)</f>
        <v>0</v>
      </c>
      <c r="K2094" s="239" t="s">
        <v>145</v>
      </c>
      <c r="L2094" s="43"/>
      <c r="M2094" s="244" t="s">
        <v>1</v>
      </c>
      <c r="N2094" s="245" t="s">
        <v>38</v>
      </c>
      <c r="O2094" s="86"/>
      <c r="P2094" s="246">
        <f>O2094*H2094</f>
        <v>0</v>
      </c>
      <c r="Q2094" s="246">
        <v>0</v>
      </c>
      <c r="R2094" s="246">
        <f>Q2094*H2094</f>
        <v>0</v>
      </c>
      <c r="S2094" s="246">
        <v>0</v>
      </c>
      <c r="T2094" s="247">
        <f>S2094*H2094</f>
        <v>0</v>
      </c>
      <c r="AR2094" s="248" t="s">
        <v>146</v>
      </c>
      <c r="AT2094" s="248" t="s">
        <v>141</v>
      </c>
      <c r="AU2094" s="248" t="s">
        <v>83</v>
      </c>
      <c r="AY2094" s="17" t="s">
        <v>139</v>
      </c>
      <c r="BE2094" s="249">
        <f>IF(N2094="základní",J2094,0)</f>
        <v>0</v>
      </c>
      <c r="BF2094" s="249">
        <f>IF(N2094="snížená",J2094,0)</f>
        <v>0</v>
      </c>
      <c r="BG2094" s="249">
        <f>IF(N2094="zákl. přenesená",J2094,0)</f>
        <v>0</v>
      </c>
      <c r="BH2094" s="249">
        <f>IF(N2094="sníž. přenesená",J2094,0)</f>
        <v>0</v>
      </c>
      <c r="BI2094" s="249">
        <f>IF(N2094="nulová",J2094,0)</f>
        <v>0</v>
      </c>
      <c r="BJ2094" s="17" t="s">
        <v>81</v>
      </c>
      <c r="BK2094" s="249">
        <f>ROUND(I2094*H2094,2)</f>
        <v>0</v>
      </c>
      <c r="BL2094" s="17" t="s">
        <v>146</v>
      </c>
      <c r="BM2094" s="248" t="s">
        <v>2595</v>
      </c>
    </row>
    <row r="2095" spans="2:65" s="1" customFormat="1" ht="24" customHeight="1">
      <c r="B2095" s="38"/>
      <c r="C2095" s="237" t="s">
        <v>2596</v>
      </c>
      <c r="D2095" s="237" t="s">
        <v>141</v>
      </c>
      <c r="E2095" s="238" t="s">
        <v>2597</v>
      </c>
      <c r="F2095" s="239" t="s">
        <v>2598</v>
      </c>
      <c r="G2095" s="240" t="s">
        <v>193</v>
      </c>
      <c r="H2095" s="241">
        <v>106.408</v>
      </c>
      <c r="I2095" s="242"/>
      <c r="J2095" s="243">
        <f>ROUND(I2095*H2095,2)</f>
        <v>0</v>
      </c>
      <c r="K2095" s="239" t="s">
        <v>145</v>
      </c>
      <c r="L2095" s="43"/>
      <c r="M2095" s="244" t="s">
        <v>1</v>
      </c>
      <c r="N2095" s="245" t="s">
        <v>38</v>
      </c>
      <c r="O2095" s="86"/>
      <c r="P2095" s="246">
        <f>O2095*H2095</f>
        <v>0</v>
      </c>
      <c r="Q2095" s="246">
        <v>0</v>
      </c>
      <c r="R2095" s="246">
        <f>Q2095*H2095</f>
        <v>0</v>
      </c>
      <c r="S2095" s="246">
        <v>0</v>
      </c>
      <c r="T2095" s="247">
        <f>S2095*H2095</f>
        <v>0</v>
      </c>
      <c r="AR2095" s="248" t="s">
        <v>146</v>
      </c>
      <c r="AT2095" s="248" t="s">
        <v>141</v>
      </c>
      <c r="AU2095" s="248" t="s">
        <v>83</v>
      </c>
      <c r="AY2095" s="17" t="s">
        <v>139</v>
      </c>
      <c r="BE2095" s="249">
        <f>IF(N2095="základní",J2095,0)</f>
        <v>0</v>
      </c>
      <c r="BF2095" s="249">
        <f>IF(N2095="snížená",J2095,0)</f>
        <v>0</v>
      </c>
      <c r="BG2095" s="249">
        <f>IF(N2095="zákl. přenesená",J2095,0)</f>
        <v>0</v>
      </c>
      <c r="BH2095" s="249">
        <f>IF(N2095="sníž. přenesená",J2095,0)</f>
        <v>0</v>
      </c>
      <c r="BI2095" s="249">
        <f>IF(N2095="nulová",J2095,0)</f>
        <v>0</v>
      </c>
      <c r="BJ2095" s="17" t="s">
        <v>81</v>
      </c>
      <c r="BK2095" s="249">
        <f>ROUND(I2095*H2095,2)</f>
        <v>0</v>
      </c>
      <c r="BL2095" s="17" t="s">
        <v>146</v>
      </c>
      <c r="BM2095" s="248" t="s">
        <v>2599</v>
      </c>
    </row>
    <row r="2096" spans="2:65" s="1" customFormat="1" ht="24" customHeight="1">
      <c r="B2096" s="38"/>
      <c r="C2096" s="237" t="s">
        <v>2600</v>
      </c>
      <c r="D2096" s="237" t="s">
        <v>141</v>
      </c>
      <c r="E2096" s="238" t="s">
        <v>2601</v>
      </c>
      <c r="F2096" s="239" t="s">
        <v>2602</v>
      </c>
      <c r="G2096" s="240" t="s">
        <v>193</v>
      </c>
      <c r="H2096" s="241">
        <v>1489.712</v>
      </c>
      <c r="I2096" s="242"/>
      <c r="J2096" s="243">
        <f>ROUND(I2096*H2096,2)</f>
        <v>0</v>
      </c>
      <c r="K2096" s="239" t="s">
        <v>145</v>
      </c>
      <c r="L2096" s="43"/>
      <c r="M2096" s="244" t="s">
        <v>1</v>
      </c>
      <c r="N2096" s="245" t="s">
        <v>38</v>
      </c>
      <c r="O2096" s="86"/>
      <c r="P2096" s="246">
        <f>O2096*H2096</f>
        <v>0</v>
      </c>
      <c r="Q2096" s="246">
        <v>0</v>
      </c>
      <c r="R2096" s="246">
        <f>Q2096*H2096</f>
        <v>0</v>
      </c>
      <c r="S2096" s="246">
        <v>0</v>
      </c>
      <c r="T2096" s="247">
        <f>S2096*H2096</f>
        <v>0</v>
      </c>
      <c r="AR2096" s="248" t="s">
        <v>146</v>
      </c>
      <c r="AT2096" s="248" t="s">
        <v>141</v>
      </c>
      <c r="AU2096" s="248" t="s">
        <v>83</v>
      </c>
      <c r="AY2096" s="17" t="s">
        <v>139</v>
      </c>
      <c r="BE2096" s="249">
        <f>IF(N2096="základní",J2096,0)</f>
        <v>0</v>
      </c>
      <c r="BF2096" s="249">
        <f>IF(N2096="snížená",J2096,0)</f>
        <v>0</v>
      </c>
      <c r="BG2096" s="249">
        <f>IF(N2096="zákl. přenesená",J2096,0)</f>
        <v>0</v>
      </c>
      <c r="BH2096" s="249">
        <f>IF(N2096="sníž. přenesená",J2096,0)</f>
        <v>0</v>
      </c>
      <c r="BI2096" s="249">
        <f>IF(N2096="nulová",J2096,0)</f>
        <v>0</v>
      </c>
      <c r="BJ2096" s="17" t="s">
        <v>81</v>
      </c>
      <c r="BK2096" s="249">
        <f>ROUND(I2096*H2096,2)</f>
        <v>0</v>
      </c>
      <c r="BL2096" s="17" t="s">
        <v>146</v>
      </c>
      <c r="BM2096" s="248" t="s">
        <v>2603</v>
      </c>
    </row>
    <row r="2097" spans="2:51" s="12" customFormat="1" ht="12">
      <c r="B2097" s="250"/>
      <c r="C2097" s="251"/>
      <c r="D2097" s="252" t="s">
        <v>148</v>
      </c>
      <c r="E2097" s="253" t="s">
        <v>1</v>
      </c>
      <c r="F2097" s="254" t="s">
        <v>2604</v>
      </c>
      <c r="G2097" s="251"/>
      <c r="H2097" s="255">
        <v>1489.712</v>
      </c>
      <c r="I2097" s="256"/>
      <c r="J2097" s="251"/>
      <c r="K2097" s="251"/>
      <c r="L2097" s="257"/>
      <c r="M2097" s="258"/>
      <c r="N2097" s="259"/>
      <c r="O2097" s="259"/>
      <c r="P2097" s="259"/>
      <c r="Q2097" s="259"/>
      <c r="R2097" s="259"/>
      <c r="S2097" s="259"/>
      <c r="T2097" s="260"/>
      <c r="AT2097" s="261" t="s">
        <v>148</v>
      </c>
      <c r="AU2097" s="261" t="s">
        <v>83</v>
      </c>
      <c r="AV2097" s="12" t="s">
        <v>83</v>
      </c>
      <c r="AW2097" s="12" t="s">
        <v>30</v>
      </c>
      <c r="AX2097" s="12" t="s">
        <v>81</v>
      </c>
      <c r="AY2097" s="261" t="s">
        <v>139</v>
      </c>
    </row>
    <row r="2098" spans="2:65" s="1" customFormat="1" ht="24" customHeight="1">
      <c r="B2098" s="38"/>
      <c r="C2098" s="237" t="s">
        <v>2605</v>
      </c>
      <c r="D2098" s="237" t="s">
        <v>141</v>
      </c>
      <c r="E2098" s="238" t="s">
        <v>2606</v>
      </c>
      <c r="F2098" s="239" t="s">
        <v>2607</v>
      </c>
      <c r="G2098" s="240" t="s">
        <v>193</v>
      </c>
      <c r="H2098" s="241">
        <v>106.408</v>
      </c>
      <c r="I2098" s="242"/>
      <c r="J2098" s="243">
        <f>ROUND(I2098*H2098,2)</f>
        <v>0</v>
      </c>
      <c r="K2098" s="239" t="s">
        <v>145</v>
      </c>
      <c r="L2098" s="43"/>
      <c r="M2098" s="244" t="s">
        <v>1</v>
      </c>
      <c r="N2098" s="245" t="s">
        <v>38</v>
      </c>
      <c r="O2098" s="86"/>
      <c r="P2098" s="246">
        <f>O2098*H2098</f>
        <v>0</v>
      </c>
      <c r="Q2098" s="246">
        <v>0</v>
      </c>
      <c r="R2098" s="246">
        <f>Q2098*H2098</f>
        <v>0</v>
      </c>
      <c r="S2098" s="246">
        <v>0</v>
      </c>
      <c r="T2098" s="247">
        <f>S2098*H2098</f>
        <v>0</v>
      </c>
      <c r="AR2098" s="248" t="s">
        <v>146</v>
      </c>
      <c r="AT2098" s="248" t="s">
        <v>141</v>
      </c>
      <c r="AU2098" s="248" t="s">
        <v>83</v>
      </c>
      <c r="AY2098" s="17" t="s">
        <v>139</v>
      </c>
      <c r="BE2098" s="249">
        <f>IF(N2098="základní",J2098,0)</f>
        <v>0</v>
      </c>
      <c r="BF2098" s="249">
        <f>IF(N2098="snížená",J2098,0)</f>
        <v>0</v>
      </c>
      <c r="BG2098" s="249">
        <f>IF(N2098="zákl. přenesená",J2098,0)</f>
        <v>0</v>
      </c>
      <c r="BH2098" s="249">
        <f>IF(N2098="sníž. přenesená",J2098,0)</f>
        <v>0</v>
      </c>
      <c r="BI2098" s="249">
        <f>IF(N2098="nulová",J2098,0)</f>
        <v>0</v>
      </c>
      <c r="BJ2098" s="17" t="s">
        <v>81</v>
      </c>
      <c r="BK2098" s="249">
        <f>ROUND(I2098*H2098,2)</f>
        <v>0</v>
      </c>
      <c r="BL2098" s="17" t="s">
        <v>146</v>
      </c>
      <c r="BM2098" s="248" t="s">
        <v>2608</v>
      </c>
    </row>
    <row r="2099" spans="2:63" s="11" customFormat="1" ht="22.8" customHeight="1">
      <c r="B2099" s="221"/>
      <c r="C2099" s="222"/>
      <c r="D2099" s="223" t="s">
        <v>72</v>
      </c>
      <c r="E2099" s="235" t="s">
        <v>2609</v>
      </c>
      <c r="F2099" s="235" t="s">
        <v>2610</v>
      </c>
      <c r="G2099" s="222"/>
      <c r="H2099" s="222"/>
      <c r="I2099" s="225"/>
      <c r="J2099" s="236">
        <f>BK2099</f>
        <v>0</v>
      </c>
      <c r="K2099" s="222"/>
      <c r="L2099" s="227"/>
      <c r="M2099" s="228"/>
      <c r="N2099" s="229"/>
      <c r="O2099" s="229"/>
      <c r="P2099" s="230">
        <f>P2100</f>
        <v>0</v>
      </c>
      <c r="Q2099" s="229"/>
      <c r="R2099" s="230">
        <f>R2100</f>
        <v>0</v>
      </c>
      <c r="S2099" s="229"/>
      <c r="T2099" s="231">
        <f>T2100</f>
        <v>0</v>
      </c>
      <c r="AR2099" s="232" t="s">
        <v>81</v>
      </c>
      <c r="AT2099" s="233" t="s">
        <v>72</v>
      </c>
      <c r="AU2099" s="233" t="s">
        <v>81</v>
      </c>
      <c r="AY2099" s="232" t="s">
        <v>139</v>
      </c>
      <c r="BK2099" s="234">
        <f>BK2100</f>
        <v>0</v>
      </c>
    </row>
    <row r="2100" spans="2:65" s="1" customFormat="1" ht="16.5" customHeight="1">
      <c r="B2100" s="38"/>
      <c r="C2100" s="237" t="s">
        <v>2611</v>
      </c>
      <c r="D2100" s="237" t="s">
        <v>141</v>
      </c>
      <c r="E2100" s="238" t="s">
        <v>2612</v>
      </c>
      <c r="F2100" s="239" t="s">
        <v>2613</v>
      </c>
      <c r="G2100" s="240" t="s">
        <v>193</v>
      </c>
      <c r="H2100" s="241">
        <v>5730.735</v>
      </c>
      <c r="I2100" s="242"/>
      <c r="J2100" s="243">
        <f>ROUND(I2100*H2100,2)</f>
        <v>0</v>
      </c>
      <c r="K2100" s="239" t="s">
        <v>145</v>
      </c>
      <c r="L2100" s="43"/>
      <c r="M2100" s="244" t="s">
        <v>1</v>
      </c>
      <c r="N2100" s="245" t="s">
        <v>38</v>
      </c>
      <c r="O2100" s="86"/>
      <c r="P2100" s="246">
        <f>O2100*H2100</f>
        <v>0</v>
      </c>
      <c r="Q2100" s="246">
        <v>0</v>
      </c>
      <c r="R2100" s="246">
        <f>Q2100*H2100</f>
        <v>0</v>
      </c>
      <c r="S2100" s="246">
        <v>0</v>
      </c>
      <c r="T2100" s="247">
        <f>S2100*H2100</f>
        <v>0</v>
      </c>
      <c r="AR2100" s="248" t="s">
        <v>146</v>
      </c>
      <c r="AT2100" s="248" t="s">
        <v>141</v>
      </c>
      <c r="AU2100" s="248" t="s">
        <v>83</v>
      </c>
      <c r="AY2100" s="17" t="s">
        <v>139</v>
      </c>
      <c r="BE2100" s="249">
        <f>IF(N2100="základní",J2100,0)</f>
        <v>0</v>
      </c>
      <c r="BF2100" s="249">
        <f>IF(N2100="snížená",J2100,0)</f>
        <v>0</v>
      </c>
      <c r="BG2100" s="249">
        <f>IF(N2100="zákl. přenesená",J2100,0)</f>
        <v>0</v>
      </c>
      <c r="BH2100" s="249">
        <f>IF(N2100="sníž. přenesená",J2100,0)</f>
        <v>0</v>
      </c>
      <c r="BI2100" s="249">
        <f>IF(N2100="nulová",J2100,0)</f>
        <v>0</v>
      </c>
      <c r="BJ2100" s="17" t="s">
        <v>81</v>
      </c>
      <c r="BK2100" s="249">
        <f>ROUND(I2100*H2100,2)</f>
        <v>0</v>
      </c>
      <c r="BL2100" s="17" t="s">
        <v>146</v>
      </c>
      <c r="BM2100" s="248" t="s">
        <v>2614</v>
      </c>
    </row>
    <row r="2101" spans="2:63" s="11" customFormat="1" ht="25.9" customHeight="1">
      <c r="B2101" s="221"/>
      <c r="C2101" s="222"/>
      <c r="D2101" s="223" t="s">
        <v>72</v>
      </c>
      <c r="E2101" s="224" t="s">
        <v>223</v>
      </c>
      <c r="F2101" s="224" t="s">
        <v>224</v>
      </c>
      <c r="G2101" s="222"/>
      <c r="H2101" s="222"/>
      <c r="I2101" s="225"/>
      <c r="J2101" s="226">
        <f>BK2101</f>
        <v>0</v>
      </c>
      <c r="K2101" s="222"/>
      <c r="L2101" s="227"/>
      <c r="M2101" s="228"/>
      <c r="N2101" s="229"/>
      <c r="O2101" s="229"/>
      <c r="P2101" s="230">
        <f>P2102+P2270+P2405+P2559+P2561+P2692+P2804+P2832+P2911+P2913+P2939+P2967+P2991+P3023+P3226+P3292+P3447+P3484+P3656+P3778+P3834+P3842+P3863+P3945+P3976</f>
        <v>0</v>
      </c>
      <c r="Q2101" s="229"/>
      <c r="R2101" s="230">
        <f>R2102+R2270+R2405+R2559+R2561+R2692+R2804+R2832+R2911+R2913+R2939+R2967+R2991+R3023+R3226+R3292+R3447+R3484+R3656+R3778+R3834+R3842+R3863+R3945+R3976</f>
        <v>165.26218594</v>
      </c>
      <c r="S2101" s="229"/>
      <c r="T2101" s="231">
        <f>T2102+T2270+T2405+T2559+T2561+T2692+T2804+T2832+T2911+T2913+T2939+T2967+T2991+T3023+T3226+T3292+T3447+T3484+T3656+T3778+T3834+T3842+T3863+T3945+T3976</f>
        <v>3.718935</v>
      </c>
      <c r="AR2101" s="232" t="s">
        <v>83</v>
      </c>
      <c r="AT2101" s="233" t="s">
        <v>72</v>
      </c>
      <c r="AU2101" s="233" t="s">
        <v>73</v>
      </c>
      <c r="AY2101" s="232" t="s">
        <v>139</v>
      </c>
      <c r="BK2101" s="234">
        <f>BK2102+BK2270+BK2405+BK2559+BK2561+BK2692+BK2804+BK2832+BK2911+BK2913+BK2939+BK2967+BK2991+BK3023+BK3226+BK3292+BK3447+BK3484+BK3656+BK3778+BK3834+BK3842+BK3863+BK3945+BK3976</f>
        <v>0</v>
      </c>
    </row>
    <row r="2102" spans="2:63" s="11" customFormat="1" ht="22.8" customHeight="1">
      <c r="B2102" s="221"/>
      <c r="C2102" s="222"/>
      <c r="D2102" s="223" t="s">
        <v>72</v>
      </c>
      <c r="E2102" s="235" t="s">
        <v>2615</v>
      </c>
      <c r="F2102" s="235" t="s">
        <v>2616</v>
      </c>
      <c r="G2102" s="222"/>
      <c r="H2102" s="222"/>
      <c r="I2102" s="225"/>
      <c r="J2102" s="236">
        <f>BK2102</f>
        <v>0</v>
      </c>
      <c r="K2102" s="222"/>
      <c r="L2102" s="227"/>
      <c r="M2102" s="228"/>
      <c r="N2102" s="229"/>
      <c r="O2102" s="229"/>
      <c r="P2102" s="230">
        <f>SUM(P2103:P2269)</f>
        <v>0</v>
      </c>
      <c r="Q2102" s="229"/>
      <c r="R2102" s="230">
        <f>SUM(R2103:R2269)</f>
        <v>35.30413308</v>
      </c>
      <c r="S2102" s="229"/>
      <c r="T2102" s="231">
        <f>SUM(T2103:T2269)</f>
        <v>0</v>
      </c>
      <c r="AR2102" s="232" t="s">
        <v>83</v>
      </c>
      <c r="AT2102" s="233" t="s">
        <v>72</v>
      </c>
      <c r="AU2102" s="233" t="s">
        <v>81</v>
      </c>
      <c r="AY2102" s="232" t="s">
        <v>139</v>
      </c>
      <c r="BK2102" s="234">
        <f>SUM(BK2103:BK2269)</f>
        <v>0</v>
      </c>
    </row>
    <row r="2103" spans="2:65" s="1" customFormat="1" ht="24" customHeight="1">
      <c r="B2103" s="38"/>
      <c r="C2103" s="237" t="s">
        <v>2617</v>
      </c>
      <c r="D2103" s="237" t="s">
        <v>141</v>
      </c>
      <c r="E2103" s="238" t="s">
        <v>2618</v>
      </c>
      <c r="F2103" s="239" t="s">
        <v>2619</v>
      </c>
      <c r="G2103" s="240" t="s">
        <v>433</v>
      </c>
      <c r="H2103" s="241">
        <v>1357.779</v>
      </c>
      <c r="I2103" s="242"/>
      <c r="J2103" s="243">
        <f>ROUND(I2103*H2103,2)</f>
        <v>0</v>
      </c>
      <c r="K2103" s="239" t="s">
        <v>145</v>
      </c>
      <c r="L2103" s="43"/>
      <c r="M2103" s="244" t="s">
        <v>1</v>
      </c>
      <c r="N2103" s="245" t="s">
        <v>38</v>
      </c>
      <c r="O2103" s="86"/>
      <c r="P2103" s="246">
        <f>O2103*H2103</f>
        <v>0</v>
      </c>
      <c r="Q2103" s="246">
        <v>0</v>
      </c>
      <c r="R2103" s="246">
        <f>Q2103*H2103</f>
        <v>0</v>
      </c>
      <c r="S2103" s="246">
        <v>0</v>
      </c>
      <c r="T2103" s="247">
        <f>S2103*H2103</f>
        <v>0</v>
      </c>
      <c r="AR2103" s="248" t="s">
        <v>230</v>
      </c>
      <c r="AT2103" s="248" t="s">
        <v>141</v>
      </c>
      <c r="AU2103" s="248" t="s">
        <v>83</v>
      </c>
      <c r="AY2103" s="17" t="s">
        <v>139</v>
      </c>
      <c r="BE2103" s="249">
        <f>IF(N2103="základní",J2103,0)</f>
        <v>0</v>
      </c>
      <c r="BF2103" s="249">
        <f>IF(N2103="snížená",J2103,0)</f>
        <v>0</v>
      </c>
      <c r="BG2103" s="249">
        <f>IF(N2103="zákl. přenesená",J2103,0)</f>
        <v>0</v>
      </c>
      <c r="BH2103" s="249">
        <f>IF(N2103="sníž. přenesená",J2103,0)</f>
        <v>0</v>
      </c>
      <c r="BI2103" s="249">
        <f>IF(N2103="nulová",J2103,0)</f>
        <v>0</v>
      </c>
      <c r="BJ2103" s="17" t="s">
        <v>81</v>
      </c>
      <c r="BK2103" s="249">
        <f>ROUND(I2103*H2103,2)</f>
        <v>0</v>
      </c>
      <c r="BL2103" s="17" t="s">
        <v>230</v>
      </c>
      <c r="BM2103" s="248" t="s">
        <v>2620</v>
      </c>
    </row>
    <row r="2104" spans="2:51" s="12" customFormat="1" ht="12">
      <c r="B2104" s="250"/>
      <c r="C2104" s="251"/>
      <c r="D2104" s="252" t="s">
        <v>148</v>
      </c>
      <c r="E2104" s="253" t="s">
        <v>1</v>
      </c>
      <c r="F2104" s="254" t="s">
        <v>2621</v>
      </c>
      <c r="G2104" s="251"/>
      <c r="H2104" s="255">
        <v>333.804</v>
      </c>
      <c r="I2104" s="256"/>
      <c r="J2104" s="251"/>
      <c r="K2104" s="251"/>
      <c r="L2104" s="257"/>
      <c r="M2104" s="258"/>
      <c r="N2104" s="259"/>
      <c r="O2104" s="259"/>
      <c r="P2104" s="259"/>
      <c r="Q2104" s="259"/>
      <c r="R2104" s="259"/>
      <c r="S2104" s="259"/>
      <c r="T2104" s="260"/>
      <c r="AT2104" s="261" t="s">
        <v>148</v>
      </c>
      <c r="AU2104" s="261" t="s">
        <v>83</v>
      </c>
      <c r="AV2104" s="12" t="s">
        <v>83</v>
      </c>
      <c r="AW2104" s="12" t="s">
        <v>30</v>
      </c>
      <c r="AX2104" s="12" t="s">
        <v>73</v>
      </c>
      <c r="AY2104" s="261" t="s">
        <v>139</v>
      </c>
    </row>
    <row r="2105" spans="2:51" s="12" customFormat="1" ht="12">
      <c r="B2105" s="250"/>
      <c r="C2105" s="251"/>
      <c r="D2105" s="252" t="s">
        <v>148</v>
      </c>
      <c r="E2105" s="253" t="s">
        <v>1</v>
      </c>
      <c r="F2105" s="254" t="s">
        <v>2622</v>
      </c>
      <c r="G2105" s="251"/>
      <c r="H2105" s="255">
        <v>244.155</v>
      </c>
      <c r="I2105" s="256"/>
      <c r="J2105" s="251"/>
      <c r="K2105" s="251"/>
      <c r="L2105" s="257"/>
      <c r="M2105" s="258"/>
      <c r="N2105" s="259"/>
      <c r="O2105" s="259"/>
      <c r="P2105" s="259"/>
      <c r="Q2105" s="259"/>
      <c r="R2105" s="259"/>
      <c r="S2105" s="259"/>
      <c r="T2105" s="260"/>
      <c r="AT2105" s="261" t="s">
        <v>148</v>
      </c>
      <c r="AU2105" s="261" t="s">
        <v>83</v>
      </c>
      <c r="AV2105" s="12" t="s">
        <v>83</v>
      </c>
      <c r="AW2105" s="12" t="s">
        <v>30</v>
      </c>
      <c r="AX2105" s="12" t="s">
        <v>73</v>
      </c>
      <c r="AY2105" s="261" t="s">
        <v>139</v>
      </c>
    </row>
    <row r="2106" spans="2:51" s="12" customFormat="1" ht="12">
      <c r="B2106" s="250"/>
      <c r="C2106" s="251"/>
      <c r="D2106" s="252" t="s">
        <v>148</v>
      </c>
      <c r="E2106" s="253" t="s">
        <v>1</v>
      </c>
      <c r="F2106" s="254" t="s">
        <v>2623</v>
      </c>
      <c r="G2106" s="251"/>
      <c r="H2106" s="255">
        <v>779.82</v>
      </c>
      <c r="I2106" s="256"/>
      <c r="J2106" s="251"/>
      <c r="K2106" s="251"/>
      <c r="L2106" s="257"/>
      <c r="M2106" s="258"/>
      <c r="N2106" s="259"/>
      <c r="O2106" s="259"/>
      <c r="P2106" s="259"/>
      <c r="Q2106" s="259"/>
      <c r="R2106" s="259"/>
      <c r="S2106" s="259"/>
      <c r="T2106" s="260"/>
      <c r="AT2106" s="261" t="s">
        <v>148</v>
      </c>
      <c r="AU2106" s="261" t="s">
        <v>83</v>
      </c>
      <c r="AV2106" s="12" t="s">
        <v>83</v>
      </c>
      <c r="AW2106" s="12" t="s">
        <v>30</v>
      </c>
      <c r="AX2106" s="12" t="s">
        <v>73</v>
      </c>
      <c r="AY2106" s="261" t="s">
        <v>139</v>
      </c>
    </row>
    <row r="2107" spans="2:51" s="13" customFormat="1" ht="12">
      <c r="B2107" s="262"/>
      <c r="C2107" s="263"/>
      <c r="D2107" s="252" t="s">
        <v>148</v>
      </c>
      <c r="E2107" s="264" t="s">
        <v>1</v>
      </c>
      <c r="F2107" s="265" t="s">
        <v>150</v>
      </c>
      <c r="G2107" s="263"/>
      <c r="H2107" s="266">
        <v>1357.779</v>
      </c>
      <c r="I2107" s="267"/>
      <c r="J2107" s="263"/>
      <c r="K2107" s="263"/>
      <c r="L2107" s="268"/>
      <c r="M2107" s="269"/>
      <c r="N2107" s="270"/>
      <c r="O2107" s="270"/>
      <c r="P2107" s="270"/>
      <c r="Q2107" s="270"/>
      <c r="R2107" s="270"/>
      <c r="S2107" s="270"/>
      <c r="T2107" s="271"/>
      <c r="AT2107" s="272" t="s">
        <v>148</v>
      </c>
      <c r="AU2107" s="272" t="s">
        <v>83</v>
      </c>
      <c r="AV2107" s="13" t="s">
        <v>146</v>
      </c>
      <c r="AW2107" s="13" t="s">
        <v>30</v>
      </c>
      <c r="AX2107" s="13" t="s">
        <v>81</v>
      </c>
      <c r="AY2107" s="272" t="s">
        <v>139</v>
      </c>
    </row>
    <row r="2108" spans="2:65" s="1" customFormat="1" ht="16.5" customHeight="1">
      <c r="B2108" s="38"/>
      <c r="C2108" s="273" t="s">
        <v>2624</v>
      </c>
      <c r="D2108" s="273" t="s">
        <v>174</v>
      </c>
      <c r="E2108" s="274" t="s">
        <v>2625</v>
      </c>
      <c r="F2108" s="275" t="s">
        <v>2626</v>
      </c>
      <c r="G2108" s="276" t="s">
        <v>193</v>
      </c>
      <c r="H2108" s="277">
        <v>0.407</v>
      </c>
      <c r="I2108" s="278"/>
      <c r="J2108" s="279">
        <f>ROUND(I2108*H2108,2)</f>
        <v>0</v>
      </c>
      <c r="K2108" s="275" t="s">
        <v>145</v>
      </c>
      <c r="L2108" s="280"/>
      <c r="M2108" s="281" t="s">
        <v>1</v>
      </c>
      <c r="N2108" s="282" t="s">
        <v>38</v>
      </c>
      <c r="O2108" s="86"/>
      <c r="P2108" s="246">
        <f>O2108*H2108</f>
        <v>0</v>
      </c>
      <c r="Q2108" s="246">
        <v>1</v>
      </c>
      <c r="R2108" s="246">
        <f>Q2108*H2108</f>
        <v>0.407</v>
      </c>
      <c r="S2108" s="246">
        <v>0</v>
      </c>
      <c r="T2108" s="247">
        <f>S2108*H2108</f>
        <v>0</v>
      </c>
      <c r="AR2108" s="248" t="s">
        <v>609</v>
      </c>
      <c r="AT2108" s="248" t="s">
        <v>174</v>
      </c>
      <c r="AU2108" s="248" t="s">
        <v>83</v>
      </c>
      <c r="AY2108" s="17" t="s">
        <v>139</v>
      </c>
      <c r="BE2108" s="249">
        <f>IF(N2108="základní",J2108,0)</f>
        <v>0</v>
      </c>
      <c r="BF2108" s="249">
        <f>IF(N2108="snížená",J2108,0)</f>
        <v>0</v>
      </c>
      <c r="BG2108" s="249">
        <f>IF(N2108="zákl. přenesená",J2108,0)</f>
        <v>0</v>
      </c>
      <c r="BH2108" s="249">
        <f>IF(N2108="sníž. přenesená",J2108,0)</f>
        <v>0</v>
      </c>
      <c r="BI2108" s="249">
        <f>IF(N2108="nulová",J2108,0)</f>
        <v>0</v>
      </c>
      <c r="BJ2108" s="17" t="s">
        <v>81</v>
      </c>
      <c r="BK2108" s="249">
        <f>ROUND(I2108*H2108,2)</f>
        <v>0</v>
      </c>
      <c r="BL2108" s="17" t="s">
        <v>230</v>
      </c>
      <c r="BM2108" s="248" t="s">
        <v>2627</v>
      </c>
    </row>
    <row r="2109" spans="2:51" s="12" customFormat="1" ht="12">
      <c r="B2109" s="250"/>
      <c r="C2109" s="251"/>
      <c r="D2109" s="252" t="s">
        <v>148</v>
      </c>
      <c r="E2109" s="253" t="s">
        <v>1</v>
      </c>
      <c r="F2109" s="254" t="s">
        <v>2628</v>
      </c>
      <c r="G2109" s="251"/>
      <c r="H2109" s="255">
        <v>0.407</v>
      </c>
      <c r="I2109" s="256"/>
      <c r="J2109" s="251"/>
      <c r="K2109" s="251"/>
      <c r="L2109" s="257"/>
      <c r="M2109" s="258"/>
      <c r="N2109" s="259"/>
      <c r="O2109" s="259"/>
      <c r="P2109" s="259"/>
      <c r="Q2109" s="259"/>
      <c r="R2109" s="259"/>
      <c r="S2109" s="259"/>
      <c r="T2109" s="260"/>
      <c r="AT2109" s="261" t="s">
        <v>148</v>
      </c>
      <c r="AU2109" s="261" t="s">
        <v>83</v>
      </c>
      <c r="AV2109" s="12" t="s">
        <v>83</v>
      </c>
      <c r="AW2109" s="12" t="s">
        <v>30</v>
      </c>
      <c r="AX2109" s="12" t="s">
        <v>73</v>
      </c>
      <c r="AY2109" s="261" t="s">
        <v>139</v>
      </c>
    </row>
    <row r="2110" spans="2:51" s="13" customFormat="1" ht="12">
      <c r="B2110" s="262"/>
      <c r="C2110" s="263"/>
      <c r="D2110" s="252" t="s">
        <v>148</v>
      </c>
      <c r="E2110" s="264" t="s">
        <v>1</v>
      </c>
      <c r="F2110" s="265" t="s">
        <v>150</v>
      </c>
      <c r="G2110" s="263"/>
      <c r="H2110" s="266">
        <v>0.407</v>
      </c>
      <c r="I2110" s="267"/>
      <c r="J2110" s="263"/>
      <c r="K2110" s="263"/>
      <c r="L2110" s="268"/>
      <c r="M2110" s="269"/>
      <c r="N2110" s="270"/>
      <c r="O2110" s="270"/>
      <c r="P2110" s="270"/>
      <c r="Q2110" s="270"/>
      <c r="R2110" s="270"/>
      <c r="S2110" s="270"/>
      <c r="T2110" s="271"/>
      <c r="AT2110" s="272" t="s">
        <v>148</v>
      </c>
      <c r="AU2110" s="272" t="s">
        <v>83</v>
      </c>
      <c r="AV2110" s="13" t="s">
        <v>146</v>
      </c>
      <c r="AW2110" s="13" t="s">
        <v>30</v>
      </c>
      <c r="AX2110" s="13" t="s">
        <v>81</v>
      </c>
      <c r="AY2110" s="272" t="s">
        <v>139</v>
      </c>
    </row>
    <row r="2111" spans="2:65" s="1" customFormat="1" ht="24" customHeight="1">
      <c r="B2111" s="38"/>
      <c r="C2111" s="237" t="s">
        <v>2629</v>
      </c>
      <c r="D2111" s="237" t="s">
        <v>141</v>
      </c>
      <c r="E2111" s="238" t="s">
        <v>2630</v>
      </c>
      <c r="F2111" s="239" t="s">
        <v>2631</v>
      </c>
      <c r="G2111" s="240" t="s">
        <v>433</v>
      </c>
      <c r="H2111" s="241">
        <v>632.029</v>
      </c>
      <c r="I2111" s="242"/>
      <c r="J2111" s="243">
        <f>ROUND(I2111*H2111,2)</f>
        <v>0</v>
      </c>
      <c r="K2111" s="239" t="s">
        <v>145</v>
      </c>
      <c r="L2111" s="43"/>
      <c r="M2111" s="244" t="s">
        <v>1</v>
      </c>
      <c r="N2111" s="245" t="s">
        <v>38</v>
      </c>
      <c r="O2111" s="86"/>
      <c r="P2111" s="246">
        <f>O2111*H2111</f>
        <v>0</v>
      </c>
      <c r="Q2111" s="246">
        <v>0</v>
      </c>
      <c r="R2111" s="246">
        <f>Q2111*H2111</f>
        <v>0</v>
      </c>
      <c r="S2111" s="246">
        <v>0</v>
      </c>
      <c r="T2111" s="247">
        <f>S2111*H2111</f>
        <v>0</v>
      </c>
      <c r="AR2111" s="248" t="s">
        <v>230</v>
      </c>
      <c r="AT2111" s="248" t="s">
        <v>141</v>
      </c>
      <c r="AU2111" s="248" t="s">
        <v>83</v>
      </c>
      <c r="AY2111" s="17" t="s">
        <v>139</v>
      </c>
      <c r="BE2111" s="249">
        <f>IF(N2111="základní",J2111,0)</f>
        <v>0</v>
      </c>
      <c r="BF2111" s="249">
        <f>IF(N2111="snížená",J2111,0)</f>
        <v>0</v>
      </c>
      <c r="BG2111" s="249">
        <f>IF(N2111="zákl. přenesená",J2111,0)</f>
        <v>0</v>
      </c>
      <c r="BH2111" s="249">
        <f>IF(N2111="sníž. přenesená",J2111,0)</f>
        <v>0</v>
      </c>
      <c r="BI2111" s="249">
        <f>IF(N2111="nulová",J2111,0)</f>
        <v>0</v>
      </c>
      <c r="BJ2111" s="17" t="s">
        <v>81</v>
      </c>
      <c r="BK2111" s="249">
        <f>ROUND(I2111*H2111,2)</f>
        <v>0</v>
      </c>
      <c r="BL2111" s="17" t="s">
        <v>230</v>
      </c>
      <c r="BM2111" s="248" t="s">
        <v>2632</v>
      </c>
    </row>
    <row r="2112" spans="2:51" s="14" customFormat="1" ht="12">
      <c r="B2112" s="289"/>
      <c r="C2112" s="290"/>
      <c r="D2112" s="252" t="s">
        <v>148</v>
      </c>
      <c r="E2112" s="291" t="s">
        <v>1</v>
      </c>
      <c r="F2112" s="292" t="s">
        <v>1662</v>
      </c>
      <c r="G2112" s="290"/>
      <c r="H2112" s="291" t="s">
        <v>1</v>
      </c>
      <c r="I2112" s="293"/>
      <c r="J2112" s="290"/>
      <c r="K2112" s="290"/>
      <c r="L2112" s="294"/>
      <c r="M2112" s="295"/>
      <c r="N2112" s="296"/>
      <c r="O2112" s="296"/>
      <c r="P2112" s="296"/>
      <c r="Q2112" s="296"/>
      <c r="R2112" s="296"/>
      <c r="S2112" s="296"/>
      <c r="T2112" s="297"/>
      <c r="AT2112" s="298" t="s">
        <v>148</v>
      </c>
      <c r="AU2112" s="298" t="s">
        <v>83</v>
      </c>
      <c r="AV2112" s="14" t="s">
        <v>81</v>
      </c>
      <c r="AW2112" s="14" t="s">
        <v>30</v>
      </c>
      <c r="AX2112" s="14" t="s">
        <v>73</v>
      </c>
      <c r="AY2112" s="298" t="s">
        <v>139</v>
      </c>
    </row>
    <row r="2113" spans="2:51" s="12" customFormat="1" ht="12">
      <c r="B2113" s="250"/>
      <c r="C2113" s="251"/>
      <c r="D2113" s="252" t="s">
        <v>148</v>
      </c>
      <c r="E2113" s="253" t="s">
        <v>1</v>
      </c>
      <c r="F2113" s="254" t="s">
        <v>2633</v>
      </c>
      <c r="G2113" s="251"/>
      <c r="H2113" s="255">
        <v>20</v>
      </c>
      <c r="I2113" s="256"/>
      <c r="J2113" s="251"/>
      <c r="K2113" s="251"/>
      <c r="L2113" s="257"/>
      <c r="M2113" s="258"/>
      <c r="N2113" s="259"/>
      <c r="O2113" s="259"/>
      <c r="P2113" s="259"/>
      <c r="Q2113" s="259"/>
      <c r="R2113" s="259"/>
      <c r="S2113" s="259"/>
      <c r="T2113" s="260"/>
      <c r="AT2113" s="261" t="s">
        <v>148</v>
      </c>
      <c r="AU2113" s="261" t="s">
        <v>83</v>
      </c>
      <c r="AV2113" s="12" t="s">
        <v>83</v>
      </c>
      <c r="AW2113" s="12" t="s">
        <v>30</v>
      </c>
      <c r="AX2113" s="12" t="s">
        <v>73</v>
      </c>
      <c r="AY2113" s="261" t="s">
        <v>139</v>
      </c>
    </row>
    <row r="2114" spans="2:51" s="12" customFormat="1" ht="12">
      <c r="B2114" s="250"/>
      <c r="C2114" s="251"/>
      <c r="D2114" s="252" t="s">
        <v>148</v>
      </c>
      <c r="E2114" s="253" t="s">
        <v>1</v>
      </c>
      <c r="F2114" s="254" t="s">
        <v>2634</v>
      </c>
      <c r="G2114" s="251"/>
      <c r="H2114" s="255">
        <v>123.845</v>
      </c>
      <c r="I2114" s="256"/>
      <c r="J2114" s="251"/>
      <c r="K2114" s="251"/>
      <c r="L2114" s="257"/>
      <c r="M2114" s="258"/>
      <c r="N2114" s="259"/>
      <c r="O2114" s="259"/>
      <c r="P2114" s="259"/>
      <c r="Q2114" s="259"/>
      <c r="R2114" s="259"/>
      <c r="S2114" s="259"/>
      <c r="T2114" s="260"/>
      <c r="AT2114" s="261" t="s">
        <v>148</v>
      </c>
      <c r="AU2114" s="261" t="s">
        <v>83</v>
      </c>
      <c r="AV2114" s="12" t="s">
        <v>83</v>
      </c>
      <c r="AW2114" s="12" t="s">
        <v>30</v>
      </c>
      <c r="AX2114" s="12" t="s">
        <v>73</v>
      </c>
      <c r="AY2114" s="261" t="s">
        <v>139</v>
      </c>
    </row>
    <row r="2115" spans="2:51" s="12" customFormat="1" ht="12">
      <c r="B2115" s="250"/>
      <c r="C2115" s="251"/>
      <c r="D2115" s="252" t="s">
        <v>148</v>
      </c>
      <c r="E2115" s="253" t="s">
        <v>1</v>
      </c>
      <c r="F2115" s="254" t="s">
        <v>2635</v>
      </c>
      <c r="G2115" s="251"/>
      <c r="H2115" s="255">
        <v>101.05</v>
      </c>
      <c r="I2115" s="256"/>
      <c r="J2115" s="251"/>
      <c r="K2115" s="251"/>
      <c r="L2115" s="257"/>
      <c r="M2115" s="258"/>
      <c r="N2115" s="259"/>
      <c r="O2115" s="259"/>
      <c r="P2115" s="259"/>
      <c r="Q2115" s="259"/>
      <c r="R2115" s="259"/>
      <c r="S2115" s="259"/>
      <c r="T2115" s="260"/>
      <c r="AT2115" s="261" t="s">
        <v>148</v>
      </c>
      <c r="AU2115" s="261" t="s">
        <v>83</v>
      </c>
      <c r="AV2115" s="12" t="s">
        <v>83</v>
      </c>
      <c r="AW2115" s="12" t="s">
        <v>30</v>
      </c>
      <c r="AX2115" s="12" t="s">
        <v>73</v>
      </c>
      <c r="AY2115" s="261" t="s">
        <v>139</v>
      </c>
    </row>
    <row r="2116" spans="2:51" s="12" customFormat="1" ht="12">
      <c r="B2116" s="250"/>
      <c r="C2116" s="251"/>
      <c r="D2116" s="252" t="s">
        <v>148</v>
      </c>
      <c r="E2116" s="253" t="s">
        <v>1</v>
      </c>
      <c r="F2116" s="254" t="s">
        <v>2636</v>
      </c>
      <c r="G2116" s="251"/>
      <c r="H2116" s="255">
        <v>210.842</v>
      </c>
      <c r="I2116" s="256"/>
      <c r="J2116" s="251"/>
      <c r="K2116" s="251"/>
      <c r="L2116" s="257"/>
      <c r="M2116" s="258"/>
      <c r="N2116" s="259"/>
      <c r="O2116" s="259"/>
      <c r="P2116" s="259"/>
      <c r="Q2116" s="259"/>
      <c r="R2116" s="259"/>
      <c r="S2116" s="259"/>
      <c r="T2116" s="260"/>
      <c r="AT2116" s="261" t="s">
        <v>148</v>
      </c>
      <c r="AU2116" s="261" t="s">
        <v>83</v>
      </c>
      <c r="AV2116" s="12" t="s">
        <v>83</v>
      </c>
      <c r="AW2116" s="12" t="s">
        <v>30</v>
      </c>
      <c r="AX2116" s="12" t="s">
        <v>73</v>
      </c>
      <c r="AY2116" s="261" t="s">
        <v>139</v>
      </c>
    </row>
    <row r="2117" spans="2:51" s="14" customFormat="1" ht="12">
      <c r="B2117" s="289"/>
      <c r="C2117" s="290"/>
      <c r="D2117" s="252" t="s">
        <v>148</v>
      </c>
      <c r="E2117" s="291" t="s">
        <v>1</v>
      </c>
      <c r="F2117" s="292" t="s">
        <v>636</v>
      </c>
      <c r="G2117" s="290"/>
      <c r="H2117" s="291" t="s">
        <v>1</v>
      </c>
      <c r="I2117" s="293"/>
      <c r="J2117" s="290"/>
      <c r="K2117" s="290"/>
      <c r="L2117" s="294"/>
      <c r="M2117" s="295"/>
      <c r="N2117" s="296"/>
      <c r="O2117" s="296"/>
      <c r="P2117" s="296"/>
      <c r="Q2117" s="296"/>
      <c r="R2117" s="296"/>
      <c r="S2117" s="296"/>
      <c r="T2117" s="297"/>
      <c r="AT2117" s="298" t="s">
        <v>148</v>
      </c>
      <c r="AU2117" s="298" t="s">
        <v>83</v>
      </c>
      <c r="AV2117" s="14" t="s">
        <v>81</v>
      </c>
      <c r="AW2117" s="14" t="s">
        <v>30</v>
      </c>
      <c r="AX2117" s="14" t="s">
        <v>73</v>
      </c>
      <c r="AY2117" s="298" t="s">
        <v>139</v>
      </c>
    </row>
    <row r="2118" spans="2:51" s="12" customFormat="1" ht="12">
      <c r="B2118" s="250"/>
      <c r="C2118" s="251"/>
      <c r="D2118" s="252" t="s">
        <v>148</v>
      </c>
      <c r="E2118" s="253" t="s">
        <v>1</v>
      </c>
      <c r="F2118" s="254" t="s">
        <v>2637</v>
      </c>
      <c r="G2118" s="251"/>
      <c r="H2118" s="255">
        <v>148.644</v>
      </c>
      <c r="I2118" s="256"/>
      <c r="J2118" s="251"/>
      <c r="K2118" s="251"/>
      <c r="L2118" s="257"/>
      <c r="M2118" s="258"/>
      <c r="N2118" s="259"/>
      <c r="O2118" s="259"/>
      <c r="P2118" s="259"/>
      <c r="Q2118" s="259"/>
      <c r="R2118" s="259"/>
      <c r="S2118" s="259"/>
      <c r="T2118" s="260"/>
      <c r="AT2118" s="261" t="s">
        <v>148</v>
      </c>
      <c r="AU2118" s="261" t="s">
        <v>83</v>
      </c>
      <c r="AV2118" s="12" t="s">
        <v>83</v>
      </c>
      <c r="AW2118" s="12" t="s">
        <v>30</v>
      </c>
      <c r="AX2118" s="12" t="s">
        <v>73</v>
      </c>
      <c r="AY2118" s="261" t="s">
        <v>139</v>
      </c>
    </row>
    <row r="2119" spans="2:51" s="12" customFormat="1" ht="12">
      <c r="B2119" s="250"/>
      <c r="C2119" s="251"/>
      <c r="D2119" s="252" t="s">
        <v>148</v>
      </c>
      <c r="E2119" s="253" t="s">
        <v>1</v>
      </c>
      <c r="F2119" s="254" t="s">
        <v>2638</v>
      </c>
      <c r="G2119" s="251"/>
      <c r="H2119" s="255">
        <v>15.398</v>
      </c>
      <c r="I2119" s="256"/>
      <c r="J2119" s="251"/>
      <c r="K2119" s="251"/>
      <c r="L2119" s="257"/>
      <c r="M2119" s="258"/>
      <c r="N2119" s="259"/>
      <c r="O2119" s="259"/>
      <c r="P2119" s="259"/>
      <c r="Q2119" s="259"/>
      <c r="R2119" s="259"/>
      <c r="S2119" s="259"/>
      <c r="T2119" s="260"/>
      <c r="AT2119" s="261" t="s">
        <v>148</v>
      </c>
      <c r="AU2119" s="261" t="s">
        <v>83</v>
      </c>
      <c r="AV2119" s="12" t="s">
        <v>83</v>
      </c>
      <c r="AW2119" s="12" t="s">
        <v>30</v>
      </c>
      <c r="AX2119" s="12" t="s">
        <v>73</v>
      </c>
      <c r="AY2119" s="261" t="s">
        <v>139</v>
      </c>
    </row>
    <row r="2120" spans="2:51" s="12" customFormat="1" ht="12">
      <c r="B2120" s="250"/>
      <c r="C2120" s="251"/>
      <c r="D2120" s="252" t="s">
        <v>148</v>
      </c>
      <c r="E2120" s="253" t="s">
        <v>1</v>
      </c>
      <c r="F2120" s="254" t="s">
        <v>2639</v>
      </c>
      <c r="G2120" s="251"/>
      <c r="H2120" s="255">
        <v>12.25</v>
      </c>
      <c r="I2120" s="256"/>
      <c r="J2120" s="251"/>
      <c r="K2120" s="251"/>
      <c r="L2120" s="257"/>
      <c r="M2120" s="258"/>
      <c r="N2120" s="259"/>
      <c r="O2120" s="259"/>
      <c r="P2120" s="259"/>
      <c r="Q2120" s="259"/>
      <c r="R2120" s="259"/>
      <c r="S2120" s="259"/>
      <c r="T2120" s="260"/>
      <c r="AT2120" s="261" t="s">
        <v>148</v>
      </c>
      <c r="AU2120" s="261" t="s">
        <v>83</v>
      </c>
      <c r="AV2120" s="12" t="s">
        <v>83</v>
      </c>
      <c r="AW2120" s="12" t="s">
        <v>30</v>
      </c>
      <c r="AX2120" s="12" t="s">
        <v>73</v>
      </c>
      <c r="AY2120" s="261" t="s">
        <v>139</v>
      </c>
    </row>
    <row r="2121" spans="2:51" s="13" customFormat="1" ht="12">
      <c r="B2121" s="262"/>
      <c r="C2121" s="263"/>
      <c r="D2121" s="252" t="s">
        <v>148</v>
      </c>
      <c r="E2121" s="264" t="s">
        <v>1</v>
      </c>
      <c r="F2121" s="265" t="s">
        <v>150</v>
      </c>
      <c r="G2121" s="263"/>
      <c r="H2121" s="266">
        <v>632.029</v>
      </c>
      <c r="I2121" s="267"/>
      <c r="J2121" s="263"/>
      <c r="K2121" s="263"/>
      <c r="L2121" s="268"/>
      <c r="M2121" s="269"/>
      <c r="N2121" s="270"/>
      <c r="O2121" s="270"/>
      <c r="P2121" s="270"/>
      <c r="Q2121" s="270"/>
      <c r="R2121" s="270"/>
      <c r="S2121" s="270"/>
      <c r="T2121" s="271"/>
      <c r="AT2121" s="272" t="s">
        <v>148</v>
      </c>
      <c r="AU2121" s="272" t="s">
        <v>83</v>
      </c>
      <c r="AV2121" s="13" t="s">
        <v>146</v>
      </c>
      <c r="AW2121" s="13" t="s">
        <v>30</v>
      </c>
      <c r="AX2121" s="13" t="s">
        <v>81</v>
      </c>
      <c r="AY2121" s="272" t="s">
        <v>139</v>
      </c>
    </row>
    <row r="2122" spans="2:65" s="1" customFormat="1" ht="16.5" customHeight="1">
      <c r="B2122" s="38"/>
      <c r="C2122" s="273" t="s">
        <v>2640</v>
      </c>
      <c r="D2122" s="273" t="s">
        <v>174</v>
      </c>
      <c r="E2122" s="274" t="s">
        <v>2625</v>
      </c>
      <c r="F2122" s="275" t="s">
        <v>2626</v>
      </c>
      <c r="G2122" s="276" t="s">
        <v>193</v>
      </c>
      <c r="H2122" s="277">
        <v>0.221</v>
      </c>
      <c r="I2122" s="278"/>
      <c r="J2122" s="279">
        <f>ROUND(I2122*H2122,2)</f>
        <v>0</v>
      </c>
      <c r="K2122" s="275" t="s">
        <v>145</v>
      </c>
      <c r="L2122" s="280"/>
      <c r="M2122" s="281" t="s">
        <v>1</v>
      </c>
      <c r="N2122" s="282" t="s">
        <v>38</v>
      </c>
      <c r="O2122" s="86"/>
      <c r="P2122" s="246">
        <f>O2122*H2122</f>
        <v>0</v>
      </c>
      <c r="Q2122" s="246">
        <v>1</v>
      </c>
      <c r="R2122" s="246">
        <f>Q2122*H2122</f>
        <v>0.221</v>
      </c>
      <c r="S2122" s="246">
        <v>0</v>
      </c>
      <c r="T2122" s="247">
        <f>S2122*H2122</f>
        <v>0</v>
      </c>
      <c r="AR2122" s="248" t="s">
        <v>609</v>
      </c>
      <c r="AT2122" s="248" t="s">
        <v>174</v>
      </c>
      <c r="AU2122" s="248" t="s">
        <v>83</v>
      </c>
      <c r="AY2122" s="17" t="s">
        <v>139</v>
      </c>
      <c r="BE2122" s="249">
        <f>IF(N2122="základní",J2122,0)</f>
        <v>0</v>
      </c>
      <c r="BF2122" s="249">
        <f>IF(N2122="snížená",J2122,0)</f>
        <v>0</v>
      </c>
      <c r="BG2122" s="249">
        <f>IF(N2122="zákl. přenesená",J2122,0)</f>
        <v>0</v>
      </c>
      <c r="BH2122" s="249">
        <f>IF(N2122="sníž. přenesená",J2122,0)</f>
        <v>0</v>
      </c>
      <c r="BI2122" s="249">
        <f>IF(N2122="nulová",J2122,0)</f>
        <v>0</v>
      </c>
      <c r="BJ2122" s="17" t="s">
        <v>81</v>
      </c>
      <c r="BK2122" s="249">
        <f>ROUND(I2122*H2122,2)</f>
        <v>0</v>
      </c>
      <c r="BL2122" s="17" t="s">
        <v>230</v>
      </c>
      <c r="BM2122" s="248" t="s">
        <v>2641</v>
      </c>
    </row>
    <row r="2123" spans="2:51" s="12" customFormat="1" ht="12">
      <c r="B2123" s="250"/>
      <c r="C2123" s="251"/>
      <c r="D2123" s="252" t="s">
        <v>148</v>
      </c>
      <c r="E2123" s="253" t="s">
        <v>1</v>
      </c>
      <c r="F2123" s="254" t="s">
        <v>2642</v>
      </c>
      <c r="G2123" s="251"/>
      <c r="H2123" s="255">
        <v>0.221</v>
      </c>
      <c r="I2123" s="256"/>
      <c r="J2123" s="251"/>
      <c r="K2123" s="251"/>
      <c r="L2123" s="257"/>
      <c r="M2123" s="258"/>
      <c r="N2123" s="259"/>
      <c r="O2123" s="259"/>
      <c r="P2123" s="259"/>
      <c r="Q2123" s="259"/>
      <c r="R2123" s="259"/>
      <c r="S2123" s="259"/>
      <c r="T2123" s="260"/>
      <c r="AT2123" s="261" t="s">
        <v>148</v>
      </c>
      <c r="AU2123" s="261" t="s">
        <v>83</v>
      </c>
      <c r="AV2123" s="12" t="s">
        <v>83</v>
      </c>
      <c r="AW2123" s="12" t="s">
        <v>30</v>
      </c>
      <c r="AX2123" s="12" t="s">
        <v>73</v>
      </c>
      <c r="AY2123" s="261" t="s">
        <v>139</v>
      </c>
    </row>
    <row r="2124" spans="2:51" s="13" customFormat="1" ht="12">
      <c r="B2124" s="262"/>
      <c r="C2124" s="263"/>
      <c r="D2124" s="252" t="s">
        <v>148</v>
      </c>
      <c r="E2124" s="264" t="s">
        <v>1</v>
      </c>
      <c r="F2124" s="265" t="s">
        <v>150</v>
      </c>
      <c r="G2124" s="263"/>
      <c r="H2124" s="266">
        <v>0.221</v>
      </c>
      <c r="I2124" s="267"/>
      <c r="J2124" s="263"/>
      <c r="K2124" s="263"/>
      <c r="L2124" s="268"/>
      <c r="M2124" s="269"/>
      <c r="N2124" s="270"/>
      <c r="O2124" s="270"/>
      <c r="P2124" s="270"/>
      <c r="Q2124" s="270"/>
      <c r="R2124" s="270"/>
      <c r="S2124" s="270"/>
      <c r="T2124" s="271"/>
      <c r="AT2124" s="272" t="s">
        <v>148</v>
      </c>
      <c r="AU2124" s="272" t="s">
        <v>83</v>
      </c>
      <c r="AV2124" s="13" t="s">
        <v>146</v>
      </c>
      <c r="AW2124" s="13" t="s">
        <v>30</v>
      </c>
      <c r="AX2124" s="13" t="s">
        <v>81</v>
      </c>
      <c r="AY2124" s="272" t="s">
        <v>139</v>
      </c>
    </row>
    <row r="2125" spans="2:65" s="1" customFormat="1" ht="24" customHeight="1">
      <c r="B2125" s="38"/>
      <c r="C2125" s="237" t="s">
        <v>2643</v>
      </c>
      <c r="D2125" s="237" t="s">
        <v>141</v>
      </c>
      <c r="E2125" s="238" t="s">
        <v>2644</v>
      </c>
      <c r="F2125" s="239" t="s">
        <v>2645</v>
      </c>
      <c r="G2125" s="240" t="s">
        <v>433</v>
      </c>
      <c r="H2125" s="241">
        <v>187.202</v>
      </c>
      <c r="I2125" s="242"/>
      <c r="J2125" s="243">
        <f>ROUND(I2125*H2125,2)</f>
        <v>0</v>
      </c>
      <c r="K2125" s="239" t="s">
        <v>145</v>
      </c>
      <c r="L2125" s="43"/>
      <c r="M2125" s="244" t="s">
        <v>1</v>
      </c>
      <c r="N2125" s="245" t="s">
        <v>38</v>
      </c>
      <c r="O2125" s="86"/>
      <c r="P2125" s="246">
        <f>O2125*H2125</f>
        <v>0</v>
      </c>
      <c r="Q2125" s="246">
        <v>0.004</v>
      </c>
      <c r="R2125" s="246">
        <f>Q2125*H2125</f>
        <v>0.748808</v>
      </c>
      <c r="S2125" s="246">
        <v>0</v>
      </c>
      <c r="T2125" s="247">
        <f>S2125*H2125</f>
        <v>0</v>
      </c>
      <c r="AR2125" s="248" t="s">
        <v>230</v>
      </c>
      <c r="AT2125" s="248" t="s">
        <v>141</v>
      </c>
      <c r="AU2125" s="248" t="s">
        <v>83</v>
      </c>
      <c r="AY2125" s="17" t="s">
        <v>139</v>
      </c>
      <c r="BE2125" s="249">
        <f>IF(N2125="základní",J2125,0)</f>
        <v>0</v>
      </c>
      <c r="BF2125" s="249">
        <f>IF(N2125="snížená",J2125,0)</f>
        <v>0</v>
      </c>
      <c r="BG2125" s="249">
        <f>IF(N2125="zákl. přenesená",J2125,0)</f>
        <v>0</v>
      </c>
      <c r="BH2125" s="249">
        <f>IF(N2125="sníž. přenesená",J2125,0)</f>
        <v>0</v>
      </c>
      <c r="BI2125" s="249">
        <f>IF(N2125="nulová",J2125,0)</f>
        <v>0</v>
      </c>
      <c r="BJ2125" s="17" t="s">
        <v>81</v>
      </c>
      <c r="BK2125" s="249">
        <f>ROUND(I2125*H2125,2)</f>
        <v>0</v>
      </c>
      <c r="BL2125" s="17" t="s">
        <v>230</v>
      </c>
      <c r="BM2125" s="248" t="s">
        <v>2646</v>
      </c>
    </row>
    <row r="2126" spans="2:51" s="14" customFormat="1" ht="12">
      <c r="B2126" s="289"/>
      <c r="C2126" s="290"/>
      <c r="D2126" s="252" t="s">
        <v>148</v>
      </c>
      <c r="E2126" s="291" t="s">
        <v>1</v>
      </c>
      <c r="F2126" s="292" t="s">
        <v>2647</v>
      </c>
      <c r="G2126" s="290"/>
      <c r="H2126" s="291" t="s">
        <v>1</v>
      </c>
      <c r="I2126" s="293"/>
      <c r="J2126" s="290"/>
      <c r="K2126" s="290"/>
      <c r="L2126" s="294"/>
      <c r="M2126" s="295"/>
      <c r="N2126" s="296"/>
      <c r="O2126" s="296"/>
      <c r="P2126" s="296"/>
      <c r="Q2126" s="296"/>
      <c r="R2126" s="296"/>
      <c r="S2126" s="296"/>
      <c r="T2126" s="297"/>
      <c r="AT2126" s="298" t="s">
        <v>148</v>
      </c>
      <c r="AU2126" s="298" t="s">
        <v>83</v>
      </c>
      <c r="AV2126" s="14" t="s">
        <v>81</v>
      </c>
      <c r="AW2126" s="14" t="s">
        <v>30</v>
      </c>
      <c r="AX2126" s="14" t="s">
        <v>73</v>
      </c>
      <c r="AY2126" s="298" t="s">
        <v>139</v>
      </c>
    </row>
    <row r="2127" spans="2:51" s="12" customFormat="1" ht="12">
      <c r="B2127" s="250"/>
      <c r="C2127" s="251"/>
      <c r="D2127" s="252" t="s">
        <v>148</v>
      </c>
      <c r="E2127" s="253" t="s">
        <v>1</v>
      </c>
      <c r="F2127" s="254" t="s">
        <v>2648</v>
      </c>
      <c r="G2127" s="251"/>
      <c r="H2127" s="255">
        <v>16.817</v>
      </c>
      <c r="I2127" s="256"/>
      <c r="J2127" s="251"/>
      <c r="K2127" s="251"/>
      <c r="L2127" s="257"/>
      <c r="M2127" s="258"/>
      <c r="N2127" s="259"/>
      <c r="O2127" s="259"/>
      <c r="P2127" s="259"/>
      <c r="Q2127" s="259"/>
      <c r="R2127" s="259"/>
      <c r="S2127" s="259"/>
      <c r="T2127" s="260"/>
      <c r="AT2127" s="261" t="s">
        <v>148</v>
      </c>
      <c r="AU2127" s="261" t="s">
        <v>83</v>
      </c>
      <c r="AV2127" s="12" t="s">
        <v>83</v>
      </c>
      <c r="AW2127" s="12" t="s">
        <v>30</v>
      </c>
      <c r="AX2127" s="12" t="s">
        <v>73</v>
      </c>
      <c r="AY2127" s="261" t="s">
        <v>139</v>
      </c>
    </row>
    <row r="2128" spans="2:51" s="12" customFormat="1" ht="12">
      <c r="B2128" s="250"/>
      <c r="C2128" s="251"/>
      <c r="D2128" s="252" t="s">
        <v>148</v>
      </c>
      <c r="E2128" s="253" t="s">
        <v>1</v>
      </c>
      <c r="F2128" s="254" t="s">
        <v>2649</v>
      </c>
      <c r="G2128" s="251"/>
      <c r="H2128" s="255">
        <v>5.25</v>
      </c>
      <c r="I2128" s="256"/>
      <c r="J2128" s="251"/>
      <c r="K2128" s="251"/>
      <c r="L2128" s="257"/>
      <c r="M2128" s="258"/>
      <c r="N2128" s="259"/>
      <c r="O2128" s="259"/>
      <c r="P2128" s="259"/>
      <c r="Q2128" s="259"/>
      <c r="R2128" s="259"/>
      <c r="S2128" s="259"/>
      <c r="T2128" s="260"/>
      <c r="AT2128" s="261" t="s">
        <v>148</v>
      </c>
      <c r="AU2128" s="261" t="s">
        <v>83</v>
      </c>
      <c r="AV2128" s="12" t="s">
        <v>83</v>
      </c>
      <c r="AW2128" s="12" t="s">
        <v>30</v>
      </c>
      <c r="AX2128" s="12" t="s">
        <v>73</v>
      </c>
      <c r="AY2128" s="261" t="s">
        <v>139</v>
      </c>
    </row>
    <row r="2129" spans="2:51" s="12" customFormat="1" ht="12">
      <c r="B2129" s="250"/>
      <c r="C2129" s="251"/>
      <c r="D2129" s="252" t="s">
        <v>148</v>
      </c>
      <c r="E2129" s="253" t="s">
        <v>1</v>
      </c>
      <c r="F2129" s="254" t="s">
        <v>2650</v>
      </c>
      <c r="G2129" s="251"/>
      <c r="H2129" s="255">
        <v>7.985</v>
      </c>
      <c r="I2129" s="256"/>
      <c r="J2129" s="251"/>
      <c r="K2129" s="251"/>
      <c r="L2129" s="257"/>
      <c r="M2129" s="258"/>
      <c r="N2129" s="259"/>
      <c r="O2129" s="259"/>
      <c r="P2129" s="259"/>
      <c r="Q2129" s="259"/>
      <c r="R2129" s="259"/>
      <c r="S2129" s="259"/>
      <c r="T2129" s="260"/>
      <c r="AT2129" s="261" t="s">
        <v>148</v>
      </c>
      <c r="AU2129" s="261" t="s">
        <v>83</v>
      </c>
      <c r="AV2129" s="12" t="s">
        <v>83</v>
      </c>
      <c r="AW2129" s="12" t="s">
        <v>30</v>
      </c>
      <c r="AX2129" s="12" t="s">
        <v>73</v>
      </c>
      <c r="AY2129" s="261" t="s">
        <v>139</v>
      </c>
    </row>
    <row r="2130" spans="2:51" s="12" customFormat="1" ht="12">
      <c r="B2130" s="250"/>
      <c r="C2130" s="251"/>
      <c r="D2130" s="252" t="s">
        <v>148</v>
      </c>
      <c r="E2130" s="253" t="s">
        <v>1</v>
      </c>
      <c r="F2130" s="254" t="s">
        <v>2651</v>
      </c>
      <c r="G2130" s="251"/>
      <c r="H2130" s="255">
        <v>0.25</v>
      </c>
      <c r="I2130" s="256"/>
      <c r="J2130" s="251"/>
      <c r="K2130" s="251"/>
      <c r="L2130" s="257"/>
      <c r="M2130" s="258"/>
      <c r="N2130" s="259"/>
      <c r="O2130" s="259"/>
      <c r="P2130" s="259"/>
      <c r="Q2130" s="259"/>
      <c r="R2130" s="259"/>
      <c r="S2130" s="259"/>
      <c r="T2130" s="260"/>
      <c r="AT2130" s="261" t="s">
        <v>148</v>
      </c>
      <c r="AU2130" s="261" t="s">
        <v>83</v>
      </c>
      <c r="AV2130" s="12" t="s">
        <v>83</v>
      </c>
      <c r="AW2130" s="12" t="s">
        <v>30</v>
      </c>
      <c r="AX2130" s="12" t="s">
        <v>73</v>
      </c>
      <c r="AY2130" s="261" t="s">
        <v>139</v>
      </c>
    </row>
    <row r="2131" spans="2:51" s="14" customFormat="1" ht="12">
      <c r="B2131" s="289"/>
      <c r="C2131" s="290"/>
      <c r="D2131" s="252" t="s">
        <v>148</v>
      </c>
      <c r="E2131" s="291" t="s">
        <v>1</v>
      </c>
      <c r="F2131" s="292" t="s">
        <v>2652</v>
      </c>
      <c r="G2131" s="290"/>
      <c r="H2131" s="291" t="s">
        <v>1</v>
      </c>
      <c r="I2131" s="293"/>
      <c r="J2131" s="290"/>
      <c r="K2131" s="290"/>
      <c r="L2131" s="294"/>
      <c r="M2131" s="295"/>
      <c r="N2131" s="296"/>
      <c r="O2131" s="296"/>
      <c r="P2131" s="296"/>
      <c r="Q2131" s="296"/>
      <c r="R2131" s="296"/>
      <c r="S2131" s="296"/>
      <c r="T2131" s="297"/>
      <c r="AT2131" s="298" t="s">
        <v>148</v>
      </c>
      <c r="AU2131" s="298" t="s">
        <v>83</v>
      </c>
      <c r="AV2131" s="14" t="s">
        <v>81</v>
      </c>
      <c r="AW2131" s="14" t="s">
        <v>30</v>
      </c>
      <c r="AX2131" s="14" t="s">
        <v>73</v>
      </c>
      <c r="AY2131" s="298" t="s">
        <v>139</v>
      </c>
    </row>
    <row r="2132" spans="2:51" s="12" customFormat="1" ht="12">
      <c r="B2132" s="250"/>
      <c r="C2132" s="251"/>
      <c r="D2132" s="252" t="s">
        <v>148</v>
      </c>
      <c r="E2132" s="253" t="s">
        <v>1</v>
      </c>
      <c r="F2132" s="254" t="s">
        <v>2653</v>
      </c>
      <c r="G2132" s="251"/>
      <c r="H2132" s="255">
        <v>105.14</v>
      </c>
      <c r="I2132" s="256"/>
      <c r="J2132" s="251"/>
      <c r="K2132" s="251"/>
      <c r="L2132" s="257"/>
      <c r="M2132" s="258"/>
      <c r="N2132" s="259"/>
      <c r="O2132" s="259"/>
      <c r="P2132" s="259"/>
      <c r="Q2132" s="259"/>
      <c r="R2132" s="259"/>
      <c r="S2132" s="259"/>
      <c r="T2132" s="260"/>
      <c r="AT2132" s="261" t="s">
        <v>148</v>
      </c>
      <c r="AU2132" s="261" t="s">
        <v>83</v>
      </c>
      <c r="AV2132" s="12" t="s">
        <v>83</v>
      </c>
      <c r="AW2132" s="12" t="s">
        <v>30</v>
      </c>
      <c r="AX2132" s="12" t="s">
        <v>73</v>
      </c>
      <c r="AY2132" s="261" t="s">
        <v>139</v>
      </c>
    </row>
    <row r="2133" spans="2:51" s="12" customFormat="1" ht="12">
      <c r="B2133" s="250"/>
      <c r="C2133" s="251"/>
      <c r="D2133" s="252" t="s">
        <v>148</v>
      </c>
      <c r="E2133" s="253" t="s">
        <v>1</v>
      </c>
      <c r="F2133" s="254" t="s">
        <v>2654</v>
      </c>
      <c r="G2133" s="251"/>
      <c r="H2133" s="255">
        <v>51.76</v>
      </c>
      <c r="I2133" s="256"/>
      <c r="J2133" s="251"/>
      <c r="K2133" s="251"/>
      <c r="L2133" s="257"/>
      <c r="M2133" s="258"/>
      <c r="N2133" s="259"/>
      <c r="O2133" s="259"/>
      <c r="P2133" s="259"/>
      <c r="Q2133" s="259"/>
      <c r="R2133" s="259"/>
      <c r="S2133" s="259"/>
      <c r="T2133" s="260"/>
      <c r="AT2133" s="261" t="s">
        <v>148</v>
      </c>
      <c r="AU2133" s="261" t="s">
        <v>83</v>
      </c>
      <c r="AV2133" s="12" t="s">
        <v>83</v>
      </c>
      <c r="AW2133" s="12" t="s">
        <v>30</v>
      </c>
      <c r="AX2133" s="12" t="s">
        <v>73</v>
      </c>
      <c r="AY2133" s="261" t="s">
        <v>139</v>
      </c>
    </row>
    <row r="2134" spans="2:51" s="13" customFormat="1" ht="12">
      <c r="B2134" s="262"/>
      <c r="C2134" s="263"/>
      <c r="D2134" s="252" t="s">
        <v>148</v>
      </c>
      <c r="E2134" s="264" t="s">
        <v>1</v>
      </c>
      <c r="F2134" s="265" t="s">
        <v>150</v>
      </c>
      <c r="G2134" s="263"/>
      <c r="H2134" s="266">
        <v>187.202</v>
      </c>
      <c r="I2134" s="267"/>
      <c r="J2134" s="263"/>
      <c r="K2134" s="263"/>
      <c r="L2134" s="268"/>
      <c r="M2134" s="269"/>
      <c r="N2134" s="270"/>
      <c r="O2134" s="270"/>
      <c r="P2134" s="270"/>
      <c r="Q2134" s="270"/>
      <c r="R2134" s="270"/>
      <c r="S2134" s="270"/>
      <c r="T2134" s="271"/>
      <c r="AT2134" s="272" t="s">
        <v>148</v>
      </c>
      <c r="AU2134" s="272" t="s">
        <v>83</v>
      </c>
      <c r="AV2134" s="13" t="s">
        <v>146</v>
      </c>
      <c r="AW2134" s="13" t="s">
        <v>30</v>
      </c>
      <c r="AX2134" s="13" t="s">
        <v>81</v>
      </c>
      <c r="AY2134" s="272" t="s">
        <v>139</v>
      </c>
    </row>
    <row r="2135" spans="2:65" s="1" customFormat="1" ht="24" customHeight="1">
      <c r="B2135" s="38"/>
      <c r="C2135" s="237" t="s">
        <v>2655</v>
      </c>
      <c r="D2135" s="237" t="s">
        <v>141</v>
      </c>
      <c r="E2135" s="238" t="s">
        <v>2656</v>
      </c>
      <c r="F2135" s="239" t="s">
        <v>2657</v>
      </c>
      <c r="G2135" s="240" t="s">
        <v>433</v>
      </c>
      <c r="H2135" s="241">
        <v>496.93</v>
      </c>
      <c r="I2135" s="242"/>
      <c r="J2135" s="243">
        <f>ROUND(I2135*H2135,2)</f>
        <v>0</v>
      </c>
      <c r="K2135" s="239" t="s">
        <v>145</v>
      </c>
      <c r="L2135" s="43"/>
      <c r="M2135" s="244" t="s">
        <v>1</v>
      </c>
      <c r="N2135" s="245" t="s">
        <v>38</v>
      </c>
      <c r="O2135" s="86"/>
      <c r="P2135" s="246">
        <f>O2135*H2135</f>
        <v>0</v>
      </c>
      <c r="Q2135" s="246">
        <v>0.004</v>
      </c>
      <c r="R2135" s="246">
        <f>Q2135*H2135</f>
        <v>1.9877200000000002</v>
      </c>
      <c r="S2135" s="246">
        <v>0</v>
      </c>
      <c r="T2135" s="247">
        <f>S2135*H2135</f>
        <v>0</v>
      </c>
      <c r="AR2135" s="248" t="s">
        <v>230</v>
      </c>
      <c r="AT2135" s="248" t="s">
        <v>141</v>
      </c>
      <c r="AU2135" s="248" t="s">
        <v>83</v>
      </c>
      <c r="AY2135" s="17" t="s">
        <v>139</v>
      </c>
      <c r="BE2135" s="249">
        <f>IF(N2135="základní",J2135,0)</f>
        <v>0</v>
      </c>
      <c r="BF2135" s="249">
        <f>IF(N2135="snížená",J2135,0)</f>
        <v>0</v>
      </c>
      <c r="BG2135" s="249">
        <f>IF(N2135="zákl. přenesená",J2135,0)</f>
        <v>0</v>
      </c>
      <c r="BH2135" s="249">
        <f>IF(N2135="sníž. přenesená",J2135,0)</f>
        <v>0</v>
      </c>
      <c r="BI2135" s="249">
        <f>IF(N2135="nulová",J2135,0)</f>
        <v>0</v>
      </c>
      <c r="BJ2135" s="17" t="s">
        <v>81</v>
      </c>
      <c r="BK2135" s="249">
        <f>ROUND(I2135*H2135,2)</f>
        <v>0</v>
      </c>
      <c r="BL2135" s="17" t="s">
        <v>230</v>
      </c>
      <c r="BM2135" s="248" t="s">
        <v>2658</v>
      </c>
    </row>
    <row r="2136" spans="2:51" s="14" customFormat="1" ht="12">
      <c r="B2136" s="289"/>
      <c r="C2136" s="290"/>
      <c r="D2136" s="252" t="s">
        <v>148</v>
      </c>
      <c r="E2136" s="291" t="s">
        <v>1</v>
      </c>
      <c r="F2136" s="292" t="s">
        <v>1646</v>
      </c>
      <c r="G2136" s="290"/>
      <c r="H2136" s="291" t="s">
        <v>1</v>
      </c>
      <c r="I2136" s="293"/>
      <c r="J2136" s="290"/>
      <c r="K2136" s="290"/>
      <c r="L2136" s="294"/>
      <c r="M2136" s="295"/>
      <c r="N2136" s="296"/>
      <c r="O2136" s="296"/>
      <c r="P2136" s="296"/>
      <c r="Q2136" s="296"/>
      <c r="R2136" s="296"/>
      <c r="S2136" s="296"/>
      <c r="T2136" s="297"/>
      <c r="AT2136" s="298" t="s">
        <v>148</v>
      </c>
      <c r="AU2136" s="298" t="s">
        <v>83</v>
      </c>
      <c r="AV2136" s="14" t="s">
        <v>81</v>
      </c>
      <c r="AW2136" s="14" t="s">
        <v>30</v>
      </c>
      <c r="AX2136" s="14" t="s">
        <v>73</v>
      </c>
      <c r="AY2136" s="298" t="s">
        <v>139</v>
      </c>
    </row>
    <row r="2137" spans="2:51" s="12" customFormat="1" ht="12">
      <c r="B2137" s="250"/>
      <c r="C2137" s="251"/>
      <c r="D2137" s="252" t="s">
        <v>148</v>
      </c>
      <c r="E2137" s="253" t="s">
        <v>1</v>
      </c>
      <c r="F2137" s="254" t="s">
        <v>1677</v>
      </c>
      <c r="G2137" s="251"/>
      <c r="H2137" s="255">
        <v>13.26</v>
      </c>
      <c r="I2137" s="256"/>
      <c r="J2137" s="251"/>
      <c r="K2137" s="251"/>
      <c r="L2137" s="257"/>
      <c r="M2137" s="258"/>
      <c r="N2137" s="259"/>
      <c r="O2137" s="259"/>
      <c r="P2137" s="259"/>
      <c r="Q2137" s="259"/>
      <c r="R2137" s="259"/>
      <c r="S2137" s="259"/>
      <c r="T2137" s="260"/>
      <c r="AT2137" s="261" t="s">
        <v>148</v>
      </c>
      <c r="AU2137" s="261" t="s">
        <v>83</v>
      </c>
      <c r="AV2137" s="12" t="s">
        <v>83</v>
      </c>
      <c r="AW2137" s="12" t="s">
        <v>30</v>
      </c>
      <c r="AX2137" s="12" t="s">
        <v>73</v>
      </c>
      <c r="AY2137" s="261" t="s">
        <v>139</v>
      </c>
    </row>
    <row r="2138" spans="2:51" s="12" customFormat="1" ht="12">
      <c r="B2138" s="250"/>
      <c r="C2138" s="251"/>
      <c r="D2138" s="252" t="s">
        <v>148</v>
      </c>
      <c r="E2138" s="253" t="s">
        <v>1</v>
      </c>
      <c r="F2138" s="254" t="s">
        <v>1678</v>
      </c>
      <c r="G2138" s="251"/>
      <c r="H2138" s="255">
        <v>9.5</v>
      </c>
      <c r="I2138" s="256"/>
      <c r="J2138" s="251"/>
      <c r="K2138" s="251"/>
      <c r="L2138" s="257"/>
      <c r="M2138" s="258"/>
      <c r="N2138" s="259"/>
      <c r="O2138" s="259"/>
      <c r="P2138" s="259"/>
      <c r="Q2138" s="259"/>
      <c r="R2138" s="259"/>
      <c r="S2138" s="259"/>
      <c r="T2138" s="260"/>
      <c r="AT2138" s="261" t="s">
        <v>148</v>
      </c>
      <c r="AU2138" s="261" t="s">
        <v>83</v>
      </c>
      <c r="AV2138" s="12" t="s">
        <v>83</v>
      </c>
      <c r="AW2138" s="12" t="s">
        <v>30</v>
      </c>
      <c r="AX2138" s="12" t="s">
        <v>73</v>
      </c>
      <c r="AY2138" s="261" t="s">
        <v>139</v>
      </c>
    </row>
    <row r="2139" spans="2:51" s="12" customFormat="1" ht="12">
      <c r="B2139" s="250"/>
      <c r="C2139" s="251"/>
      <c r="D2139" s="252" t="s">
        <v>148</v>
      </c>
      <c r="E2139" s="253" t="s">
        <v>1</v>
      </c>
      <c r="F2139" s="254" t="s">
        <v>1679</v>
      </c>
      <c r="G2139" s="251"/>
      <c r="H2139" s="255">
        <v>13.2</v>
      </c>
      <c r="I2139" s="256"/>
      <c r="J2139" s="251"/>
      <c r="K2139" s="251"/>
      <c r="L2139" s="257"/>
      <c r="M2139" s="258"/>
      <c r="N2139" s="259"/>
      <c r="O2139" s="259"/>
      <c r="P2139" s="259"/>
      <c r="Q2139" s="259"/>
      <c r="R2139" s="259"/>
      <c r="S2139" s="259"/>
      <c r="T2139" s="260"/>
      <c r="AT2139" s="261" t="s">
        <v>148</v>
      </c>
      <c r="AU2139" s="261" t="s">
        <v>83</v>
      </c>
      <c r="AV2139" s="12" t="s">
        <v>83</v>
      </c>
      <c r="AW2139" s="12" t="s">
        <v>30</v>
      </c>
      <c r="AX2139" s="12" t="s">
        <v>73</v>
      </c>
      <c r="AY2139" s="261" t="s">
        <v>139</v>
      </c>
    </row>
    <row r="2140" spans="2:51" s="12" customFormat="1" ht="12">
      <c r="B2140" s="250"/>
      <c r="C2140" s="251"/>
      <c r="D2140" s="252" t="s">
        <v>148</v>
      </c>
      <c r="E2140" s="253" t="s">
        <v>1</v>
      </c>
      <c r="F2140" s="254" t="s">
        <v>1680</v>
      </c>
      <c r="G2140" s="251"/>
      <c r="H2140" s="255">
        <v>29.5</v>
      </c>
      <c r="I2140" s="256"/>
      <c r="J2140" s="251"/>
      <c r="K2140" s="251"/>
      <c r="L2140" s="257"/>
      <c r="M2140" s="258"/>
      <c r="N2140" s="259"/>
      <c r="O2140" s="259"/>
      <c r="P2140" s="259"/>
      <c r="Q2140" s="259"/>
      <c r="R2140" s="259"/>
      <c r="S2140" s="259"/>
      <c r="T2140" s="260"/>
      <c r="AT2140" s="261" t="s">
        <v>148</v>
      </c>
      <c r="AU2140" s="261" t="s">
        <v>83</v>
      </c>
      <c r="AV2140" s="12" t="s">
        <v>83</v>
      </c>
      <c r="AW2140" s="12" t="s">
        <v>30</v>
      </c>
      <c r="AX2140" s="12" t="s">
        <v>73</v>
      </c>
      <c r="AY2140" s="261" t="s">
        <v>139</v>
      </c>
    </row>
    <row r="2141" spans="2:51" s="12" customFormat="1" ht="12">
      <c r="B2141" s="250"/>
      <c r="C2141" s="251"/>
      <c r="D2141" s="252" t="s">
        <v>148</v>
      </c>
      <c r="E2141" s="253" t="s">
        <v>1</v>
      </c>
      <c r="F2141" s="254" t="s">
        <v>1681</v>
      </c>
      <c r="G2141" s="251"/>
      <c r="H2141" s="255">
        <v>17.3</v>
      </c>
      <c r="I2141" s="256"/>
      <c r="J2141" s="251"/>
      <c r="K2141" s="251"/>
      <c r="L2141" s="257"/>
      <c r="M2141" s="258"/>
      <c r="N2141" s="259"/>
      <c r="O2141" s="259"/>
      <c r="P2141" s="259"/>
      <c r="Q2141" s="259"/>
      <c r="R2141" s="259"/>
      <c r="S2141" s="259"/>
      <c r="T2141" s="260"/>
      <c r="AT2141" s="261" t="s">
        <v>148</v>
      </c>
      <c r="AU2141" s="261" t="s">
        <v>83</v>
      </c>
      <c r="AV2141" s="12" t="s">
        <v>83</v>
      </c>
      <c r="AW2141" s="12" t="s">
        <v>30</v>
      </c>
      <c r="AX2141" s="12" t="s">
        <v>73</v>
      </c>
      <c r="AY2141" s="261" t="s">
        <v>139</v>
      </c>
    </row>
    <row r="2142" spans="2:51" s="12" customFormat="1" ht="12">
      <c r="B2142" s="250"/>
      <c r="C2142" s="251"/>
      <c r="D2142" s="252" t="s">
        <v>148</v>
      </c>
      <c r="E2142" s="253" t="s">
        <v>1</v>
      </c>
      <c r="F2142" s="254" t="s">
        <v>1682</v>
      </c>
      <c r="G2142" s="251"/>
      <c r="H2142" s="255">
        <v>10.06</v>
      </c>
      <c r="I2142" s="256"/>
      <c r="J2142" s="251"/>
      <c r="K2142" s="251"/>
      <c r="L2142" s="257"/>
      <c r="M2142" s="258"/>
      <c r="N2142" s="259"/>
      <c r="O2142" s="259"/>
      <c r="P2142" s="259"/>
      <c r="Q2142" s="259"/>
      <c r="R2142" s="259"/>
      <c r="S2142" s="259"/>
      <c r="T2142" s="260"/>
      <c r="AT2142" s="261" t="s">
        <v>148</v>
      </c>
      <c r="AU2142" s="261" t="s">
        <v>83</v>
      </c>
      <c r="AV2142" s="12" t="s">
        <v>83</v>
      </c>
      <c r="AW2142" s="12" t="s">
        <v>30</v>
      </c>
      <c r="AX2142" s="12" t="s">
        <v>73</v>
      </c>
      <c r="AY2142" s="261" t="s">
        <v>139</v>
      </c>
    </row>
    <row r="2143" spans="2:51" s="12" customFormat="1" ht="12">
      <c r="B2143" s="250"/>
      <c r="C2143" s="251"/>
      <c r="D2143" s="252" t="s">
        <v>148</v>
      </c>
      <c r="E2143" s="253" t="s">
        <v>1</v>
      </c>
      <c r="F2143" s="254" t="s">
        <v>1683</v>
      </c>
      <c r="G2143" s="251"/>
      <c r="H2143" s="255">
        <v>13.2</v>
      </c>
      <c r="I2143" s="256"/>
      <c r="J2143" s="251"/>
      <c r="K2143" s="251"/>
      <c r="L2143" s="257"/>
      <c r="M2143" s="258"/>
      <c r="N2143" s="259"/>
      <c r="O2143" s="259"/>
      <c r="P2143" s="259"/>
      <c r="Q2143" s="259"/>
      <c r="R2143" s="259"/>
      <c r="S2143" s="259"/>
      <c r="T2143" s="260"/>
      <c r="AT2143" s="261" t="s">
        <v>148</v>
      </c>
      <c r="AU2143" s="261" t="s">
        <v>83</v>
      </c>
      <c r="AV2143" s="12" t="s">
        <v>83</v>
      </c>
      <c r="AW2143" s="12" t="s">
        <v>30</v>
      </c>
      <c r="AX2143" s="12" t="s">
        <v>73</v>
      </c>
      <c r="AY2143" s="261" t="s">
        <v>139</v>
      </c>
    </row>
    <row r="2144" spans="2:51" s="12" customFormat="1" ht="12">
      <c r="B2144" s="250"/>
      <c r="C2144" s="251"/>
      <c r="D2144" s="252" t="s">
        <v>148</v>
      </c>
      <c r="E2144" s="253" t="s">
        <v>1</v>
      </c>
      <c r="F2144" s="254" t="s">
        <v>1684</v>
      </c>
      <c r="G2144" s="251"/>
      <c r="H2144" s="255">
        <v>29.1</v>
      </c>
      <c r="I2144" s="256"/>
      <c r="J2144" s="251"/>
      <c r="K2144" s="251"/>
      <c r="L2144" s="257"/>
      <c r="M2144" s="258"/>
      <c r="N2144" s="259"/>
      <c r="O2144" s="259"/>
      <c r="P2144" s="259"/>
      <c r="Q2144" s="259"/>
      <c r="R2144" s="259"/>
      <c r="S2144" s="259"/>
      <c r="T2144" s="260"/>
      <c r="AT2144" s="261" t="s">
        <v>148</v>
      </c>
      <c r="AU2144" s="261" t="s">
        <v>83</v>
      </c>
      <c r="AV2144" s="12" t="s">
        <v>83</v>
      </c>
      <c r="AW2144" s="12" t="s">
        <v>30</v>
      </c>
      <c r="AX2144" s="12" t="s">
        <v>73</v>
      </c>
      <c r="AY2144" s="261" t="s">
        <v>139</v>
      </c>
    </row>
    <row r="2145" spans="2:51" s="12" customFormat="1" ht="12">
      <c r="B2145" s="250"/>
      <c r="C2145" s="251"/>
      <c r="D2145" s="252" t="s">
        <v>148</v>
      </c>
      <c r="E2145" s="253" t="s">
        <v>1</v>
      </c>
      <c r="F2145" s="254" t="s">
        <v>1685</v>
      </c>
      <c r="G2145" s="251"/>
      <c r="H2145" s="255">
        <v>23.915</v>
      </c>
      <c r="I2145" s="256"/>
      <c r="J2145" s="251"/>
      <c r="K2145" s="251"/>
      <c r="L2145" s="257"/>
      <c r="M2145" s="258"/>
      <c r="N2145" s="259"/>
      <c r="O2145" s="259"/>
      <c r="P2145" s="259"/>
      <c r="Q2145" s="259"/>
      <c r="R2145" s="259"/>
      <c r="S2145" s="259"/>
      <c r="T2145" s="260"/>
      <c r="AT2145" s="261" t="s">
        <v>148</v>
      </c>
      <c r="AU2145" s="261" t="s">
        <v>83</v>
      </c>
      <c r="AV2145" s="12" t="s">
        <v>83</v>
      </c>
      <c r="AW2145" s="12" t="s">
        <v>30</v>
      </c>
      <c r="AX2145" s="12" t="s">
        <v>73</v>
      </c>
      <c r="AY2145" s="261" t="s">
        <v>139</v>
      </c>
    </row>
    <row r="2146" spans="2:51" s="12" customFormat="1" ht="12">
      <c r="B2146" s="250"/>
      <c r="C2146" s="251"/>
      <c r="D2146" s="252" t="s">
        <v>148</v>
      </c>
      <c r="E2146" s="253" t="s">
        <v>1</v>
      </c>
      <c r="F2146" s="254" t="s">
        <v>1686</v>
      </c>
      <c r="G2146" s="251"/>
      <c r="H2146" s="255">
        <v>19.225</v>
      </c>
      <c r="I2146" s="256"/>
      <c r="J2146" s="251"/>
      <c r="K2146" s="251"/>
      <c r="L2146" s="257"/>
      <c r="M2146" s="258"/>
      <c r="N2146" s="259"/>
      <c r="O2146" s="259"/>
      <c r="P2146" s="259"/>
      <c r="Q2146" s="259"/>
      <c r="R2146" s="259"/>
      <c r="S2146" s="259"/>
      <c r="T2146" s="260"/>
      <c r="AT2146" s="261" t="s">
        <v>148</v>
      </c>
      <c r="AU2146" s="261" t="s">
        <v>83</v>
      </c>
      <c r="AV2146" s="12" t="s">
        <v>83</v>
      </c>
      <c r="AW2146" s="12" t="s">
        <v>30</v>
      </c>
      <c r="AX2146" s="12" t="s">
        <v>73</v>
      </c>
      <c r="AY2146" s="261" t="s">
        <v>139</v>
      </c>
    </row>
    <row r="2147" spans="2:51" s="12" customFormat="1" ht="12">
      <c r="B2147" s="250"/>
      <c r="C2147" s="251"/>
      <c r="D2147" s="252" t="s">
        <v>148</v>
      </c>
      <c r="E2147" s="253" t="s">
        <v>1</v>
      </c>
      <c r="F2147" s="254" t="s">
        <v>1687</v>
      </c>
      <c r="G2147" s="251"/>
      <c r="H2147" s="255">
        <v>24.005</v>
      </c>
      <c r="I2147" s="256"/>
      <c r="J2147" s="251"/>
      <c r="K2147" s="251"/>
      <c r="L2147" s="257"/>
      <c r="M2147" s="258"/>
      <c r="N2147" s="259"/>
      <c r="O2147" s="259"/>
      <c r="P2147" s="259"/>
      <c r="Q2147" s="259"/>
      <c r="R2147" s="259"/>
      <c r="S2147" s="259"/>
      <c r="T2147" s="260"/>
      <c r="AT2147" s="261" t="s">
        <v>148</v>
      </c>
      <c r="AU2147" s="261" t="s">
        <v>83</v>
      </c>
      <c r="AV2147" s="12" t="s">
        <v>83</v>
      </c>
      <c r="AW2147" s="12" t="s">
        <v>30</v>
      </c>
      <c r="AX2147" s="12" t="s">
        <v>73</v>
      </c>
      <c r="AY2147" s="261" t="s">
        <v>139</v>
      </c>
    </row>
    <row r="2148" spans="2:51" s="12" customFormat="1" ht="12">
      <c r="B2148" s="250"/>
      <c r="C2148" s="251"/>
      <c r="D2148" s="252" t="s">
        <v>148</v>
      </c>
      <c r="E2148" s="253" t="s">
        <v>1</v>
      </c>
      <c r="F2148" s="254" t="s">
        <v>1688</v>
      </c>
      <c r="G2148" s="251"/>
      <c r="H2148" s="255">
        <v>19.225</v>
      </c>
      <c r="I2148" s="256"/>
      <c r="J2148" s="251"/>
      <c r="K2148" s="251"/>
      <c r="L2148" s="257"/>
      <c r="M2148" s="258"/>
      <c r="N2148" s="259"/>
      <c r="O2148" s="259"/>
      <c r="P2148" s="259"/>
      <c r="Q2148" s="259"/>
      <c r="R2148" s="259"/>
      <c r="S2148" s="259"/>
      <c r="T2148" s="260"/>
      <c r="AT2148" s="261" t="s">
        <v>148</v>
      </c>
      <c r="AU2148" s="261" t="s">
        <v>83</v>
      </c>
      <c r="AV2148" s="12" t="s">
        <v>83</v>
      </c>
      <c r="AW2148" s="12" t="s">
        <v>30</v>
      </c>
      <c r="AX2148" s="12" t="s">
        <v>73</v>
      </c>
      <c r="AY2148" s="261" t="s">
        <v>139</v>
      </c>
    </row>
    <row r="2149" spans="2:51" s="12" customFormat="1" ht="12">
      <c r="B2149" s="250"/>
      <c r="C2149" s="251"/>
      <c r="D2149" s="252" t="s">
        <v>148</v>
      </c>
      <c r="E2149" s="253" t="s">
        <v>1</v>
      </c>
      <c r="F2149" s="254" t="s">
        <v>1689</v>
      </c>
      <c r="G2149" s="251"/>
      <c r="H2149" s="255">
        <v>11.7</v>
      </c>
      <c r="I2149" s="256"/>
      <c r="J2149" s="251"/>
      <c r="K2149" s="251"/>
      <c r="L2149" s="257"/>
      <c r="M2149" s="258"/>
      <c r="N2149" s="259"/>
      <c r="O2149" s="259"/>
      <c r="P2149" s="259"/>
      <c r="Q2149" s="259"/>
      <c r="R2149" s="259"/>
      <c r="S2149" s="259"/>
      <c r="T2149" s="260"/>
      <c r="AT2149" s="261" t="s">
        <v>148</v>
      </c>
      <c r="AU2149" s="261" t="s">
        <v>83</v>
      </c>
      <c r="AV2149" s="12" t="s">
        <v>83</v>
      </c>
      <c r="AW2149" s="12" t="s">
        <v>30</v>
      </c>
      <c r="AX2149" s="12" t="s">
        <v>73</v>
      </c>
      <c r="AY2149" s="261" t="s">
        <v>139</v>
      </c>
    </row>
    <row r="2150" spans="2:51" s="12" customFormat="1" ht="12">
      <c r="B2150" s="250"/>
      <c r="C2150" s="251"/>
      <c r="D2150" s="252" t="s">
        <v>148</v>
      </c>
      <c r="E2150" s="253" t="s">
        <v>1</v>
      </c>
      <c r="F2150" s="254" t="s">
        <v>1690</v>
      </c>
      <c r="G2150" s="251"/>
      <c r="H2150" s="255">
        <v>7.4</v>
      </c>
      <c r="I2150" s="256"/>
      <c r="J2150" s="251"/>
      <c r="K2150" s="251"/>
      <c r="L2150" s="257"/>
      <c r="M2150" s="258"/>
      <c r="N2150" s="259"/>
      <c r="O2150" s="259"/>
      <c r="P2150" s="259"/>
      <c r="Q2150" s="259"/>
      <c r="R2150" s="259"/>
      <c r="S2150" s="259"/>
      <c r="T2150" s="260"/>
      <c r="AT2150" s="261" t="s">
        <v>148</v>
      </c>
      <c r="AU2150" s="261" t="s">
        <v>83</v>
      </c>
      <c r="AV2150" s="12" t="s">
        <v>83</v>
      </c>
      <c r="AW2150" s="12" t="s">
        <v>30</v>
      </c>
      <c r="AX2150" s="12" t="s">
        <v>73</v>
      </c>
      <c r="AY2150" s="261" t="s">
        <v>139</v>
      </c>
    </row>
    <row r="2151" spans="2:51" s="12" customFormat="1" ht="12">
      <c r="B2151" s="250"/>
      <c r="C2151" s="251"/>
      <c r="D2151" s="252" t="s">
        <v>148</v>
      </c>
      <c r="E2151" s="253" t="s">
        <v>1</v>
      </c>
      <c r="F2151" s="254" t="s">
        <v>1691</v>
      </c>
      <c r="G2151" s="251"/>
      <c r="H2151" s="255">
        <v>11.8</v>
      </c>
      <c r="I2151" s="256"/>
      <c r="J2151" s="251"/>
      <c r="K2151" s="251"/>
      <c r="L2151" s="257"/>
      <c r="M2151" s="258"/>
      <c r="N2151" s="259"/>
      <c r="O2151" s="259"/>
      <c r="P2151" s="259"/>
      <c r="Q2151" s="259"/>
      <c r="R2151" s="259"/>
      <c r="S2151" s="259"/>
      <c r="T2151" s="260"/>
      <c r="AT2151" s="261" t="s">
        <v>148</v>
      </c>
      <c r="AU2151" s="261" t="s">
        <v>83</v>
      </c>
      <c r="AV2151" s="12" t="s">
        <v>83</v>
      </c>
      <c r="AW2151" s="12" t="s">
        <v>30</v>
      </c>
      <c r="AX2151" s="12" t="s">
        <v>73</v>
      </c>
      <c r="AY2151" s="261" t="s">
        <v>139</v>
      </c>
    </row>
    <row r="2152" spans="2:51" s="12" customFormat="1" ht="12">
      <c r="B2152" s="250"/>
      <c r="C2152" s="251"/>
      <c r="D2152" s="252" t="s">
        <v>148</v>
      </c>
      <c r="E2152" s="253" t="s">
        <v>1</v>
      </c>
      <c r="F2152" s="254" t="s">
        <v>1692</v>
      </c>
      <c r="G2152" s="251"/>
      <c r="H2152" s="255">
        <v>8.6</v>
      </c>
      <c r="I2152" s="256"/>
      <c r="J2152" s="251"/>
      <c r="K2152" s="251"/>
      <c r="L2152" s="257"/>
      <c r="M2152" s="258"/>
      <c r="N2152" s="259"/>
      <c r="O2152" s="259"/>
      <c r="P2152" s="259"/>
      <c r="Q2152" s="259"/>
      <c r="R2152" s="259"/>
      <c r="S2152" s="259"/>
      <c r="T2152" s="260"/>
      <c r="AT2152" s="261" t="s">
        <v>148</v>
      </c>
      <c r="AU2152" s="261" t="s">
        <v>83</v>
      </c>
      <c r="AV2152" s="12" t="s">
        <v>83</v>
      </c>
      <c r="AW2152" s="12" t="s">
        <v>30</v>
      </c>
      <c r="AX2152" s="12" t="s">
        <v>73</v>
      </c>
      <c r="AY2152" s="261" t="s">
        <v>139</v>
      </c>
    </row>
    <row r="2153" spans="2:51" s="12" customFormat="1" ht="12">
      <c r="B2153" s="250"/>
      <c r="C2153" s="251"/>
      <c r="D2153" s="252" t="s">
        <v>148</v>
      </c>
      <c r="E2153" s="253" t="s">
        <v>1</v>
      </c>
      <c r="F2153" s="254" t="s">
        <v>1693</v>
      </c>
      <c r="G2153" s="251"/>
      <c r="H2153" s="255">
        <v>10</v>
      </c>
      <c r="I2153" s="256"/>
      <c r="J2153" s="251"/>
      <c r="K2153" s="251"/>
      <c r="L2153" s="257"/>
      <c r="M2153" s="258"/>
      <c r="N2153" s="259"/>
      <c r="O2153" s="259"/>
      <c r="P2153" s="259"/>
      <c r="Q2153" s="259"/>
      <c r="R2153" s="259"/>
      <c r="S2153" s="259"/>
      <c r="T2153" s="260"/>
      <c r="AT2153" s="261" t="s">
        <v>148</v>
      </c>
      <c r="AU2153" s="261" t="s">
        <v>83</v>
      </c>
      <c r="AV2153" s="12" t="s">
        <v>83</v>
      </c>
      <c r="AW2153" s="12" t="s">
        <v>30</v>
      </c>
      <c r="AX2153" s="12" t="s">
        <v>73</v>
      </c>
      <c r="AY2153" s="261" t="s">
        <v>139</v>
      </c>
    </row>
    <row r="2154" spans="2:51" s="12" customFormat="1" ht="12">
      <c r="B2154" s="250"/>
      <c r="C2154" s="251"/>
      <c r="D2154" s="252" t="s">
        <v>148</v>
      </c>
      <c r="E2154" s="253" t="s">
        <v>1</v>
      </c>
      <c r="F2154" s="254" t="s">
        <v>1694</v>
      </c>
      <c r="G2154" s="251"/>
      <c r="H2154" s="255">
        <v>12.4</v>
      </c>
      <c r="I2154" s="256"/>
      <c r="J2154" s="251"/>
      <c r="K2154" s="251"/>
      <c r="L2154" s="257"/>
      <c r="M2154" s="258"/>
      <c r="N2154" s="259"/>
      <c r="O2154" s="259"/>
      <c r="P2154" s="259"/>
      <c r="Q2154" s="259"/>
      <c r="R2154" s="259"/>
      <c r="S2154" s="259"/>
      <c r="T2154" s="260"/>
      <c r="AT2154" s="261" t="s">
        <v>148</v>
      </c>
      <c r="AU2154" s="261" t="s">
        <v>83</v>
      </c>
      <c r="AV2154" s="12" t="s">
        <v>83</v>
      </c>
      <c r="AW2154" s="12" t="s">
        <v>30</v>
      </c>
      <c r="AX2154" s="12" t="s">
        <v>73</v>
      </c>
      <c r="AY2154" s="261" t="s">
        <v>139</v>
      </c>
    </row>
    <row r="2155" spans="2:51" s="12" customFormat="1" ht="12">
      <c r="B2155" s="250"/>
      <c r="C2155" s="251"/>
      <c r="D2155" s="252" t="s">
        <v>148</v>
      </c>
      <c r="E2155" s="253" t="s">
        <v>1</v>
      </c>
      <c r="F2155" s="254" t="s">
        <v>1695</v>
      </c>
      <c r="G2155" s="251"/>
      <c r="H2155" s="255">
        <v>9.1</v>
      </c>
      <c r="I2155" s="256"/>
      <c r="J2155" s="251"/>
      <c r="K2155" s="251"/>
      <c r="L2155" s="257"/>
      <c r="M2155" s="258"/>
      <c r="N2155" s="259"/>
      <c r="O2155" s="259"/>
      <c r="P2155" s="259"/>
      <c r="Q2155" s="259"/>
      <c r="R2155" s="259"/>
      <c r="S2155" s="259"/>
      <c r="T2155" s="260"/>
      <c r="AT2155" s="261" t="s">
        <v>148</v>
      </c>
      <c r="AU2155" s="261" t="s">
        <v>83</v>
      </c>
      <c r="AV2155" s="12" t="s">
        <v>83</v>
      </c>
      <c r="AW2155" s="12" t="s">
        <v>30</v>
      </c>
      <c r="AX2155" s="12" t="s">
        <v>73</v>
      </c>
      <c r="AY2155" s="261" t="s">
        <v>139</v>
      </c>
    </row>
    <row r="2156" spans="2:51" s="12" customFormat="1" ht="12">
      <c r="B2156" s="250"/>
      <c r="C2156" s="251"/>
      <c r="D2156" s="252" t="s">
        <v>148</v>
      </c>
      <c r="E2156" s="253" t="s">
        <v>1</v>
      </c>
      <c r="F2156" s="254" t="s">
        <v>1696</v>
      </c>
      <c r="G2156" s="251"/>
      <c r="H2156" s="255">
        <v>9.1</v>
      </c>
      <c r="I2156" s="256"/>
      <c r="J2156" s="251"/>
      <c r="K2156" s="251"/>
      <c r="L2156" s="257"/>
      <c r="M2156" s="258"/>
      <c r="N2156" s="259"/>
      <c r="O2156" s="259"/>
      <c r="P2156" s="259"/>
      <c r="Q2156" s="259"/>
      <c r="R2156" s="259"/>
      <c r="S2156" s="259"/>
      <c r="T2156" s="260"/>
      <c r="AT2156" s="261" t="s">
        <v>148</v>
      </c>
      <c r="AU2156" s="261" t="s">
        <v>83</v>
      </c>
      <c r="AV2156" s="12" t="s">
        <v>83</v>
      </c>
      <c r="AW2156" s="12" t="s">
        <v>30</v>
      </c>
      <c r="AX2156" s="12" t="s">
        <v>73</v>
      </c>
      <c r="AY2156" s="261" t="s">
        <v>139</v>
      </c>
    </row>
    <row r="2157" spans="2:51" s="12" customFormat="1" ht="12">
      <c r="B2157" s="250"/>
      <c r="C2157" s="251"/>
      <c r="D2157" s="252" t="s">
        <v>148</v>
      </c>
      <c r="E2157" s="253" t="s">
        <v>1</v>
      </c>
      <c r="F2157" s="254" t="s">
        <v>1697</v>
      </c>
      <c r="G2157" s="251"/>
      <c r="H2157" s="255">
        <v>16.6</v>
      </c>
      <c r="I2157" s="256"/>
      <c r="J2157" s="251"/>
      <c r="K2157" s="251"/>
      <c r="L2157" s="257"/>
      <c r="M2157" s="258"/>
      <c r="N2157" s="259"/>
      <c r="O2157" s="259"/>
      <c r="P2157" s="259"/>
      <c r="Q2157" s="259"/>
      <c r="R2157" s="259"/>
      <c r="S2157" s="259"/>
      <c r="T2157" s="260"/>
      <c r="AT2157" s="261" t="s">
        <v>148</v>
      </c>
      <c r="AU2157" s="261" t="s">
        <v>83</v>
      </c>
      <c r="AV2157" s="12" t="s">
        <v>83</v>
      </c>
      <c r="AW2157" s="12" t="s">
        <v>30</v>
      </c>
      <c r="AX2157" s="12" t="s">
        <v>73</v>
      </c>
      <c r="AY2157" s="261" t="s">
        <v>139</v>
      </c>
    </row>
    <row r="2158" spans="2:51" s="12" customFormat="1" ht="12">
      <c r="B2158" s="250"/>
      <c r="C2158" s="251"/>
      <c r="D2158" s="252" t="s">
        <v>148</v>
      </c>
      <c r="E2158" s="253" t="s">
        <v>1</v>
      </c>
      <c r="F2158" s="254" t="s">
        <v>1698</v>
      </c>
      <c r="G2158" s="251"/>
      <c r="H2158" s="255">
        <v>16.6</v>
      </c>
      <c r="I2158" s="256"/>
      <c r="J2158" s="251"/>
      <c r="K2158" s="251"/>
      <c r="L2158" s="257"/>
      <c r="M2158" s="258"/>
      <c r="N2158" s="259"/>
      <c r="O2158" s="259"/>
      <c r="P2158" s="259"/>
      <c r="Q2158" s="259"/>
      <c r="R2158" s="259"/>
      <c r="S2158" s="259"/>
      <c r="T2158" s="260"/>
      <c r="AT2158" s="261" t="s">
        <v>148</v>
      </c>
      <c r="AU2158" s="261" t="s">
        <v>83</v>
      </c>
      <c r="AV2158" s="12" t="s">
        <v>83</v>
      </c>
      <c r="AW2158" s="12" t="s">
        <v>30</v>
      </c>
      <c r="AX2158" s="12" t="s">
        <v>73</v>
      </c>
      <c r="AY2158" s="261" t="s">
        <v>139</v>
      </c>
    </row>
    <row r="2159" spans="2:51" s="14" customFormat="1" ht="12">
      <c r="B2159" s="289"/>
      <c r="C2159" s="290"/>
      <c r="D2159" s="252" t="s">
        <v>148</v>
      </c>
      <c r="E2159" s="291" t="s">
        <v>1</v>
      </c>
      <c r="F2159" s="292" t="s">
        <v>1650</v>
      </c>
      <c r="G2159" s="290"/>
      <c r="H2159" s="291" t="s">
        <v>1</v>
      </c>
      <c r="I2159" s="293"/>
      <c r="J2159" s="290"/>
      <c r="K2159" s="290"/>
      <c r="L2159" s="294"/>
      <c r="M2159" s="295"/>
      <c r="N2159" s="296"/>
      <c r="O2159" s="296"/>
      <c r="P2159" s="296"/>
      <c r="Q2159" s="296"/>
      <c r="R2159" s="296"/>
      <c r="S2159" s="296"/>
      <c r="T2159" s="297"/>
      <c r="AT2159" s="298" t="s">
        <v>148</v>
      </c>
      <c r="AU2159" s="298" t="s">
        <v>83</v>
      </c>
      <c r="AV2159" s="14" t="s">
        <v>81</v>
      </c>
      <c r="AW2159" s="14" t="s">
        <v>30</v>
      </c>
      <c r="AX2159" s="14" t="s">
        <v>73</v>
      </c>
      <c r="AY2159" s="298" t="s">
        <v>139</v>
      </c>
    </row>
    <row r="2160" spans="2:51" s="12" customFormat="1" ht="12">
      <c r="B2160" s="250"/>
      <c r="C2160" s="251"/>
      <c r="D2160" s="252" t="s">
        <v>148</v>
      </c>
      <c r="E2160" s="253" t="s">
        <v>1</v>
      </c>
      <c r="F2160" s="254" t="s">
        <v>1699</v>
      </c>
      <c r="G2160" s="251"/>
      <c r="H2160" s="255">
        <v>15.88</v>
      </c>
      <c r="I2160" s="256"/>
      <c r="J2160" s="251"/>
      <c r="K2160" s="251"/>
      <c r="L2160" s="257"/>
      <c r="M2160" s="258"/>
      <c r="N2160" s="259"/>
      <c r="O2160" s="259"/>
      <c r="P2160" s="259"/>
      <c r="Q2160" s="259"/>
      <c r="R2160" s="259"/>
      <c r="S2160" s="259"/>
      <c r="T2160" s="260"/>
      <c r="AT2160" s="261" t="s">
        <v>148</v>
      </c>
      <c r="AU2160" s="261" t="s">
        <v>83</v>
      </c>
      <c r="AV2160" s="12" t="s">
        <v>83</v>
      </c>
      <c r="AW2160" s="12" t="s">
        <v>30</v>
      </c>
      <c r="AX2160" s="12" t="s">
        <v>73</v>
      </c>
      <c r="AY2160" s="261" t="s">
        <v>139</v>
      </c>
    </row>
    <row r="2161" spans="2:51" s="12" customFormat="1" ht="12">
      <c r="B2161" s="250"/>
      <c r="C2161" s="251"/>
      <c r="D2161" s="252" t="s">
        <v>148</v>
      </c>
      <c r="E2161" s="253" t="s">
        <v>1</v>
      </c>
      <c r="F2161" s="254" t="s">
        <v>1700</v>
      </c>
      <c r="G2161" s="251"/>
      <c r="H2161" s="255">
        <v>12.7</v>
      </c>
      <c r="I2161" s="256"/>
      <c r="J2161" s="251"/>
      <c r="K2161" s="251"/>
      <c r="L2161" s="257"/>
      <c r="M2161" s="258"/>
      <c r="N2161" s="259"/>
      <c r="O2161" s="259"/>
      <c r="P2161" s="259"/>
      <c r="Q2161" s="259"/>
      <c r="R2161" s="259"/>
      <c r="S2161" s="259"/>
      <c r="T2161" s="260"/>
      <c r="AT2161" s="261" t="s">
        <v>148</v>
      </c>
      <c r="AU2161" s="261" t="s">
        <v>83</v>
      </c>
      <c r="AV2161" s="12" t="s">
        <v>83</v>
      </c>
      <c r="AW2161" s="12" t="s">
        <v>30</v>
      </c>
      <c r="AX2161" s="12" t="s">
        <v>73</v>
      </c>
      <c r="AY2161" s="261" t="s">
        <v>139</v>
      </c>
    </row>
    <row r="2162" spans="2:51" s="12" customFormat="1" ht="12">
      <c r="B2162" s="250"/>
      <c r="C2162" s="251"/>
      <c r="D2162" s="252" t="s">
        <v>148</v>
      </c>
      <c r="E2162" s="253" t="s">
        <v>1</v>
      </c>
      <c r="F2162" s="254" t="s">
        <v>1701</v>
      </c>
      <c r="G2162" s="251"/>
      <c r="H2162" s="255">
        <v>11.8</v>
      </c>
      <c r="I2162" s="256"/>
      <c r="J2162" s="251"/>
      <c r="K2162" s="251"/>
      <c r="L2162" s="257"/>
      <c r="M2162" s="258"/>
      <c r="N2162" s="259"/>
      <c r="O2162" s="259"/>
      <c r="P2162" s="259"/>
      <c r="Q2162" s="259"/>
      <c r="R2162" s="259"/>
      <c r="S2162" s="259"/>
      <c r="T2162" s="260"/>
      <c r="AT2162" s="261" t="s">
        <v>148</v>
      </c>
      <c r="AU2162" s="261" t="s">
        <v>83</v>
      </c>
      <c r="AV2162" s="12" t="s">
        <v>83</v>
      </c>
      <c r="AW2162" s="12" t="s">
        <v>30</v>
      </c>
      <c r="AX2162" s="12" t="s">
        <v>73</v>
      </c>
      <c r="AY2162" s="261" t="s">
        <v>139</v>
      </c>
    </row>
    <row r="2163" spans="2:51" s="12" customFormat="1" ht="12">
      <c r="B2163" s="250"/>
      <c r="C2163" s="251"/>
      <c r="D2163" s="252" t="s">
        <v>148</v>
      </c>
      <c r="E2163" s="253" t="s">
        <v>1</v>
      </c>
      <c r="F2163" s="254" t="s">
        <v>1702</v>
      </c>
      <c r="G2163" s="251"/>
      <c r="H2163" s="255">
        <v>9.4</v>
      </c>
      <c r="I2163" s="256"/>
      <c r="J2163" s="251"/>
      <c r="K2163" s="251"/>
      <c r="L2163" s="257"/>
      <c r="M2163" s="258"/>
      <c r="N2163" s="259"/>
      <c r="O2163" s="259"/>
      <c r="P2163" s="259"/>
      <c r="Q2163" s="259"/>
      <c r="R2163" s="259"/>
      <c r="S2163" s="259"/>
      <c r="T2163" s="260"/>
      <c r="AT2163" s="261" t="s">
        <v>148</v>
      </c>
      <c r="AU2163" s="261" t="s">
        <v>83</v>
      </c>
      <c r="AV2163" s="12" t="s">
        <v>83</v>
      </c>
      <c r="AW2163" s="12" t="s">
        <v>30</v>
      </c>
      <c r="AX2163" s="12" t="s">
        <v>73</v>
      </c>
      <c r="AY2163" s="261" t="s">
        <v>139</v>
      </c>
    </row>
    <row r="2164" spans="2:51" s="12" customFormat="1" ht="12">
      <c r="B2164" s="250"/>
      <c r="C2164" s="251"/>
      <c r="D2164" s="252" t="s">
        <v>148</v>
      </c>
      <c r="E2164" s="253" t="s">
        <v>1</v>
      </c>
      <c r="F2164" s="254" t="s">
        <v>1703</v>
      </c>
      <c r="G2164" s="251"/>
      <c r="H2164" s="255">
        <v>13.2</v>
      </c>
      <c r="I2164" s="256"/>
      <c r="J2164" s="251"/>
      <c r="K2164" s="251"/>
      <c r="L2164" s="257"/>
      <c r="M2164" s="258"/>
      <c r="N2164" s="259"/>
      <c r="O2164" s="259"/>
      <c r="P2164" s="259"/>
      <c r="Q2164" s="259"/>
      <c r="R2164" s="259"/>
      <c r="S2164" s="259"/>
      <c r="T2164" s="260"/>
      <c r="AT2164" s="261" t="s">
        <v>148</v>
      </c>
      <c r="AU2164" s="261" t="s">
        <v>83</v>
      </c>
      <c r="AV2164" s="12" t="s">
        <v>83</v>
      </c>
      <c r="AW2164" s="12" t="s">
        <v>30</v>
      </c>
      <c r="AX2164" s="12" t="s">
        <v>73</v>
      </c>
      <c r="AY2164" s="261" t="s">
        <v>139</v>
      </c>
    </row>
    <row r="2165" spans="2:51" s="12" customFormat="1" ht="12">
      <c r="B2165" s="250"/>
      <c r="C2165" s="251"/>
      <c r="D2165" s="252" t="s">
        <v>148</v>
      </c>
      <c r="E2165" s="253" t="s">
        <v>1</v>
      </c>
      <c r="F2165" s="254" t="s">
        <v>1704</v>
      </c>
      <c r="G2165" s="251"/>
      <c r="H2165" s="255">
        <v>29.5</v>
      </c>
      <c r="I2165" s="256"/>
      <c r="J2165" s="251"/>
      <c r="K2165" s="251"/>
      <c r="L2165" s="257"/>
      <c r="M2165" s="258"/>
      <c r="N2165" s="259"/>
      <c r="O2165" s="259"/>
      <c r="P2165" s="259"/>
      <c r="Q2165" s="259"/>
      <c r="R2165" s="259"/>
      <c r="S2165" s="259"/>
      <c r="T2165" s="260"/>
      <c r="AT2165" s="261" t="s">
        <v>148</v>
      </c>
      <c r="AU2165" s="261" t="s">
        <v>83</v>
      </c>
      <c r="AV2165" s="12" t="s">
        <v>83</v>
      </c>
      <c r="AW2165" s="12" t="s">
        <v>30</v>
      </c>
      <c r="AX2165" s="12" t="s">
        <v>73</v>
      </c>
      <c r="AY2165" s="261" t="s">
        <v>139</v>
      </c>
    </row>
    <row r="2166" spans="2:51" s="12" customFormat="1" ht="12">
      <c r="B2166" s="250"/>
      <c r="C2166" s="251"/>
      <c r="D2166" s="252" t="s">
        <v>148</v>
      </c>
      <c r="E2166" s="253" t="s">
        <v>1</v>
      </c>
      <c r="F2166" s="254" t="s">
        <v>1705</v>
      </c>
      <c r="G2166" s="251"/>
      <c r="H2166" s="255">
        <v>17.3</v>
      </c>
      <c r="I2166" s="256"/>
      <c r="J2166" s="251"/>
      <c r="K2166" s="251"/>
      <c r="L2166" s="257"/>
      <c r="M2166" s="258"/>
      <c r="N2166" s="259"/>
      <c r="O2166" s="259"/>
      <c r="P2166" s="259"/>
      <c r="Q2166" s="259"/>
      <c r="R2166" s="259"/>
      <c r="S2166" s="259"/>
      <c r="T2166" s="260"/>
      <c r="AT2166" s="261" t="s">
        <v>148</v>
      </c>
      <c r="AU2166" s="261" t="s">
        <v>83</v>
      </c>
      <c r="AV2166" s="12" t="s">
        <v>83</v>
      </c>
      <c r="AW2166" s="12" t="s">
        <v>30</v>
      </c>
      <c r="AX2166" s="12" t="s">
        <v>73</v>
      </c>
      <c r="AY2166" s="261" t="s">
        <v>139</v>
      </c>
    </row>
    <row r="2167" spans="2:51" s="12" customFormat="1" ht="12">
      <c r="B2167" s="250"/>
      <c r="C2167" s="251"/>
      <c r="D2167" s="252" t="s">
        <v>148</v>
      </c>
      <c r="E2167" s="253" t="s">
        <v>1</v>
      </c>
      <c r="F2167" s="254" t="s">
        <v>1706</v>
      </c>
      <c r="G2167" s="251"/>
      <c r="H2167" s="255">
        <v>10.06</v>
      </c>
      <c r="I2167" s="256"/>
      <c r="J2167" s="251"/>
      <c r="K2167" s="251"/>
      <c r="L2167" s="257"/>
      <c r="M2167" s="258"/>
      <c r="N2167" s="259"/>
      <c r="O2167" s="259"/>
      <c r="P2167" s="259"/>
      <c r="Q2167" s="259"/>
      <c r="R2167" s="259"/>
      <c r="S2167" s="259"/>
      <c r="T2167" s="260"/>
      <c r="AT2167" s="261" t="s">
        <v>148</v>
      </c>
      <c r="AU2167" s="261" t="s">
        <v>83</v>
      </c>
      <c r="AV2167" s="12" t="s">
        <v>83</v>
      </c>
      <c r="AW2167" s="12" t="s">
        <v>30</v>
      </c>
      <c r="AX2167" s="12" t="s">
        <v>73</v>
      </c>
      <c r="AY2167" s="261" t="s">
        <v>139</v>
      </c>
    </row>
    <row r="2168" spans="2:51" s="12" customFormat="1" ht="12">
      <c r="B2168" s="250"/>
      <c r="C2168" s="251"/>
      <c r="D2168" s="252" t="s">
        <v>148</v>
      </c>
      <c r="E2168" s="253" t="s">
        <v>1</v>
      </c>
      <c r="F2168" s="254" t="s">
        <v>1707</v>
      </c>
      <c r="G2168" s="251"/>
      <c r="H2168" s="255">
        <v>13.2</v>
      </c>
      <c r="I2168" s="256"/>
      <c r="J2168" s="251"/>
      <c r="K2168" s="251"/>
      <c r="L2168" s="257"/>
      <c r="M2168" s="258"/>
      <c r="N2168" s="259"/>
      <c r="O2168" s="259"/>
      <c r="P2168" s="259"/>
      <c r="Q2168" s="259"/>
      <c r="R2168" s="259"/>
      <c r="S2168" s="259"/>
      <c r="T2168" s="260"/>
      <c r="AT2168" s="261" t="s">
        <v>148</v>
      </c>
      <c r="AU2168" s="261" t="s">
        <v>83</v>
      </c>
      <c r="AV2168" s="12" t="s">
        <v>83</v>
      </c>
      <c r="AW2168" s="12" t="s">
        <v>30</v>
      </c>
      <c r="AX2168" s="12" t="s">
        <v>73</v>
      </c>
      <c r="AY2168" s="261" t="s">
        <v>139</v>
      </c>
    </row>
    <row r="2169" spans="2:51" s="12" customFormat="1" ht="12">
      <c r="B2169" s="250"/>
      <c r="C2169" s="251"/>
      <c r="D2169" s="252" t="s">
        <v>148</v>
      </c>
      <c r="E2169" s="253" t="s">
        <v>1</v>
      </c>
      <c r="F2169" s="254" t="s">
        <v>1708</v>
      </c>
      <c r="G2169" s="251"/>
      <c r="H2169" s="255">
        <v>29.1</v>
      </c>
      <c r="I2169" s="256"/>
      <c r="J2169" s="251"/>
      <c r="K2169" s="251"/>
      <c r="L2169" s="257"/>
      <c r="M2169" s="258"/>
      <c r="N2169" s="259"/>
      <c r="O2169" s="259"/>
      <c r="P2169" s="259"/>
      <c r="Q2169" s="259"/>
      <c r="R2169" s="259"/>
      <c r="S2169" s="259"/>
      <c r="T2169" s="260"/>
      <c r="AT2169" s="261" t="s">
        <v>148</v>
      </c>
      <c r="AU2169" s="261" t="s">
        <v>83</v>
      </c>
      <c r="AV2169" s="12" t="s">
        <v>83</v>
      </c>
      <c r="AW2169" s="12" t="s">
        <v>30</v>
      </c>
      <c r="AX2169" s="12" t="s">
        <v>73</v>
      </c>
      <c r="AY2169" s="261" t="s">
        <v>139</v>
      </c>
    </row>
    <row r="2170" spans="2:51" s="13" customFormat="1" ht="12">
      <c r="B2170" s="262"/>
      <c r="C2170" s="263"/>
      <c r="D2170" s="252" t="s">
        <v>148</v>
      </c>
      <c r="E2170" s="264" t="s">
        <v>1</v>
      </c>
      <c r="F2170" s="265" t="s">
        <v>150</v>
      </c>
      <c r="G2170" s="263"/>
      <c r="H2170" s="266">
        <v>496.93000000000006</v>
      </c>
      <c r="I2170" s="267"/>
      <c r="J2170" s="263"/>
      <c r="K2170" s="263"/>
      <c r="L2170" s="268"/>
      <c r="M2170" s="269"/>
      <c r="N2170" s="270"/>
      <c r="O2170" s="270"/>
      <c r="P2170" s="270"/>
      <c r="Q2170" s="270"/>
      <c r="R2170" s="270"/>
      <c r="S2170" s="270"/>
      <c r="T2170" s="271"/>
      <c r="AT2170" s="272" t="s">
        <v>148</v>
      </c>
      <c r="AU2170" s="272" t="s">
        <v>83</v>
      </c>
      <c r="AV2170" s="13" t="s">
        <v>146</v>
      </c>
      <c r="AW2170" s="13" t="s">
        <v>30</v>
      </c>
      <c r="AX2170" s="13" t="s">
        <v>81</v>
      </c>
      <c r="AY2170" s="272" t="s">
        <v>139</v>
      </c>
    </row>
    <row r="2171" spans="2:65" s="1" customFormat="1" ht="24" customHeight="1">
      <c r="B2171" s="38"/>
      <c r="C2171" s="237" t="s">
        <v>2659</v>
      </c>
      <c r="D2171" s="237" t="s">
        <v>141</v>
      </c>
      <c r="E2171" s="238" t="s">
        <v>2660</v>
      </c>
      <c r="F2171" s="239" t="s">
        <v>2661</v>
      </c>
      <c r="G2171" s="240" t="s">
        <v>171</v>
      </c>
      <c r="H2171" s="241">
        <v>432.9</v>
      </c>
      <c r="I2171" s="242"/>
      <c r="J2171" s="243">
        <f>ROUND(I2171*H2171,2)</f>
        <v>0</v>
      </c>
      <c r="K2171" s="239" t="s">
        <v>1</v>
      </c>
      <c r="L2171" s="43"/>
      <c r="M2171" s="244" t="s">
        <v>1</v>
      </c>
      <c r="N2171" s="245" t="s">
        <v>38</v>
      </c>
      <c r="O2171" s="86"/>
      <c r="P2171" s="246">
        <f>O2171*H2171</f>
        <v>0</v>
      </c>
      <c r="Q2171" s="246">
        <v>0.004</v>
      </c>
      <c r="R2171" s="246">
        <f>Q2171*H2171</f>
        <v>1.7316</v>
      </c>
      <c r="S2171" s="246">
        <v>0</v>
      </c>
      <c r="T2171" s="247">
        <f>S2171*H2171</f>
        <v>0</v>
      </c>
      <c r="AR2171" s="248" t="s">
        <v>230</v>
      </c>
      <c r="AT2171" s="248" t="s">
        <v>141</v>
      </c>
      <c r="AU2171" s="248" t="s">
        <v>83</v>
      </c>
      <c r="AY2171" s="17" t="s">
        <v>139</v>
      </c>
      <c r="BE2171" s="249">
        <f>IF(N2171="základní",J2171,0)</f>
        <v>0</v>
      </c>
      <c r="BF2171" s="249">
        <f>IF(N2171="snížená",J2171,0)</f>
        <v>0</v>
      </c>
      <c r="BG2171" s="249">
        <f>IF(N2171="zákl. přenesená",J2171,0)</f>
        <v>0</v>
      </c>
      <c r="BH2171" s="249">
        <f>IF(N2171="sníž. přenesená",J2171,0)</f>
        <v>0</v>
      </c>
      <c r="BI2171" s="249">
        <f>IF(N2171="nulová",J2171,0)</f>
        <v>0</v>
      </c>
      <c r="BJ2171" s="17" t="s">
        <v>81</v>
      </c>
      <c r="BK2171" s="249">
        <f>ROUND(I2171*H2171,2)</f>
        <v>0</v>
      </c>
      <c r="BL2171" s="17" t="s">
        <v>230</v>
      </c>
      <c r="BM2171" s="248" t="s">
        <v>2662</v>
      </c>
    </row>
    <row r="2172" spans="2:51" s="14" customFormat="1" ht="12">
      <c r="B2172" s="289"/>
      <c r="C2172" s="290"/>
      <c r="D2172" s="252" t="s">
        <v>148</v>
      </c>
      <c r="E2172" s="291" t="s">
        <v>1</v>
      </c>
      <c r="F2172" s="292" t="s">
        <v>2663</v>
      </c>
      <c r="G2172" s="290"/>
      <c r="H2172" s="291" t="s">
        <v>1</v>
      </c>
      <c r="I2172" s="293"/>
      <c r="J2172" s="290"/>
      <c r="K2172" s="290"/>
      <c r="L2172" s="294"/>
      <c r="M2172" s="295"/>
      <c r="N2172" s="296"/>
      <c r="O2172" s="296"/>
      <c r="P2172" s="296"/>
      <c r="Q2172" s="296"/>
      <c r="R2172" s="296"/>
      <c r="S2172" s="296"/>
      <c r="T2172" s="297"/>
      <c r="AT2172" s="298" t="s">
        <v>148</v>
      </c>
      <c r="AU2172" s="298" t="s">
        <v>83</v>
      </c>
      <c r="AV2172" s="14" t="s">
        <v>81</v>
      </c>
      <c r="AW2172" s="14" t="s">
        <v>30</v>
      </c>
      <c r="AX2172" s="14" t="s">
        <v>73</v>
      </c>
      <c r="AY2172" s="298" t="s">
        <v>139</v>
      </c>
    </row>
    <row r="2173" spans="2:51" s="14" customFormat="1" ht="12">
      <c r="B2173" s="289"/>
      <c r="C2173" s="290"/>
      <c r="D2173" s="252" t="s">
        <v>148</v>
      </c>
      <c r="E2173" s="291" t="s">
        <v>1</v>
      </c>
      <c r="F2173" s="292" t="s">
        <v>1646</v>
      </c>
      <c r="G2173" s="290"/>
      <c r="H2173" s="291" t="s">
        <v>1</v>
      </c>
      <c r="I2173" s="293"/>
      <c r="J2173" s="290"/>
      <c r="K2173" s="290"/>
      <c r="L2173" s="294"/>
      <c r="M2173" s="295"/>
      <c r="N2173" s="296"/>
      <c r="O2173" s="296"/>
      <c r="P2173" s="296"/>
      <c r="Q2173" s="296"/>
      <c r="R2173" s="296"/>
      <c r="S2173" s="296"/>
      <c r="T2173" s="297"/>
      <c r="AT2173" s="298" t="s">
        <v>148</v>
      </c>
      <c r="AU2173" s="298" t="s">
        <v>83</v>
      </c>
      <c r="AV2173" s="14" t="s">
        <v>81</v>
      </c>
      <c r="AW2173" s="14" t="s">
        <v>30</v>
      </c>
      <c r="AX2173" s="14" t="s">
        <v>73</v>
      </c>
      <c r="AY2173" s="298" t="s">
        <v>139</v>
      </c>
    </row>
    <row r="2174" spans="2:51" s="12" customFormat="1" ht="12">
      <c r="B2174" s="250"/>
      <c r="C2174" s="251"/>
      <c r="D2174" s="252" t="s">
        <v>148</v>
      </c>
      <c r="E2174" s="253" t="s">
        <v>1</v>
      </c>
      <c r="F2174" s="254" t="s">
        <v>2664</v>
      </c>
      <c r="G2174" s="251"/>
      <c r="H2174" s="255">
        <v>8</v>
      </c>
      <c r="I2174" s="256"/>
      <c r="J2174" s="251"/>
      <c r="K2174" s="251"/>
      <c r="L2174" s="257"/>
      <c r="M2174" s="258"/>
      <c r="N2174" s="259"/>
      <c r="O2174" s="259"/>
      <c r="P2174" s="259"/>
      <c r="Q2174" s="259"/>
      <c r="R2174" s="259"/>
      <c r="S2174" s="259"/>
      <c r="T2174" s="260"/>
      <c r="AT2174" s="261" t="s">
        <v>148</v>
      </c>
      <c r="AU2174" s="261" t="s">
        <v>83</v>
      </c>
      <c r="AV2174" s="12" t="s">
        <v>83</v>
      </c>
      <c r="AW2174" s="12" t="s">
        <v>30</v>
      </c>
      <c r="AX2174" s="12" t="s">
        <v>73</v>
      </c>
      <c r="AY2174" s="261" t="s">
        <v>139</v>
      </c>
    </row>
    <row r="2175" spans="2:51" s="12" customFormat="1" ht="12">
      <c r="B2175" s="250"/>
      <c r="C2175" s="251"/>
      <c r="D2175" s="252" t="s">
        <v>148</v>
      </c>
      <c r="E2175" s="253" t="s">
        <v>1</v>
      </c>
      <c r="F2175" s="254" t="s">
        <v>2665</v>
      </c>
      <c r="G2175" s="251"/>
      <c r="H2175" s="255">
        <v>8</v>
      </c>
      <c r="I2175" s="256"/>
      <c r="J2175" s="251"/>
      <c r="K2175" s="251"/>
      <c r="L2175" s="257"/>
      <c r="M2175" s="258"/>
      <c r="N2175" s="259"/>
      <c r="O2175" s="259"/>
      <c r="P2175" s="259"/>
      <c r="Q2175" s="259"/>
      <c r="R2175" s="259"/>
      <c r="S2175" s="259"/>
      <c r="T2175" s="260"/>
      <c r="AT2175" s="261" t="s">
        <v>148</v>
      </c>
      <c r="AU2175" s="261" t="s">
        <v>83</v>
      </c>
      <c r="AV2175" s="12" t="s">
        <v>83</v>
      </c>
      <c r="AW2175" s="12" t="s">
        <v>30</v>
      </c>
      <c r="AX2175" s="12" t="s">
        <v>73</v>
      </c>
      <c r="AY2175" s="261" t="s">
        <v>139</v>
      </c>
    </row>
    <row r="2176" spans="2:51" s="12" customFormat="1" ht="12">
      <c r="B2176" s="250"/>
      <c r="C2176" s="251"/>
      <c r="D2176" s="252" t="s">
        <v>148</v>
      </c>
      <c r="E2176" s="253" t="s">
        <v>1</v>
      </c>
      <c r="F2176" s="254" t="s">
        <v>2666</v>
      </c>
      <c r="G2176" s="251"/>
      <c r="H2176" s="255">
        <v>8</v>
      </c>
      <c r="I2176" s="256"/>
      <c r="J2176" s="251"/>
      <c r="K2176" s="251"/>
      <c r="L2176" s="257"/>
      <c r="M2176" s="258"/>
      <c r="N2176" s="259"/>
      <c r="O2176" s="259"/>
      <c r="P2176" s="259"/>
      <c r="Q2176" s="259"/>
      <c r="R2176" s="259"/>
      <c r="S2176" s="259"/>
      <c r="T2176" s="260"/>
      <c r="AT2176" s="261" t="s">
        <v>148</v>
      </c>
      <c r="AU2176" s="261" t="s">
        <v>83</v>
      </c>
      <c r="AV2176" s="12" t="s">
        <v>83</v>
      </c>
      <c r="AW2176" s="12" t="s">
        <v>30</v>
      </c>
      <c r="AX2176" s="12" t="s">
        <v>73</v>
      </c>
      <c r="AY2176" s="261" t="s">
        <v>139</v>
      </c>
    </row>
    <row r="2177" spans="2:51" s="12" customFormat="1" ht="12">
      <c r="B2177" s="250"/>
      <c r="C2177" s="251"/>
      <c r="D2177" s="252" t="s">
        <v>148</v>
      </c>
      <c r="E2177" s="253" t="s">
        <v>1</v>
      </c>
      <c r="F2177" s="254" t="s">
        <v>2667</v>
      </c>
      <c r="G2177" s="251"/>
      <c r="H2177" s="255">
        <v>8</v>
      </c>
      <c r="I2177" s="256"/>
      <c r="J2177" s="251"/>
      <c r="K2177" s="251"/>
      <c r="L2177" s="257"/>
      <c r="M2177" s="258"/>
      <c r="N2177" s="259"/>
      <c r="O2177" s="259"/>
      <c r="P2177" s="259"/>
      <c r="Q2177" s="259"/>
      <c r="R2177" s="259"/>
      <c r="S2177" s="259"/>
      <c r="T2177" s="260"/>
      <c r="AT2177" s="261" t="s">
        <v>148</v>
      </c>
      <c r="AU2177" s="261" t="s">
        <v>83</v>
      </c>
      <c r="AV2177" s="12" t="s">
        <v>83</v>
      </c>
      <c r="AW2177" s="12" t="s">
        <v>30</v>
      </c>
      <c r="AX2177" s="12" t="s">
        <v>73</v>
      </c>
      <c r="AY2177" s="261" t="s">
        <v>139</v>
      </c>
    </row>
    <row r="2178" spans="2:51" s="12" customFormat="1" ht="12">
      <c r="B2178" s="250"/>
      <c r="C2178" s="251"/>
      <c r="D2178" s="252" t="s">
        <v>148</v>
      </c>
      <c r="E2178" s="253" t="s">
        <v>1</v>
      </c>
      <c r="F2178" s="254" t="s">
        <v>2668</v>
      </c>
      <c r="G2178" s="251"/>
      <c r="H2178" s="255">
        <v>8</v>
      </c>
      <c r="I2178" s="256"/>
      <c r="J2178" s="251"/>
      <c r="K2178" s="251"/>
      <c r="L2178" s="257"/>
      <c r="M2178" s="258"/>
      <c r="N2178" s="259"/>
      <c r="O2178" s="259"/>
      <c r="P2178" s="259"/>
      <c r="Q2178" s="259"/>
      <c r="R2178" s="259"/>
      <c r="S2178" s="259"/>
      <c r="T2178" s="260"/>
      <c r="AT2178" s="261" t="s">
        <v>148</v>
      </c>
      <c r="AU2178" s="261" t="s">
        <v>83</v>
      </c>
      <c r="AV2178" s="12" t="s">
        <v>83</v>
      </c>
      <c r="AW2178" s="12" t="s">
        <v>30</v>
      </c>
      <c r="AX2178" s="12" t="s">
        <v>73</v>
      </c>
      <c r="AY2178" s="261" t="s">
        <v>139</v>
      </c>
    </row>
    <row r="2179" spans="2:51" s="12" customFormat="1" ht="12">
      <c r="B2179" s="250"/>
      <c r="C2179" s="251"/>
      <c r="D2179" s="252" t="s">
        <v>148</v>
      </c>
      <c r="E2179" s="253" t="s">
        <v>1</v>
      </c>
      <c r="F2179" s="254" t="s">
        <v>2669</v>
      </c>
      <c r="G2179" s="251"/>
      <c r="H2179" s="255">
        <v>8</v>
      </c>
      <c r="I2179" s="256"/>
      <c r="J2179" s="251"/>
      <c r="K2179" s="251"/>
      <c r="L2179" s="257"/>
      <c r="M2179" s="258"/>
      <c r="N2179" s="259"/>
      <c r="O2179" s="259"/>
      <c r="P2179" s="259"/>
      <c r="Q2179" s="259"/>
      <c r="R2179" s="259"/>
      <c r="S2179" s="259"/>
      <c r="T2179" s="260"/>
      <c r="AT2179" s="261" t="s">
        <v>148</v>
      </c>
      <c r="AU2179" s="261" t="s">
        <v>83</v>
      </c>
      <c r="AV2179" s="12" t="s">
        <v>83</v>
      </c>
      <c r="AW2179" s="12" t="s">
        <v>30</v>
      </c>
      <c r="AX2179" s="12" t="s">
        <v>73</v>
      </c>
      <c r="AY2179" s="261" t="s">
        <v>139</v>
      </c>
    </row>
    <row r="2180" spans="2:51" s="12" customFormat="1" ht="12">
      <c r="B2180" s="250"/>
      <c r="C2180" s="251"/>
      <c r="D2180" s="252" t="s">
        <v>148</v>
      </c>
      <c r="E2180" s="253" t="s">
        <v>1</v>
      </c>
      <c r="F2180" s="254" t="s">
        <v>2670</v>
      </c>
      <c r="G2180" s="251"/>
      <c r="H2180" s="255">
        <v>8</v>
      </c>
      <c r="I2180" s="256"/>
      <c r="J2180" s="251"/>
      <c r="K2180" s="251"/>
      <c r="L2180" s="257"/>
      <c r="M2180" s="258"/>
      <c r="N2180" s="259"/>
      <c r="O2180" s="259"/>
      <c r="P2180" s="259"/>
      <c r="Q2180" s="259"/>
      <c r="R2180" s="259"/>
      <c r="S2180" s="259"/>
      <c r="T2180" s="260"/>
      <c r="AT2180" s="261" t="s">
        <v>148</v>
      </c>
      <c r="AU2180" s="261" t="s">
        <v>83</v>
      </c>
      <c r="AV2180" s="12" t="s">
        <v>83</v>
      </c>
      <c r="AW2180" s="12" t="s">
        <v>30</v>
      </c>
      <c r="AX2180" s="12" t="s">
        <v>73</v>
      </c>
      <c r="AY2180" s="261" t="s">
        <v>139</v>
      </c>
    </row>
    <row r="2181" spans="2:51" s="12" customFormat="1" ht="12">
      <c r="B2181" s="250"/>
      <c r="C2181" s="251"/>
      <c r="D2181" s="252" t="s">
        <v>148</v>
      </c>
      <c r="E2181" s="253" t="s">
        <v>1</v>
      </c>
      <c r="F2181" s="254" t="s">
        <v>2671</v>
      </c>
      <c r="G2181" s="251"/>
      <c r="H2181" s="255">
        <v>8</v>
      </c>
      <c r="I2181" s="256"/>
      <c r="J2181" s="251"/>
      <c r="K2181" s="251"/>
      <c r="L2181" s="257"/>
      <c r="M2181" s="258"/>
      <c r="N2181" s="259"/>
      <c r="O2181" s="259"/>
      <c r="P2181" s="259"/>
      <c r="Q2181" s="259"/>
      <c r="R2181" s="259"/>
      <c r="S2181" s="259"/>
      <c r="T2181" s="260"/>
      <c r="AT2181" s="261" t="s">
        <v>148</v>
      </c>
      <c r="AU2181" s="261" t="s">
        <v>83</v>
      </c>
      <c r="AV2181" s="12" t="s">
        <v>83</v>
      </c>
      <c r="AW2181" s="12" t="s">
        <v>30</v>
      </c>
      <c r="AX2181" s="12" t="s">
        <v>73</v>
      </c>
      <c r="AY2181" s="261" t="s">
        <v>139</v>
      </c>
    </row>
    <row r="2182" spans="2:51" s="12" customFormat="1" ht="12">
      <c r="B2182" s="250"/>
      <c r="C2182" s="251"/>
      <c r="D2182" s="252" t="s">
        <v>148</v>
      </c>
      <c r="E2182" s="253" t="s">
        <v>1</v>
      </c>
      <c r="F2182" s="254" t="s">
        <v>2672</v>
      </c>
      <c r="G2182" s="251"/>
      <c r="H2182" s="255">
        <v>8</v>
      </c>
      <c r="I2182" s="256"/>
      <c r="J2182" s="251"/>
      <c r="K2182" s="251"/>
      <c r="L2182" s="257"/>
      <c r="M2182" s="258"/>
      <c r="N2182" s="259"/>
      <c r="O2182" s="259"/>
      <c r="P2182" s="259"/>
      <c r="Q2182" s="259"/>
      <c r="R2182" s="259"/>
      <c r="S2182" s="259"/>
      <c r="T2182" s="260"/>
      <c r="AT2182" s="261" t="s">
        <v>148</v>
      </c>
      <c r="AU2182" s="261" t="s">
        <v>83</v>
      </c>
      <c r="AV2182" s="12" t="s">
        <v>83</v>
      </c>
      <c r="AW2182" s="12" t="s">
        <v>30</v>
      </c>
      <c r="AX2182" s="12" t="s">
        <v>73</v>
      </c>
      <c r="AY2182" s="261" t="s">
        <v>139</v>
      </c>
    </row>
    <row r="2183" spans="2:51" s="12" customFormat="1" ht="12">
      <c r="B2183" s="250"/>
      <c r="C2183" s="251"/>
      <c r="D2183" s="252" t="s">
        <v>148</v>
      </c>
      <c r="E2183" s="253" t="s">
        <v>1</v>
      </c>
      <c r="F2183" s="254" t="s">
        <v>2673</v>
      </c>
      <c r="G2183" s="251"/>
      <c r="H2183" s="255">
        <v>8</v>
      </c>
      <c r="I2183" s="256"/>
      <c r="J2183" s="251"/>
      <c r="K2183" s="251"/>
      <c r="L2183" s="257"/>
      <c r="M2183" s="258"/>
      <c r="N2183" s="259"/>
      <c r="O2183" s="259"/>
      <c r="P2183" s="259"/>
      <c r="Q2183" s="259"/>
      <c r="R2183" s="259"/>
      <c r="S2183" s="259"/>
      <c r="T2183" s="260"/>
      <c r="AT2183" s="261" t="s">
        <v>148</v>
      </c>
      <c r="AU2183" s="261" t="s">
        <v>83</v>
      </c>
      <c r="AV2183" s="12" t="s">
        <v>83</v>
      </c>
      <c r="AW2183" s="12" t="s">
        <v>30</v>
      </c>
      <c r="AX2183" s="12" t="s">
        <v>73</v>
      </c>
      <c r="AY2183" s="261" t="s">
        <v>139</v>
      </c>
    </row>
    <row r="2184" spans="2:51" s="12" customFormat="1" ht="12">
      <c r="B2184" s="250"/>
      <c r="C2184" s="251"/>
      <c r="D2184" s="252" t="s">
        <v>148</v>
      </c>
      <c r="E2184" s="253" t="s">
        <v>1</v>
      </c>
      <c r="F2184" s="254" t="s">
        <v>2674</v>
      </c>
      <c r="G2184" s="251"/>
      <c r="H2184" s="255">
        <v>8</v>
      </c>
      <c r="I2184" s="256"/>
      <c r="J2184" s="251"/>
      <c r="K2184" s="251"/>
      <c r="L2184" s="257"/>
      <c r="M2184" s="258"/>
      <c r="N2184" s="259"/>
      <c r="O2184" s="259"/>
      <c r="P2184" s="259"/>
      <c r="Q2184" s="259"/>
      <c r="R2184" s="259"/>
      <c r="S2184" s="259"/>
      <c r="T2184" s="260"/>
      <c r="AT2184" s="261" t="s">
        <v>148</v>
      </c>
      <c r="AU2184" s="261" t="s">
        <v>83</v>
      </c>
      <c r="AV2184" s="12" t="s">
        <v>83</v>
      </c>
      <c r="AW2184" s="12" t="s">
        <v>30</v>
      </c>
      <c r="AX2184" s="12" t="s">
        <v>73</v>
      </c>
      <c r="AY2184" s="261" t="s">
        <v>139</v>
      </c>
    </row>
    <row r="2185" spans="2:51" s="12" customFormat="1" ht="12">
      <c r="B2185" s="250"/>
      <c r="C2185" s="251"/>
      <c r="D2185" s="252" t="s">
        <v>148</v>
      </c>
      <c r="E2185" s="253" t="s">
        <v>1</v>
      </c>
      <c r="F2185" s="254" t="s">
        <v>2675</v>
      </c>
      <c r="G2185" s="251"/>
      <c r="H2185" s="255">
        <v>8</v>
      </c>
      <c r="I2185" s="256"/>
      <c r="J2185" s="251"/>
      <c r="K2185" s="251"/>
      <c r="L2185" s="257"/>
      <c r="M2185" s="258"/>
      <c r="N2185" s="259"/>
      <c r="O2185" s="259"/>
      <c r="P2185" s="259"/>
      <c r="Q2185" s="259"/>
      <c r="R2185" s="259"/>
      <c r="S2185" s="259"/>
      <c r="T2185" s="260"/>
      <c r="AT2185" s="261" t="s">
        <v>148</v>
      </c>
      <c r="AU2185" s="261" t="s">
        <v>83</v>
      </c>
      <c r="AV2185" s="12" t="s">
        <v>83</v>
      </c>
      <c r="AW2185" s="12" t="s">
        <v>30</v>
      </c>
      <c r="AX2185" s="12" t="s">
        <v>73</v>
      </c>
      <c r="AY2185" s="261" t="s">
        <v>139</v>
      </c>
    </row>
    <row r="2186" spans="2:51" s="12" customFormat="1" ht="12">
      <c r="B2186" s="250"/>
      <c r="C2186" s="251"/>
      <c r="D2186" s="252" t="s">
        <v>148</v>
      </c>
      <c r="E2186" s="253" t="s">
        <v>1</v>
      </c>
      <c r="F2186" s="254" t="s">
        <v>2676</v>
      </c>
      <c r="G2186" s="251"/>
      <c r="H2186" s="255">
        <v>8</v>
      </c>
      <c r="I2186" s="256"/>
      <c r="J2186" s="251"/>
      <c r="K2186" s="251"/>
      <c r="L2186" s="257"/>
      <c r="M2186" s="258"/>
      <c r="N2186" s="259"/>
      <c r="O2186" s="259"/>
      <c r="P2186" s="259"/>
      <c r="Q2186" s="259"/>
      <c r="R2186" s="259"/>
      <c r="S2186" s="259"/>
      <c r="T2186" s="260"/>
      <c r="AT2186" s="261" t="s">
        <v>148</v>
      </c>
      <c r="AU2186" s="261" t="s">
        <v>83</v>
      </c>
      <c r="AV2186" s="12" t="s">
        <v>83</v>
      </c>
      <c r="AW2186" s="12" t="s">
        <v>30</v>
      </c>
      <c r="AX2186" s="12" t="s">
        <v>73</v>
      </c>
      <c r="AY2186" s="261" t="s">
        <v>139</v>
      </c>
    </row>
    <row r="2187" spans="2:51" s="12" customFormat="1" ht="12">
      <c r="B2187" s="250"/>
      <c r="C2187" s="251"/>
      <c r="D2187" s="252" t="s">
        <v>148</v>
      </c>
      <c r="E2187" s="253" t="s">
        <v>1</v>
      </c>
      <c r="F2187" s="254" t="s">
        <v>2677</v>
      </c>
      <c r="G2187" s="251"/>
      <c r="H2187" s="255">
        <v>8</v>
      </c>
      <c r="I2187" s="256"/>
      <c r="J2187" s="251"/>
      <c r="K2187" s="251"/>
      <c r="L2187" s="257"/>
      <c r="M2187" s="258"/>
      <c r="N2187" s="259"/>
      <c r="O2187" s="259"/>
      <c r="P2187" s="259"/>
      <c r="Q2187" s="259"/>
      <c r="R2187" s="259"/>
      <c r="S2187" s="259"/>
      <c r="T2187" s="260"/>
      <c r="AT2187" s="261" t="s">
        <v>148</v>
      </c>
      <c r="AU2187" s="261" t="s">
        <v>83</v>
      </c>
      <c r="AV2187" s="12" t="s">
        <v>83</v>
      </c>
      <c r="AW2187" s="12" t="s">
        <v>30</v>
      </c>
      <c r="AX2187" s="12" t="s">
        <v>73</v>
      </c>
      <c r="AY2187" s="261" t="s">
        <v>139</v>
      </c>
    </row>
    <row r="2188" spans="2:51" s="12" customFormat="1" ht="12">
      <c r="B2188" s="250"/>
      <c r="C2188" s="251"/>
      <c r="D2188" s="252" t="s">
        <v>148</v>
      </c>
      <c r="E2188" s="253" t="s">
        <v>1</v>
      </c>
      <c r="F2188" s="254" t="s">
        <v>2678</v>
      </c>
      <c r="G2188" s="251"/>
      <c r="H2188" s="255">
        <v>8</v>
      </c>
      <c r="I2188" s="256"/>
      <c r="J2188" s="251"/>
      <c r="K2188" s="251"/>
      <c r="L2188" s="257"/>
      <c r="M2188" s="258"/>
      <c r="N2188" s="259"/>
      <c r="O2188" s="259"/>
      <c r="P2188" s="259"/>
      <c r="Q2188" s="259"/>
      <c r="R2188" s="259"/>
      <c r="S2188" s="259"/>
      <c r="T2188" s="260"/>
      <c r="AT2188" s="261" t="s">
        <v>148</v>
      </c>
      <c r="AU2188" s="261" t="s">
        <v>83</v>
      </c>
      <c r="AV2188" s="12" t="s">
        <v>83</v>
      </c>
      <c r="AW2188" s="12" t="s">
        <v>30</v>
      </c>
      <c r="AX2188" s="12" t="s">
        <v>73</v>
      </c>
      <c r="AY2188" s="261" t="s">
        <v>139</v>
      </c>
    </row>
    <row r="2189" spans="2:51" s="12" customFormat="1" ht="12">
      <c r="B2189" s="250"/>
      <c r="C2189" s="251"/>
      <c r="D2189" s="252" t="s">
        <v>148</v>
      </c>
      <c r="E2189" s="253" t="s">
        <v>1</v>
      </c>
      <c r="F2189" s="254" t="s">
        <v>2679</v>
      </c>
      <c r="G2189" s="251"/>
      <c r="H2189" s="255">
        <v>10</v>
      </c>
      <c r="I2189" s="256"/>
      <c r="J2189" s="251"/>
      <c r="K2189" s="251"/>
      <c r="L2189" s="257"/>
      <c r="M2189" s="258"/>
      <c r="N2189" s="259"/>
      <c r="O2189" s="259"/>
      <c r="P2189" s="259"/>
      <c r="Q2189" s="259"/>
      <c r="R2189" s="259"/>
      <c r="S2189" s="259"/>
      <c r="T2189" s="260"/>
      <c r="AT2189" s="261" t="s">
        <v>148</v>
      </c>
      <c r="AU2189" s="261" t="s">
        <v>83</v>
      </c>
      <c r="AV2189" s="12" t="s">
        <v>83</v>
      </c>
      <c r="AW2189" s="12" t="s">
        <v>30</v>
      </c>
      <c r="AX2189" s="12" t="s">
        <v>73</v>
      </c>
      <c r="AY2189" s="261" t="s">
        <v>139</v>
      </c>
    </row>
    <row r="2190" spans="2:51" s="12" customFormat="1" ht="12">
      <c r="B2190" s="250"/>
      <c r="C2190" s="251"/>
      <c r="D2190" s="252" t="s">
        <v>148</v>
      </c>
      <c r="E2190" s="253" t="s">
        <v>1</v>
      </c>
      <c r="F2190" s="254" t="s">
        <v>2680</v>
      </c>
      <c r="G2190" s="251"/>
      <c r="H2190" s="255">
        <v>8</v>
      </c>
      <c r="I2190" s="256"/>
      <c r="J2190" s="251"/>
      <c r="K2190" s="251"/>
      <c r="L2190" s="257"/>
      <c r="M2190" s="258"/>
      <c r="N2190" s="259"/>
      <c r="O2190" s="259"/>
      <c r="P2190" s="259"/>
      <c r="Q2190" s="259"/>
      <c r="R2190" s="259"/>
      <c r="S2190" s="259"/>
      <c r="T2190" s="260"/>
      <c r="AT2190" s="261" t="s">
        <v>148</v>
      </c>
      <c r="AU2190" s="261" t="s">
        <v>83</v>
      </c>
      <c r="AV2190" s="12" t="s">
        <v>83</v>
      </c>
      <c r="AW2190" s="12" t="s">
        <v>30</v>
      </c>
      <c r="AX2190" s="12" t="s">
        <v>73</v>
      </c>
      <c r="AY2190" s="261" t="s">
        <v>139</v>
      </c>
    </row>
    <row r="2191" spans="2:51" s="12" customFormat="1" ht="12">
      <c r="B2191" s="250"/>
      <c r="C2191" s="251"/>
      <c r="D2191" s="252" t="s">
        <v>148</v>
      </c>
      <c r="E2191" s="253" t="s">
        <v>1</v>
      </c>
      <c r="F2191" s="254" t="s">
        <v>2681</v>
      </c>
      <c r="G2191" s="251"/>
      <c r="H2191" s="255">
        <v>8</v>
      </c>
      <c r="I2191" s="256"/>
      <c r="J2191" s="251"/>
      <c r="K2191" s="251"/>
      <c r="L2191" s="257"/>
      <c r="M2191" s="258"/>
      <c r="N2191" s="259"/>
      <c r="O2191" s="259"/>
      <c r="P2191" s="259"/>
      <c r="Q2191" s="259"/>
      <c r="R2191" s="259"/>
      <c r="S2191" s="259"/>
      <c r="T2191" s="260"/>
      <c r="AT2191" s="261" t="s">
        <v>148</v>
      </c>
      <c r="AU2191" s="261" t="s">
        <v>83</v>
      </c>
      <c r="AV2191" s="12" t="s">
        <v>83</v>
      </c>
      <c r="AW2191" s="12" t="s">
        <v>30</v>
      </c>
      <c r="AX2191" s="12" t="s">
        <v>73</v>
      </c>
      <c r="AY2191" s="261" t="s">
        <v>139</v>
      </c>
    </row>
    <row r="2192" spans="2:51" s="12" customFormat="1" ht="12">
      <c r="B2192" s="250"/>
      <c r="C2192" s="251"/>
      <c r="D2192" s="252" t="s">
        <v>148</v>
      </c>
      <c r="E2192" s="253" t="s">
        <v>1</v>
      </c>
      <c r="F2192" s="254" t="s">
        <v>2682</v>
      </c>
      <c r="G2192" s="251"/>
      <c r="H2192" s="255">
        <v>8</v>
      </c>
      <c r="I2192" s="256"/>
      <c r="J2192" s="251"/>
      <c r="K2192" s="251"/>
      <c r="L2192" s="257"/>
      <c r="M2192" s="258"/>
      <c r="N2192" s="259"/>
      <c r="O2192" s="259"/>
      <c r="P2192" s="259"/>
      <c r="Q2192" s="259"/>
      <c r="R2192" s="259"/>
      <c r="S2192" s="259"/>
      <c r="T2192" s="260"/>
      <c r="AT2192" s="261" t="s">
        <v>148</v>
      </c>
      <c r="AU2192" s="261" t="s">
        <v>83</v>
      </c>
      <c r="AV2192" s="12" t="s">
        <v>83</v>
      </c>
      <c r="AW2192" s="12" t="s">
        <v>30</v>
      </c>
      <c r="AX2192" s="12" t="s">
        <v>73</v>
      </c>
      <c r="AY2192" s="261" t="s">
        <v>139</v>
      </c>
    </row>
    <row r="2193" spans="2:51" s="12" customFormat="1" ht="12">
      <c r="B2193" s="250"/>
      <c r="C2193" s="251"/>
      <c r="D2193" s="252" t="s">
        <v>148</v>
      </c>
      <c r="E2193" s="253" t="s">
        <v>1</v>
      </c>
      <c r="F2193" s="254" t="s">
        <v>2683</v>
      </c>
      <c r="G2193" s="251"/>
      <c r="H2193" s="255">
        <v>8</v>
      </c>
      <c r="I2193" s="256"/>
      <c r="J2193" s="251"/>
      <c r="K2193" s="251"/>
      <c r="L2193" s="257"/>
      <c r="M2193" s="258"/>
      <c r="N2193" s="259"/>
      <c r="O2193" s="259"/>
      <c r="P2193" s="259"/>
      <c r="Q2193" s="259"/>
      <c r="R2193" s="259"/>
      <c r="S2193" s="259"/>
      <c r="T2193" s="260"/>
      <c r="AT2193" s="261" t="s">
        <v>148</v>
      </c>
      <c r="AU2193" s="261" t="s">
        <v>83</v>
      </c>
      <c r="AV2193" s="12" t="s">
        <v>83</v>
      </c>
      <c r="AW2193" s="12" t="s">
        <v>30</v>
      </c>
      <c r="AX2193" s="12" t="s">
        <v>73</v>
      </c>
      <c r="AY2193" s="261" t="s">
        <v>139</v>
      </c>
    </row>
    <row r="2194" spans="2:51" s="12" customFormat="1" ht="12">
      <c r="B2194" s="250"/>
      <c r="C2194" s="251"/>
      <c r="D2194" s="252" t="s">
        <v>148</v>
      </c>
      <c r="E2194" s="253" t="s">
        <v>1</v>
      </c>
      <c r="F2194" s="254" t="s">
        <v>2684</v>
      </c>
      <c r="G2194" s="251"/>
      <c r="H2194" s="255">
        <v>8</v>
      </c>
      <c r="I2194" s="256"/>
      <c r="J2194" s="251"/>
      <c r="K2194" s="251"/>
      <c r="L2194" s="257"/>
      <c r="M2194" s="258"/>
      <c r="N2194" s="259"/>
      <c r="O2194" s="259"/>
      <c r="P2194" s="259"/>
      <c r="Q2194" s="259"/>
      <c r="R2194" s="259"/>
      <c r="S2194" s="259"/>
      <c r="T2194" s="260"/>
      <c r="AT2194" s="261" t="s">
        <v>148</v>
      </c>
      <c r="AU2194" s="261" t="s">
        <v>83</v>
      </c>
      <c r="AV2194" s="12" t="s">
        <v>83</v>
      </c>
      <c r="AW2194" s="12" t="s">
        <v>30</v>
      </c>
      <c r="AX2194" s="12" t="s">
        <v>73</v>
      </c>
      <c r="AY2194" s="261" t="s">
        <v>139</v>
      </c>
    </row>
    <row r="2195" spans="2:51" s="12" customFormat="1" ht="12">
      <c r="B2195" s="250"/>
      <c r="C2195" s="251"/>
      <c r="D2195" s="252" t="s">
        <v>148</v>
      </c>
      <c r="E2195" s="253" t="s">
        <v>1</v>
      </c>
      <c r="F2195" s="254" t="s">
        <v>2685</v>
      </c>
      <c r="G2195" s="251"/>
      <c r="H2195" s="255">
        <v>8</v>
      </c>
      <c r="I2195" s="256"/>
      <c r="J2195" s="251"/>
      <c r="K2195" s="251"/>
      <c r="L2195" s="257"/>
      <c r="M2195" s="258"/>
      <c r="N2195" s="259"/>
      <c r="O2195" s="259"/>
      <c r="P2195" s="259"/>
      <c r="Q2195" s="259"/>
      <c r="R2195" s="259"/>
      <c r="S2195" s="259"/>
      <c r="T2195" s="260"/>
      <c r="AT2195" s="261" t="s">
        <v>148</v>
      </c>
      <c r="AU2195" s="261" t="s">
        <v>83</v>
      </c>
      <c r="AV2195" s="12" t="s">
        <v>83</v>
      </c>
      <c r="AW2195" s="12" t="s">
        <v>30</v>
      </c>
      <c r="AX2195" s="12" t="s">
        <v>73</v>
      </c>
      <c r="AY2195" s="261" t="s">
        <v>139</v>
      </c>
    </row>
    <row r="2196" spans="2:51" s="14" customFormat="1" ht="12">
      <c r="B2196" s="289"/>
      <c r="C2196" s="290"/>
      <c r="D2196" s="252" t="s">
        <v>148</v>
      </c>
      <c r="E2196" s="291" t="s">
        <v>1</v>
      </c>
      <c r="F2196" s="292" t="s">
        <v>1650</v>
      </c>
      <c r="G2196" s="290"/>
      <c r="H2196" s="291" t="s">
        <v>1</v>
      </c>
      <c r="I2196" s="293"/>
      <c r="J2196" s="290"/>
      <c r="K2196" s="290"/>
      <c r="L2196" s="294"/>
      <c r="M2196" s="295"/>
      <c r="N2196" s="296"/>
      <c r="O2196" s="296"/>
      <c r="P2196" s="296"/>
      <c r="Q2196" s="296"/>
      <c r="R2196" s="296"/>
      <c r="S2196" s="296"/>
      <c r="T2196" s="297"/>
      <c r="AT2196" s="298" t="s">
        <v>148</v>
      </c>
      <c r="AU2196" s="298" t="s">
        <v>83</v>
      </c>
      <c r="AV2196" s="14" t="s">
        <v>81</v>
      </c>
      <c r="AW2196" s="14" t="s">
        <v>30</v>
      </c>
      <c r="AX2196" s="14" t="s">
        <v>73</v>
      </c>
      <c r="AY2196" s="298" t="s">
        <v>139</v>
      </c>
    </row>
    <row r="2197" spans="2:51" s="12" customFormat="1" ht="12">
      <c r="B2197" s="250"/>
      <c r="C2197" s="251"/>
      <c r="D2197" s="252" t="s">
        <v>148</v>
      </c>
      <c r="E2197" s="253" t="s">
        <v>1</v>
      </c>
      <c r="F2197" s="254" t="s">
        <v>2686</v>
      </c>
      <c r="G2197" s="251"/>
      <c r="H2197" s="255">
        <v>10</v>
      </c>
      <c r="I2197" s="256"/>
      <c r="J2197" s="251"/>
      <c r="K2197" s="251"/>
      <c r="L2197" s="257"/>
      <c r="M2197" s="258"/>
      <c r="N2197" s="259"/>
      <c r="O2197" s="259"/>
      <c r="P2197" s="259"/>
      <c r="Q2197" s="259"/>
      <c r="R2197" s="259"/>
      <c r="S2197" s="259"/>
      <c r="T2197" s="260"/>
      <c r="AT2197" s="261" t="s">
        <v>148</v>
      </c>
      <c r="AU2197" s="261" t="s">
        <v>83</v>
      </c>
      <c r="AV2197" s="12" t="s">
        <v>83</v>
      </c>
      <c r="AW2197" s="12" t="s">
        <v>30</v>
      </c>
      <c r="AX2197" s="12" t="s">
        <v>73</v>
      </c>
      <c r="AY2197" s="261" t="s">
        <v>139</v>
      </c>
    </row>
    <row r="2198" spans="2:51" s="12" customFormat="1" ht="12">
      <c r="B2198" s="250"/>
      <c r="C2198" s="251"/>
      <c r="D2198" s="252" t="s">
        <v>148</v>
      </c>
      <c r="E2198" s="253" t="s">
        <v>1</v>
      </c>
      <c r="F2198" s="254" t="s">
        <v>2687</v>
      </c>
      <c r="G2198" s="251"/>
      <c r="H2198" s="255">
        <v>10</v>
      </c>
      <c r="I2198" s="256"/>
      <c r="J2198" s="251"/>
      <c r="K2198" s="251"/>
      <c r="L2198" s="257"/>
      <c r="M2198" s="258"/>
      <c r="N2198" s="259"/>
      <c r="O2198" s="259"/>
      <c r="P2198" s="259"/>
      <c r="Q2198" s="259"/>
      <c r="R2198" s="259"/>
      <c r="S2198" s="259"/>
      <c r="T2198" s="260"/>
      <c r="AT2198" s="261" t="s">
        <v>148</v>
      </c>
      <c r="AU2198" s="261" t="s">
        <v>83</v>
      </c>
      <c r="AV2198" s="12" t="s">
        <v>83</v>
      </c>
      <c r="AW2198" s="12" t="s">
        <v>30</v>
      </c>
      <c r="AX2198" s="12" t="s">
        <v>73</v>
      </c>
      <c r="AY2198" s="261" t="s">
        <v>139</v>
      </c>
    </row>
    <row r="2199" spans="2:51" s="12" customFormat="1" ht="12">
      <c r="B2199" s="250"/>
      <c r="C2199" s="251"/>
      <c r="D2199" s="252" t="s">
        <v>148</v>
      </c>
      <c r="E2199" s="253" t="s">
        <v>1</v>
      </c>
      <c r="F2199" s="254" t="s">
        <v>2688</v>
      </c>
      <c r="G2199" s="251"/>
      <c r="H2199" s="255">
        <v>18</v>
      </c>
      <c r="I2199" s="256"/>
      <c r="J2199" s="251"/>
      <c r="K2199" s="251"/>
      <c r="L2199" s="257"/>
      <c r="M2199" s="258"/>
      <c r="N2199" s="259"/>
      <c r="O2199" s="259"/>
      <c r="P2199" s="259"/>
      <c r="Q2199" s="259"/>
      <c r="R2199" s="259"/>
      <c r="S2199" s="259"/>
      <c r="T2199" s="260"/>
      <c r="AT2199" s="261" t="s">
        <v>148</v>
      </c>
      <c r="AU2199" s="261" t="s">
        <v>83</v>
      </c>
      <c r="AV2199" s="12" t="s">
        <v>83</v>
      </c>
      <c r="AW2199" s="12" t="s">
        <v>30</v>
      </c>
      <c r="AX2199" s="12" t="s">
        <v>73</v>
      </c>
      <c r="AY2199" s="261" t="s">
        <v>139</v>
      </c>
    </row>
    <row r="2200" spans="2:51" s="12" customFormat="1" ht="12">
      <c r="B2200" s="250"/>
      <c r="C2200" s="251"/>
      <c r="D2200" s="252" t="s">
        <v>148</v>
      </c>
      <c r="E2200" s="253" t="s">
        <v>1</v>
      </c>
      <c r="F2200" s="254" t="s">
        <v>2689</v>
      </c>
      <c r="G2200" s="251"/>
      <c r="H2200" s="255">
        <v>10</v>
      </c>
      <c r="I2200" s="256"/>
      <c r="J2200" s="251"/>
      <c r="K2200" s="251"/>
      <c r="L2200" s="257"/>
      <c r="M2200" s="258"/>
      <c r="N2200" s="259"/>
      <c r="O2200" s="259"/>
      <c r="P2200" s="259"/>
      <c r="Q2200" s="259"/>
      <c r="R2200" s="259"/>
      <c r="S2200" s="259"/>
      <c r="T2200" s="260"/>
      <c r="AT2200" s="261" t="s">
        <v>148</v>
      </c>
      <c r="AU2200" s="261" t="s">
        <v>83</v>
      </c>
      <c r="AV2200" s="12" t="s">
        <v>83</v>
      </c>
      <c r="AW2200" s="12" t="s">
        <v>30</v>
      </c>
      <c r="AX2200" s="12" t="s">
        <v>73</v>
      </c>
      <c r="AY2200" s="261" t="s">
        <v>139</v>
      </c>
    </row>
    <row r="2201" spans="2:51" s="12" customFormat="1" ht="12">
      <c r="B2201" s="250"/>
      <c r="C2201" s="251"/>
      <c r="D2201" s="252" t="s">
        <v>148</v>
      </c>
      <c r="E2201" s="253" t="s">
        <v>1</v>
      </c>
      <c r="F2201" s="254" t="s">
        <v>2690</v>
      </c>
      <c r="G2201" s="251"/>
      <c r="H2201" s="255">
        <v>8</v>
      </c>
      <c r="I2201" s="256"/>
      <c r="J2201" s="251"/>
      <c r="K2201" s="251"/>
      <c r="L2201" s="257"/>
      <c r="M2201" s="258"/>
      <c r="N2201" s="259"/>
      <c r="O2201" s="259"/>
      <c r="P2201" s="259"/>
      <c r="Q2201" s="259"/>
      <c r="R2201" s="259"/>
      <c r="S2201" s="259"/>
      <c r="T2201" s="260"/>
      <c r="AT2201" s="261" t="s">
        <v>148</v>
      </c>
      <c r="AU2201" s="261" t="s">
        <v>83</v>
      </c>
      <c r="AV2201" s="12" t="s">
        <v>83</v>
      </c>
      <c r="AW2201" s="12" t="s">
        <v>30</v>
      </c>
      <c r="AX2201" s="12" t="s">
        <v>73</v>
      </c>
      <c r="AY2201" s="261" t="s">
        <v>139</v>
      </c>
    </row>
    <row r="2202" spans="2:51" s="12" customFormat="1" ht="12">
      <c r="B2202" s="250"/>
      <c r="C2202" s="251"/>
      <c r="D2202" s="252" t="s">
        <v>148</v>
      </c>
      <c r="E2202" s="253" t="s">
        <v>1</v>
      </c>
      <c r="F2202" s="254" t="s">
        <v>2691</v>
      </c>
      <c r="G2202" s="251"/>
      <c r="H2202" s="255">
        <v>10</v>
      </c>
      <c r="I2202" s="256"/>
      <c r="J2202" s="251"/>
      <c r="K2202" s="251"/>
      <c r="L2202" s="257"/>
      <c r="M2202" s="258"/>
      <c r="N2202" s="259"/>
      <c r="O2202" s="259"/>
      <c r="P2202" s="259"/>
      <c r="Q2202" s="259"/>
      <c r="R2202" s="259"/>
      <c r="S2202" s="259"/>
      <c r="T2202" s="260"/>
      <c r="AT2202" s="261" t="s">
        <v>148</v>
      </c>
      <c r="AU2202" s="261" t="s">
        <v>83</v>
      </c>
      <c r="AV2202" s="12" t="s">
        <v>83</v>
      </c>
      <c r="AW2202" s="12" t="s">
        <v>30</v>
      </c>
      <c r="AX2202" s="12" t="s">
        <v>73</v>
      </c>
      <c r="AY2202" s="261" t="s">
        <v>139</v>
      </c>
    </row>
    <row r="2203" spans="2:51" s="12" customFormat="1" ht="12">
      <c r="B2203" s="250"/>
      <c r="C2203" s="251"/>
      <c r="D2203" s="252" t="s">
        <v>148</v>
      </c>
      <c r="E2203" s="253" t="s">
        <v>1</v>
      </c>
      <c r="F2203" s="254" t="s">
        <v>2692</v>
      </c>
      <c r="G2203" s="251"/>
      <c r="H2203" s="255">
        <v>8</v>
      </c>
      <c r="I2203" s="256"/>
      <c r="J2203" s="251"/>
      <c r="K2203" s="251"/>
      <c r="L2203" s="257"/>
      <c r="M2203" s="258"/>
      <c r="N2203" s="259"/>
      <c r="O2203" s="259"/>
      <c r="P2203" s="259"/>
      <c r="Q2203" s="259"/>
      <c r="R2203" s="259"/>
      <c r="S2203" s="259"/>
      <c r="T2203" s="260"/>
      <c r="AT2203" s="261" t="s">
        <v>148</v>
      </c>
      <c r="AU2203" s="261" t="s">
        <v>83</v>
      </c>
      <c r="AV2203" s="12" t="s">
        <v>83</v>
      </c>
      <c r="AW2203" s="12" t="s">
        <v>30</v>
      </c>
      <c r="AX2203" s="12" t="s">
        <v>73</v>
      </c>
      <c r="AY2203" s="261" t="s">
        <v>139</v>
      </c>
    </row>
    <row r="2204" spans="2:51" s="12" customFormat="1" ht="12">
      <c r="B2204" s="250"/>
      <c r="C2204" s="251"/>
      <c r="D2204" s="252" t="s">
        <v>148</v>
      </c>
      <c r="E2204" s="253" t="s">
        <v>1</v>
      </c>
      <c r="F2204" s="254" t="s">
        <v>2693</v>
      </c>
      <c r="G2204" s="251"/>
      <c r="H2204" s="255">
        <v>8</v>
      </c>
      <c r="I2204" s="256"/>
      <c r="J2204" s="251"/>
      <c r="K2204" s="251"/>
      <c r="L2204" s="257"/>
      <c r="M2204" s="258"/>
      <c r="N2204" s="259"/>
      <c r="O2204" s="259"/>
      <c r="P2204" s="259"/>
      <c r="Q2204" s="259"/>
      <c r="R2204" s="259"/>
      <c r="S2204" s="259"/>
      <c r="T2204" s="260"/>
      <c r="AT2204" s="261" t="s">
        <v>148</v>
      </c>
      <c r="AU2204" s="261" t="s">
        <v>83</v>
      </c>
      <c r="AV2204" s="12" t="s">
        <v>83</v>
      </c>
      <c r="AW2204" s="12" t="s">
        <v>30</v>
      </c>
      <c r="AX2204" s="12" t="s">
        <v>73</v>
      </c>
      <c r="AY2204" s="261" t="s">
        <v>139</v>
      </c>
    </row>
    <row r="2205" spans="2:51" s="12" customFormat="1" ht="12">
      <c r="B2205" s="250"/>
      <c r="C2205" s="251"/>
      <c r="D2205" s="252" t="s">
        <v>148</v>
      </c>
      <c r="E2205" s="253" t="s">
        <v>1</v>
      </c>
      <c r="F2205" s="254" t="s">
        <v>2694</v>
      </c>
      <c r="G2205" s="251"/>
      <c r="H2205" s="255">
        <v>8</v>
      </c>
      <c r="I2205" s="256"/>
      <c r="J2205" s="251"/>
      <c r="K2205" s="251"/>
      <c r="L2205" s="257"/>
      <c r="M2205" s="258"/>
      <c r="N2205" s="259"/>
      <c r="O2205" s="259"/>
      <c r="P2205" s="259"/>
      <c r="Q2205" s="259"/>
      <c r="R2205" s="259"/>
      <c r="S2205" s="259"/>
      <c r="T2205" s="260"/>
      <c r="AT2205" s="261" t="s">
        <v>148</v>
      </c>
      <c r="AU2205" s="261" t="s">
        <v>83</v>
      </c>
      <c r="AV2205" s="12" t="s">
        <v>83</v>
      </c>
      <c r="AW2205" s="12" t="s">
        <v>30</v>
      </c>
      <c r="AX2205" s="12" t="s">
        <v>73</v>
      </c>
      <c r="AY2205" s="261" t="s">
        <v>139</v>
      </c>
    </row>
    <row r="2206" spans="2:51" s="12" customFormat="1" ht="12">
      <c r="B2206" s="250"/>
      <c r="C2206" s="251"/>
      <c r="D2206" s="252" t="s">
        <v>148</v>
      </c>
      <c r="E2206" s="253" t="s">
        <v>1</v>
      </c>
      <c r="F2206" s="254" t="s">
        <v>2695</v>
      </c>
      <c r="G2206" s="251"/>
      <c r="H2206" s="255">
        <v>8</v>
      </c>
      <c r="I2206" s="256"/>
      <c r="J2206" s="251"/>
      <c r="K2206" s="251"/>
      <c r="L2206" s="257"/>
      <c r="M2206" s="258"/>
      <c r="N2206" s="259"/>
      <c r="O2206" s="259"/>
      <c r="P2206" s="259"/>
      <c r="Q2206" s="259"/>
      <c r="R2206" s="259"/>
      <c r="S2206" s="259"/>
      <c r="T2206" s="260"/>
      <c r="AT2206" s="261" t="s">
        <v>148</v>
      </c>
      <c r="AU2206" s="261" t="s">
        <v>83</v>
      </c>
      <c r="AV2206" s="12" t="s">
        <v>83</v>
      </c>
      <c r="AW2206" s="12" t="s">
        <v>30</v>
      </c>
      <c r="AX2206" s="12" t="s">
        <v>73</v>
      </c>
      <c r="AY2206" s="261" t="s">
        <v>139</v>
      </c>
    </row>
    <row r="2207" spans="2:51" s="14" customFormat="1" ht="12">
      <c r="B2207" s="289"/>
      <c r="C2207" s="290"/>
      <c r="D2207" s="252" t="s">
        <v>148</v>
      </c>
      <c r="E2207" s="291" t="s">
        <v>1</v>
      </c>
      <c r="F2207" s="292" t="s">
        <v>2696</v>
      </c>
      <c r="G2207" s="290"/>
      <c r="H2207" s="291" t="s">
        <v>1</v>
      </c>
      <c r="I2207" s="293"/>
      <c r="J2207" s="290"/>
      <c r="K2207" s="290"/>
      <c r="L2207" s="294"/>
      <c r="M2207" s="295"/>
      <c r="N2207" s="296"/>
      <c r="O2207" s="296"/>
      <c r="P2207" s="296"/>
      <c r="Q2207" s="296"/>
      <c r="R2207" s="296"/>
      <c r="S2207" s="296"/>
      <c r="T2207" s="297"/>
      <c r="AT2207" s="298" t="s">
        <v>148</v>
      </c>
      <c r="AU2207" s="298" t="s">
        <v>83</v>
      </c>
      <c r="AV2207" s="14" t="s">
        <v>81</v>
      </c>
      <c r="AW2207" s="14" t="s">
        <v>30</v>
      </c>
      <c r="AX2207" s="14" t="s">
        <v>73</v>
      </c>
      <c r="AY2207" s="298" t="s">
        <v>139</v>
      </c>
    </row>
    <row r="2208" spans="2:51" s="12" customFormat="1" ht="12">
      <c r="B2208" s="250"/>
      <c r="C2208" s="251"/>
      <c r="D2208" s="252" t="s">
        <v>148</v>
      </c>
      <c r="E2208" s="253" t="s">
        <v>1</v>
      </c>
      <c r="F2208" s="254" t="s">
        <v>2653</v>
      </c>
      <c r="G2208" s="251"/>
      <c r="H2208" s="255">
        <v>105.14</v>
      </c>
      <c r="I2208" s="256"/>
      <c r="J2208" s="251"/>
      <c r="K2208" s="251"/>
      <c r="L2208" s="257"/>
      <c r="M2208" s="258"/>
      <c r="N2208" s="259"/>
      <c r="O2208" s="259"/>
      <c r="P2208" s="259"/>
      <c r="Q2208" s="259"/>
      <c r="R2208" s="259"/>
      <c r="S2208" s="259"/>
      <c r="T2208" s="260"/>
      <c r="AT2208" s="261" t="s">
        <v>148</v>
      </c>
      <c r="AU2208" s="261" t="s">
        <v>83</v>
      </c>
      <c r="AV2208" s="12" t="s">
        <v>83</v>
      </c>
      <c r="AW2208" s="12" t="s">
        <v>30</v>
      </c>
      <c r="AX2208" s="12" t="s">
        <v>73</v>
      </c>
      <c r="AY2208" s="261" t="s">
        <v>139</v>
      </c>
    </row>
    <row r="2209" spans="2:51" s="12" customFormat="1" ht="12">
      <c r="B2209" s="250"/>
      <c r="C2209" s="251"/>
      <c r="D2209" s="252" t="s">
        <v>148</v>
      </c>
      <c r="E2209" s="253" t="s">
        <v>1</v>
      </c>
      <c r="F2209" s="254" t="s">
        <v>2654</v>
      </c>
      <c r="G2209" s="251"/>
      <c r="H2209" s="255">
        <v>51.76</v>
      </c>
      <c r="I2209" s="256"/>
      <c r="J2209" s="251"/>
      <c r="K2209" s="251"/>
      <c r="L2209" s="257"/>
      <c r="M2209" s="258"/>
      <c r="N2209" s="259"/>
      <c r="O2209" s="259"/>
      <c r="P2209" s="259"/>
      <c r="Q2209" s="259"/>
      <c r="R2209" s="259"/>
      <c r="S2209" s="259"/>
      <c r="T2209" s="260"/>
      <c r="AT2209" s="261" t="s">
        <v>148</v>
      </c>
      <c r="AU2209" s="261" t="s">
        <v>83</v>
      </c>
      <c r="AV2209" s="12" t="s">
        <v>83</v>
      </c>
      <c r="AW2209" s="12" t="s">
        <v>30</v>
      </c>
      <c r="AX2209" s="12" t="s">
        <v>73</v>
      </c>
      <c r="AY2209" s="261" t="s">
        <v>139</v>
      </c>
    </row>
    <row r="2210" spans="2:51" s="13" customFormat="1" ht="12">
      <c r="B2210" s="262"/>
      <c r="C2210" s="263"/>
      <c r="D2210" s="252" t="s">
        <v>148</v>
      </c>
      <c r="E2210" s="264" t="s">
        <v>1</v>
      </c>
      <c r="F2210" s="265" t="s">
        <v>150</v>
      </c>
      <c r="G2210" s="263"/>
      <c r="H2210" s="266">
        <v>432.9</v>
      </c>
      <c r="I2210" s="267"/>
      <c r="J2210" s="263"/>
      <c r="K2210" s="263"/>
      <c r="L2210" s="268"/>
      <c r="M2210" s="269"/>
      <c r="N2210" s="270"/>
      <c r="O2210" s="270"/>
      <c r="P2210" s="270"/>
      <c r="Q2210" s="270"/>
      <c r="R2210" s="270"/>
      <c r="S2210" s="270"/>
      <c r="T2210" s="271"/>
      <c r="AT2210" s="272" t="s">
        <v>148</v>
      </c>
      <c r="AU2210" s="272" t="s">
        <v>83</v>
      </c>
      <c r="AV2210" s="13" t="s">
        <v>146</v>
      </c>
      <c r="AW2210" s="13" t="s">
        <v>30</v>
      </c>
      <c r="AX2210" s="13" t="s">
        <v>81</v>
      </c>
      <c r="AY2210" s="272" t="s">
        <v>139</v>
      </c>
    </row>
    <row r="2211" spans="2:65" s="1" customFormat="1" ht="24" customHeight="1">
      <c r="B2211" s="38"/>
      <c r="C2211" s="237" t="s">
        <v>2697</v>
      </c>
      <c r="D2211" s="237" t="s">
        <v>141</v>
      </c>
      <c r="E2211" s="238" t="s">
        <v>2698</v>
      </c>
      <c r="F2211" s="239" t="s">
        <v>2699</v>
      </c>
      <c r="G2211" s="240" t="s">
        <v>433</v>
      </c>
      <c r="H2211" s="241">
        <v>10.546</v>
      </c>
      <c r="I2211" s="242"/>
      <c r="J2211" s="243">
        <f>ROUND(I2211*H2211,2)</f>
        <v>0</v>
      </c>
      <c r="K2211" s="239" t="s">
        <v>2398</v>
      </c>
      <c r="L2211" s="43"/>
      <c r="M2211" s="244" t="s">
        <v>1</v>
      </c>
      <c r="N2211" s="245" t="s">
        <v>38</v>
      </c>
      <c r="O2211" s="86"/>
      <c r="P2211" s="246">
        <f>O2211*H2211</f>
        <v>0</v>
      </c>
      <c r="Q2211" s="246">
        <v>0</v>
      </c>
      <c r="R2211" s="246">
        <f>Q2211*H2211</f>
        <v>0</v>
      </c>
      <c r="S2211" s="246">
        <v>0</v>
      </c>
      <c r="T2211" s="247">
        <f>S2211*H2211</f>
        <v>0</v>
      </c>
      <c r="AR2211" s="248" t="s">
        <v>230</v>
      </c>
      <c r="AT2211" s="248" t="s">
        <v>141</v>
      </c>
      <c r="AU2211" s="248" t="s">
        <v>83</v>
      </c>
      <c r="AY2211" s="17" t="s">
        <v>139</v>
      </c>
      <c r="BE2211" s="249">
        <f>IF(N2211="základní",J2211,0)</f>
        <v>0</v>
      </c>
      <c r="BF2211" s="249">
        <f>IF(N2211="snížená",J2211,0)</f>
        <v>0</v>
      </c>
      <c r="BG2211" s="249">
        <f>IF(N2211="zákl. přenesená",J2211,0)</f>
        <v>0</v>
      </c>
      <c r="BH2211" s="249">
        <f>IF(N2211="sníž. přenesená",J2211,0)</f>
        <v>0</v>
      </c>
      <c r="BI2211" s="249">
        <f>IF(N2211="nulová",J2211,0)</f>
        <v>0</v>
      </c>
      <c r="BJ2211" s="17" t="s">
        <v>81</v>
      </c>
      <c r="BK2211" s="249">
        <f>ROUND(I2211*H2211,2)</f>
        <v>0</v>
      </c>
      <c r="BL2211" s="17" t="s">
        <v>230</v>
      </c>
      <c r="BM2211" s="248" t="s">
        <v>2700</v>
      </c>
    </row>
    <row r="2212" spans="2:51" s="14" customFormat="1" ht="12">
      <c r="B2212" s="289"/>
      <c r="C2212" s="290"/>
      <c r="D2212" s="252" t="s">
        <v>148</v>
      </c>
      <c r="E2212" s="291" t="s">
        <v>1</v>
      </c>
      <c r="F2212" s="292" t="s">
        <v>2701</v>
      </c>
      <c r="G2212" s="290"/>
      <c r="H2212" s="291" t="s">
        <v>1</v>
      </c>
      <c r="I2212" s="293"/>
      <c r="J2212" s="290"/>
      <c r="K2212" s="290"/>
      <c r="L2212" s="294"/>
      <c r="M2212" s="295"/>
      <c r="N2212" s="296"/>
      <c r="O2212" s="296"/>
      <c r="P2212" s="296"/>
      <c r="Q2212" s="296"/>
      <c r="R2212" s="296"/>
      <c r="S2212" s="296"/>
      <c r="T2212" s="297"/>
      <c r="AT2212" s="298" t="s">
        <v>148</v>
      </c>
      <c r="AU2212" s="298" t="s">
        <v>83</v>
      </c>
      <c r="AV2212" s="14" t="s">
        <v>81</v>
      </c>
      <c r="AW2212" s="14" t="s">
        <v>30</v>
      </c>
      <c r="AX2212" s="14" t="s">
        <v>73</v>
      </c>
      <c r="AY2212" s="298" t="s">
        <v>139</v>
      </c>
    </row>
    <row r="2213" spans="2:51" s="14" customFormat="1" ht="12">
      <c r="B2213" s="289"/>
      <c r="C2213" s="290"/>
      <c r="D2213" s="252" t="s">
        <v>148</v>
      </c>
      <c r="E2213" s="291" t="s">
        <v>1</v>
      </c>
      <c r="F2213" s="292" t="s">
        <v>2702</v>
      </c>
      <c r="G2213" s="290"/>
      <c r="H2213" s="291" t="s">
        <v>1</v>
      </c>
      <c r="I2213" s="293"/>
      <c r="J2213" s="290"/>
      <c r="K2213" s="290"/>
      <c r="L2213" s="294"/>
      <c r="M2213" s="295"/>
      <c r="N2213" s="296"/>
      <c r="O2213" s="296"/>
      <c r="P2213" s="296"/>
      <c r="Q2213" s="296"/>
      <c r="R2213" s="296"/>
      <c r="S2213" s="296"/>
      <c r="T2213" s="297"/>
      <c r="AT2213" s="298" t="s">
        <v>148</v>
      </c>
      <c r="AU2213" s="298" t="s">
        <v>83</v>
      </c>
      <c r="AV2213" s="14" t="s">
        <v>81</v>
      </c>
      <c r="AW2213" s="14" t="s">
        <v>30</v>
      </c>
      <c r="AX2213" s="14" t="s">
        <v>73</v>
      </c>
      <c r="AY2213" s="298" t="s">
        <v>139</v>
      </c>
    </row>
    <row r="2214" spans="2:51" s="12" customFormat="1" ht="12">
      <c r="B2214" s="250"/>
      <c r="C2214" s="251"/>
      <c r="D2214" s="252" t="s">
        <v>148</v>
      </c>
      <c r="E2214" s="253" t="s">
        <v>1</v>
      </c>
      <c r="F2214" s="254" t="s">
        <v>2703</v>
      </c>
      <c r="G2214" s="251"/>
      <c r="H2214" s="255">
        <v>4.158</v>
      </c>
      <c r="I2214" s="256"/>
      <c r="J2214" s="251"/>
      <c r="K2214" s="251"/>
      <c r="L2214" s="257"/>
      <c r="M2214" s="258"/>
      <c r="N2214" s="259"/>
      <c r="O2214" s="259"/>
      <c r="P2214" s="259"/>
      <c r="Q2214" s="259"/>
      <c r="R2214" s="259"/>
      <c r="S2214" s="259"/>
      <c r="T2214" s="260"/>
      <c r="AT2214" s="261" t="s">
        <v>148</v>
      </c>
      <c r="AU2214" s="261" t="s">
        <v>83</v>
      </c>
      <c r="AV2214" s="12" t="s">
        <v>83</v>
      </c>
      <c r="AW2214" s="12" t="s">
        <v>30</v>
      </c>
      <c r="AX2214" s="12" t="s">
        <v>73</v>
      </c>
      <c r="AY2214" s="261" t="s">
        <v>139</v>
      </c>
    </row>
    <row r="2215" spans="2:51" s="14" customFormat="1" ht="12">
      <c r="B2215" s="289"/>
      <c r="C2215" s="290"/>
      <c r="D2215" s="252" t="s">
        <v>148</v>
      </c>
      <c r="E2215" s="291" t="s">
        <v>1</v>
      </c>
      <c r="F2215" s="292" t="s">
        <v>2704</v>
      </c>
      <c r="G2215" s="290"/>
      <c r="H2215" s="291" t="s">
        <v>1</v>
      </c>
      <c r="I2215" s="293"/>
      <c r="J2215" s="290"/>
      <c r="K2215" s="290"/>
      <c r="L2215" s="294"/>
      <c r="M2215" s="295"/>
      <c r="N2215" s="296"/>
      <c r="O2215" s="296"/>
      <c r="P2215" s="296"/>
      <c r="Q2215" s="296"/>
      <c r="R2215" s="296"/>
      <c r="S2215" s="296"/>
      <c r="T2215" s="297"/>
      <c r="AT2215" s="298" t="s">
        <v>148</v>
      </c>
      <c r="AU2215" s="298" t="s">
        <v>83</v>
      </c>
      <c r="AV2215" s="14" t="s">
        <v>81</v>
      </c>
      <c r="AW2215" s="14" t="s">
        <v>30</v>
      </c>
      <c r="AX2215" s="14" t="s">
        <v>73</v>
      </c>
      <c r="AY2215" s="298" t="s">
        <v>139</v>
      </c>
    </row>
    <row r="2216" spans="2:51" s="12" customFormat="1" ht="12">
      <c r="B2216" s="250"/>
      <c r="C2216" s="251"/>
      <c r="D2216" s="252" t="s">
        <v>148</v>
      </c>
      <c r="E2216" s="253" t="s">
        <v>1</v>
      </c>
      <c r="F2216" s="254" t="s">
        <v>2705</v>
      </c>
      <c r="G2216" s="251"/>
      <c r="H2216" s="255">
        <v>2.813</v>
      </c>
      <c r="I2216" s="256"/>
      <c r="J2216" s="251"/>
      <c r="K2216" s="251"/>
      <c r="L2216" s="257"/>
      <c r="M2216" s="258"/>
      <c r="N2216" s="259"/>
      <c r="O2216" s="259"/>
      <c r="P2216" s="259"/>
      <c r="Q2216" s="259"/>
      <c r="R2216" s="259"/>
      <c r="S2216" s="259"/>
      <c r="T2216" s="260"/>
      <c r="AT2216" s="261" t="s">
        <v>148</v>
      </c>
      <c r="AU2216" s="261" t="s">
        <v>83</v>
      </c>
      <c r="AV2216" s="12" t="s">
        <v>83</v>
      </c>
      <c r="AW2216" s="12" t="s">
        <v>30</v>
      </c>
      <c r="AX2216" s="12" t="s">
        <v>73</v>
      </c>
      <c r="AY2216" s="261" t="s">
        <v>139</v>
      </c>
    </row>
    <row r="2217" spans="2:51" s="12" customFormat="1" ht="12">
      <c r="B2217" s="250"/>
      <c r="C2217" s="251"/>
      <c r="D2217" s="252" t="s">
        <v>148</v>
      </c>
      <c r="E2217" s="253" t="s">
        <v>1</v>
      </c>
      <c r="F2217" s="254" t="s">
        <v>2706</v>
      </c>
      <c r="G2217" s="251"/>
      <c r="H2217" s="255">
        <v>3.575</v>
      </c>
      <c r="I2217" s="256"/>
      <c r="J2217" s="251"/>
      <c r="K2217" s="251"/>
      <c r="L2217" s="257"/>
      <c r="M2217" s="258"/>
      <c r="N2217" s="259"/>
      <c r="O2217" s="259"/>
      <c r="P2217" s="259"/>
      <c r="Q2217" s="259"/>
      <c r="R2217" s="259"/>
      <c r="S2217" s="259"/>
      <c r="T2217" s="260"/>
      <c r="AT2217" s="261" t="s">
        <v>148</v>
      </c>
      <c r="AU2217" s="261" t="s">
        <v>83</v>
      </c>
      <c r="AV2217" s="12" t="s">
        <v>83</v>
      </c>
      <c r="AW2217" s="12" t="s">
        <v>30</v>
      </c>
      <c r="AX2217" s="12" t="s">
        <v>73</v>
      </c>
      <c r="AY2217" s="261" t="s">
        <v>139</v>
      </c>
    </row>
    <row r="2218" spans="2:51" s="13" customFormat="1" ht="12">
      <c r="B2218" s="262"/>
      <c r="C2218" s="263"/>
      <c r="D2218" s="252" t="s">
        <v>148</v>
      </c>
      <c r="E2218" s="264" t="s">
        <v>1</v>
      </c>
      <c r="F2218" s="265" t="s">
        <v>150</v>
      </c>
      <c r="G2218" s="263"/>
      <c r="H2218" s="266">
        <v>10.546</v>
      </c>
      <c r="I2218" s="267"/>
      <c r="J2218" s="263"/>
      <c r="K2218" s="263"/>
      <c r="L2218" s="268"/>
      <c r="M2218" s="269"/>
      <c r="N2218" s="270"/>
      <c r="O2218" s="270"/>
      <c r="P2218" s="270"/>
      <c r="Q2218" s="270"/>
      <c r="R2218" s="270"/>
      <c r="S2218" s="270"/>
      <c r="T2218" s="271"/>
      <c r="AT2218" s="272" t="s">
        <v>148</v>
      </c>
      <c r="AU2218" s="272" t="s">
        <v>83</v>
      </c>
      <c r="AV2218" s="13" t="s">
        <v>146</v>
      </c>
      <c r="AW2218" s="13" t="s">
        <v>30</v>
      </c>
      <c r="AX2218" s="13" t="s">
        <v>81</v>
      </c>
      <c r="AY2218" s="272" t="s">
        <v>139</v>
      </c>
    </row>
    <row r="2219" spans="2:65" s="1" customFormat="1" ht="24" customHeight="1">
      <c r="B2219" s="38"/>
      <c r="C2219" s="273" t="s">
        <v>2707</v>
      </c>
      <c r="D2219" s="273" t="s">
        <v>174</v>
      </c>
      <c r="E2219" s="274" t="s">
        <v>2708</v>
      </c>
      <c r="F2219" s="275" t="s">
        <v>2709</v>
      </c>
      <c r="G2219" s="276" t="s">
        <v>433</v>
      </c>
      <c r="H2219" s="277">
        <v>12.144</v>
      </c>
      <c r="I2219" s="278"/>
      <c r="J2219" s="279">
        <f>ROUND(I2219*H2219,2)</f>
        <v>0</v>
      </c>
      <c r="K2219" s="275" t="s">
        <v>2398</v>
      </c>
      <c r="L2219" s="280"/>
      <c r="M2219" s="281" t="s">
        <v>1</v>
      </c>
      <c r="N2219" s="282" t="s">
        <v>38</v>
      </c>
      <c r="O2219" s="86"/>
      <c r="P2219" s="246">
        <f>O2219*H2219</f>
        <v>0</v>
      </c>
      <c r="Q2219" s="246">
        <v>0.00064</v>
      </c>
      <c r="R2219" s="246">
        <f>Q2219*H2219</f>
        <v>0.007772160000000001</v>
      </c>
      <c r="S2219" s="246">
        <v>0</v>
      </c>
      <c r="T2219" s="247">
        <f>S2219*H2219</f>
        <v>0</v>
      </c>
      <c r="AR2219" s="248" t="s">
        <v>609</v>
      </c>
      <c r="AT2219" s="248" t="s">
        <v>174</v>
      </c>
      <c r="AU2219" s="248" t="s">
        <v>83</v>
      </c>
      <c r="AY2219" s="17" t="s">
        <v>139</v>
      </c>
      <c r="BE2219" s="249">
        <f>IF(N2219="základní",J2219,0)</f>
        <v>0</v>
      </c>
      <c r="BF2219" s="249">
        <f>IF(N2219="snížená",J2219,0)</f>
        <v>0</v>
      </c>
      <c r="BG2219" s="249">
        <f>IF(N2219="zákl. přenesená",J2219,0)</f>
        <v>0</v>
      </c>
      <c r="BH2219" s="249">
        <f>IF(N2219="sníž. přenesená",J2219,0)</f>
        <v>0</v>
      </c>
      <c r="BI2219" s="249">
        <f>IF(N2219="nulová",J2219,0)</f>
        <v>0</v>
      </c>
      <c r="BJ2219" s="17" t="s">
        <v>81</v>
      </c>
      <c r="BK2219" s="249">
        <f>ROUND(I2219*H2219,2)</f>
        <v>0</v>
      </c>
      <c r="BL2219" s="17" t="s">
        <v>230</v>
      </c>
      <c r="BM2219" s="248" t="s">
        <v>2710</v>
      </c>
    </row>
    <row r="2220" spans="2:51" s="12" customFormat="1" ht="12">
      <c r="B2220" s="250"/>
      <c r="C2220" s="251"/>
      <c r="D2220" s="252" t="s">
        <v>148</v>
      </c>
      <c r="E2220" s="253" t="s">
        <v>1</v>
      </c>
      <c r="F2220" s="254" t="s">
        <v>2711</v>
      </c>
      <c r="G2220" s="251"/>
      <c r="H2220" s="255">
        <v>12.144</v>
      </c>
      <c r="I2220" s="256"/>
      <c r="J2220" s="251"/>
      <c r="K2220" s="251"/>
      <c r="L2220" s="257"/>
      <c r="M2220" s="258"/>
      <c r="N2220" s="259"/>
      <c r="O2220" s="259"/>
      <c r="P2220" s="259"/>
      <c r="Q2220" s="259"/>
      <c r="R2220" s="259"/>
      <c r="S2220" s="259"/>
      <c r="T2220" s="260"/>
      <c r="AT2220" s="261" t="s">
        <v>148</v>
      </c>
      <c r="AU2220" s="261" t="s">
        <v>83</v>
      </c>
      <c r="AV2220" s="12" t="s">
        <v>83</v>
      </c>
      <c r="AW2220" s="12" t="s">
        <v>30</v>
      </c>
      <c r="AX2220" s="12" t="s">
        <v>73</v>
      </c>
      <c r="AY2220" s="261" t="s">
        <v>139</v>
      </c>
    </row>
    <row r="2221" spans="2:51" s="13" customFormat="1" ht="12">
      <c r="B2221" s="262"/>
      <c r="C2221" s="263"/>
      <c r="D2221" s="252" t="s">
        <v>148</v>
      </c>
      <c r="E2221" s="264" t="s">
        <v>1</v>
      </c>
      <c r="F2221" s="265" t="s">
        <v>150</v>
      </c>
      <c r="G2221" s="263"/>
      <c r="H2221" s="266">
        <v>12.144</v>
      </c>
      <c r="I2221" s="267"/>
      <c r="J2221" s="263"/>
      <c r="K2221" s="263"/>
      <c r="L2221" s="268"/>
      <c r="M2221" s="269"/>
      <c r="N2221" s="270"/>
      <c r="O2221" s="270"/>
      <c r="P2221" s="270"/>
      <c r="Q2221" s="270"/>
      <c r="R2221" s="270"/>
      <c r="S2221" s="270"/>
      <c r="T2221" s="271"/>
      <c r="AT2221" s="272" t="s">
        <v>148</v>
      </c>
      <c r="AU2221" s="272" t="s">
        <v>83</v>
      </c>
      <c r="AV2221" s="13" t="s">
        <v>146</v>
      </c>
      <c r="AW2221" s="13" t="s">
        <v>30</v>
      </c>
      <c r="AX2221" s="13" t="s">
        <v>81</v>
      </c>
      <c r="AY2221" s="272" t="s">
        <v>139</v>
      </c>
    </row>
    <row r="2222" spans="2:65" s="1" customFormat="1" ht="24" customHeight="1">
      <c r="B2222" s="38"/>
      <c r="C2222" s="237" t="s">
        <v>2712</v>
      </c>
      <c r="D2222" s="237" t="s">
        <v>141</v>
      </c>
      <c r="E2222" s="238" t="s">
        <v>2713</v>
      </c>
      <c r="F2222" s="239" t="s">
        <v>2714</v>
      </c>
      <c r="G2222" s="240" t="s">
        <v>433</v>
      </c>
      <c r="H2222" s="241">
        <v>618.184</v>
      </c>
      <c r="I2222" s="242"/>
      <c r="J2222" s="243">
        <f>ROUND(I2222*H2222,2)</f>
        <v>0</v>
      </c>
      <c r="K2222" s="239" t="s">
        <v>145</v>
      </c>
      <c r="L2222" s="43"/>
      <c r="M2222" s="244" t="s">
        <v>1</v>
      </c>
      <c r="N2222" s="245" t="s">
        <v>38</v>
      </c>
      <c r="O2222" s="86"/>
      <c r="P2222" s="246">
        <f>O2222*H2222</f>
        <v>0</v>
      </c>
      <c r="Q2222" s="246">
        <v>0.00078</v>
      </c>
      <c r="R2222" s="246">
        <f>Q2222*H2222</f>
        <v>0.48218352</v>
      </c>
      <c r="S2222" s="246">
        <v>0</v>
      </c>
      <c r="T2222" s="247">
        <f>S2222*H2222</f>
        <v>0</v>
      </c>
      <c r="AR2222" s="248" t="s">
        <v>230</v>
      </c>
      <c r="AT2222" s="248" t="s">
        <v>141</v>
      </c>
      <c r="AU2222" s="248" t="s">
        <v>83</v>
      </c>
      <c r="AY2222" s="17" t="s">
        <v>139</v>
      </c>
      <c r="BE2222" s="249">
        <f>IF(N2222="základní",J2222,0)</f>
        <v>0</v>
      </c>
      <c r="BF2222" s="249">
        <f>IF(N2222="snížená",J2222,0)</f>
        <v>0</v>
      </c>
      <c r="BG2222" s="249">
        <f>IF(N2222="zákl. přenesená",J2222,0)</f>
        <v>0</v>
      </c>
      <c r="BH2222" s="249">
        <f>IF(N2222="sníž. přenesená",J2222,0)</f>
        <v>0</v>
      </c>
      <c r="BI2222" s="249">
        <f>IF(N2222="nulová",J2222,0)</f>
        <v>0</v>
      </c>
      <c r="BJ2222" s="17" t="s">
        <v>81</v>
      </c>
      <c r="BK2222" s="249">
        <f>ROUND(I2222*H2222,2)</f>
        <v>0</v>
      </c>
      <c r="BL2222" s="17" t="s">
        <v>230</v>
      </c>
      <c r="BM2222" s="248" t="s">
        <v>2715</v>
      </c>
    </row>
    <row r="2223" spans="2:51" s="14" customFormat="1" ht="12">
      <c r="B2223" s="289"/>
      <c r="C2223" s="290"/>
      <c r="D2223" s="252" t="s">
        <v>148</v>
      </c>
      <c r="E2223" s="291" t="s">
        <v>1</v>
      </c>
      <c r="F2223" s="292" t="s">
        <v>2716</v>
      </c>
      <c r="G2223" s="290"/>
      <c r="H2223" s="291" t="s">
        <v>1</v>
      </c>
      <c r="I2223" s="293"/>
      <c r="J2223" s="290"/>
      <c r="K2223" s="290"/>
      <c r="L2223" s="294"/>
      <c r="M2223" s="295"/>
      <c r="N2223" s="296"/>
      <c r="O2223" s="296"/>
      <c r="P2223" s="296"/>
      <c r="Q2223" s="296"/>
      <c r="R2223" s="296"/>
      <c r="S2223" s="296"/>
      <c r="T2223" s="297"/>
      <c r="AT2223" s="298" t="s">
        <v>148</v>
      </c>
      <c r="AU2223" s="298" t="s">
        <v>83</v>
      </c>
      <c r="AV2223" s="14" t="s">
        <v>81</v>
      </c>
      <c r="AW2223" s="14" t="s">
        <v>30</v>
      </c>
      <c r="AX2223" s="14" t="s">
        <v>73</v>
      </c>
      <c r="AY2223" s="298" t="s">
        <v>139</v>
      </c>
    </row>
    <row r="2224" spans="2:51" s="12" customFormat="1" ht="12">
      <c r="B2224" s="250"/>
      <c r="C2224" s="251"/>
      <c r="D2224" s="252" t="s">
        <v>148</v>
      </c>
      <c r="E2224" s="253" t="s">
        <v>1</v>
      </c>
      <c r="F2224" s="254" t="s">
        <v>2717</v>
      </c>
      <c r="G2224" s="251"/>
      <c r="H2224" s="255">
        <v>4.2</v>
      </c>
      <c r="I2224" s="256"/>
      <c r="J2224" s="251"/>
      <c r="K2224" s="251"/>
      <c r="L2224" s="257"/>
      <c r="M2224" s="258"/>
      <c r="N2224" s="259"/>
      <c r="O2224" s="259"/>
      <c r="P2224" s="259"/>
      <c r="Q2224" s="259"/>
      <c r="R2224" s="259"/>
      <c r="S2224" s="259"/>
      <c r="T2224" s="260"/>
      <c r="AT2224" s="261" t="s">
        <v>148</v>
      </c>
      <c r="AU2224" s="261" t="s">
        <v>83</v>
      </c>
      <c r="AV2224" s="12" t="s">
        <v>83</v>
      </c>
      <c r="AW2224" s="12" t="s">
        <v>30</v>
      </c>
      <c r="AX2224" s="12" t="s">
        <v>73</v>
      </c>
      <c r="AY2224" s="261" t="s">
        <v>139</v>
      </c>
    </row>
    <row r="2225" spans="2:51" s="12" customFormat="1" ht="12">
      <c r="B2225" s="250"/>
      <c r="C2225" s="251"/>
      <c r="D2225" s="252" t="s">
        <v>148</v>
      </c>
      <c r="E2225" s="253" t="s">
        <v>1</v>
      </c>
      <c r="F2225" s="254" t="s">
        <v>2718</v>
      </c>
      <c r="G2225" s="251"/>
      <c r="H2225" s="255">
        <v>20.8</v>
      </c>
      <c r="I2225" s="256"/>
      <c r="J2225" s="251"/>
      <c r="K2225" s="251"/>
      <c r="L2225" s="257"/>
      <c r="M2225" s="258"/>
      <c r="N2225" s="259"/>
      <c r="O2225" s="259"/>
      <c r="P2225" s="259"/>
      <c r="Q2225" s="259"/>
      <c r="R2225" s="259"/>
      <c r="S2225" s="259"/>
      <c r="T2225" s="260"/>
      <c r="AT2225" s="261" t="s">
        <v>148</v>
      </c>
      <c r="AU2225" s="261" t="s">
        <v>83</v>
      </c>
      <c r="AV2225" s="12" t="s">
        <v>83</v>
      </c>
      <c r="AW2225" s="12" t="s">
        <v>30</v>
      </c>
      <c r="AX2225" s="12" t="s">
        <v>73</v>
      </c>
      <c r="AY2225" s="261" t="s">
        <v>139</v>
      </c>
    </row>
    <row r="2226" spans="2:51" s="12" customFormat="1" ht="12">
      <c r="B2226" s="250"/>
      <c r="C2226" s="251"/>
      <c r="D2226" s="252" t="s">
        <v>148</v>
      </c>
      <c r="E2226" s="253" t="s">
        <v>1</v>
      </c>
      <c r="F2226" s="254" t="s">
        <v>2719</v>
      </c>
      <c r="G2226" s="251"/>
      <c r="H2226" s="255">
        <v>140.505</v>
      </c>
      <c r="I2226" s="256"/>
      <c r="J2226" s="251"/>
      <c r="K2226" s="251"/>
      <c r="L2226" s="257"/>
      <c r="M2226" s="258"/>
      <c r="N2226" s="259"/>
      <c r="O2226" s="259"/>
      <c r="P2226" s="259"/>
      <c r="Q2226" s="259"/>
      <c r="R2226" s="259"/>
      <c r="S2226" s="259"/>
      <c r="T2226" s="260"/>
      <c r="AT2226" s="261" t="s">
        <v>148</v>
      </c>
      <c r="AU2226" s="261" t="s">
        <v>83</v>
      </c>
      <c r="AV2226" s="12" t="s">
        <v>83</v>
      </c>
      <c r="AW2226" s="12" t="s">
        <v>30</v>
      </c>
      <c r="AX2226" s="12" t="s">
        <v>73</v>
      </c>
      <c r="AY2226" s="261" t="s">
        <v>139</v>
      </c>
    </row>
    <row r="2227" spans="2:51" s="12" customFormat="1" ht="12">
      <c r="B2227" s="250"/>
      <c r="C2227" s="251"/>
      <c r="D2227" s="252" t="s">
        <v>148</v>
      </c>
      <c r="E2227" s="253" t="s">
        <v>1</v>
      </c>
      <c r="F2227" s="254" t="s">
        <v>2720</v>
      </c>
      <c r="G2227" s="251"/>
      <c r="H2227" s="255">
        <v>101.99</v>
      </c>
      <c r="I2227" s="256"/>
      <c r="J2227" s="251"/>
      <c r="K2227" s="251"/>
      <c r="L2227" s="257"/>
      <c r="M2227" s="258"/>
      <c r="N2227" s="259"/>
      <c r="O2227" s="259"/>
      <c r="P2227" s="259"/>
      <c r="Q2227" s="259"/>
      <c r="R2227" s="259"/>
      <c r="S2227" s="259"/>
      <c r="T2227" s="260"/>
      <c r="AT2227" s="261" t="s">
        <v>148</v>
      </c>
      <c r="AU2227" s="261" t="s">
        <v>83</v>
      </c>
      <c r="AV2227" s="12" t="s">
        <v>83</v>
      </c>
      <c r="AW2227" s="12" t="s">
        <v>30</v>
      </c>
      <c r="AX2227" s="12" t="s">
        <v>73</v>
      </c>
      <c r="AY2227" s="261" t="s">
        <v>139</v>
      </c>
    </row>
    <row r="2228" spans="2:51" s="12" customFormat="1" ht="12">
      <c r="B2228" s="250"/>
      <c r="C2228" s="251"/>
      <c r="D2228" s="252" t="s">
        <v>148</v>
      </c>
      <c r="E2228" s="253" t="s">
        <v>1</v>
      </c>
      <c r="F2228" s="254" t="s">
        <v>2721</v>
      </c>
      <c r="G2228" s="251"/>
      <c r="H2228" s="255">
        <v>165.3</v>
      </c>
      <c r="I2228" s="256"/>
      <c r="J2228" s="251"/>
      <c r="K2228" s="251"/>
      <c r="L2228" s="257"/>
      <c r="M2228" s="258"/>
      <c r="N2228" s="259"/>
      <c r="O2228" s="259"/>
      <c r="P2228" s="259"/>
      <c r="Q2228" s="259"/>
      <c r="R2228" s="259"/>
      <c r="S2228" s="259"/>
      <c r="T2228" s="260"/>
      <c r="AT2228" s="261" t="s">
        <v>148</v>
      </c>
      <c r="AU2228" s="261" t="s">
        <v>83</v>
      </c>
      <c r="AV2228" s="12" t="s">
        <v>83</v>
      </c>
      <c r="AW2228" s="12" t="s">
        <v>30</v>
      </c>
      <c r="AX2228" s="12" t="s">
        <v>73</v>
      </c>
      <c r="AY2228" s="261" t="s">
        <v>139</v>
      </c>
    </row>
    <row r="2229" spans="2:51" s="12" customFormat="1" ht="12">
      <c r="B2229" s="250"/>
      <c r="C2229" s="251"/>
      <c r="D2229" s="252" t="s">
        <v>148</v>
      </c>
      <c r="E2229" s="253" t="s">
        <v>1</v>
      </c>
      <c r="F2229" s="254" t="s">
        <v>2722</v>
      </c>
      <c r="G2229" s="251"/>
      <c r="H2229" s="255">
        <v>146.895</v>
      </c>
      <c r="I2229" s="256"/>
      <c r="J2229" s="251"/>
      <c r="K2229" s="251"/>
      <c r="L2229" s="257"/>
      <c r="M2229" s="258"/>
      <c r="N2229" s="259"/>
      <c r="O2229" s="259"/>
      <c r="P2229" s="259"/>
      <c r="Q2229" s="259"/>
      <c r="R2229" s="259"/>
      <c r="S2229" s="259"/>
      <c r="T2229" s="260"/>
      <c r="AT2229" s="261" t="s">
        <v>148</v>
      </c>
      <c r="AU2229" s="261" t="s">
        <v>83</v>
      </c>
      <c r="AV2229" s="12" t="s">
        <v>83</v>
      </c>
      <c r="AW2229" s="12" t="s">
        <v>30</v>
      </c>
      <c r="AX2229" s="12" t="s">
        <v>73</v>
      </c>
      <c r="AY2229" s="261" t="s">
        <v>139</v>
      </c>
    </row>
    <row r="2230" spans="2:51" s="12" customFormat="1" ht="12">
      <c r="B2230" s="250"/>
      <c r="C2230" s="251"/>
      <c r="D2230" s="252" t="s">
        <v>148</v>
      </c>
      <c r="E2230" s="253" t="s">
        <v>1</v>
      </c>
      <c r="F2230" s="254" t="s">
        <v>2723</v>
      </c>
      <c r="G2230" s="251"/>
      <c r="H2230" s="255">
        <v>38.494</v>
      </c>
      <c r="I2230" s="256"/>
      <c r="J2230" s="251"/>
      <c r="K2230" s="251"/>
      <c r="L2230" s="257"/>
      <c r="M2230" s="258"/>
      <c r="N2230" s="259"/>
      <c r="O2230" s="259"/>
      <c r="P2230" s="259"/>
      <c r="Q2230" s="259"/>
      <c r="R2230" s="259"/>
      <c r="S2230" s="259"/>
      <c r="T2230" s="260"/>
      <c r="AT2230" s="261" t="s">
        <v>148</v>
      </c>
      <c r="AU2230" s="261" t="s">
        <v>83</v>
      </c>
      <c r="AV2230" s="12" t="s">
        <v>83</v>
      </c>
      <c r="AW2230" s="12" t="s">
        <v>30</v>
      </c>
      <c r="AX2230" s="12" t="s">
        <v>73</v>
      </c>
      <c r="AY2230" s="261" t="s">
        <v>139</v>
      </c>
    </row>
    <row r="2231" spans="2:51" s="13" customFormat="1" ht="12">
      <c r="B2231" s="262"/>
      <c r="C2231" s="263"/>
      <c r="D2231" s="252" t="s">
        <v>148</v>
      </c>
      <c r="E2231" s="264" t="s">
        <v>1</v>
      </c>
      <c r="F2231" s="265" t="s">
        <v>150</v>
      </c>
      <c r="G2231" s="263"/>
      <c r="H2231" s="266">
        <v>618.1840000000001</v>
      </c>
      <c r="I2231" s="267"/>
      <c r="J2231" s="263"/>
      <c r="K2231" s="263"/>
      <c r="L2231" s="268"/>
      <c r="M2231" s="269"/>
      <c r="N2231" s="270"/>
      <c r="O2231" s="270"/>
      <c r="P2231" s="270"/>
      <c r="Q2231" s="270"/>
      <c r="R2231" s="270"/>
      <c r="S2231" s="270"/>
      <c r="T2231" s="271"/>
      <c r="AT2231" s="272" t="s">
        <v>148</v>
      </c>
      <c r="AU2231" s="272" t="s">
        <v>83</v>
      </c>
      <c r="AV2231" s="13" t="s">
        <v>146</v>
      </c>
      <c r="AW2231" s="13" t="s">
        <v>30</v>
      </c>
      <c r="AX2231" s="13" t="s">
        <v>81</v>
      </c>
      <c r="AY2231" s="272" t="s">
        <v>139</v>
      </c>
    </row>
    <row r="2232" spans="2:65" s="1" customFormat="1" ht="24" customHeight="1">
      <c r="B2232" s="38"/>
      <c r="C2232" s="237" t="s">
        <v>2724</v>
      </c>
      <c r="D2232" s="237" t="s">
        <v>141</v>
      </c>
      <c r="E2232" s="238" t="s">
        <v>2725</v>
      </c>
      <c r="F2232" s="239" t="s">
        <v>2726</v>
      </c>
      <c r="G2232" s="240" t="s">
        <v>433</v>
      </c>
      <c r="H2232" s="241">
        <v>2917.419</v>
      </c>
      <c r="I2232" s="242"/>
      <c r="J2232" s="243">
        <f>ROUND(I2232*H2232,2)</f>
        <v>0</v>
      </c>
      <c r="K2232" s="239" t="s">
        <v>145</v>
      </c>
      <c r="L2232" s="43"/>
      <c r="M2232" s="244" t="s">
        <v>1</v>
      </c>
      <c r="N2232" s="245" t="s">
        <v>38</v>
      </c>
      <c r="O2232" s="86"/>
      <c r="P2232" s="246">
        <f>O2232*H2232</f>
        <v>0</v>
      </c>
      <c r="Q2232" s="246">
        <v>0.0004</v>
      </c>
      <c r="R2232" s="246">
        <f>Q2232*H2232</f>
        <v>1.1669676</v>
      </c>
      <c r="S2232" s="246">
        <v>0</v>
      </c>
      <c r="T2232" s="247">
        <f>S2232*H2232</f>
        <v>0</v>
      </c>
      <c r="AR2232" s="248" t="s">
        <v>230</v>
      </c>
      <c r="AT2232" s="248" t="s">
        <v>141</v>
      </c>
      <c r="AU2232" s="248" t="s">
        <v>83</v>
      </c>
      <c r="AY2232" s="17" t="s">
        <v>139</v>
      </c>
      <c r="BE2232" s="249">
        <f>IF(N2232="základní",J2232,0)</f>
        <v>0</v>
      </c>
      <c r="BF2232" s="249">
        <f>IF(N2232="snížená",J2232,0)</f>
        <v>0</v>
      </c>
      <c r="BG2232" s="249">
        <f>IF(N2232="zákl. přenesená",J2232,0)</f>
        <v>0</v>
      </c>
      <c r="BH2232" s="249">
        <f>IF(N2232="sníž. přenesená",J2232,0)</f>
        <v>0</v>
      </c>
      <c r="BI2232" s="249">
        <f>IF(N2232="nulová",J2232,0)</f>
        <v>0</v>
      </c>
      <c r="BJ2232" s="17" t="s">
        <v>81</v>
      </c>
      <c r="BK2232" s="249">
        <f>ROUND(I2232*H2232,2)</f>
        <v>0</v>
      </c>
      <c r="BL2232" s="17" t="s">
        <v>230</v>
      </c>
      <c r="BM2232" s="248" t="s">
        <v>2727</v>
      </c>
    </row>
    <row r="2233" spans="2:51" s="12" customFormat="1" ht="12">
      <c r="B2233" s="250"/>
      <c r="C2233" s="251"/>
      <c r="D2233" s="252" t="s">
        <v>148</v>
      </c>
      <c r="E2233" s="253" t="s">
        <v>1</v>
      </c>
      <c r="F2233" s="254" t="s">
        <v>2621</v>
      </c>
      <c r="G2233" s="251"/>
      <c r="H2233" s="255">
        <v>333.804</v>
      </c>
      <c r="I2233" s="256"/>
      <c r="J2233" s="251"/>
      <c r="K2233" s="251"/>
      <c r="L2233" s="257"/>
      <c r="M2233" s="258"/>
      <c r="N2233" s="259"/>
      <c r="O2233" s="259"/>
      <c r="P2233" s="259"/>
      <c r="Q2233" s="259"/>
      <c r="R2233" s="259"/>
      <c r="S2233" s="259"/>
      <c r="T2233" s="260"/>
      <c r="AT2233" s="261" t="s">
        <v>148</v>
      </c>
      <c r="AU2233" s="261" t="s">
        <v>83</v>
      </c>
      <c r="AV2233" s="12" t="s">
        <v>83</v>
      </c>
      <c r="AW2233" s="12" t="s">
        <v>30</v>
      </c>
      <c r="AX2233" s="12" t="s">
        <v>73</v>
      </c>
      <c r="AY2233" s="261" t="s">
        <v>139</v>
      </c>
    </row>
    <row r="2234" spans="2:51" s="12" customFormat="1" ht="12">
      <c r="B2234" s="250"/>
      <c r="C2234" s="251"/>
      <c r="D2234" s="252" t="s">
        <v>148</v>
      </c>
      <c r="E2234" s="253" t="s">
        <v>1</v>
      </c>
      <c r="F2234" s="254" t="s">
        <v>2622</v>
      </c>
      <c r="G2234" s="251"/>
      <c r="H2234" s="255">
        <v>244.155</v>
      </c>
      <c r="I2234" s="256"/>
      <c r="J2234" s="251"/>
      <c r="K2234" s="251"/>
      <c r="L2234" s="257"/>
      <c r="M2234" s="258"/>
      <c r="N2234" s="259"/>
      <c r="O2234" s="259"/>
      <c r="P2234" s="259"/>
      <c r="Q2234" s="259"/>
      <c r="R2234" s="259"/>
      <c r="S2234" s="259"/>
      <c r="T2234" s="260"/>
      <c r="AT2234" s="261" t="s">
        <v>148</v>
      </c>
      <c r="AU2234" s="261" t="s">
        <v>83</v>
      </c>
      <c r="AV2234" s="12" t="s">
        <v>83</v>
      </c>
      <c r="AW2234" s="12" t="s">
        <v>30</v>
      </c>
      <c r="AX2234" s="12" t="s">
        <v>73</v>
      </c>
      <c r="AY2234" s="261" t="s">
        <v>139</v>
      </c>
    </row>
    <row r="2235" spans="2:51" s="12" customFormat="1" ht="12">
      <c r="B2235" s="250"/>
      <c r="C2235" s="251"/>
      <c r="D2235" s="252" t="s">
        <v>148</v>
      </c>
      <c r="E2235" s="253" t="s">
        <v>1</v>
      </c>
      <c r="F2235" s="254" t="s">
        <v>2728</v>
      </c>
      <c r="G2235" s="251"/>
      <c r="H2235" s="255">
        <v>2339.46</v>
      </c>
      <c r="I2235" s="256"/>
      <c r="J2235" s="251"/>
      <c r="K2235" s="251"/>
      <c r="L2235" s="257"/>
      <c r="M2235" s="258"/>
      <c r="N2235" s="259"/>
      <c r="O2235" s="259"/>
      <c r="P2235" s="259"/>
      <c r="Q2235" s="259"/>
      <c r="R2235" s="259"/>
      <c r="S2235" s="259"/>
      <c r="T2235" s="260"/>
      <c r="AT2235" s="261" t="s">
        <v>148</v>
      </c>
      <c r="AU2235" s="261" t="s">
        <v>83</v>
      </c>
      <c r="AV2235" s="12" t="s">
        <v>83</v>
      </c>
      <c r="AW2235" s="12" t="s">
        <v>30</v>
      </c>
      <c r="AX2235" s="12" t="s">
        <v>73</v>
      </c>
      <c r="AY2235" s="261" t="s">
        <v>139</v>
      </c>
    </row>
    <row r="2236" spans="2:51" s="13" customFormat="1" ht="12">
      <c r="B2236" s="262"/>
      <c r="C2236" s="263"/>
      <c r="D2236" s="252" t="s">
        <v>148</v>
      </c>
      <c r="E2236" s="264" t="s">
        <v>1</v>
      </c>
      <c r="F2236" s="265" t="s">
        <v>150</v>
      </c>
      <c r="G2236" s="263"/>
      <c r="H2236" s="266">
        <v>2917.419</v>
      </c>
      <c r="I2236" s="267"/>
      <c r="J2236" s="263"/>
      <c r="K2236" s="263"/>
      <c r="L2236" s="268"/>
      <c r="M2236" s="269"/>
      <c r="N2236" s="270"/>
      <c r="O2236" s="270"/>
      <c r="P2236" s="270"/>
      <c r="Q2236" s="270"/>
      <c r="R2236" s="270"/>
      <c r="S2236" s="270"/>
      <c r="T2236" s="271"/>
      <c r="AT2236" s="272" t="s">
        <v>148</v>
      </c>
      <c r="AU2236" s="272" t="s">
        <v>83</v>
      </c>
      <c r="AV2236" s="13" t="s">
        <v>146</v>
      </c>
      <c r="AW2236" s="13" t="s">
        <v>30</v>
      </c>
      <c r="AX2236" s="13" t="s">
        <v>81</v>
      </c>
      <c r="AY2236" s="272" t="s">
        <v>139</v>
      </c>
    </row>
    <row r="2237" spans="2:65" s="1" customFormat="1" ht="24" customHeight="1">
      <c r="B2237" s="38"/>
      <c r="C2237" s="273" t="s">
        <v>2729</v>
      </c>
      <c r="D2237" s="273" t="s">
        <v>174</v>
      </c>
      <c r="E2237" s="274" t="s">
        <v>2730</v>
      </c>
      <c r="F2237" s="275" t="s">
        <v>2731</v>
      </c>
      <c r="G2237" s="276" t="s">
        <v>433</v>
      </c>
      <c r="H2237" s="277">
        <v>3355.032</v>
      </c>
      <c r="I2237" s="278"/>
      <c r="J2237" s="279">
        <f>ROUND(I2237*H2237,2)</f>
        <v>0</v>
      </c>
      <c r="K2237" s="275" t="s">
        <v>145</v>
      </c>
      <c r="L2237" s="280"/>
      <c r="M2237" s="281" t="s">
        <v>1</v>
      </c>
      <c r="N2237" s="282" t="s">
        <v>38</v>
      </c>
      <c r="O2237" s="86"/>
      <c r="P2237" s="246">
        <f>O2237*H2237</f>
        <v>0</v>
      </c>
      <c r="Q2237" s="246">
        <v>0.0049</v>
      </c>
      <c r="R2237" s="246">
        <f>Q2237*H2237</f>
        <v>16.4396568</v>
      </c>
      <c r="S2237" s="246">
        <v>0</v>
      </c>
      <c r="T2237" s="247">
        <f>S2237*H2237</f>
        <v>0</v>
      </c>
      <c r="AR2237" s="248" t="s">
        <v>609</v>
      </c>
      <c r="AT2237" s="248" t="s">
        <v>174</v>
      </c>
      <c r="AU2237" s="248" t="s">
        <v>83</v>
      </c>
      <c r="AY2237" s="17" t="s">
        <v>139</v>
      </c>
      <c r="BE2237" s="249">
        <f>IF(N2237="základní",J2237,0)</f>
        <v>0</v>
      </c>
      <c r="BF2237" s="249">
        <f>IF(N2237="snížená",J2237,0)</f>
        <v>0</v>
      </c>
      <c r="BG2237" s="249">
        <f>IF(N2237="zákl. přenesená",J2237,0)</f>
        <v>0</v>
      </c>
      <c r="BH2237" s="249">
        <f>IF(N2237="sníž. přenesená",J2237,0)</f>
        <v>0</v>
      </c>
      <c r="BI2237" s="249">
        <f>IF(N2237="nulová",J2237,0)</f>
        <v>0</v>
      </c>
      <c r="BJ2237" s="17" t="s">
        <v>81</v>
      </c>
      <c r="BK2237" s="249">
        <f>ROUND(I2237*H2237,2)</f>
        <v>0</v>
      </c>
      <c r="BL2237" s="17" t="s">
        <v>230</v>
      </c>
      <c r="BM2237" s="248" t="s">
        <v>2732</v>
      </c>
    </row>
    <row r="2238" spans="2:51" s="12" customFormat="1" ht="12">
      <c r="B2238" s="250"/>
      <c r="C2238" s="251"/>
      <c r="D2238" s="252" t="s">
        <v>148</v>
      </c>
      <c r="E2238" s="253" t="s">
        <v>1</v>
      </c>
      <c r="F2238" s="254" t="s">
        <v>2733</v>
      </c>
      <c r="G2238" s="251"/>
      <c r="H2238" s="255">
        <v>3355.032</v>
      </c>
      <c r="I2238" s="256"/>
      <c r="J2238" s="251"/>
      <c r="K2238" s="251"/>
      <c r="L2238" s="257"/>
      <c r="M2238" s="258"/>
      <c r="N2238" s="259"/>
      <c r="O2238" s="259"/>
      <c r="P2238" s="259"/>
      <c r="Q2238" s="259"/>
      <c r="R2238" s="259"/>
      <c r="S2238" s="259"/>
      <c r="T2238" s="260"/>
      <c r="AT2238" s="261" t="s">
        <v>148</v>
      </c>
      <c r="AU2238" s="261" t="s">
        <v>83</v>
      </c>
      <c r="AV2238" s="12" t="s">
        <v>83</v>
      </c>
      <c r="AW2238" s="12" t="s">
        <v>30</v>
      </c>
      <c r="AX2238" s="12" t="s">
        <v>73</v>
      </c>
      <c r="AY2238" s="261" t="s">
        <v>139</v>
      </c>
    </row>
    <row r="2239" spans="2:51" s="13" customFormat="1" ht="12">
      <c r="B2239" s="262"/>
      <c r="C2239" s="263"/>
      <c r="D2239" s="252" t="s">
        <v>148</v>
      </c>
      <c r="E2239" s="264" t="s">
        <v>1</v>
      </c>
      <c r="F2239" s="265" t="s">
        <v>150</v>
      </c>
      <c r="G2239" s="263"/>
      <c r="H2239" s="266">
        <v>3355.032</v>
      </c>
      <c r="I2239" s="267"/>
      <c r="J2239" s="263"/>
      <c r="K2239" s="263"/>
      <c r="L2239" s="268"/>
      <c r="M2239" s="269"/>
      <c r="N2239" s="270"/>
      <c r="O2239" s="270"/>
      <c r="P2239" s="270"/>
      <c r="Q2239" s="270"/>
      <c r="R2239" s="270"/>
      <c r="S2239" s="270"/>
      <c r="T2239" s="271"/>
      <c r="AT2239" s="272" t="s">
        <v>148</v>
      </c>
      <c r="AU2239" s="272" t="s">
        <v>83</v>
      </c>
      <c r="AV2239" s="13" t="s">
        <v>146</v>
      </c>
      <c r="AW2239" s="13" t="s">
        <v>30</v>
      </c>
      <c r="AX2239" s="13" t="s">
        <v>81</v>
      </c>
      <c r="AY2239" s="272" t="s">
        <v>139</v>
      </c>
    </row>
    <row r="2240" spans="2:65" s="1" customFormat="1" ht="24" customHeight="1">
      <c r="B2240" s="38"/>
      <c r="C2240" s="237" t="s">
        <v>2734</v>
      </c>
      <c r="D2240" s="237" t="s">
        <v>141</v>
      </c>
      <c r="E2240" s="238" t="s">
        <v>2735</v>
      </c>
      <c r="F2240" s="239" t="s">
        <v>2736</v>
      </c>
      <c r="G2240" s="240" t="s">
        <v>433</v>
      </c>
      <c r="H2240" s="241">
        <v>1896.087</v>
      </c>
      <c r="I2240" s="242"/>
      <c r="J2240" s="243">
        <f>ROUND(I2240*H2240,2)</f>
        <v>0</v>
      </c>
      <c r="K2240" s="239" t="s">
        <v>145</v>
      </c>
      <c r="L2240" s="43"/>
      <c r="M2240" s="244" t="s">
        <v>1</v>
      </c>
      <c r="N2240" s="245" t="s">
        <v>38</v>
      </c>
      <c r="O2240" s="86"/>
      <c r="P2240" s="246">
        <f>O2240*H2240</f>
        <v>0</v>
      </c>
      <c r="Q2240" s="246">
        <v>0.0004</v>
      </c>
      <c r="R2240" s="246">
        <f>Q2240*H2240</f>
        <v>0.7584348000000001</v>
      </c>
      <c r="S2240" s="246">
        <v>0</v>
      </c>
      <c r="T2240" s="247">
        <f>S2240*H2240</f>
        <v>0</v>
      </c>
      <c r="AR2240" s="248" t="s">
        <v>230</v>
      </c>
      <c r="AT2240" s="248" t="s">
        <v>141</v>
      </c>
      <c r="AU2240" s="248" t="s">
        <v>83</v>
      </c>
      <c r="AY2240" s="17" t="s">
        <v>139</v>
      </c>
      <c r="BE2240" s="249">
        <f>IF(N2240="základní",J2240,0)</f>
        <v>0</v>
      </c>
      <c r="BF2240" s="249">
        <f>IF(N2240="snížená",J2240,0)</f>
        <v>0</v>
      </c>
      <c r="BG2240" s="249">
        <f>IF(N2240="zákl. přenesená",J2240,0)</f>
        <v>0</v>
      </c>
      <c r="BH2240" s="249">
        <f>IF(N2240="sníž. přenesená",J2240,0)</f>
        <v>0</v>
      </c>
      <c r="BI2240" s="249">
        <f>IF(N2240="nulová",J2240,0)</f>
        <v>0</v>
      </c>
      <c r="BJ2240" s="17" t="s">
        <v>81</v>
      </c>
      <c r="BK2240" s="249">
        <f>ROUND(I2240*H2240,2)</f>
        <v>0</v>
      </c>
      <c r="BL2240" s="17" t="s">
        <v>230</v>
      </c>
      <c r="BM2240" s="248" t="s">
        <v>2737</v>
      </c>
    </row>
    <row r="2241" spans="2:51" s="14" customFormat="1" ht="12">
      <c r="B2241" s="289"/>
      <c r="C2241" s="290"/>
      <c r="D2241" s="252" t="s">
        <v>148</v>
      </c>
      <c r="E2241" s="291" t="s">
        <v>1</v>
      </c>
      <c r="F2241" s="292" t="s">
        <v>1662</v>
      </c>
      <c r="G2241" s="290"/>
      <c r="H2241" s="291" t="s">
        <v>1</v>
      </c>
      <c r="I2241" s="293"/>
      <c r="J2241" s="290"/>
      <c r="K2241" s="290"/>
      <c r="L2241" s="294"/>
      <c r="M2241" s="295"/>
      <c r="N2241" s="296"/>
      <c r="O2241" s="296"/>
      <c r="P2241" s="296"/>
      <c r="Q2241" s="296"/>
      <c r="R2241" s="296"/>
      <c r="S2241" s="296"/>
      <c r="T2241" s="297"/>
      <c r="AT2241" s="298" t="s">
        <v>148</v>
      </c>
      <c r="AU2241" s="298" t="s">
        <v>83</v>
      </c>
      <c r="AV2241" s="14" t="s">
        <v>81</v>
      </c>
      <c r="AW2241" s="14" t="s">
        <v>30</v>
      </c>
      <c r="AX2241" s="14" t="s">
        <v>73</v>
      </c>
      <c r="AY2241" s="298" t="s">
        <v>139</v>
      </c>
    </row>
    <row r="2242" spans="2:51" s="12" customFormat="1" ht="12">
      <c r="B2242" s="250"/>
      <c r="C2242" s="251"/>
      <c r="D2242" s="252" t="s">
        <v>148</v>
      </c>
      <c r="E2242" s="253" t="s">
        <v>1</v>
      </c>
      <c r="F2242" s="254" t="s">
        <v>2633</v>
      </c>
      <c r="G2242" s="251"/>
      <c r="H2242" s="255">
        <v>20</v>
      </c>
      <c r="I2242" s="256"/>
      <c r="J2242" s="251"/>
      <c r="K2242" s="251"/>
      <c r="L2242" s="257"/>
      <c r="M2242" s="258"/>
      <c r="N2242" s="259"/>
      <c r="O2242" s="259"/>
      <c r="P2242" s="259"/>
      <c r="Q2242" s="259"/>
      <c r="R2242" s="259"/>
      <c r="S2242" s="259"/>
      <c r="T2242" s="260"/>
      <c r="AT2242" s="261" t="s">
        <v>148</v>
      </c>
      <c r="AU2242" s="261" t="s">
        <v>83</v>
      </c>
      <c r="AV2242" s="12" t="s">
        <v>83</v>
      </c>
      <c r="AW2242" s="12" t="s">
        <v>30</v>
      </c>
      <c r="AX2242" s="12" t="s">
        <v>73</v>
      </c>
      <c r="AY2242" s="261" t="s">
        <v>139</v>
      </c>
    </row>
    <row r="2243" spans="2:51" s="12" customFormat="1" ht="12">
      <c r="B2243" s="250"/>
      <c r="C2243" s="251"/>
      <c r="D2243" s="252" t="s">
        <v>148</v>
      </c>
      <c r="E2243" s="253" t="s">
        <v>1</v>
      </c>
      <c r="F2243" s="254" t="s">
        <v>2634</v>
      </c>
      <c r="G2243" s="251"/>
      <c r="H2243" s="255">
        <v>123.845</v>
      </c>
      <c r="I2243" s="256"/>
      <c r="J2243" s="251"/>
      <c r="K2243" s="251"/>
      <c r="L2243" s="257"/>
      <c r="M2243" s="258"/>
      <c r="N2243" s="259"/>
      <c r="O2243" s="259"/>
      <c r="P2243" s="259"/>
      <c r="Q2243" s="259"/>
      <c r="R2243" s="259"/>
      <c r="S2243" s="259"/>
      <c r="T2243" s="260"/>
      <c r="AT2243" s="261" t="s">
        <v>148</v>
      </c>
      <c r="AU2243" s="261" t="s">
        <v>83</v>
      </c>
      <c r="AV2243" s="12" t="s">
        <v>83</v>
      </c>
      <c r="AW2243" s="12" t="s">
        <v>30</v>
      </c>
      <c r="AX2243" s="12" t="s">
        <v>73</v>
      </c>
      <c r="AY2243" s="261" t="s">
        <v>139</v>
      </c>
    </row>
    <row r="2244" spans="2:51" s="12" customFormat="1" ht="12">
      <c r="B2244" s="250"/>
      <c r="C2244" s="251"/>
      <c r="D2244" s="252" t="s">
        <v>148</v>
      </c>
      <c r="E2244" s="253" t="s">
        <v>1</v>
      </c>
      <c r="F2244" s="254" t="s">
        <v>2635</v>
      </c>
      <c r="G2244" s="251"/>
      <c r="H2244" s="255">
        <v>101.05</v>
      </c>
      <c r="I2244" s="256"/>
      <c r="J2244" s="251"/>
      <c r="K2244" s="251"/>
      <c r="L2244" s="257"/>
      <c r="M2244" s="258"/>
      <c r="N2244" s="259"/>
      <c r="O2244" s="259"/>
      <c r="P2244" s="259"/>
      <c r="Q2244" s="259"/>
      <c r="R2244" s="259"/>
      <c r="S2244" s="259"/>
      <c r="T2244" s="260"/>
      <c r="AT2244" s="261" t="s">
        <v>148</v>
      </c>
      <c r="AU2244" s="261" t="s">
        <v>83</v>
      </c>
      <c r="AV2244" s="12" t="s">
        <v>83</v>
      </c>
      <c r="AW2244" s="12" t="s">
        <v>30</v>
      </c>
      <c r="AX2244" s="12" t="s">
        <v>73</v>
      </c>
      <c r="AY2244" s="261" t="s">
        <v>139</v>
      </c>
    </row>
    <row r="2245" spans="2:51" s="12" customFormat="1" ht="12">
      <c r="B2245" s="250"/>
      <c r="C2245" s="251"/>
      <c r="D2245" s="252" t="s">
        <v>148</v>
      </c>
      <c r="E2245" s="253" t="s">
        <v>1</v>
      </c>
      <c r="F2245" s="254" t="s">
        <v>2636</v>
      </c>
      <c r="G2245" s="251"/>
      <c r="H2245" s="255">
        <v>210.842</v>
      </c>
      <c r="I2245" s="256"/>
      <c r="J2245" s="251"/>
      <c r="K2245" s="251"/>
      <c r="L2245" s="257"/>
      <c r="M2245" s="258"/>
      <c r="N2245" s="259"/>
      <c r="O2245" s="259"/>
      <c r="P2245" s="259"/>
      <c r="Q2245" s="259"/>
      <c r="R2245" s="259"/>
      <c r="S2245" s="259"/>
      <c r="T2245" s="260"/>
      <c r="AT2245" s="261" t="s">
        <v>148</v>
      </c>
      <c r="AU2245" s="261" t="s">
        <v>83</v>
      </c>
      <c r="AV2245" s="12" t="s">
        <v>83</v>
      </c>
      <c r="AW2245" s="12" t="s">
        <v>30</v>
      </c>
      <c r="AX2245" s="12" t="s">
        <v>73</v>
      </c>
      <c r="AY2245" s="261" t="s">
        <v>139</v>
      </c>
    </row>
    <row r="2246" spans="2:51" s="14" customFormat="1" ht="12">
      <c r="B2246" s="289"/>
      <c r="C2246" s="290"/>
      <c r="D2246" s="252" t="s">
        <v>148</v>
      </c>
      <c r="E2246" s="291" t="s">
        <v>1</v>
      </c>
      <c r="F2246" s="292" t="s">
        <v>636</v>
      </c>
      <c r="G2246" s="290"/>
      <c r="H2246" s="291" t="s">
        <v>1</v>
      </c>
      <c r="I2246" s="293"/>
      <c r="J2246" s="290"/>
      <c r="K2246" s="290"/>
      <c r="L2246" s="294"/>
      <c r="M2246" s="295"/>
      <c r="N2246" s="296"/>
      <c r="O2246" s="296"/>
      <c r="P2246" s="296"/>
      <c r="Q2246" s="296"/>
      <c r="R2246" s="296"/>
      <c r="S2246" s="296"/>
      <c r="T2246" s="297"/>
      <c r="AT2246" s="298" t="s">
        <v>148</v>
      </c>
      <c r="AU2246" s="298" t="s">
        <v>83</v>
      </c>
      <c r="AV2246" s="14" t="s">
        <v>81</v>
      </c>
      <c r="AW2246" s="14" t="s">
        <v>30</v>
      </c>
      <c r="AX2246" s="14" t="s">
        <v>73</v>
      </c>
      <c r="AY2246" s="298" t="s">
        <v>139</v>
      </c>
    </row>
    <row r="2247" spans="2:51" s="12" customFormat="1" ht="12">
      <c r="B2247" s="250"/>
      <c r="C2247" s="251"/>
      <c r="D2247" s="252" t="s">
        <v>148</v>
      </c>
      <c r="E2247" s="253" t="s">
        <v>1</v>
      </c>
      <c r="F2247" s="254" t="s">
        <v>2637</v>
      </c>
      <c r="G2247" s="251"/>
      <c r="H2247" s="255">
        <v>148.644</v>
      </c>
      <c r="I2247" s="256"/>
      <c r="J2247" s="251"/>
      <c r="K2247" s="251"/>
      <c r="L2247" s="257"/>
      <c r="M2247" s="258"/>
      <c r="N2247" s="259"/>
      <c r="O2247" s="259"/>
      <c r="P2247" s="259"/>
      <c r="Q2247" s="259"/>
      <c r="R2247" s="259"/>
      <c r="S2247" s="259"/>
      <c r="T2247" s="260"/>
      <c r="AT2247" s="261" t="s">
        <v>148</v>
      </c>
      <c r="AU2247" s="261" t="s">
        <v>83</v>
      </c>
      <c r="AV2247" s="12" t="s">
        <v>83</v>
      </c>
      <c r="AW2247" s="12" t="s">
        <v>30</v>
      </c>
      <c r="AX2247" s="12" t="s">
        <v>73</v>
      </c>
      <c r="AY2247" s="261" t="s">
        <v>139</v>
      </c>
    </row>
    <row r="2248" spans="2:51" s="12" customFormat="1" ht="12">
      <c r="B2248" s="250"/>
      <c r="C2248" s="251"/>
      <c r="D2248" s="252" t="s">
        <v>148</v>
      </c>
      <c r="E2248" s="253" t="s">
        <v>1</v>
      </c>
      <c r="F2248" s="254" t="s">
        <v>2638</v>
      </c>
      <c r="G2248" s="251"/>
      <c r="H2248" s="255">
        <v>15.398</v>
      </c>
      <c r="I2248" s="256"/>
      <c r="J2248" s="251"/>
      <c r="K2248" s="251"/>
      <c r="L2248" s="257"/>
      <c r="M2248" s="258"/>
      <c r="N2248" s="259"/>
      <c r="O2248" s="259"/>
      <c r="P2248" s="259"/>
      <c r="Q2248" s="259"/>
      <c r="R2248" s="259"/>
      <c r="S2248" s="259"/>
      <c r="T2248" s="260"/>
      <c r="AT2248" s="261" t="s">
        <v>148</v>
      </c>
      <c r="AU2248" s="261" t="s">
        <v>83</v>
      </c>
      <c r="AV2248" s="12" t="s">
        <v>83</v>
      </c>
      <c r="AW2248" s="12" t="s">
        <v>30</v>
      </c>
      <c r="AX2248" s="12" t="s">
        <v>73</v>
      </c>
      <c r="AY2248" s="261" t="s">
        <v>139</v>
      </c>
    </row>
    <row r="2249" spans="2:51" s="12" customFormat="1" ht="12">
      <c r="B2249" s="250"/>
      <c r="C2249" s="251"/>
      <c r="D2249" s="252" t="s">
        <v>148</v>
      </c>
      <c r="E2249" s="253" t="s">
        <v>1</v>
      </c>
      <c r="F2249" s="254" t="s">
        <v>2639</v>
      </c>
      <c r="G2249" s="251"/>
      <c r="H2249" s="255">
        <v>12.25</v>
      </c>
      <c r="I2249" s="256"/>
      <c r="J2249" s="251"/>
      <c r="K2249" s="251"/>
      <c r="L2249" s="257"/>
      <c r="M2249" s="258"/>
      <c r="N2249" s="259"/>
      <c r="O2249" s="259"/>
      <c r="P2249" s="259"/>
      <c r="Q2249" s="259"/>
      <c r="R2249" s="259"/>
      <c r="S2249" s="259"/>
      <c r="T2249" s="260"/>
      <c r="AT2249" s="261" t="s">
        <v>148</v>
      </c>
      <c r="AU2249" s="261" t="s">
        <v>83</v>
      </c>
      <c r="AV2249" s="12" t="s">
        <v>83</v>
      </c>
      <c r="AW2249" s="12" t="s">
        <v>30</v>
      </c>
      <c r="AX2249" s="12" t="s">
        <v>73</v>
      </c>
      <c r="AY2249" s="261" t="s">
        <v>139</v>
      </c>
    </row>
    <row r="2250" spans="2:51" s="13" customFormat="1" ht="12">
      <c r="B2250" s="262"/>
      <c r="C2250" s="263"/>
      <c r="D2250" s="252" t="s">
        <v>148</v>
      </c>
      <c r="E2250" s="264" t="s">
        <v>1</v>
      </c>
      <c r="F2250" s="265" t="s">
        <v>150</v>
      </c>
      <c r="G2250" s="263"/>
      <c r="H2250" s="266">
        <v>632.029</v>
      </c>
      <c r="I2250" s="267"/>
      <c r="J2250" s="263"/>
      <c r="K2250" s="263"/>
      <c r="L2250" s="268"/>
      <c r="M2250" s="269"/>
      <c r="N2250" s="270"/>
      <c r="O2250" s="270"/>
      <c r="P2250" s="270"/>
      <c r="Q2250" s="270"/>
      <c r="R2250" s="270"/>
      <c r="S2250" s="270"/>
      <c r="T2250" s="271"/>
      <c r="AT2250" s="272" t="s">
        <v>148</v>
      </c>
      <c r="AU2250" s="272" t="s">
        <v>83</v>
      </c>
      <c r="AV2250" s="13" t="s">
        <v>146</v>
      </c>
      <c r="AW2250" s="13" t="s">
        <v>30</v>
      </c>
      <c r="AX2250" s="13" t="s">
        <v>73</v>
      </c>
      <c r="AY2250" s="272" t="s">
        <v>139</v>
      </c>
    </row>
    <row r="2251" spans="2:51" s="12" customFormat="1" ht="12">
      <c r="B2251" s="250"/>
      <c r="C2251" s="251"/>
      <c r="D2251" s="252" t="s">
        <v>148</v>
      </c>
      <c r="E2251" s="253" t="s">
        <v>1</v>
      </c>
      <c r="F2251" s="254" t="s">
        <v>2738</v>
      </c>
      <c r="G2251" s="251"/>
      <c r="H2251" s="255">
        <v>1896.087</v>
      </c>
      <c r="I2251" s="256"/>
      <c r="J2251" s="251"/>
      <c r="K2251" s="251"/>
      <c r="L2251" s="257"/>
      <c r="M2251" s="258"/>
      <c r="N2251" s="259"/>
      <c r="O2251" s="259"/>
      <c r="P2251" s="259"/>
      <c r="Q2251" s="259"/>
      <c r="R2251" s="259"/>
      <c r="S2251" s="259"/>
      <c r="T2251" s="260"/>
      <c r="AT2251" s="261" t="s">
        <v>148</v>
      </c>
      <c r="AU2251" s="261" t="s">
        <v>83</v>
      </c>
      <c r="AV2251" s="12" t="s">
        <v>83</v>
      </c>
      <c r="AW2251" s="12" t="s">
        <v>30</v>
      </c>
      <c r="AX2251" s="12" t="s">
        <v>81</v>
      </c>
      <c r="AY2251" s="261" t="s">
        <v>139</v>
      </c>
    </row>
    <row r="2252" spans="2:65" s="1" customFormat="1" ht="24" customHeight="1">
      <c r="B2252" s="38"/>
      <c r="C2252" s="273" t="s">
        <v>2739</v>
      </c>
      <c r="D2252" s="273" t="s">
        <v>174</v>
      </c>
      <c r="E2252" s="274" t="s">
        <v>2730</v>
      </c>
      <c r="F2252" s="275" t="s">
        <v>2731</v>
      </c>
      <c r="G2252" s="276" t="s">
        <v>433</v>
      </c>
      <c r="H2252" s="277">
        <v>2275.304</v>
      </c>
      <c r="I2252" s="278"/>
      <c r="J2252" s="279">
        <f>ROUND(I2252*H2252,2)</f>
        <v>0</v>
      </c>
      <c r="K2252" s="275" t="s">
        <v>145</v>
      </c>
      <c r="L2252" s="280"/>
      <c r="M2252" s="281" t="s">
        <v>1</v>
      </c>
      <c r="N2252" s="282" t="s">
        <v>38</v>
      </c>
      <c r="O2252" s="86"/>
      <c r="P2252" s="246">
        <f>O2252*H2252</f>
        <v>0</v>
      </c>
      <c r="Q2252" s="246">
        <v>0.0049</v>
      </c>
      <c r="R2252" s="246">
        <f>Q2252*H2252</f>
        <v>11.1489896</v>
      </c>
      <c r="S2252" s="246">
        <v>0</v>
      </c>
      <c r="T2252" s="247">
        <f>S2252*H2252</f>
        <v>0</v>
      </c>
      <c r="AR2252" s="248" t="s">
        <v>609</v>
      </c>
      <c r="AT2252" s="248" t="s">
        <v>174</v>
      </c>
      <c r="AU2252" s="248" t="s">
        <v>83</v>
      </c>
      <c r="AY2252" s="17" t="s">
        <v>139</v>
      </c>
      <c r="BE2252" s="249">
        <f>IF(N2252="základní",J2252,0)</f>
        <v>0</v>
      </c>
      <c r="BF2252" s="249">
        <f>IF(N2252="snížená",J2252,0)</f>
        <v>0</v>
      </c>
      <c r="BG2252" s="249">
        <f>IF(N2252="zákl. přenesená",J2252,0)</f>
        <v>0</v>
      </c>
      <c r="BH2252" s="249">
        <f>IF(N2252="sníž. přenesená",J2252,0)</f>
        <v>0</v>
      </c>
      <c r="BI2252" s="249">
        <f>IF(N2252="nulová",J2252,0)</f>
        <v>0</v>
      </c>
      <c r="BJ2252" s="17" t="s">
        <v>81</v>
      </c>
      <c r="BK2252" s="249">
        <f>ROUND(I2252*H2252,2)</f>
        <v>0</v>
      </c>
      <c r="BL2252" s="17" t="s">
        <v>230</v>
      </c>
      <c r="BM2252" s="248" t="s">
        <v>2740</v>
      </c>
    </row>
    <row r="2253" spans="2:51" s="12" customFormat="1" ht="12">
      <c r="B2253" s="250"/>
      <c r="C2253" s="251"/>
      <c r="D2253" s="252" t="s">
        <v>148</v>
      </c>
      <c r="E2253" s="253" t="s">
        <v>1</v>
      </c>
      <c r="F2253" s="254" t="s">
        <v>2741</v>
      </c>
      <c r="G2253" s="251"/>
      <c r="H2253" s="255">
        <v>2275.304</v>
      </c>
      <c r="I2253" s="256"/>
      <c r="J2253" s="251"/>
      <c r="K2253" s="251"/>
      <c r="L2253" s="257"/>
      <c r="M2253" s="258"/>
      <c r="N2253" s="259"/>
      <c r="O2253" s="259"/>
      <c r="P2253" s="259"/>
      <c r="Q2253" s="259"/>
      <c r="R2253" s="259"/>
      <c r="S2253" s="259"/>
      <c r="T2253" s="260"/>
      <c r="AT2253" s="261" t="s">
        <v>148</v>
      </c>
      <c r="AU2253" s="261" t="s">
        <v>83</v>
      </c>
      <c r="AV2253" s="12" t="s">
        <v>83</v>
      </c>
      <c r="AW2253" s="12" t="s">
        <v>30</v>
      </c>
      <c r="AX2253" s="12" t="s">
        <v>73</v>
      </c>
      <c r="AY2253" s="261" t="s">
        <v>139</v>
      </c>
    </row>
    <row r="2254" spans="2:51" s="13" customFormat="1" ht="12">
      <c r="B2254" s="262"/>
      <c r="C2254" s="263"/>
      <c r="D2254" s="252" t="s">
        <v>148</v>
      </c>
      <c r="E2254" s="264" t="s">
        <v>1</v>
      </c>
      <c r="F2254" s="265" t="s">
        <v>150</v>
      </c>
      <c r="G2254" s="263"/>
      <c r="H2254" s="266">
        <v>2275.304</v>
      </c>
      <c r="I2254" s="267"/>
      <c r="J2254" s="263"/>
      <c r="K2254" s="263"/>
      <c r="L2254" s="268"/>
      <c r="M2254" s="269"/>
      <c r="N2254" s="270"/>
      <c r="O2254" s="270"/>
      <c r="P2254" s="270"/>
      <c r="Q2254" s="270"/>
      <c r="R2254" s="270"/>
      <c r="S2254" s="270"/>
      <c r="T2254" s="271"/>
      <c r="AT2254" s="272" t="s">
        <v>148</v>
      </c>
      <c r="AU2254" s="272" t="s">
        <v>83</v>
      </c>
      <c r="AV2254" s="13" t="s">
        <v>146</v>
      </c>
      <c r="AW2254" s="13" t="s">
        <v>30</v>
      </c>
      <c r="AX2254" s="13" t="s">
        <v>81</v>
      </c>
      <c r="AY2254" s="272" t="s">
        <v>139</v>
      </c>
    </row>
    <row r="2255" spans="2:65" s="1" customFormat="1" ht="24" customHeight="1">
      <c r="B2255" s="38"/>
      <c r="C2255" s="237" t="s">
        <v>2742</v>
      </c>
      <c r="D2255" s="237" t="s">
        <v>141</v>
      </c>
      <c r="E2255" s="238" t="s">
        <v>2743</v>
      </c>
      <c r="F2255" s="239" t="s">
        <v>2744</v>
      </c>
      <c r="G2255" s="240" t="s">
        <v>433</v>
      </c>
      <c r="H2255" s="241">
        <v>618.184</v>
      </c>
      <c r="I2255" s="242"/>
      <c r="J2255" s="243">
        <f>ROUND(I2255*H2255,2)</f>
        <v>0</v>
      </c>
      <c r="K2255" s="239" t="s">
        <v>145</v>
      </c>
      <c r="L2255" s="43"/>
      <c r="M2255" s="244" t="s">
        <v>1</v>
      </c>
      <c r="N2255" s="245" t="s">
        <v>38</v>
      </c>
      <c r="O2255" s="86"/>
      <c r="P2255" s="246">
        <f>O2255*H2255</f>
        <v>0</v>
      </c>
      <c r="Q2255" s="246">
        <v>0</v>
      </c>
      <c r="R2255" s="246">
        <f>Q2255*H2255</f>
        <v>0</v>
      </c>
      <c r="S2255" s="246">
        <v>0</v>
      </c>
      <c r="T2255" s="247">
        <f>S2255*H2255</f>
        <v>0</v>
      </c>
      <c r="AR2255" s="248" t="s">
        <v>230</v>
      </c>
      <c r="AT2255" s="248" t="s">
        <v>141</v>
      </c>
      <c r="AU2255" s="248" t="s">
        <v>83</v>
      </c>
      <c r="AY2255" s="17" t="s">
        <v>139</v>
      </c>
      <c r="BE2255" s="249">
        <f>IF(N2255="základní",J2255,0)</f>
        <v>0</v>
      </c>
      <c r="BF2255" s="249">
        <f>IF(N2255="snížená",J2255,0)</f>
        <v>0</v>
      </c>
      <c r="BG2255" s="249">
        <f>IF(N2255="zákl. přenesená",J2255,0)</f>
        <v>0</v>
      </c>
      <c r="BH2255" s="249">
        <f>IF(N2255="sníž. přenesená",J2255,0)</f>
        <v>0</v>
      </c>
      <c r="BI2255" s="249">
        <f>IF(N2255="nulová",J2255,0)</f>
        <v>0</v>
      </c>
      <c r="BJ2255" s="17" t="s">
        <v>81</v>
      </c>
      <c r="BK2255" s="249">
        <f>ROUND(I2255*H2255,2)</f>
        <v>0</v>
      </c>
      <c r="BL2255" s="17" t="s">
        <v>230</v>
      </c>
      <c r="BM2255" s="248" t="s">
        <v>2745</v>
      </c>
    </row>
    <row r="2256" spans="2:51" s="14" customFormat="1" ht="12">
      <c r="B2256" s="289"/>
      <c r="C2256" s="290"/>
      <c r="D2256" s="252" t="s">
        <v>148</v>
      </c>
      <c r="E2256" s="291" t="s">
        <v>1</v>
      </c>
      <c r="F2256" s="292" t="s">
        <v>2746</v>
      </c>
      <c r="G2256" s="290"/>
      <c r="H2256" s="291" t="s">
        <v>1</v>
      </c>
      <c r="I2256" s="293"/>
      <c r="J2256" s="290"/>
      <c r="K2256" s="290"/>
      <c r="L2256" s="294"/>
      <c r="M2256" s="295"/>
      <c r="N2256" s="296"/>
      <c r="O2256" s="296"/>
      <c r="P2256" s="296"/>
      <c r="Q2256" s="296"/>
      <c r="R2256" s="296"/>
      <c r="S2256" s="296"/>
      <c r="T2256" s="297"/>
      <c r="AT2256" s="298" t="s">
        <v>148</v>
      </c>
      <c r="AU2256" s="298" t="s">
        <v>83</v>
      </c>
      <c r="AV2256" s="14" t="s">
        <v>81</v>
      </c>
      <c r="AW2256" s="14" t="s">
        <v>30</v>
      </c>
      <c r="AX2256" s="14" t="s">
        <v>73</v>
      </c>
      <c r="AY2256" s="298" t="s">
        <v>139</v>
      </c>
    </row>
    <row r="2257" spans="2:51" s="12" customFormat="1" ht="12">
      <c r="B2257" s="250"/>
      <c r="C2257" s="251"/>
      <c r="D2257" s="252" t="s">
        <v>148</v>
      </c>
      <c r="E2257" s="253" t="s">
        <v>1</v>
      </c>
      <c r="F2257" s="254" t="s">
        <v>2717</v>
      </c>
      <c r="G2257" s="251"/>
      <c r="H2257" s="255">
        <v>4.2</v>
      </c>
      <c r="I2257" s="256"/>
      <c r="J2257" s="251"/>
      <c r="K2257" s="251"/>
      <c r="L2257" s="257"/>
      <c r="M2257" s="258"/>
      <c r="N2257" s="259"/>
      <c r="O2257" s="259"/>
      <c r="P2257" s="259"/>
      <c r="Q2257" s="259"/>
      <c r="R2257" s="259"/>
      <c r="S2257" s="259"/>
      <c r="T2257" s="260"/>
      <c r="AT2257" s="261" t="s">
        <v>148</v>
      </c>
      <c r="AU2257" s="261" t="s">
        <v>83</v>
      </c>
      <c r="AV2257" s="12" t="s">
        <v>83</v>
      </c>
      <c r="AW2257" s="12" t="s">
        <v>30</v>
      </c>
      <c r="AX2257" s="12" t="s">
        <v>73</v>
      </c>
      <c r="AY2257" s="261" t="s">
        <v>139</v>
      </c>
    </row>
    <row r="2258" spans="2:51" s="12" customFormat="1" ht="12">
      <c r="B2258" s="250"/>
      <c r="C2258" s="251"/>
      <c r="D2258" s="252" t="s">
        <v>148</v>
      </c>
      <c r="E2258" s="253" t="s">
        <v>1</v>
      </c>
      <c r="F2258" s="254" t="s">
        <v>2718</v>
      </c>
      <c r="G2258" s="251"/>
      <c r="H2258" s="255">
        <v>20.8</v>
      </c>
      <c r="I2258" s="256"/>
      <c r="J2258" s="251"/>
      <c r="K2258" s="251"/>
      <c r="L2258" s="257"/>
      <c r="M2258" s="258"/>
      <c r="N2258" s="259"/>
      <c r="O2258" s="259"/>
      <c r="P2258" s="259"/>
      <c r="Q2258" s="259"/>
      <c r="R2258" s="259"/>
      <c r="S2258" s="259"/>
      <c r="T2258" s="260"/>
      <c r="AT2258" s="261" t="s">
        <v>148</v>
      </c>
      <c r="AU2258" s="261" t="s">
        <v>83</v>
      </c>
      <c r="AV2258" s="12" t="s">
        <v>83</v>
      </c>
      <c r="AW2258" s="12" t="s">
        <v>30</v>
      </c>
      <c r="AX2258" s="12" t="s">
        <v>73</v>
      </c>
      <c r="AY2258" s="261" t="s">
        <v>139</v>
      </c>
    </row>
    <row r="2259" spans="2:51" s="12" customFormat="1" ht="12">
      <c r="B2259" s="250"/>
      <c r="C2259" s="251"/>
      <c r="D2259" s="252" t="s">
        <v>148</v>
      </c>
      <c r="E2259" s="253" t="s">
        <v>1</v>
      </c>
      <c r="F2259" s="254" t="s">
        <v>2719</v>
      </c>
      <c r="G2259" s="251"/>
      <c r="H2259" s="255">
        <v>140.505</v>
      </c>
      <c r="I2259" s="256"/>
      <c r="J2259" s="251"/>
      <c r="K2259" s="251"/>
      <c r="L2259" s="257"/>
      <c r="M2259" s="258"/>
      <c r="N2259" s="259"/>
      <c r="O2259" s="259"/>
      <c r="P2259" s="259"/>
      <c r="Q2259" s="259"/>
      <c r="R2259" s="259"/>
      <c r="S2259" s="259"/>
      <c r="T2259" s="260"/>
      <c r="AT2259" s="261" t="s">
        <v>148</v>
      </c>
      <c r="AU2259" s="261" t="s">
        <v>83</v>
      </c>
      <c r="AV2259" s="12" t="s">
        <v>83</v>
      </c>
      <c r="AW2259" s="12" t="s">
        <v>30</v>
      </c>
      <c r="AX2259" s="12" t="s">
        <v>73</v>
      </c>
      <c r="AY2259" s="261" t="s">
        <v>139</v>
      </c>
    </row>
    <row r="2260" spans="2:51" s="12" customFormat="1" ht="12">
      <c r="B2260" s="250"/>
      <c r="C2260" s="251"/>
      <c r="D2260" s="252" t="s">
        <v>148</v>
      </c>
      <c r="E2260" s="253" t="s">
        <v>1</v>
      </c>
      <c r="F2260" s="254" t="s">
        <v>2720</v>
      </c>
      <c r="G2260" s="251"/>
      <c r="H2260" s="255">
        <v>101.99</v>
      </c>
      <c r="I2260" s="256"/>
      <c r="J2260" s="251"/>
      <c r="K2260" s="251"/>
      <c r="L2260" s="257"/>
      <c r="M2260" s="258"/>
      <c r="N2260" s="259"/>
      <c r="O2260" s="259"/>
      <c r="P2260" s="259"/>
      <c r="Q2260" s="259"/>
      <c r="R2260" s="259"/>
      <c r="S2260" s="259"/>
      <c r="T2260" s="260"/>
      <c r="AT2260" s="261" t="s">
        <v>148</v>
      </c>
      <c r="AU2260" s="261" t="s">
        <v>83</v>
      </c>
      <c r="AV2260" s="12" t="s">
        <v>83</v>
      </c>
      <c r="AW2260" s="12" t="s">
        <v>30</v>
      </c>
      <c r="AX2260" s="12" t="s">
        <v>73</v>
      </c>
      <c r="AY2260" s="261" t="s">
        <v>139</v>
      </c>
    </row>
    <row r="2261" spans="2:51" s="12" customFormat="1" ht="12">
      <c r="B2261" s="250"/>
      <c r="C2261" s="251"/>
      <c r="D2261" s="252" t="s">
        <v>148</v>
      </c>
      <c r="E2261" s="253" t="s">
        <v>1</v>
      </c>
      <c r="F2261" s="254" t="s">
        <v>2721</v>
      </c>
      <c r="G2261" s="251"/>
      <c r="H2261" s="255">
        <v>165.3</v>
      </c>
      <c r="I2261" s="256"/>
      <c r="J2261" s="251"/>
      <c r="K2261" s="251"/>
      <c r="L2261" s="257"/>
      <c r="M2261" s="258"/>
      <c r="N2261" s="259"/>
      <c r="O2261" s="259"/>
      <c r="P2261" s="259"/>
      <c r="Q2261" s="259"/>
      <c r="R2261" s="259"/>
      <c r="S2261" s="259"/>
      <c r="T2261" s="260"/>
      <c r="AT2261" s="261" t="s">
        <v>148</v>
      </c>
      <c r="AU2261" s="261" t="s">
        <v>83</v>
      </c>
      <c r="AV2261" s="12" t="s">
        <v>83</v>
      </c>
      <c r="AW2261" s="12" t="s">
        <v>30</v>
      </c>
      <c r="AX2261" s="12" t="s">
        <v>73</v>
      </c>
      <c r="AY2261" s="261" t="s">
        <v>139</v>
      </c>
    </row>
    <row r="2262" spans="2:51" s="12" customFormat="1" ht="12">
      <c r="B2262" s="250"/>
      <c r="C2262" s="251"/>
      <c r="D2262" s="252" t="s">
        <v>148</v>
      </c>
      <c r="E2262" s="253" t="s">
        <v>1</v>
      </c>
      <c r="F2262" s="254" t="s">
        <v>2722</v>
      </c>
      <c r="G2262" s="251"/>
      <c r="H2262" s="255">
        <v>146.895</v>
      </c>
      <c r="I2262" s="256"/>
      <c r="J2262" s="251"/>
      <c r="K2262" s="251"/>
      <c r="L2262" s="257"/>
      <c r="M2262" s="258"/>
      <c r="N2262" s="259"/>
      <c r="O2262" s="259"/>
      <c r="P2262" s="259"/>
      <c r="Q2262" s="259"/>
      <c r="R2262" s="259"/>
      <c r="S2262" s="259"/>
      <c r="T2262" s="260"/>
      <c r="AT2262" s="261" t="s">
        <v>148</v>
      </c>
      <c r="AU2262" s="261" t="s">
        <v>83</v>
      </c>
      <c r="AV2262" s="12" t="s">
        <v>83</v>
      </c>
      <c r="AW2262" s="12" t="s">
        <v>30</v>
      </c>
      <c r="AX2262" s="12" t="s">
        <v>73</v>
      </c>
      <c r="AY2262" s="261" t="s">
        <v>139</v>
      </c>
    </row>
    <row r="2263" spans="2:51" s="12" customFormat="1" ht="12">
      <c r="B2263" s="250"/>
      <c r="C2263" s="251"/>
      <c r="D2263" s="252" t="s">
        <v>148</v>
      </c>
      <c r="E2263" s="253" t="s">
        <v>1</v>
      </c>
      <c r="F2263" s="254" t="s">
        <v>2723</v>
      </c>
      <c r="G2263" s="251"/>
      <c r="H2263" s="255">
        <v>38.494</v>
      </c>
      <c r="I2263" s="256"/>
      <c r="J2263" s="251"/>
      <c r="K2263" s="251"/>
      <c r="L2263" s="257"/>
      <c r="M2263" s="258"/>
      <c r="N2263" s="259"/>
      <c r="O2263" s="259"/>
      <c r="P2263" s="259"/>
      <c r="Q2263" s="259"/>
      <c r="R2263" s="259"/>
      <c r="S2263" s="259"/>
      <c r="T2263" s="260"/>
      <c r="AT2263" s="261" t="s">
        <v>148</v>
      </c>
      <c r="AU2263" s="261" t="s">
        <v>83</v>
      </c>
      <c r="AV2263" s="12" t="s">
        <v>83</v>
      </c>
      <c r="AW2263" s="12" t="s">
        <v>30</v>
      </c>
      <c r="AX2263" s="12" t="s">
        <v>73</v>
      </c>
      <c r="AY2263" s="261" t="s">
        <v>139</v>
      </c>
    </row>
    <row r="2264" spans="2:51" s="13" customFormat="1" ht="12">
      <c r="B2264" s="262"/>
      <c r="C2264" s="263"/>
      <c r="D2264" s="252" t="s">
        <v>148</v>
      </c>
      <c r="E2264" s="264" t="s">
        <v>1</v>
      </c>
      <c r="F2264" s="265" t="s">
        <v>150</v>
      </c>
      <c r="G2264" s="263"/>
      <c r="H2264" s="266">
        <v>618.1840000000001</v>
      </c>
      <c r="I2264" s="267"/>
      <c r="J2264" s="263"/>
      <c r="K2264" s="263"/>
      <c r="L2264" s="268"/>
      <c r="M2264" s="269"/>
      <c r="N2264" s="270"/>
      <c r="O2264" s="270"/>
      <c r="P2264" s="270"/>
      <c r="Q2264" s="270"/>
      <c r="R2264" s="270"/>
      <c r="S2264" s="270"/>
      <c r="T2264" s="271"/>
      <c r="AT2264" s="272" t="s">
        <v>148</v>
      </c>
      <c r="AU2264" s="272" t="s">
        <v>83</v>
      </c>
      <c r="AV2264" s="13" t="s">
        <v>146</v>
      </c>
      <c r="AW2264" s="13" t="s">
        <v>30</v>
      </c>
      <c r="AX2264" s="13" t="s">
        <v>81</v>
      </c>
      <c r="AY2264" s="272" t="s">
        <v>139</v>
      </c>
    </row>
    <row r="2265" spans="2:65" s="1" customFormat="1" ht="16.5" customHeight="1">
      <c r="B2265" s="38"/>
      <c r="C2265" s="273" t="s">
        <v>2747</v>
      </c>
      <c r="D2265" s="273" t="s">
        <v>174</v>
      </c>
      <c r="E2265" s="274" t="s">
        <v>534</v>
      </c>
      <c r="F2265" s="275" t="s">
        <v>535</v>
      </c>
      <c r="G2265" s="276" t="s">
        <v>433</v>
      </c>
      <c r="H2265" s="277">
        <v>680.002</v>
      </c>
      <c r="I2265" s="278"/>
      <c r="J2265" s="279">
        <f>ROUND(I2265*H2265,2)</f>
        <v>0</v>
      </c>
      <c r="K2265" s="275" t="s">
        <v>145</v>
      </c>
      <c r="L2265" s="280"/>
      <c r="M2265" s="281" t="s">
        <v>1</v>
      </c>
      <c r="N2265" s="282" t="s">
        <v>38</v>
      </c>
      <c r="O2265" s="86"/>
      <c r="P2265" s="246">
        <f>O2265*H2265</f>
        <v>0</v>
      </c>
      <c r="Q2265" s="246">
        <v>0.0003</v>
      </c>
      <c r="R2265" s="246">
        <f>Q2265*H2265</f>
        <v>0.20400059999999998</v>
      </c>
      <c r="S2265" s="246">
        <v>0</v>
      </c>
      <c r="T2265" s="247">
        <f>S2265*H2265</f>
        <v>0</v>
      </c>
      <c r="AR2265" s="248" t="s">
        <v>609</v>
      </c>
      <c r="AT2265" s="248" t="s">
        <v>174</v>
      </c>
      <c r="AU2265" s="248" t="s">
        <v>83</v>
      </c>
      <c r="AY2265" s="17" t="s">
        <v>139</v>
      </c>
      <c r="BE2265" s="249">
        <f>IF(N2265="základní",J2265,0)</f>
        <v>0</v>
      </c>
      <c r="BF2265" s="249">
        <f>IF(N2265="snížená",J2265,0)</f>
        <v>0</v>
      </c>
      <c r="BG2265" s="249">
        <f>IF(N2265="zákl. přenesená",J2265,0)</f>
        <v>0</v>
      </c>
      <c r="BH2265" s="249">
        <f>IF(N2265="sníž. přenesená",J2265,0)</f>
        <v>0</v>
      </c>
      <c r="BI2265" s="249">
        <f>IF(N2265="nulová",J2265,0)</f>
        <v>0</v>
      </c>
      <c r="BJ2265" s="17" t="s">
        <v>81</v>
      </c>
      <c r="BK2265" s="249">
        <f>ROUND(I2265*H2265,2)</f>
        <v>0</v>
      </c>
      <c r="BL2265" s="17" t="s">
        <v>230</v>
      </c>
      <c r="BM2265" s="248" t="s">
        <v>2748</v>
      </c>
    </row>
    <row r="2266" spans="2:51" s="12" customFormat="1" ht="12">
      <c r="B2266" s="250"/>
      <c r="C2266" s="251"/>
      <c r="D2266" s="252" t="s">
        <v>148</v>
      </c>
      <c r="E2266" s="253" t="s">
        <v>1</v>
      </c>
      <c r="F2266" s="254" t="s">
        <v>2749</v>
      </c>
      <c r="G2266" s="251"/>
      <c r="H2266" s="255">
        <v>680.002</v>
      </c>
      <c r="I2266" s="256"/>
      <c r="J2266" s="251"/>
      <c r="K2266" s="251"/>
      <c r="L2266" s="257"/>
      <c r="M2266" s="258"/>
      <c r="N2266" s="259"/>
      <c r="O2266" s="259"/>
      <c r="P2266" s="259"/>
      <c r="Q2266" s="259"/>
      <c r="R2266" s="259"/>
      <c r="S2266" s="259"/>
      <c r="T2266" s="260"/>
      <c r="AT2266" s="261" t="s">
        <v>148</v>
      </c>
      <c r="AU2266" s="261" t="s">
        <v>83</v>
      </c>
      <c r="AV2266" s="12" t="s">
        <v>83</v>
      </c>
      <c r="AW2266" s="12" t="s">
        <v>30</v>
      </c>
      <c r="AX2266" s="12" t="s">
        <v>73</v>
      </c>
      <c r="AY2266" s="261" t="s">
        <v>139</v>
      </c>
    </row>
    <row r="2267" spans="2:51" s="13" customFormat="1" ht="12">
      <c r="B2267" s="262"/>
      <c r="C2267" s="263"/>
      <c r="D2267" s="252" t="s">
        <v>148</v>
      </c>
      <c r="E2267" s="264" t="s">
        <v>1</v>
      </c>
      <c r="F2267" s="265" t="s">
        <v>150</v>
      </c>
      <c r="G2267" s="263"/>
      <c r="H2267" s="266">
        <v>680.002</v>
      </c>
      <c r="I2267" s="267"/>
      <c r="J2267" s="263"/>
      <c r="K2267" s="263"/>
      <c r="L2267" s="268"/>
      <c r="M2267" s="269"/>
      <c r="N2267" s="270"/>
      <c r="O2267" s="270"/>
      <c r="P2267" s="270"/>
      <c r="Q2267" s="270"/>
      <c r="R2267" s="270"/>
      <c r="S2267" s="270"/>
      <c r="T2267" s="271"/>
      <c r="AT2267" s="272" t="s">
        <v>148</v>
      </c>
      <c r="AU2267" s="272" t="s">
        <v>83</v>
      </c>
      <c r="AV2267" s="13" t="s">
        <v>146</v>
      </c>
      <c r="AW2267" s="13" t="s">
        <v>30</v>
      </c>
      <c r="AX2267" s="13" t="s">
        <v>81</v>
      </c>
      <c r="AY2267" s="272" t="s">
        <v>139</v>
      </c>
    </row>
    <row r="2268" spans="2:65" s="1" customFormat="1" ht="24" customHeight="1">
      <c r="B2268" s="38"/>
      <c r="C2268" s="237" t="s">
        <v>2750</v>
      </c>
      <c r="D2268" s="237" t="s">
        <v>141</v>
      </c>
      <c r="E2268" s="238" t="s">
        <v>2751</v>
      </c>
      <c r="F2268" s="239" t="s">
        <v>2752</v>
      </c>
      <c r="G2268" s="240" t="s">
        <v>292</v>
      </c>
      <c r="H2268" s="283"/>
      <c r="I2268" s="242"/>
      <c r="J2268" s="243">
        <f>ROUND(I2268*H2268,2)</f>
        <v>0</v>
      </c>
      <c r="K2268" s="239" t="s">
        <v>145</v>
      </c>
      <c r="L2268" s="43"/>
      <c r="M2268" s="244" t="s">
        <v>1</v>
      </c>
      <c r="N2268" s="245" t="s">
        <v>38</v>
      </c>
      <c r="O2268" s="86"/>
      <c r="P2268" s="246">
        <f>O2268*H2268</f>
        <v>0</v>
      </c>
      <c r="Q2268" s="246">
        <v>0</v>
      </c>
      <c r="R2268" s="246">
        <f>Q2268*H2268</f>
        <v>0</v>
      </c>
      <c r="S2268" s="246">
        <v>0</v>
      </c>
      <c r="T2268" s="247">
        <f>S2268*H2268</f>
        <v>0</v>
      </c>
      <c r="AR2268" s="248" t="s">
        <v>230</v>
      </c>
      <c r="AT2268" s="248" t="s">
        <v>141</v>
      </c>
      <c r="AU2268" s="248" t="s">
        <v>83</v>
      </c>
      <c r="AY2268" s="17" t="s">
        <v>139</v>
      </c>
      <c r="BE2268" s="249">
        <f>IF(N2268="základní",J2268,0)</f>
        <v>0</v>
      </c>
      <c r="BF2268" s="249">
        <f>IF(N2268="snížená",J2268,0)</f>
        <v>0</v>
      </c>
      <c r="BG2268" s="249">
        <f>IF(N2268="zákl. přenesená",J2268,0)</f>
        <v>0</v>
      </c>
      <c r="BH2268" s="249">
        <f>IF(N2268="sníž. přenesená",J2268,0)</f>
        <v>0</v>
      </c>
      <c r="BI2268" s="249">
        <f>IF(N2268="nulová",J2268,0)</f>
        <v>0</v>
      </c>
      <c r="BJ2268" s="17" t="s">
        <v>81</v>
      </c>
      <c r="BK2268" s="249">
        <f>ROUND(I2268*H2268,2)</f>
        <v>0</v>
      </c>
      <c r="BL2268" s="17" t="s">
        <v>230</v>
      </c>
      <c r="BM2268" s="248" t="s">
        <v>2753</v>
      </c>
    </row>
    <row r="2269" spans="2:65" s="1" customFormat="1" ht="24" customHeight="1">
      <c r="B2269" s="38"/>
      <c r="C2269" s="237" t="s">
        <v>2754</v>
      </c>
      <c r="D2269" s="237" t="s">
        <v>141</v>
      </c>
      <c r="E2269" s="238" t="s">
        <v>2755</v>
      </c>
      <c r="F2269" s="239" t="s">
        <v>2756</v>
      </c>
      <c r="G2269" s="240" t="s">
        <v>292</v>
      </c>
      <c r="H2269" s="283"/>
      <c r="I2269" s="242"/>
      <c r="J2269" s="243">
        <f>ROUND(I2269*H2269,2)</f>
        <v>0</v>
      </c>
      <c r="K2269" s="239" t="s">
        <v>145</v>
      </c>
      <c r="L2269" s="43"/>
      <c r="M2269" s="244" t="s">
        <v>1</v>
      </c>
      <c r="N2269" s="245" t="s">
        <v>38</v>
      </c>
      <c r="O2269" s="86"/>
      <c r="P2269" s="246">
        <f>O2269*H2269</f>
        <v>0</v>
      </c>
      <c r="Q2269" s="246">
        <v>0</v>
      </c>
      <c r="R2269" s="246">
        <f>Q2269*H2269</f>
        <v>0</v>
      </c>
      <c r="S2269" s="246">
        <v>0</v>
      </c>
      <c r="T2269" s="247">
        <f>S2269*H2269</f>
        <v>0</v>
      </c>
      <c r="AR2269" s="248" t="s">
        <v>230</v>
      </c>
      <c r="AT2269" s="248" t="s">
        <v>141</v>
      </c>
      <c r="AU2269" s="248" t="s">
        <v>83</v>
      </c>
      <c r="AY2269" s="17" t="s">
        <v>139</v>
      </c>
      <c r="BE2269" s="249">
        <f>IF(N2269="základní",J2269,0)</f>
        <v>0</v>
      </c>
      <c r="BF2269" s="249">
        <f>IF(N2269="snížená",J2269,0)</f>
        <v>0</v>
      </c>
      <c r="BG2269" s="249">
        <f>IF(N2269="zákl. přenesená",J2269,0)</f>
        <v>0</v>
      </c>
      <c r="BH2269" s="249">
        <f>IF(N2269="sníž. přenesená",J2269,0)</f>
        <v>0</v>
      </c>
      <c r="BI2269" s="249">
        <f>IF(N2269="nulová",J2269,0)</f>
        <v>0</v>
      </c>
      <c r="BJ2269" s="17" t="s">
        <v>81</v>
      </c>
      <c r="BK2269" s="249">
        <f>ROUND(I2269*H2269,2)</f>
        <v>0</v>
      </c>
      <c r="BL2269" s="17" t="s">
        <v>230</v>
      </c>
      <c r="BM2269" s="248" t="s">
        <v>2757</v>
      </c>
    </row>
    <row r="2270" spans="2:63" s="11" customFormat="1" ht="22.8" customHeight="1">
      <c r="B2270" s="221"/>
      <c r="C2270" s="222"/>
      <c r="D2270" s="223" t="s">
        <v>72</v>
      </c>
      <c r="E2270" s="235" t="s">
        <v>2758</v>
      </c>
      <c r="F2270" s="235" t="s">
        <v>2759</v>
      </c>
      <c r="G2270" s="222"/>
      <c r="H2270" s="222"/>
      <c r="I2270" s="225"/>
      <c r="J2270" s="236">
        <f>BK2270</f>
        <v>0</v>
      </c>
      <c r="K2270" s="222"/>
      <c r="L2270" s="227"/>
      <c r="M2270" s="228"/>
      <c r="N2270" s="229"/>
      <c r="O2270" s="229"/>
      <c r="P2270" s="230">
        <f>SUM(P2271:P2404)</f>
        <v>0</v>
      </c>
      <c r="Q2270" s="229"/>
      <c r="R2270" s="230">
        <f>SUM(R2271:R2404)</f>
        <v>10.598181660000002</v>
      </c>
      <c r="S2270" s="229"/>
      <c r="T2270" s="231">
        <f>SUM(T2271:T2404)</f>
        <v>0</v>
      </c>
      <c r="AR2270" s="232" t="s">
        <v>83</v>
      </c>
      <c r="AT2270" s="233" t="s">
        <v>72</v>
      </c>
      <c r="AU2270" s="233" t="s">
        <v>81</v>
      </c>
      <c r="AY2270" s="232" t="s">
        <v>139</v>
      </c>
      <c r="BK2270" s="234">
        <f>SUM(BK2271:BK2404)</f>
        <v>0</v>
      </c>
    </row>
    <row r="2271" spans="2:65" s="1" customFormat="1" ht="24" customHeight="1">
      <c r="B2271" s="38"/>
      <c r="C2271" s="237" t="s">
        <v>2760</v>
      </c>
      <c r="D2271" s="237" t="s">
        <v>141</v>
      </c>
      <c r="E2271" s="238" t="s">
        <v>2761</v>
      </c>
      <c r="F2271" s="239" t="s">
        <v>2762</v>
      </c>
      <c r="G2271" s="240" t="s">
        <v>433</v>
      </c>
      <c r="H2271" s="241">
        <v>471.997</v>
      </c>
      <c r="I2271" s="242"/>
      <c r="J2271" s="243">
        <f>ROUND(I2271*H2271,2)</f>
        <v>0</v>
      </c>
      <c r="K2271" s="239" t="s">
        <v>145</v>
      </c>
      <c r="L2271" s="43"/>
      <c r="M2271" s="244" t="s">
        <v>1</v>
      </c>
      <c r="N2271" s="245" t="s">
        <v>38</v>
      </c>
      <c r="O2271" s="86"/>
      <c r="P2271" s="246">
        <f>O2271*H2271</f>
        <v>0</v>
      </c>
      <c r="Q2271" s="246">
        <v>0</v>
      </c>
      <c r="R2271" s="246">
        <f>Q2271*H2271</f>
        <v>0</v>
      </c>
      <c r="S2271" s="246">
        <v>0</v>
      </c>
      <c r="T2271" s="247">
        <f>S2271*H2271</f>
        <v>0</v>
      </c>
      <c r="AR2271" s="248" t="s">
        <v>230</v>
      </c>
      <c r="AT2271" s="248" t="s">
        <v>141</v>
      </c>
      <c r="AU2271" s="248" t="s">
        <v>83</v>
      </c>
      <c r="AY2271" s="17" t="s">
        <v>139</v>
      </c>
      <c r="BE2271" s="249">
        <f>IF(N2271="základní",J2271,0)</f>
        <v>0</v>
      </c>
      <c r="BF2271" s="249">
        <f>IF(N2271="snížená",J2271,0)</f>
        <v>0</v>
      </c>
      <c r="BG2271" s="249">
        <f>IF(N2271="zákl. přenesená",J2271,0)</f>
        <v>0</v>
      </c>
      <c r="BH2271" s="249">
        <f>IF(N2271="sníž. přenesená",J2271,0)</f>
        <v>0</v>
      </c>
      <c r="BI2271" s="249">
        <f>IF(N2271="nulová",J2271,0)</f>
        <v>0</v>
      </c>
      <c r="BJ2271" s="17" t="s">
        <v>81</v>
      </c>
      <c r="BK2271" s="249">
        <f>ROUND(I2271*H2271,2)</f>
        <v>0</v>
      </c>
      <c r="BL2271" s="17" t="s">
        <v>230</v>
      </c>
      <c r="BM2271" s="248" t="s">
        <v>2763</v>
      </c>
    </row>
    <row r="2272" spans="2:51" s="12" customFormat="1" ht="12">
      <c r="B2272" s="250"/>
      <c r="C2272" s="251"/>
      <c r="D2272" s="252" t="s">
        <v>148</v>
      </c>
      <c r="E2272" s="253" t="s">
        <v>1</v>
      </c>
      <c r="F2272" s="254" t="s">
        <v>2764</v>
      </c>
      <c r="G2272" s="251"/>
      <c r="H2272" s="255">
        <v>226.499</v>
      </c>
      <c r="I2272" s="256"/>
      <c r="J2272" s="251"/>
      <c r="K2272" s="251"/>
      <c r="L2272" s="257"/>
      <c r="M2272" s="258"/>
      <c r="N2272" s="259"/>
      <c r="O2272" s="259"/>
      <c r="P2272" s="259"/>
      <c r="Q2272" s="259"/>
      <c r="R2272" s="259"/>
      <c r="S2272" s="259"/>
      <c r="T2272" s="260"/>
      <c r="AT2272" s="261" t="s">
        <v>148</v>
      </c>
      <c r="AU2272" s="261" t="s">
        <v>83</v>
      </c>
      <c r="AV2272" s="12" t="s">
        <v>83</v>
      </c>
      <c r="AW2272" s="12" t="s">
        <v>30</v>
      </c>
      <c r="AX2272" s="12" t="s">
        <v>73</v>
      </c>
      <c r="AY2272" s="261" t="s">
        <v>139</v>
      </c>
    </row>
    <row r="2273" spans="2:51" s="12" customFormat="1" ht="12">
      <c r="B2273" s="250"/>
      <c r="C2273" s="251"/>
      <c r="D2273" s="252" t="s">
        <v>148</v>
      </c>
      <c r="E2273" s="253" t="s">
        <v>1</v>
      </c>
      <c r="F2273" s="254" t="s">
        <v>2765</v>
      </c>
      <c r="G2273" s="251"/>
      <c r="H2273" s="255">
        <v>3.48</v>
      </c>
      <c r="I2273" s="256"/>
      <c r="J2273" s="251"/>
      <c r="K2273" s="251"/>
      <c r="L2273" s="257"/>
      <c r="M2273" s="258"/>
      <c r="N2273" s="259"/>
      <c r="O2273" s="259"/>
      <c r="P2273" s="259"/>
      <c r="Q2273" s="259"/>
      <c r="R2273" s="259"/>
      <c r="S2273" s="259"/>
      <c r="T2273" s="260"/>
      <c r="AT2273" s="261" t="s">
        <v>148</v>
      </c>
      <c r="AU2273" s="261" t="s">
        <v>83</v>
      </c>
      <c r="AV2273" s="12" t="s">
        <v>83</v>
      </c>
      <c r="AW2273" s="12" t="s">
        <v>30</v>
      </c>
      <c r="AX2273" s="12" t="s">
        <v>73</v>
      </c>
      <c r="AY2273" s="261" t="s">
        <v>139</v>
      </c>
    </row>
    <row r="2274" spans="2:51" s="12" customFormat="1" ht="12">
      <c r="B2274" s="250"/>
      <c r="C2274" s="251"/>
      <c r="D2274" s="252" t="s">
        <v>148</v>
      </c>
      <c r="E2274" s="253" t="s">
        <v>1</v>
      </c>
      <c r="F2274" s="254" t="s">
        <v>2766</v>
      </c>
      <c r="G2274" s="251"/>
      <c r="H2274" s="255">
        <v>46.849</v>
      </c>
      <c r="I2274" s="256"/>
      <c r="J2274" s="251"/>
      <c r="K2274" s="251"/>
      <c r="L2274" s="257"/>
      <c r="M2274" s="258"/>
      <c r="N2274" s="259"/>
      <c r="O2274" s="259"/>
      <c r="P2274" s="259"/>
      <c r="Q2274" s="259"/>
      <c r="R2274" s="259"/>
      <c r="S2274" s="259"/>
      <c r="T2274" s="260"/>
      <c r="AT2274" s="261" t="s">
        <v>148</v>
      </c>
      <c r="AU2274" s="261" t="s">
        <v>83</v>
      </c>
      <c r="AV2274" s="12" t="s">
        <v>83</v>
      </c>
      <c r="AW2274" s="12" t="s">
        <v>30</v>
      </c>
      <c r="AX2274" s="12" t="s">
        <v>73</v>
      </c>
      <c r="AY2274" s="261" t="s">
        <v>139</v>
      </c>
    </row>
    <row r="2275" spans="2:51" s="12" customFormat="1" ht="12">
      <c r="B2275" s="250"/>
      <c r="C2275" s="251"/>
      <c r="D2275" s="252" t="s">
        <v>148</v>
      </c>
      <c r="E2275" s="253" t="s">
        <v>1</v>
      </c>
      <c r="F2275" s="254" t="s">
        <v>2767</v>
      </c>
      <c r="G2275" s="251"/>
      <c r="H2275" s="255">
        <v>195.169</v>
      </c>
      <c r="I2275" s="256"/>
      <c r="J2275" s="251"/>
      <c r="K2275" s="251"/>
      <c r="L2275" s="257"/>
      <c r="M2275" s="258"/>
      <c r="N2275" s="259"/>
      <c r="O2275" s="259"/>
      <c r="P2275" s="259"/>
      <c r="Q2275" s="259"/>
      <c r="R2275" s="259"/>
      <c r="S2275" s="259"/>
      <c r="T2275" s="260"/>
      <c r="AT2275" s="261" t="s">
        <v>148</v>
      </c>
      <c r="AU2275" s="261" t="s">
        <v>83</v>
      </c>
      <c r="AV2275" s="12" t="s">
        <v>83</v>
      </c>
      <c r="AW2275" s="12" t="s">
        <v>30</v>
      </c>
      <c r="AX2275" s="12" t="s">
        <v>73</v>
      </c>
      <c r="AY2275" s="261" t="s">
        <v>139</v>
      </c>
    </row>
    <row r="2276" spans="2:51" s="13" customFormat="1" ht="12">
      <c r="B2276" s="262"/>
      <c r="C2276" s="263"/>
      <c r="D2276" s="252" t="s">
        <v>148</v>
      </c>
      <c r="E2276" s="264" t="s">
        <v>1</v>
      </c>
      <c r="F2276" s="265" t="s">
        <v>150</v>
      </c>
      <c r="G2276" s="263"/>
      <c r="H2276" s="266">
        <v>471.99699999999996</v>
      </c>
      <c r="I2276" s="267"/>
      <c r="J2276" s="263"/>
      <c r="K2276" s="263"/>
      <c r="L2276" s="268"/>
      <c r="M2276" s="269"/>
      <c r="N2276" s="270"/>
      <c r="O2276" s="270"/>
      <c r="P2276" s="270"/>
      <c r="Q2276" s="270"/>
      <c r="R2276" s="270"/>
      <c r="S2276" s="270"/>
      <c r="T2276" s="271"/>
      <c r="AT2276" s="272" t="s">
        <v>148</v>
      </c>
      <c r="AU2276" s="272" t="s">
        <v>83</v>
      </c>
      <c r="AV2276" s="13" t="s">
        <v>146</v>
      </c>
      <c r="AW2276" s="13" t="s">
        <v>30</v>
      </c>
      <c r="AX2276" s="13" t="s">
        <v>81</v>
      </c>
      <c r="AY2276" s="272" t="s">
        <v>139</v>
      </c>
    </row>
    <row r="2277" spans="2:65" s="1" customFormat="1" ht="16.5" customHeight="1">
      <c r="B2277" s="38"/>
      <c r="C2277" s="273" t="s">
        <v>2768</v>
      </c>
      <c r="D2277" s="273" t="s">
        <v>174</v>
      </c>
      <c r="E2277" s="274" t="s">
        <v>2625</v>
      </c>
      <c r="F2277" s="275" t="s">
        <v>2626</v>
      </c>
      <c r="G2277" s="276" t="s">
        <v>193</v>
      </c>
      <c r="H2277" s="277">
        <v>0.142</v>
      </c>
      <c r="I2277" s="278"/>
      <c r="J2277" s="279">
        <f>ROUND(I2277*H2277,2)</f>
        <v>0</v>
      </c>
      <c r="K2277" s="275" t="s">
        <v>145</v>
      </c>
      <c r="L2277" s="280"/>
      <c r="M2277" s="281" t="s">
        <v>1</v>
      </c>
      <c r="N2277" s="282" t="s">
        <v>38</v>
      </c>
      <c r="O2277" s="86"/>
      <c r="P2277" s="246">
        <f>O2277*H2277</f>
        <v>0</v>
      </c>
      <c r="Q2277" s="246">
        <v>1</v>
      </c>
      <c r="R2277" s="246">
        <f>Q2277*H2277</f>
        <v>0.142</v>
      </c>
      <c r="S2277" s="246">
        <v>0</v>
      </c>
      <c r="T2277" s="247">
        <f>S2277*H2277</f>
        <v>0</v>
      </c>
      <c r="AR2277" s="248" t="s">
        <v>609</v>
      </c>
      <c r="AT2277" s="248" t="s">
        <v>174</v>
      </c>
      <c r="AU2277" s="248" t="s">
        <v>83</v>
      </c>
      <c r="AY2277" s="17" t="s">
        <v>139</v>
      </c>
      <c r="BE2277" s="249">
        <f>IF(N2277="základní",J2277,0)</f>
        <v>0</v>
      </c>
      <c r="BF2277" s="249">
        <f>IF(N2277="snížená",J2277,0)</f>
        <v>0</v>
      </c>
      <c r="BG2277" s="249">
        <f>IF(N2277="zákl. přenesená",J2277,0)</f>
        <v>0</v>
      </c>
      <c r="BH2277" s="249">
        <f>IF(N2277="sníž. přenesená",J2277,0)</f>
        <v>0</v>
      </c>
      <c r="BI2277" s="249">
        <f>IF(N2277="nulová",J2277,0)</f>
        <v>0</v>
      </c>
      <c r="BJ2277" s="17" t="s">
        <v>81</v>
      </c>
      <c r="BK2277" s="249">
        <f>ROUND(I2277*H2277,2)</f>
        <v>0</v>
      </c>
      <c r="BL2277" s="17" t="s">
        <v>230</v>
      </c>
      <c r="BM2277" s="248" t="s">
        <v>2769</v>
      </c>
    </row>
    <row r="2278" spans="2:51" s="12" customFormat="1" ht="12">
      <c r="B2278" s="250"/>
      <c r="C2278" s="251"/>
      <c r="D2278" s="252" t="s">
        <v>148</v>
      </c>
      <c r="E2278" s="253" t="s">
        <v>1</v>
      </c>
      <c r="F2278" s="254" t="s">
        <v>2770</v>
      </c>
      <c r="G2278" s="251"/>
      <c r="H2278" s="255">
        <v>0.142</v>
      </c>
      <c r="I2278" s="256"/>
      <c r="J2278" s="251"/>
      <c r="K2278" s="251"/>
      <c r="L2278" s="257"/>
      <c r="M2278" s="258"/>
      <c r="N2278" s="259"/>
      <c r="O2278" s="259"/>
      <c r="P2278" s="259"/>
      <c r="Q2278" s="259"/>
      <c r="R2278" s="259"/>
      <c r="S2278" s="259"/>
      <c r="T2278" s="260"/>
      <c r="AT2278" s="261" t="s">
        <v>148</v>
      </c>
      <c r="AU2278" s="261" t="s">
        <v>83</v>
      </c>
      <c r="AV2278" s="12" t="s">
        <v>83</v>
      </c>
      <c r="AW2278" s="12" t="s">
        <v>30</v>
      </c>
      <c r="AX2278" s="12" t="s">
        <v>73</v>
      </c>
      <c r="AY2278" s="261" t="s">
        <v>139</v>
      </c>
    </row>
    <row r="2279" spans="2:51" s="13" customFormat="1" ht="12">
      <c r="B2279" s="262"/>
      <c r="C2279" s="263"/>
      <c r="D2279" s="252" t="s">
        <v>148</v>
      </c>
      <c r="E2279" s="264" t="s">
        <v>1</v>
      </c>
      <c r="F2279" s="265" t="s">
        <v>150</v>
      </c>
      <c r="G2279" s="263"/>
      <c r="H2279" s="266">
        <v>0.142</v>
      </c>
      <c r="I2279" s="267"/>
      <c r="J2279" s="263"/>
      <c r="K2279" s="263"/>
      <c r="L2279" s="268"/>
      <c r="M2279" s="269"/>
      <c r="N2279" s="270"/>
      <c r="O2279" s="270"/>
      <c r="P2279" s="270"/>
      <c r="Q2279" s="270"/>
      <c r="R2279" s="270"/>
      <c r="S2279" s="270"/>
      <c r="T2279" s="271"/>
      <c r="AT2279" s="272" t="s">
        <v>148</v>
      </c>
      <c r="AU2279" s="272" t="s">
        <v>83</v>
      </c>
      <c r="AV2279" s="13" t="s">
        <v>146</v>
      </c>
      <c r="AW2279" s="13" t="s">
        <v>30</v>
      </c>
      <c r="AX2279" s="13" t="s">
        <v>81</v>
      </c>
      <c r="AY2279" s="272" t="s">
        <v>139</v>
      </c>
    </row>
    <row r="2280" spans="2:65" s="1" customFormat="1" ht="24" customHeight="1">
      <c r="B2280" s="38"/>
      <c r="C2280" s="237" t="s">
        <v>2771</v>
      </c>
      <c r="D2280" s="237" t="s">
        <v>141</v>
      </c>
      <c r="E2280" s="238" t="s">
        <v>2772</v>
      </c>
      <c r="F2280" s="239" t="s">
        <v>2773</v>
      </c>
      <c r="G2280" s="240" t="s">
        <v>433</v>
      </c>
      <c r="H2280" s="241">
        <v>549.59</v>
      </c>
      <c r="I2280" s="242"/>
      <c r="J2280" s="243">
        <f>ROUND(I2280*H2280,2)</f>
        <v>0</v>
      </c>
      <c r="K2280" s="239" t="s">
        <v>145</v>
      </c>
      <c r="L2280" s="43"/>
      <c r="M2280" s="244" t="s">
        <v>1</v>
      </c>
      <c r="N2280" s="245" t="s">
        <v>38</v>
      </c>
      <c r="O2280" s="86"/>
      <c r="P2280" s="246">
        <f>O2280*H2280</f>
        <v>0</v>
      </c>
      <c r="Q2280" s="246">
        <v>0</v>
      </c>
      <c r="R2280" s="246">
        <f>Q2280*H2280</f>
        <v>0</v>
      </c>
      <c r="S2280" s="246">
        <v>0</v>
      </c>
      <c r="T2280" s="247">
        <f>S2280*H2280</f>
        <v>0</v>
      </c>
      <c r="AR2280" s="248" t="s">
        <v>230</v>
      </c>
      <c r="AT2280" s="248" t="s">
        <v>141</v>
      </c>
      <c r="AU2280" s="248" t="s">
        <v>83</v>
      </c>
      <c r="AY2280" s="17" t="s">
        <v>139</v>
      </c>
      <c r="BE2280" s="249">
        <f>IF(N2280="základní",J2280,0)</f>
        <v>0</v>
      </c>
      <c r="BF2280" s="249">
        <f>IF(N2280="snížená",J2280,0)</f>
        <v>0</v>
      </c>
      <c r="BG2280" s="249">
        <f>IF(N2280="zákl. přenesená",J2280,0)</f>
        <v>0</v>
      </c>
      <c r="BH2280" s="249">
        <f>IF(N2280="sníž. přenesená",J2280,0)</f>
        <v>0</v>
      </c>
      <c r="BI2280" s="249">
        <f>IF(N2280="nulová",J2280,0)</f>
        <v>0</v>
      </c>
      <c r="BJ2280" s="17" t="s">
        <v>81</v>
      </c>
      <c r="BK2280" s="249">
        <f>ROUND(I2280*H2280,2)</f>
        <v>0</v>
      </c>
      <c r="BL2280" s="17" t="s">
        <v>230</v>
      </c>
      <c r="BM2280" s="248" t="s">
        <v>2774</v>
      </c>
    </row>
    <row r="2281" spans="2:51" s="14" customFormat="1" ht="12">
      <c r="B2281" s="289"/>
      <c r="C2281" s="290"/>
      <c r="D2281" s="252" t="s">
        <v>148</v>
      </c>
      <c r="E2281" s="291" t="s">
        <v>1</v>
      </c>
      <c r="F2281" s="292" t="s">
        <v>2702</v>
      </c>
      <c r="G2281" s="290"/>
      <c r="H2281" s="291" t="s">
        <v>1</v>
      </c>
      <c r="I2281" s="293"/>
      <c r="J2281" s="290"/>
      <c r="K2281" s="290"/>
      <c r="L2281" s="294"/>
      <c r="M2281" s="295"/>
      <c r="N2281" s="296"/>
      <c r="O2281" s="296"/>
      <c r="P2281" s="296"/>
      <c r="Q2281" s="296"/>
      <c r="R2281" s="296"/>
      <c r="S2281" s="296"/>
      <c r="T2281" s="297"/>
      <c r="AT2281" s="298" t="s">
        <v>148</v>
      </c>
      <c r="AU2281" s="298" t="s">
        <v>83</v>
      </c>
      <c r="AV2281" s="14" t="s">
        <v>81</v>
      </c>
      <c r="AW2281" s="14" t="s">
        <v>30</v>
      </c>
      <c r="AX2281" s="14" t="s">
        <v>73</v>
      </c>
      <c r="AY2281" s="298" t="s">
        <v>139</v>
      </c>
    </row>
    <row r="2282" spans="2:51" s="12" customFormat="1" ht="12">
      <c r="B2282" s="250"/>
      <c r="C2282" s="251"/>
      <c r="D2282" s="252" t="s">
        <v>148</v>
      </c>
      <c r="E2282" s="253" t="s">
        <v>1</v>
      </c>
      <c r="F2282" s="254" t="s">
        <v>2775</v>
      </c>
      <c r="G2282" s="251"/>
      <c r="H2282" s="255">
        <v>12.489</v>
      </c>
      <c r="I2282" s="256"/>
      <c r="J2282" s="251"/>
      <c r="K2282" s="251"/>
      <c r="L2282" s="257"/>
      <c r="M2282" s="258"/>
      <c r="N2282" s="259"/>
      <c r="O2282" s="259"/>
      <c r="P2282" s="259"/>
      <c r="Q2282" s="259"/>
      <c r="R2282" s="259"/>
      <c r="S2282" s="259"/>
      <c r="T2282" s="260"/>
      <c r="AT2282" s="261" t="s">
        <v>148</v>
      </c>
      <c r="AU2282" s="261" t="s">
        <v>83</v>
      </c>
      <c r="AV2282" s="12" t="s">
        <v>83</v>
      </c>
      <c r="AW2282" s="12" t="s">
        <v>30</v>
      </c>
      <c r="AX2282" s="12" t="s">
        <v>73</v>
      </c>
      <c r="AY2282" s="261" t="s">
        <v>139</v>
      </c>
    </row>
    <row r="2283" spans="2:51" s="12" customFormat="1" ht="12">
      <c r="B2283" s="250"/>
      <c r="C2283" s="251"/>
      <c r="D2283" s="252" t="s">
        <v>148</v>
      </c>
      <c r="E2283" s="253" t="s">
        <v>1</v>
      </c>
      <c r="F2283" s="254" t="s">
        <v>2776</v>
      </c>
      <c r="G2283" s="251"/>
      <c r="H2283" s="255">
        <v>18.037</v>
      </c>
      <c r="I2283" s="256"/>
      <c r="J2283" s="251"/>
      <c r="K2283" s="251"/>
      <c r="L2283" s="257"/>
      <c r="M2283" s="258"/>
      <c r="N2283" s="259"/>
      <c r="O2283" s="259"/>
      <c r="P2283" s="259"/>
      <c r="Q2283" s="259"/>
      <c r="R2283" s="259"/>
      <c r="S2283" s="259"/>
      <c r="T2283" s="260"/>
      <c r="AT2283" s="261" t="s">
        <v>148</v>
      </c>
      <c r="AU2283" s="261" t="s">
        <v>83</v>
      </c>
      <c r="AV2283" s="12" t="s">
        <v>83</v>
      </c>
      <c r="AW2283" s="12" t="s">
        <v>30</v>
      </c>
      <c r="AX2283" s="12" t="s">
        <v>73</v>
      </c>
      <c r="AY2283" s="261" t="s">
        <v>139</v>
      </c>
    </row>
    <row r="2284" spans="2:51" s="12" customFormat="1" ht="12">
      <c r="B2284" s="250"/>
      <c r="C2284" s="251"/>
      <c r="D2284" s="252" t="s">
        <v>148</v>
      </c>
      <c r="E2284" s="253" t="s">
        <v>1</v>
      </c>
      <c r="F2284" s="254" t="s">
        <v>2777</v>
      </c>
      <c r="G2284" s="251"/>
      <c r="H2284" s="255">
        <v>23.116</v>
      </c>
      <c r="I2284" s="256"/>
      <c r="J2284" s="251"/>
      <c r="K2284" s="251"/>
      <c r="L2284" s="257"/>
      <c r="M2284" s="258"/>
      <c r="N2284" s="259"/>
      <c r="O2284" s="259"/>
      <c r="P2284" s="259"/>
      <c r="Q2284" s="259"/>
      <c r="R2284" s="259"/>
      <c r="S2284" s="259"/>
      <c r="T2284" s="260"/>
      <c r="AT2284" s="261" t="s">
        <v>148</v>
      </c>
      <c r="AU2284" s="261" t="s">
        <v>83</v>
      </c>
      <c r="AV2284" s="12" t="s">
        <v>83</v>
      </c>
      <c r="AW2284" s="12" t="s">
        <v>30</v>
      </c>
      <c r="AX2284" s="12" t="s">
        <v>73</v>
      </c>
      <c r="AY2284" s="261" t="s">
        <v>139</v>
      </c>
    </row>
    <row r="2285" spans="2:51" s="15" customFormat="1" ht="12">
      <c r="B2285" s="299"/>
      <c r="C2285" s="300"/>
      <c r="D2285" s="252" t="s">
        <v>148</v>
      </c>
      <c r="E2285" s="301" t="s">
        <v>1</v>
      </c>
      <c r="F2285" s="302" t="s">
        <v>1459</v>
      </c>
      <c r="G2285" s="300"/>
      <c r="H2285" s="303">
        <v>53.641999999999996</v>
      </c>
      <c r="I2285" s="304"/>
      <c r="J2285" s="300"/>
      <c r="K2285" s="300"/>
      <c r="L2285" s="305"/>
      <c r="M2285" s="306"/>
      <c r="N2285" s="307"/>
      <c r="O2285" s="307"/>
      <c r="P2285" s="307"/>
      <c r="Q2285" s="307"/>
      <c r="R2285" s="307"/>
      <c r="S2285" s="307"/>
      <c r="T2285" s="308"/>
      <c r="AT2285" s="309" t="s">
        <v>148</v>
      </c>
      <c r="AU2285" s="309" t="s">
        <v>83</v>
      </c>
      <c r="AV2285" s="15" t="s">
        <v>155</v>
      </c>
      <c r="AW2285" s="15" t="s">
        <v>30</v>
      </c>
      <c r="AX2285" s="15" t="s">
        <v>73</v>
      </c>
      <c r="AY2285" s="309" t="s">
        <v>139</v>
      </c>
    </row>
    <row r="2286" spans="2:51" s="14" customFormat="1" ht="12">
      <c r="B2286" s="289"/>
      <c r="C2286" s="290"/>
      <c r="D2286" s="252" t="s">
        <v>148</v>
      </c>
      <c r="E2286" s="291" t="s">
        <v>1</v>
      </c>
      <c r="F2286" s="292" t="s">
        <v>2778</v>
      </c>
      <c r="G2286" s="290"/>
      <c r="H2286" s="291" t="s">
        <v>1</v>
      </c>
      <c r="I2286" s="293"/>
      <c r="J2286" s="290"/>
      <c r="K2286" s="290"/>
      <c r="L2286" s="294"/>
      <c r="M2286" s="295"/>
      <c r="N2286" s="296"/>
      <c r="O2286" s="296"/>
      <c r="P2286" s="296"/>
      <c r="Q2286" s="296"/>
      <c r="R2286" s="296"/>
      <c r="S2286" s="296"/>
      <c r="T2286" s="297"/>
      <c r="AT2286" s="298" t="s">
        <v>148</v>
      </c>
      <c r="AU2286" s="298" t="s">
        <v>83</v>
      </c>
      <c r="AV2286" s="14" t="s">
        <v>81</v>
      </c>
      <c r="AW2286" s="14" t="s">
        <v>30</v>
      </c>
      <c r="AX2286" s="14" t="s">
        <v>73</v>
      </c>
      <c r="AY2286" s="298" t="s">
        <v>139</v>
      </c>
    </row>
    <row r="2287" spans="2:51" s="12" customFormat="1" ht="12">
      <c r="B2287" s="250"/>
      <c r="C2287" s="251"/>
      <c r="D2287" s="252" t="s">
        <v>148</v>
      </c>
      <c r="E2287" s="253" t="s">
        <v>1</v>
      </c>
      <c r="F2287" s="254" t="s">
        <v>2779</v>
      </c>
      <c r="G2287" s="251"/>
      <c r="H2287" s="255">
        <v>217.768</v>
      </c>
      <c r="I2287" s="256"/>
      <c r="J2287" s="251"/>
      <c r="K2287" s="251"/>
      <c r="L2287" s="257"/>
      <c r="M2287" s="258"/>
      <c r="N2287" s="259"/>
      <c r="O2287" s="259"/>
      <c r="P2287" s="259"/>
      <c r="Q2287" s="259"/>
      <c r="R2287" s="259"/>
      <c r="S2287" s="259"/>
      <c r="T2287" s="260"/>
      <c r="AT2287" s="261" t="s">
        <v>148</v>
      </c>
      <c r="AU2287" s="261" t="s">
        <v>83</v>
      </c>
      <c r="AV2287" s="12" t="s">
        <v>83</v>
      </c>
      <c r="AW2287" s="12" t="s">
        <v>30</v>
      </c>
      <c r="AX2287" s="12" t="s">
        <v>73</v>
      </c>
      <c r="AY2287" s="261" t="s">
        <v>139</v>
      </c>
    </row>
    <row r="2288" spans="2:51" s="15" customFormat="1" ht="12">
      <c r="B2288" s="299"/>
      <c r="C2288" s="300"/>
      <c r="D2288" s="252" t="s">
        <v>148</v>
      </c>
      <c r="E2288" s="301" t="s">
        <v>1</v>
      </c>
      <c r="F2288" s="302" t="s">
        <v>1459</v>
      </c>
      <c r="G2288" s="300"/>
      <c r="H2288" s="303">
        <v>217.768</v>
      </c>
      <c r="I2288" s="304"/>
      <c r="J2288" s="300"/>
      <c r="K2288" s="300"/>
      <c r="L2288" s="305"/>
      <c r="M2288" s="306"/>
      <c r="N2288" s="307"/>
      <c r="O2288" s="307"/>
      <c r="P2288" s="307"/>
      <c r="Q2288" s="307"/>
      <c r="R2288" s="307"/>
      <c r="S2288" s="307"/>
      <c r="T2288" s="308"/>
      <c r="AT2288" s="309" t="s">
        <v>148</v>
      </c>
      <c r="AU2288" s="309" t="s">
        <v>83</v>
      </c>
      <c r="AV2288" s="15" t="s">
        <v>155</v>
      </c>
      <c r="AW2288" s="15" t="s">
        <v>30</v>
      </c>
      <c r="AX2288" s="15" t="s">
        <v>73</v>
      </c>
      <c r="AY2288" s="309" t="s">
        <v>139</v>
      </c>
    </row>
    <row r="2289" spans="2:51" s="12" customFormat="1" ht="12">
      <c r="B2289" s="250"/>
      <c r="C2289" s="251"/>
      <c r="D2289" s="252" t="s">
        <v>148</v>
      </c>
      <c r="E2289" s="253" t="s">
        <v>1</v>
      </c>
      <c r="F2289" s="254" t="s">
        <v>2780</v>
      </c>
      <c r="G2289" s="251"/>
      <c r="H2289" s="255">
        <v>6.96</v>
      </c>
      <c r="I2289" s="256"/>
      <c r="J2289" s="251"/>
      <c r="K2289" s="251"/>
      <c r="L2289" s="257"/>
      <c r="M2289" s="258"/>
      <c r="N2289" s="259"/>
      <c r="O2289" s="259"/>
      <c r="P2289" s="259"/>
      <c r="Q2289" s="259"/>
      <c r="R2289" s="259"/>
      <c r="S2289" s="259"/>
      <c r="T2289" s="260"/>
      <c r="AT2289" s="261" t="s">
        <v>148</v>
      </c>
      <c r="AU2289" s="261" t="s">
        <v>83</v>
      </c>
      <c r="AV2289" s="12" t="s">
        <v>83</v>
      </c>
      <c r="AW2289" s="12" t="s">
        <v>30</v>
      </c>
      <c r="AX2289" s="12" t="s">
        <v>73</v>
      </c>
      <c r="AY2289" s="261" t="s">
        <v>139</v>
      </c>
    </row>
    <row r="2290" spans="2:51" s="15" customFormat="1" ht="12">
      <c r="B2290" s="299"/>
      <c r="C2290" s="300"/>
      <c r="D2290" s="252" t="s">
        <v>148</v>
      </c>
      <c r="E2290" s="301" t="s">
        <v>1</v>
      </c>
      <c r="F2290" s="302" t="s">
        <v>1459</v>
      </c>
      <c r="G2290" s="300"/>
      <c r="H2290" s="303">
        <v>6.96</v>
      </c>
      <c r="I2290" s="304"/>
      <c r="J2290" s="300"/>
      <c r="K2290" s="300"/>
      <c r="L2290" s="305"/>
      <c r="M2290" s="306"/>
      <c r="N2290" s="307"/>
      <c r="O2290" s="307"/>
      <c r="P2290" s="307"/>
      <c r="Q2290" s="307"/>
      <c r="R2290" s="307"/>
      <c r="S2290" s="307"/>
      <c r="T2290" s="308"/>
      <c r="AT2290" s="309" t="s">
        <v>148</v>
      </c>
      <c r="AU2290" s="309" t="s">
        <v>83</v>
      </c>
      <c r="AV2290" s="15" t="s">
        <v>155</v>
      </c>
      <c r="AW2290" s="15" t="s">
        <v>30</v>
      </c>
      <c r="AX2290" s="15" t="s">
        <v>73</v>
      </c>
      <c r="AY2290" s="309" t="s">
        <v>139</v>
      </c>
    </row>
    <row r="2291" spans="2:51" s="12" customFormat="1" ht="12">
      <c r="B2291" s="250"/>
      <c r="C2291" s="251"/>
      <c r="D2291" s="252" t="s">
        <v>148</v>
      </c>
      <c r="E2291" s="253" t="s">
        <v>1</v>
      </c>
      <c r="F2291" s="254" t="s">
        <v>2088</v>
      </c>
      <c r="G2291" s="251"/>
      <c r="H2291" s="255">
        <v>60.713</v>
      </c>
      <c r="I2291" s="256"/>
      <c r="J2291" s="251"/>
      <c r="K2291" s="251"/>
      <c r="L2291" s="257"/>
      <c r="M2291" s="258"/>
      <c r="N2291" s="259"/>
      <c r="O2291" s="259"/>
      <c r="P2291" s="259"/>
      <c r="Q2291" s="259"/>
      <c r="R2291" s="259"/>
      <c r="S2291" s="259"/>
      <c r="T2291" s="260"/>
      <c r="AT2291" s="261" t="s">
        <v>148</v>
      </c>
      <c r="AU2291" s="261" t="s">
        <v>83</v>
      </c>
      <c r="AV2291" s="12" t="s">
        <v>83</v>
      </c>
      <c r="AW2291" s="12" t="s">
        <v>30</v>
      </c>
      <c r="AX2291" s="12" t="s">
        <v>73</v>
      </c>
      <c r="AY2291" s="261" t="s">
        <v>139</v>
      </c>
    </row>
    <row r="2292" spans="2:51" s="15" customFormat="1" ht="12">
      <c r="B2292" s="299"/>
      <c r="C2292" s="300"/>
      <c r="D2292" s="252" t="s">
        <v>148</v>
      </c>
      <c r="E2292" s="301" t="s">
        <v>1</v>
      </c>
      <c r="F2292" s="302" t="s">
        <v>1459</v>
      </c>
      <c r="G2292" s="300"/>
      <c r="H2292" s="303">
        <v>60.713</v>
      </c>
      <c r="I2292" s="304"/>
      <c r="J2292" s="300"/>
      <c r="K2292" s="300"/>
      <c r="L2292" s="305"/>
      <c r="M2292" s="306"/>
      <c r="N2292" s="307"/>
      <c r="O2292" s="307"/>
      <c r="P2292" s="307"/>
      <c r="Q2292" s="307"/>
      <c r="R2292" s="307"/>
      <c r="S2292" s="307"/>
      <c r="T2292" s="308"/>
      <c r="AT2292" s="309" t="s">
        <v>148</v>
      </c>
      <c r="AU2292" s="309" t="s">
        <v>83</v>
      </c>
      <c r="AV2292" s="15" t="s">
        <v>155</v>
      </c>
      <c r="AW2292" s="15" t="s">
        <v>30</v>
      </c>
      <c r="AX2292" s="15" t="s">
        <v>73</v>
      </c>
      <c r="AY2292" s="309" t="s">
        <v>139</v>
      </c>
    </row>
    <row r="2293" spans="2:51" s="12" customFormat="1" ht="12">
      <c r="B2293" s="250"/>
      <c r="C2293" s="251"/>
      <c r="D2293" s="252" t="s">
        <v>148</v>
      </c>
      <c r="E2293" s="253" t="s">
        <v>1</v>
      </c>
      <c r="F2293" s="254" t="s">
        <v>2767</v>
      </c>
      <c r="G2293" s="251"/>
      <c r="H2293" s="255">
        <v>195.169</v>
      </c>
      <c r="I2293" s="256"/>
      <c r="J2293" s="251"/>
      <c r="K2293" s="251"/>
      <c r="L2293" s="257"/>
      <c r="M2293" s="258"/>
      <c r="N2293" s="259"/>
      <c r="O2293" s="259"/>
      <c r="P2293" s="259"/>
      <c r="Q2293" s="259"/>
      <c r="R2293" s="259"/>
      <c r="S2293" s="259"/>
      <c r="T2293" s="260"/>
      <c r="AT2293" s="261" t="s">
        <v>148</v>
      </c>
      <c r="AU2293" s="261" t="s">
        <v>83</v>
      </c>
      <c r="AV2293" s="12" t="s">
        <v>83</v>
      </c>
      <c r="AW2293" s="12" t="s">
        <v>30</v>
      </c>
      <c r="AX2293" s="12" t="s">
        <v>73</v>
      </c>
      <c r="AY2293" s="261" t="s">
        <v>139</v>
      </c>
    </row>
    <row r="2294" spans="2:51" s="12" customFormat="1" ht="12">
      <c r="B2294" s="250"/>
      <c r="C2294" s="251"/>
      <c r="D2294" s="252" t="s">
        <v>148</v>
      </c>
      <c r="E2294" s="253" t="s">
        <v>1</v>
      </c>
      <c r="F2294" s="254" t="s">
        <v>2781</v>
      </c>
      <c r="G2294" s="251"/>
      <c r="H2294" s="255">
        <v>15.338</v>
      </c>
      <c r="I2294" s="256"/>
      <c r="J2294" s="251"/>
      <c r="K2294" s="251"/>
      <c r="L2294" s="257"/>
      <c r="M2294" s="258"/>
      <c r="N2294" s="259"/>
      <c r="O2294" s="259"/>
      <c r="P2294" s="259"/>
      <c r="Q2294" s="259"/>
      <c r="R2294" s="259"/>
      <c r="S2294" s="259"/>
      <c r="T2294" s="260"/>
      <c r="AT2294" s="261" t="s">
        <v>148</v>
      </c>
      <c r="AU2294" s="261" t="s">
        <v>83</v>
      </c>
      <c r="AV2294" s="12" t="s">
        <v>83</v>
      </c>
      <c r="AW2294" s="12" t="s">
        <v>30</v>
      </c>
      <c r="AX2294" s="12" t="s">
        <v>73</v>
      </c>
      <c r="AY2294" s="261" t="s">
        <v>139</v>
      </c>
    </row>
    <row r="2295" spans="2:51" s="15" customFormat="1" ht="12">
      <c r="B2295" s="299"/>
      <c r="C2295" s="300"/>
      <c r="D2295" s="252" t="s">
        <v>148</v>
      </c>
      <c r="E2295" s="301" t="s">
        <v>1</v>
      </c>
      <c r="F2295" s="302" t="s">
        <v>1459</v>
      </c>
      <c r="G2295" s="300"/>
      <c r="H2295" s="303">
        <v>210.507</v>
      </c>
      <c r="I2295" s="304"/>
      <c r="J2295" s="300"/>
      <c r="K2295" s="300"/>
      <c r="L2295" s="305"/>
      <c r="M2295" s="306"/>
      <c r="N2295" s="307"/>
      <c r="O2295" s="307"/>
      <c r="P2295" s="307"/>
      <c r="Q2295" s="307"/>
      <c r="R2295" s="307"/>
      <c r="S2295" s="307"/>
      <c r="T2295" s="308"/>
      <c r="AT2295" s="309" t="s">
        <v>148</v>
      </c>
      <c r="AU2295" s="309" t="s">
        <v>83</v>
      </c>
      <c r="AV2295" s="15" t="s">
        <v>155</v>
      </c>
      <c r="AW2295" s="15" t="s">
        <v>30</v>
      </c>
      <c r="AX2295" s="15" t="s">
        <v>73</v>
      </c>
      <c r="AY2295" s="309" t="s">
        <v>139</v>
      </c>
    </row>
    <row r="2296" spans="2:51" s="13" customFormat="1" ht="12">
      <c r="B2296" s="262"/>
      <c r="C2296" s="263"/>
      <c r="D2296" s="252" t="s">
        <v>148</v>
      </c>
      <c r="E2296" s="264" t="s">
        <v>1</v>
      </c>
      <c r="F2296" s="265" t="s">
        <v>150</v>
      </c>
      <c r="G2296" s="263"/>
      <c r="H2296" s="266">
        <v>549.5899999999999</v>
      </c>
      <c r="I2296" s="267"/>
      <c r="J2296" s="263"/>
      <c r="K2296" s="263"/>
      <c r="L2296" s="268"/>
      <c r="M2296" s="269"/>
      <c r="N2296" s="270"/>
      <c r="O2296" s="270"/>
      <c r="P2296" s="270"/>
      <c r="Q2296" s="270"/>
      <c r="R2296" s="270"/>
      <c r="S2296" s="270"/>
      <c r="T2296" s="271"/>
      <c r="AT2296" s="272" t="s">
        <v>148</v>
      </c>
      <c r="AU2296" s="272" t="s">
        <v>83</v>
      </c>
      <c r="AV2296" s="13" t="s">
        <v>146</v>
      </c>
      <c r="AW2296" s="13" t="s">
        <v>30</v>
      </c>
      <c r="AX2296" s="13" t="s">
        <v>81</v>
      </c>
      <c r="AY2296" s="272" t="s">
        <v>139</v>
      </c>
    </row>
    <row r="2297" spans="2:65" s="1" customFormat="1" ht="24" customHeight="1">
      <c r="B2297" s="38"/>
      <c r="C2297" s="273" t="s">
        <v>2782</v>
      </c>
      <c r="D2297" s="273" t="s">
        <v>174</v>
      </c>
      <c r="E2297" s="274" t="s">
        <v>2783</v>
      </c>
      <c r="F2297" s="275" t="s">
        <v>2784</v>
      </c>
      <c r="G2297" s="276" t="s">
        <v>433</v>
      </c>
      <c r="H2297" s="277">
        <v>632.027</v>
      </c>
      <c r="I2297" s="278"/>
      <c r="J2297" s="279">
        <f>ROUND(I2297*H2297,2)</f>
        <v>0</v>
      </c>
      <c r="K2297" s="275" t="s">
        <v>145</v>
      </c>
      <c r="L2297" s="280"/>
      <c r="M2297" s="281" t="s">
        <v>1</v>
      </c>
      <c r="N2297" s="282" t="s">
        <v>38</v>
      </c>
      <c r="O2297" s="86"/>
      <c r="P2297" s="246">
        <f>O2297*H2297</f>
        <v>0</v>
      </c>
      <c r="Q2297" s="246">
        <v>0.003</v>
      </c>
      <c r="R2297" s="246">
        <f>Q2297*H2297</f>
        <v>1.8960810000000001</v>
      </c>
      <c r="S2297" s="246">
        <v>0</v>
      </c>
      <c r="T2297" s="247">
        <f>S2297*H2297</f>
        <v>0</v>
      </c>
      <c r="AR2297" s="248" t="s">
        <v>609</v>
      </c>
      <c r="AT2297" s="248" t="s">
        <v>174</v>
      </c>
      <c r="AU2297" s="248" t="s">
        <v>83</v>
      </c>
      <c r="AY2297" s="17" t="s">
        <v>139</v>
      </c>
      <c r="BE2297" s="249">
        <f>IF(N2297="základní",J2297,0)</f>
        <v>0</v>
      </c>
      <c r="BF2297" s="249">
        <f>IF(N2297="snížená",J2297,0)</f>
        <v>0</v>
      </c>
      <c r="BG2297" s="249">
        <f>IF(N2297="zákl. přenesená",J2297,0)</f>
        <v>0</v>
      </c>
      <c r="BH2297" s="249">
        <f>IF(N2297="sníž. přenesená",J2297,0)</f>
        <v>0</v>
      </c>
      <c r="BI2297" s="249">
        <f>IF(N2297="nulová",J2297,0)</f>
        <v>0</v>
      </c>
      <c r="BJ2297" s="17" t="s">
        <v>81</v>
      </c>
      <c r="BK2297" s="249">
        <f>ROUND(I2297*H2297,2)</f>
        <v>0</v>
      </c>
      <c r="BL2297" s="17" t="s">
        <v>230</v>
      </c>
      <c r="BM2297" s="248" t="s">
        <v>2785</v>
      </c>
    </row>
    <row r="2298" spans="2:51" s="12" customFormat="1" ht="12">
      <c r="B2298" s="250"/>
      <c r="C2298" s="251"/>
      <c r="D2298" s="252" t="s">
        <v>148</v>
      </c>
      <c r="E2298" s="253" t="s">
        <v>1</v>
      </c>
      <c r="F2298" s="254" t="s">
        <v>2786</v>
      </c>
      <c r="G2298" s="251"/>
      <c r="H2298" s="255">
        <v>61.688</v>
      </c>
      <c r="I2298" s="256"/>
      <c r="J2298" s="251"/>
      <c r="K2298" s="251"/>
      <c r="L2298" s="257"/>
      <c r="M2298" s="258"/>
      <c r="N2298" s="259"/>
      <c r="O2298" s="259"/>
      <c r="P2298" s="259"/>
      <c r="Q2298" s="259"/>
      <c r="R2298" s="259"/>
      <c r="S2298" s="259"/>
      <c r="T2298" s="260"/>
      <c r="AT2298" s="261" t="s">
        <v>148</v>
      </c>
      <c r="AU2298" s="261" t="s">
        <v>83</v>
      </c>
      <c r="AV2298" s="12" t="s">
        <v>83</v>
      </c>
      <c r="AW2298" s="12" t="s">
        <v>30</v>
      </c>
      <c r="AX2298" s="12" t="s">
        <v>73</v>
      </c>
      <c r="AY2298" s="261" t="s">
        <v>139</v>
      </c>
    </row>
    <row r="2299" spans="2:51" s="12" customFormat="1" ht="12">
      <c r="B2299" s="250"/>
      <c r="C2299" s="251"/>
      <c r="D2299" s="252" t="s">
        <v>148</v>
      </c>
      <c r="E2299" s="253" t="s">
        <v>1</v>
      </c>
      <c r="F2299" s="254" t="s">
        <v>2787</v>
      </c>
      <c r="G2299" s="251"/>
      <c r="H2299" s="255">
        <v>250.433</v>
      </c>
      <c r="I2299" s="256"/>
      <c r="J2299" s="251"/>
      <c r="K2299" s="251"/>
      <c r="L2299" s="257"/>
      <c r="M2299" s="258"/>
      <c r="N2299" s="259"/>
      <c r="O2299" s="259"/>
      <c r="P2299" s="259"/>
      <c r="Q2299" s="259"/>
      <c r="R2299" s="259"/>
      <c r="S2299" s="259"/>
      <c r="T2299" s="260"/>
      <c r="AT2299" s="261" t="s">
        <v>148</v>
      </c>
      <c r="AU2299" s="261" t="s">
        <v>83</v>
      </c>
      <c r="AV2299" s="12" t="s">
        <v>83</v>
      </c>
      <c r="AW2299" s="12" t="s">
        <v>30</v>
      </c>
      <c r="AX2299" s="12" t="s">
        <v>73</v>
      </c>
      <c r="AY2299" s="261" t="s">
        <v>139</v>
      </c>
    </row>
    <row r="2300" spans="2:51" s="12" customFormat="1" ht="12">
      <c r="B2300" s="250"/>
      <c r="C2300" s="251"/>
      <c r="D2300" s="252" t="s">
        <v>148</v>
      </c>
      <c r="E2300" s="253" t="s">
        <v>1</v>
      </c>
      <c r="F2300" s="254" t="s">
        <v>2788</v>
      </c>
      <c r="G2300" s="251"/>
      <c r="H2300" s="255">
        <v>8.004</v>
      </c>
      <c r="I2300" s="256"/>
      <c r="J2300" s="251"/>
      <c r="K2300" s="251"/>
      <c r="L2300" s="257"/>
      <c r="M2300" s="258"/>
      <c r="N2300" s="259"/>
      <c r="O2300" s="259"/>
      <c r="P2300" s="259"/>
      <c r="Q2300" s="259"/>
      <c r="R2300" s="259"/>
      <c r="S2300" s="259"/>
      <c r="T2300" s="260"/>
      <c r="AT2300" s="261" t="s">
        <v>148</v>
      </c>
      <c r="AU2300" s="261" t="s">
        <v>83</v>
      </c>
      <c r="AV2300" s="12" t="s">
        <v>83</v>
      </c>
      <c r="AW2300" s="12" t="s">
        <v>30</v>
      </c>
      <c r="AX2300" s="12" t="s">
        <v>73</v>
      </c>
      <c r="AY2300" s="261" t="s">
        <v>139</v>
      </c>
    </row>
    <row r="2301" spans="2:51" s="12" customFormat="1" ht="12">
      <c r="B2301" s="250"/>
      <c r="C2301" s="251"/>
      <c r="D2301" s="252" t="s">
        <v>148</v>
      </c>
      <c r="E2301" s="253" t="s">
        <v>1</v>
      </c>
      <c r="F2301" s="254" t="s">
        <v>2789</v>
      </c>
      <c r="G2301" s="251"/>
      <c r="H2301" s="255">
        <v>69.82</v>
      </c>
      <c r="I2301" s="256"/>
      <c r="J2301" s="251"/>
      <c r="K2301" s="251"/>
      <c r="L2301" s="257"/>
      <c r="M2301" s="258"/>
      <c r="N2301" s="259"/>
      <c r="O2301" s="259"/>
      <c r="P2301" s="259"/>
      <c r="Q2301" s="259"/>
      <c r="R2301" s="259"/>
      <c r="S2301" s="259"/>
      <c r="T2301" s="260"/>
      <c r="AT2301" s="261" t="s">
        <v>148</v>
      </c>
      <c r="AU2301" s="261" t="s">
        <v>83</v>
      </c>
      <c r="AV2301" s="12" t="s">
        <v>83</v>
      </c>
      <c r="AW2301" s="12" t="s">
        <v>30</v>
      </c>
      <c r="AX2301" s="12" t="s">
        <v>73</v>
      </c>
      <c r="AY2301" s="261" t="s">
        <v>139</v>
      </c>
    </row>
    <row r="2302" spans="2:51" s="12" customFormat="1" ht="12">
      <c r="B2302" s="250"/>
      <c r="C2302" s="251"/>
      <c r="D2302" s="252" t="s">
        <v>148</v>
      </c>
      <c r="E2302" s="253" t="s">
        <v>1</v>
      </c>
      <c r="F2302" s="254" t="s">
        <v>2790</v>
      </c>
      <c r="G2302" s="251"/>
      <c r="H2302" s="255">
        <v>224.444</v>
      </c>
      <c r="I2302" s="256"/>
      <c r="J2302" s="251"/>
      <c r="K2302" s="251"/>
      <c r="L2302" s="257"/>
      <c r="M2302" s="258"/>
      <c r="N2302" s="259"/>
      <c r="O2302" s="259"/>
      <c r="P2302" s="259"/>
      <c r="Q2302" s="259"/>
      <c r="R2302" s="259"/>
      <c r="S2302" s="259"/>
      <c r="T2302" s="260"/>
      <c r="AT2302" s="261" t="s">
        <v>148</v>
      </c>
      <c r="AU2302" s="261" t="s">
        <v>83</v>
      </c>
      <c r="AV2302" s="12" t="s">
        <v>83</v>
      </c>
      <c r="AW2302" s="12" t="s">
        <v>30</v>
      </c>
      <c r="AX2302" s="12" t="s">
        <v>73</v>
      </c>
      <c r="AY2302" s="261" t="s">
        <v>139</v>
      </c>
    </row>
    <row r="2303" spans="2:51" s="12" customFormat="1" ht="12">
      <c r="B2303" s="250"/>
      <c r="C2303" s="251"/>
      <c r="D2303" s="252" t="s">
        <v>148</v>
      </c>
      <c r="E2303" s="253" t="s">
        <v>1</v>
      </c>
      <c r="F2303" s="254" t="s">
        <v>2791</v>
      </c>
      <c r="G2303" s="251"/>
      <c r="H2303" s="255">
        <v>17.638</v>
      </c>
      <c r="I2303" s="256"/>
      <c r="J2303" s="251"/>
      <c r="K2303" s="251"/>
      <c r="L2303" s="257"/>
      <c r="M2303" s="258"/>
      <c r="N2303" s="259"/>
      <c r="O2303" s="259"/>
      <c r="P2303" s="259"/>
      <c r="Q2303" s="259"/>
      <c r="R2303" s="259"/>
      <c r="S2303" s="259"/>
      <c r="T2303" s="260"/>
      <c r="AT2303" s="261" t="s">
        <v>148</v>
      </c>
      <c r="AU2303" s="261" t="s">
        <v>83</v>
      </c>
      <c r="AV2303" s="12" t="s">
        <v>83</v>
      </c>
      <c r="AW2303" s="12" t="s">
        <v>30</v>
      </c>
      <c r="AX2303" s="12" t="s">
        <v>73</v>
      </c>
      <c r="AY2303" s="261" t="s">
        <v>139</v>
      </c>
    </row>
    <row r="2304" spans="2:51" s="13" customFormat="1" ht="12">
      <c r="B2304" s="262"/>
      <c r="C2304" s="263"/>
      <c r="D2304" s="252" t="s">
        <v>148</v>
      </c>
      <c r="E2304" s="264" t="s">
        <v>1</v>
      </c>
      <c r="F2304" s="265" t="s">
        <v>150</v>
      </c>
      <c r="G2304" s="263"/>
      <c r="H2304" s="266">
        <v>632.027</v>
      </c>
      <c r="I2304" s="267"/>
      <c r="J2304" s="263"/>
      <c r="K2304" s="263"/>
      <c r="L2304" s="268"/>
      <c r="M2304" s="269"/>
      <c r="N2304" s="270"/>
      <c r="O2304" s="270"/>
      <c r="P2304" s="270"/>
      <c r="Q2304" s="270"/>
      <c r="R2304" s="270"/>
      <c r="S2304" s="270"/>
      <c r="T2304" s="271"/>
      <c r="AT2304" s="272" t="s">
        <v>148</v>
      </c>
      <c r="AU2304" s="272" t="s">
        <v>83</v>
      </c>
      <c r="AV2304" s="13" t="s">
        <v>146</v>
      </c>
      <c r="AW2304" s="13" t="s">
        <v>30</v>
      </c>
      <c r="AX2304" s="13" t="s">
        <v>81</v>
      </c>
      <c r="AY2304" s="272" t="s">
        <v>139</v>
      </c>
    </row>
    <row r="2305" spans="2:65" s="1" customFormat="1" ht="24" customHeight="1">
      <c r="B2305" s="38"/>
      <c r="C2305" s="237" t="s">
        <v>2792</v>
      </c>
      <c r="D2305" s="237" t="s">
        <v>141</v>
      </c>
      <c r="E2305" s="238" t="s">
        <v>2793</v>
      </c>
      <c r="F2305" s="239" t="s">
        <v>2794</v>
      </c>
      <c r="G2305" s="240" t="s">
        <v>433</v>
      </c>
      <c r="H2305" s="241">
        <v>1041.967</v>
      </c>
      <c r="I2305" s="242"/>
      <c r="J2305" s="243">
        <f>ROUND(I2305*H2305,2)</f>
        <v>0</v>
      </c>
      <c r="K2305" s="239" t="s">
        <v>145</v>
      </c>
      <c r="L2305" s="43"/>
      <c r="M2305" s="244" t="s">
        <v>1</v>
      </c>
      <c r="N2305" s="245" t="s">
        <v>38</v>
      </c>
      <c r="O2305" s="86"/>
      <c r="P2305" s="246">
        <f>O2305*H2305</f>
        <v>0</v>
      </c>
      <c r="Q2305" s="246">
        <v>0.00088</v>
      </c>
      <c r="R2305" s="246">
        <f>Q2305*H2305</f>
        <v>0.9169309600000001</v>
      </c>
      <c r="S2305" s="246">
        <v>0</v>
      </c>
      <c r="T2305" s="247">
        <f>S2305*H2305</f>
        <v>0</v>
      </c>
      <c r="AR2305" s="248" t="s">
        <v>230</v>
      </c>
      <c r="AT2305" s="248" t="s">
        <v>141</v>
      </c>
      <c r="AU2305" s="248" t="s">
        <v>83</v>
      </c>
      <c r="AY2305" s="17" t="s">
        <v>139</v>
      </c>
      <c r="BE2305" s="249">
        <f>IF(N2305="základní",J2305,0)</f>
        <v>0</v>
      </c>
      <c r="BF2305" s="249">
        <f>IF(N2305="snížená",J2305,0)</f>
        <v>0</v>
      </c>
      <c r="BG2305" s="249">
        <f>IF(N2305="zákl. přenesená",J2305,0)</f>
        <v>0</v>
      </c>
      <c r="BH2305" s="249">
        <f>IF(N2305="sníž. přenesená",J2305,0)</f>
        <v>0</v>
      </c>
      <c r="BI2305" s="249">
        <f>IF(N2305="nulová",J2305,0)</f>
        <v>0</v>
      </c>
      <c r="BJ2305" s="17" t="s">
        <v>81</v>
      </c>
      <c r="BK2305" s="249">
        <f>ROUND(I2305*H2305,2)</f>
        <v>0</v>
      </c>
      <c r="BL2305" s="17" t="s">
        <v>230</v>
      </c>
      <c r="BM2305" s="248" t="s">
        <v>2795</v>
      </c>
    </row>
    <row r="2306" spans="2:51" s="14" customFormat="1" ht="12">
      <c r="B2306" s="289"/>
      <c r="C2306" s="290"/>
      <c r="D2306" s="252" t="s">
        <v>148</v>
      </c>
      <c r="E2306" s="291" t="s">
        <v>1</v>
      </c>
      <c r="F2306" s="292" t="s">
        <v>2702</v>
      </c>
      <c r="G2306" s="290"/>
      <c r="H2306" s="291" t="s">
        <v>1</v>
      </c>
      <c r="I2306" s="293"/>
      <c r="J2306" s="290"/>
      <c r="K2306" s="290"/>
      <c r="L2306" s="294"/>
      <c r="M2306" s="295"/>
      <c r="N2306" s="296"/>
      <c r="O2306" s="296"/>
      <c r="P2306" s="296"/>
      <c r="Q2306" s="296"/>
      <c r="R2306" s="296"/>
      <c r="S2306" s="296"/>
      <c r="T2306" s="297"/>
      <c r="AT2306" s="298" t="s">
        <v>148</v>
      </c>
      <c r="AU2306" s="298" t="s">
        <v>83</v>
      </c>
      <c r="AV2306" s="14" t="s">
        <v>81</v>
      </c>
      <c r="AW2306" s="14" t="s">
        <v>30</v>
      </c>
      <c r="AX2306" s="14" t="s">
        <v>73</v>
      </c>
      <c r="AY2306" s="298" t="s">
        <v>139</v>
      </c>
    </row>
    <row r="2307" spans="2:51" s="12" customFormat="1" ht="12">
      <c r="B2307" s="250"/>
      <c r="C2307" s="251"/>
      <c r="D2307" s="252" t="s">
        <v>148</v>
      </c>
      <c r="E2307" s="253" t="s">
        <v>1</v>
      </c>
      <c r="F2307" s="254" t="s">
        <v>2775</v>
      </c>
      <c r="G2307" s="251"/>
      <c r="H2307" s="255">
        <v>12.489</v>
      </c>
      <c r="I2307" s="256"/>
      <c r="J2307" s="251"/>
      <c r="K2307" s="251"/>
      <c r="L2307" s="257"/>
      <c r="M2307" s="258"/>
      <c r="N2307" s="259"/>
      <c r="O2307" s="259"/>
      <c r="P2307" s="259"/>
      <c r="Q2307" s="259"/>
      <c r="R2307" s="259"/>
      <c r="S2307" s="259"/>
      <c r="T2307" s="260"/>
      <c r="AT2307" s="261" t="s">
        <v>148</v>
      </c>
      <c r="AU2307" s="261" t="s">
        <v>83</v>
      </c>
      <c r="AV2307" s="12" t="s">
        <v>83</v>
      </c>
      <c r="AW2307" s="12" t="s">
        <v>30</v>
      </c>
      <c r="AX2307" s="12" t="s">
        <v>73</v>
      </c>
      <c r="AY2307" s="261" t="s">
        <v>139</v>
      </c>
    </row>
    <row r="2308" spans="2:51" s="12" customFormat="1" ht="12">
      <c r="B2308" s="250"/>
      <c r="C2308" s="251"/>
      <c r="D2308" s="252" t="s">
        <v>148</v>
      </c>
      <c r="E2308" s="253" t="s">
        <v>1</v>
      </c>
      <c r="F2308" s="254" t="s">
        <v>2776</v>
      </c>
      <c r="G2308" s="251"/>
      <c r="H2308" s="255">
        <v>18.037</v>
      </c>
      <c r="I2308" s="256"/>
      <c r="J2308" s="251"/>
      <c r="K2308" s="251"/>
      <c r="L2308" s="257"/>
      <c r="M2308" s="258"/>
      <c r="N2308" s="259"/>
      <c r="O2308" s="259"/>
      <c r="P2308" s="259"/>
      <c r="Q2308" s="259"/>
      <c r="R2308" s="259"/>
      <c r="S2308" s="259"/>
      <c r="T2308" s="260"/>
      <c r="AT2308" s="261" t="s">
        <v>148</v>
      </c>
      <c r="AU2308" s="261" t="s">
        <v>83</v>
      </c>
      <c r="AV2308" s="12" t="s">
        <v>83</v>
      </c>
      <c r="AW2308" s="12" t="s">
        <v>30</v>
      </c>
      <c r="AX2308" s="12" t="s">
        <v>73</v>
      </c>
      <c r="AY2308" s="261" t="s">
        <v>139</v>
      </c>
    </row>
    <row r="2309" spans="2:51" s="12" customFormat="1" ht="12">
      <c r="B2309" s="250"/>
      <c r="C2309" s="251"/>
      <c r="D2309" s="252" t="s">
        <v>148</v>
      </c>
      <c r="E2309" s="253" t="s">
        <v>1</v>
      </c>
      <c r="F2309" s="254" t="s">
        <v>2777</v>
      </c>
      <c r="G2309" s="251"/>
      <c r="H2309" s="255">
        <v>23.116</v>
      </c>
      <c r="I2309" s="256"/>
      <c r="J2309" s="251"/>
      <c r="K2309" s="251"/>
      <c r="L2309" s="257"/>
      <c r="M2309" s="258"/>
      <c r="N2309" s="259"/>
      <c r="O2309" s="259"/>
      <c r="P2309" s="259"/>
      <c r="Q2309" s="259"/>
      <c r="R2309" s="259"/>
      <c r="S2309" s="259"/>
      <c r="T2309" s="260"/>
      <c r="AT2309" s="261" t="s">
        <v>148</v>
      </c>
      <c r="AU2309" s="261" t="s">
        <v>83</v>
      </c>
      <c r="AV2309" s="12" t="s">
        <v>83</v>
      </c>
      <c r="AW2309" s="12" t="s">
        <v>30</v>
      </c>
      <c r="AX2309" s="12" t="s">
        <v>73</v>
      </c>
      <c r="AY2309" s="261" t="s">
        <v>139</v>
      </c>
    </row>
    <row r="2310" spans="2:51" s="12" customFormat="1" ht="12">
      <c r="B2310" s="250"/>
      <c r="C2310" s="251"/>
      <c r="D2310" s="252" t="s">
        <v>148</v>
      </c>
      <c r="E2310" s="253" t="s">
        <v>1</v>
      </c>
      <c r="F2310" s="254" t="s">
        <v>2796</v>
      </c>
      <c r="G2310" s="251"/>
      <c r="H2310" s="255">
        <v>19.22</v>
      </c>
      <c r="I2310" s="256"/>
      <c r="J2310" s="251"/>
      <c r="K2310" s="251"/>
      <c r="L2310" s="257"/>
      <c r="M2310" s="258"/>
      <c r="N2310" s="259"/>
      <c r="O2310" s="259"/>
      <c r="P2310" s="259"/>
      <c r="Q2310" s="259"/>
      <c r="R2310" s="259"/>
      <c r="S2310" s="259"/>
      <c r="T2310" s="260"/>
      <c r="AT2310" s="261" t="s">
        <v>148</v>
      </c>
      <c r="AU2310" s="261" t="s">
        <v>83</v>
      </c>
      <c r="AV2310" s="12" t="s">
        <v>83</v>
      </c>
      <c r="AW2310" s="12" t="s">
        <v>30</v>
      </c>
      <c r="AX2310" s="12" t="s">
        <v>73</v>
      </c>
      <c r="AY2310" s="261" t="s">
        <v>139</v>
      </c>
    </row>
    <row r="2311" spans="2:51" s="14" customFormat="1" ht="12">
      <c r="B2311" s="289"/>
      <c r="C2311" s="290"/>
      <c r="D2311" s="252" t="s">
        <v>148</v>
      </c>
      <c r="E2311" s="291" t="s">
        <v>1</v>
      </c>
      <c r="F2311" s="292" t="s">
        <v>2778</v>
      </c>
      <c r="G2311" s="290"/>
      <c r="H2311" s="291" t="s">
        <v>1</v>
      </c>
      <c r="I2311" s="293"/>
      <c r="J2311" s="290"/>
      <c r="K2311" s="290"/>
      <c r="L2311" s="294"/>
      <c r="M2311" s="295"/>
      <c r="N2311" s="296"/>
      <c r="O2311" s="296"/>
      <c r="P2311" s="296"/>
      <c r="Q2311" s="296"/>
      <c r="R2311" s="296"/>
      <c r="S2311" s="296"/>
      <c r="T2311" s="297"/>
      <c r="AT2311" s="298" t="s">
        <v>148</v>
      </c>
      <c r="AU2311" s="298" t="s">
        <v>83</v>
      </c>
      <c r="AV2311" s="14" t="s">
        <v>81</v>
      </c>
      <c r="AW2311" s="14" t="s">
        <v>30</v>
      </c>
      <c r="AX2311" s="14" t="s">
        <v>73</v>
      </c>
      <c r="AY2311" s="298" t="s">
        <v>139</v>
      </c>
    </row>
    <row r="2312" spans="2:51" s="12" customFormat="1" ht="12">
      <c r="B2312" s="250"/>
      <c r="C2312" s="251"/>
      <c r="D2312" s="252" t="s">
        <v>148</v>
      </c>
      <c r="E2312" s="253" t="s">
        <v>1</v>
      </c>
      <c r="F2312" s="254" t="s">
        <v>2797</v>
      </c>
      <c r="G2312" s="251"/>
      <c r="H2312" s="255">
        <v>226.499</v>
      </c>
      <c r="I2312" s="256"/>
      <c r="J2312" s="251"/>
      <c r="K2312" s="251"/>
      <c r="L2312" s="257"/>
      <c r="M2312" s="258"/>
      <c r="N2312" s="259"/>
      <c r="O2312" s="259"/>
      <c r="P2312" s="259"/>
      <c r="Q2312" s="259"/>
      <c r="R2312" s="259"/>
      <c r="S2312" s="259"/>
      <c r="T2312" s="260"/>
      <c r="AT2312" s="261" t="s">
        <v>148</v>
      </c>
      <c r="AU2312" s="261" t="s">
        <v>83</v>
      </c>
      <c r="AV2312" s="12" t="s">
        <v>83</v>
      </c>
      <c r="AW2312" s="12" t="s">
        <v>30</v>
      </c>
      <c r="AX2312" s="12" t="s">
        <v>73</v>
      </c>
      <c r="AY2312" s="261" t="s">
        <v>139</v>
      </c>
    </row>
    <row r="2313" spans="2:51" s="14" customFormat="1" ht="12">
      <c r="B2313" s="289"/>
      <c r="C2313" s="290"/>
      <c r="D2313" s="252" t="s">
        <v>148</v>
      </c>
      <c r="E2313" s="291" t="s">
        <v>1</v>
      </c>
      <c r="F2313" s="292" t="s">
        <v>2778</v>
      </c>
      <c r="G2313" s="290"/>
      <c r="H2313" s="291" t="s">
        <v>1</v>
      </c>
      <c r="I2313" s="293"/>
      <c r="J2313" s="290"/>
      <c r="K2313" s="290"/>
      <c r="L2313" s="294"/>
      <c r="M2313" s="295"/>
      <c r="N2313" s="296"/>
      <c r="O2313" s="296"/>
      <c r="P2313" s="296"/>
      <c r="Q2313" s="296"/>
      <c r="R2313" s="296"/>
      <c r="S2313" s="296"/>
      <c r="T2313" s="297"/>
      <c r="AT2313" s="298" t="s">
        <v>148</v>
      </c>
      <c r="AU2313" s="298" t="s">
        <v>83</v>
      </c>
      <c r="AV2313" s="14" t="s">
        <v>81</v>
      </c>
      <c r="AW2313" s="14" t="s">
        <v>30</v>
      </c>
      <c r="AX2313" s="14" t="s">
        <v>73</v>
      </c>
      <c r="AY2313" s="298" t="s">
        <v>139</v>
      </c>
    </row>
    <row r="2314" spans="2:51" s="12" customFormat="1" ht="12">
      <c r="B2314" s="250"/>
      <c r="C2314" s="251"/>
      <c r="D2314" s="252" t="s">
        <v>148</v>
      </c>
      <c r="E2314" s="253" t="s">
        <v>1</v>
      </c>
      <c r="F2314" s="254" t="s">
        <v>2798</v>
      </c>
      <c r="G2314" s="251"/>
      <c r="H2314" s="255">
        <v>217.768</v>
      </c>
      <c r="I2314" s="256"/>
      <c r="J2314" s="251"/>
      <c r="K2314" s="251"/>
      <c r="L2314" s="257"/>
      <c r="M2314" s="258"/>
      <c r="N2314" s="259"/>
      <c r="O2314" s="259"/>
      <c r="P2314" s="259"/>
      <c r="Q2314" s="259"/>
      <c r="R2314" s="259"/>
      <c r="S2314" s="259"/>
      <c r="T2314" s="260"/>
      <c r="AT2314" s="261" t="s">
        <v>148</v>
      </c>
      <c r="AU2314" s="261" t="s">
        <v>83</v>
      </c>
      <c r="AV2314" s="12" t="s">
        <v>83</v>
      </c>
      <c r="AW2314" s="12" t="s">
        <v>30</v>
      </c>
      <c r="AX2314" s="12" t="s">
        <v>73</v>
      </c>
      <c r="AY2314" s="261" t="s">
        <v>139</v>
      </c>
    </row>
    <row r="2315" spans="2:51" s="12" customFormat="1" ht="12">
      <c r="B2315" s="250"/>
      <c r="C2315" s="251"/>
      <c r="D2315" s="252" t="s">
        <v>148</v>
      </c>
      <c r="E2315" s="253" t="s">
        <v>1</v>
      </c>
      <c r="F2315" s="254" t="s">
        <v>2799</v>
      </c>
      <c r="G2315" s="251"/>
      <c r="H2315" s="255">
        <v>3.48</v>
      </c>
      <c r="I2315" s="256"/>
      <c r="J2315" s="251"/>
      <c r="K2315" s="251"/>
      <c r="L2315" s="257"/>
      <c r="M2315" s="258"/>
      <c r="N2315" s="259"/>
      <c r="O2315" s="259"/>
      <c r="P2315" s="259"/>
      <c r="Q2315" s="259"/>
      <c r="R2315" s="259"/>
      <c r="S2315" s="259"/>
      <c r="T2315" s="260"/>
      <c r="AT2315" s="261" t="s">
        <v>148</v>
      </c>
      <c r="AU2315" s="261" t="s">
        <v>83</v>
      </c>
      <c r="AV2315" s="12" t="s">
        <v>83</v>
      </c>
      <c r="AW2315" s="12" t="s">
        <v>30</v>
      </c>
      <c r="AX2315" s="12" t="s">
        <v>73</v>
      </c>
      <c r="AY2315" s="261" t="s">
        <v>139</v>
      </c>
    </row>
    <row r="2316" spans="2:51" s="12" customFormat="1" ht="12">
      <c r="B2316" s="250"/>
      <c r="C2316" s="251"/>
      <c r="D2316" s="252" t="s">
        <v>148</v>
      </c>
      <c r="E2316" s="253" t="s">
        <v>1</v>
      </c>
      <c r="F2316" s="254" t="s">
        <v>2800</v>
      </c>
      <c r="G2316" s="251"/>
      <c r="H2316" s="255">
        <v>8.12</v>
      </c>
      <c r="I2316" s="256"/>
      <c r="J2316" s="251"/>
      <c r="K2316" s="251"/>
      <c r="L2316" s="257"/>
      <c r="M2316" s="258"/>
      <c r="N2316" s="259"/>
      <c r="O2316" s="259"/>
      <c r="P2316" s="259"/>
      <c r="Q2316" s="259"/>
      <c r="R2316" s="259"/>
      <c r="S2316" s="259"/>
      <c r="T2316" s="260"/>
      <c r="AT2316" s="261" t="s">
        <v>148</v>
      </c>
      <c r="AU2316" s="261" t="s">
        <v>83</v>
      </c>
      <c r="AV2316" s="12" t="s">
        <v>83</v>
      </c>
      <c r="AW2316" s="12" t="s">
        <v>30</v>
      </c>
      <c r="AX2316" s="12" t="s">
        <v>73</v>
      </c>
      <c r="AY2316" s="261" t="s">
        <v>139</v>
      </c>
    </row>
    <row r="2317" spans="2:51" s="12" customFormat="1" ht="12">
      <c r="B2317" s="250"/>
      <c r="C2317" s="251"/>
      <c r="D2317" s="252" t="s">
        <v>148</v>
      </c>
      <c r="E2317" s="253" t="s">
        <v>1</v>
      </c>
      <c r="F2317" s="254" t="s">
        <v>2801</v>
      </c>
      <c r="G2317" s="251"/>
      <c r="H2317" s="255">
        <v>46.849</v>
      </c>
      <c r="I2317" s="256"/>
      <c r="J2317" s="251"/>
      <c r="K2317" s="251"/>
      <c r="L2317" s="257"/>
      <c r="M2317" s="258"/>
      <c r="N2317" s="259"/>
      <c r="O2317" s="259"/>
      <c r="P2317" s="259"/>
      <c r="Q2317" s="259"/>
      <c r="R2317" s="259"/>
      <c r="S2317" s="259"/>
      <c r="T2317" s="260"/>
      <c r="AT2317" s="261" t="s">
        <v>148</v>
      </c>
      <c r="AU2317" s="261" t="s">
        <v>83</v>
      </c>
      <c r="AV2317" s="12" t="s">
        <v>83</v>
      </c>
      <c r="AW2317" s="12" t="s">
        <v>30</v>
      </c>
      <c r="AX2317" s="12" t="s">
        <v>73</v>
      </c>
      <c r="AY2317" s="261" t="s">
        <v>139</v>
      </c>
    </row>
    <row r="2318" spans="2:51" s="12" customFormat="1" ht="12">
      <c r="B2318" s="250"/>
      <c r="C2318" s="251"/>
      <c r="D2318" s="252" t="s">
        <v>148</v>
      </c>
      <c r="E2318" s="253" t="s">
        <v>1</v>
      </c>
      <c r="F2318" s="254" t="s">
        <v>2802</v>
      </c>
      <c r="G2318" s="251"/>
      <c r="H2318" s="255">
        <v>60.713</v>
      </c>
      <c r="I2318" s="256"/>
      <c r="J2318" s="251"/>
      <c r="K2318" s="251"/>
      <c r="L2318" s="257"/>
      <c r="M2318" s="258"/>
      <c r="N2318" s="259"/>
      <c r="O2318" s="259"/>
      <c r="P2318" s="259"/>
      <c r="Q2318" s="259"/>
      <c r="R2318" s="259"/>
      <c r="S2318" s="259"/>
      <c r="T2318" s="260"/>
      <c r="AT2318" s="261" t="s">
        <v>148</v>
      </c>
      <c r="AU2318" s="261" t="s">
        <v>83</v>
      </c>
      <c r="AV2318" s="12" t="s">
        <v>83</v>
      </c>
      <c r="AW2318" s="12" t="s">
        <v>30</v>
      </c>
      <c r="AX2318" s="12" t="s">
        <v>73</v>
      </c>
      <c r="AY2318" s="261" t="s">
        <v>139</v>
      </c>
    </row>
    <row r="2319" spans="2:51" s="12" customFormat="1" ht="12">
      <c r="B2319" s="250"/>
      <c r="C2319" s="251"/>
      <c r="D2319" s="252" t="s">
        <v>148</v>
      </c>
      <c r="E2319" s="253" t="s">
        <v>1</v>
      </c>
      <c r="F2319" s="254" t="s">
        <v>2803</v>
      </c>
      <c r="G2319" s="251"/>
      <c r="H2319" s="255">
        <v>195.169</v>
      </c>
      <c r="I2319" s="256"/>
      <c r="J2319" s="251"/>
      <c r="K2319" s="251"/>
      <c r="L2319" s="257"/>
      <c r="M2319" s="258"/>
      <c r="N2319" s="259"/>
      <c r="O2319" s="259"/>
      <c r="P2319" s="259"/>
      <c r="Q2319" s="259"/>
      <c r="R2319" s="259"/>
      <c r="S2319" s="259"/>
      <c r="T2319" s="260"/>
      <c r="AT2319" s="261" t="s">
        <v>148</v>
      </c>
      <c r="AU2319" s="261" t="s">
        <v>83</v>
      </c>
      <c r="AV2319" s="12" t="s">
        <v>83</v>
      </c>
      <c r="AW2319" s="12" t="s">
        <v>30</v>
      </c>
      <c r="AX2319" s="12" t="s">
        <v>73</v>
      </c>
      <c r="AY2319" s="261" t="s">
        <v>139</v>
      </c>
    </row>
    <row r="2320" spans="2:51" s="12" customFormat="1" ht="12">
      <c r="B2320" s="250"/>
      <c r="C2320" s="251"/>
      <c r="D2320" s="252" t="s">
        <v>148</v>
      </c>
      <c r="E2320" s="253" t="s">
        <v>1</v>
      </c>
      <c r="F2320" s="254" t="s">
        <v>2804</v>
      </c>
      <c r="G2320" s="251"/>
      <c r="H2320" s="255">
        <v>195.169</v>
      </c>
      <c r="I2320" s="256"/>
      <c r="J2320" s="251"/>
      <c r="K2320" s="251"/>
      <c r="L2320" s="257"/>
      <c r="M2320" s="258"/>
      <c r="N2320" s="259"/>
      <c r="O2320" s="259"/>
      <c r="P2320" s="259"/>
      <c r="Q2320" s="259"/>
      <c r="R2320" s="259"/>
      <c r="S2320" s="259"/>
      <c r="T2320" s="260"/>
      <c r="AT2320" s="261" t="s">
        <v>148</v>
      </c>
      <c r="AU2320" s="261" t="s">
        <v>83</v>
      </c>
      <c r="AV2320" s="12" t="s">
        <v>83</v>
      </c>
      <c r="AW2320" s="12" t="s">
        <v>30</v>
      </c>
      <c r="AX2320" s="12" t="s">
        <v>73</v>
      </c>
      <c r="AY2320" s="261" t="s">
        <v>139</v>
      </c>
    </row>
    <row r="2321" spans="2:51" s="12" customFormat="1" ht="12">
      <c r="B2321" s="250"/>
      <c r="C2321" s="251"/>
      <c r="D2321" s="252" t="s">
        <v>148</v>
      </c>
      <c r="E2321" s="253" t="s">
        <v>1</v>
      </c>
      <c r="F2321" s="254" t="s">
        <v>2781</v>
      </c>
      <c r="G2321" s="251"/>
      <c r="H2321" s="255">
        <v>15.338</v>
      </c>
      <c r="I2321" s="256"/>
      <c r="J2321" s="251"/>
      <c r="K2321" s="251"/>
      <c r="L2321" s="257"/>
      <c r="M2321" s="258"/>
      <c r="N2321" s="259"/>
      <c r="O2321" s="259"/>
      <c r="P2321" s="259"/>
      <c r="Q2321" s="259"/>
      <c r="R2321" s="259"/>
      <c r="S2321" s="259"/>
      <c r="T2321" s="260"/>
      <c r="AT2321" s="261" t="s">
        <v>148</v>
      </c>
      <c r="AU2321" s="261" t="s">
        <v>83</v>
      </c>
      <c r="AV2321" s="12" t="s">
        <v>83</v>
      </c>
      <c r="AW2321" s="12" t="s">
        <v>30</v>
      </c>
      <c r="AX2321" s="12" t="s">
        <v>73</v>
      </c>
      <c r="AY2321" s="261" t="s">
        <v>139</v>
      </c>
    </row>
    <row r="2322" spans="2:51" s="13" customFormat="1" ht="12">
      <c r="B2322" s="262"/>
      <c r="C2322" s="263"/>
      <c r="D2322" s="252" t="s">
        <v>148</v>
      </c>
      <c r="E2322" s="264" t="s">
        <v>1</v>
      </c>
      <c r="F2322" s="265" t="s">
        <v>150</v>
      </c>
      <c r="G2322" s="263"/>
      <c r="H2322" s="266">
        <v>1041.967</v>
      </c>
      <c r="I2322" s="267"/>
      <c r="J2322" s="263"/>
      <c r="K2322" s="263"/>
      <c r="L2322" s="268"/>
      <c r="M2322" s="269"/>
      <c r="N2322" s="270"/>
      <c r="O2322" s="270"/>
      <c r="P2322" s="270"/>
      <c r="Q2322" s="270"/>
      <c r="R2322" s="270"/>
      <c r="S2322" s="270"/>
      <c r="T2322" s="271"/>
      <c r="AT2322" s="272" t="s">
        <v>148</v>
      </c>
      <c r="AU2322" s="272" t="s">
        <v>83</v>
      </c>
      <c r="AV2322" s="13" t="s">
        <v>146</v>
      </c>
      <c r="AW2322" s="13" t="s">
        <v>30</v>
      </c>
      <c r="AX2322" s="13" t="s">
        <v>81</v>
      </c>
      <c r="AY2322" s="272" t="s">
        <v>139</v>
      </c>
    </row>
    <row r="2323" spans="2:65" s="1" customFormat="1" ht="24" customHeight="1">
      <c r="B2323" s="38"/>
      <c r="C2323" s="273" t="s">
        <v>2805</v>
      </c>
      <c r="D2323" s="273" t="s">
        <v>174</v>
      </c>
      <c r="E2323" s="274" t="s">
        <v>2806</v>
      </c>
      <c r="F2323" s="275" t="s">
        <v>2807</v>
      </c>
      <c r="G2323" s="276" t="s">
        <v>433</v>
      </c>
      <c r="H2323" s="277">
        <v>542.796</v>
      </c>
      <c r="I2323" s="278"/>
      <c r="J2323" s="279">
        <f>ROUND(I2323*H2323,2)</f>
        <v>0</v>
      </c>
      <c r="K2323" s="275" t="s">
        <v>145</v>
      </c>
      <c r="L2323" s="280"/>
      <c r="M2323" s="281" t="s">
        <v>1</v>
      </c>
      <c r="N2323" s="282" t="s">
        <v>38</v>
      </c>
      <c r="O2323" s="86"/>
      <c r="P2323" s="246">
        <f>O2323*H2323</f>
        <v>0</v>
      </c>
      <c r="Q2323" s="246">
        <v>0.0045</v>
      </c>
      <c r="R2323" s="246">
        <f>Q2323*H2323</f>
        <v>2.4425820000000003</v>
      </c>
      <c r="S2323" s="246">
        <v>0</v>
      </c>
      <c r="T2323" s="247">
        <f>S2323*H2323</f>
        <v>0</v>
      </c>
      <c r="AR2323" s="248" t="s">
        <v>609</v>
      </c>
      <c r="AT2323" s="248" t="s">
        <v>174</v>
      </c>
      <c r="AU2323" s="248" t="s">
        <v>83</v>
      </c>
      <c r="AY2323" s="17" t="s">
        <v>139</v>
      </c>
      <c r="BE2323" s="249">
        <f>IF(N2323="základní",J2323,0)</f>
        <v>0</v>
      </c>
      <c r="BF2323" s="249">
        <f>IF(N2323="snížená",J2323,0)</f>
        <v>0</v>
      </c>
      <c r="BG2323" s="249">
        <f>IF(N2323="zákl. přenesená",J2323,0)</f>
        <v>0</v>
      </c>
      <c r="BH2323" s="249">
        <f>IF(N2323="sníž. přenesená",J2323,0)</f>
        <v>0</v>
      </c>
      <c r="BI2323" s="249">
        <f>IF(N2323="nulová",J2323,0)</f>
        <v>0</v>
      </c>
      <c r="BJ2323" s="17" t="s">
        <v>81</v>
      </c>
      <c r="BK2323" s="249">
        <f>ROUND(I2323*H2323,2)</f>
        <v>0</v>
      </c>
      <c r="BL2323" s="17" t="s">
        <v>230</v>
      </c>
      <c r="BM2323" s="248" t="s">
        <v>2808</v>
      </c>
    </row>
    <row r="2324" spans="2:51" s="14" customFormat="1" ht="12">
      <c r="B2324" s="289"/>
      <c r="C2324" s="290"/>
      <c r="D2324" s="252" t="s">
        <v>148</v>
      </c>
      <c r="E2324" s="291" t="s">
        <v>1</v>
      </c>
      <c r="F2324" s="292" t="s">
        <v>2778</v>
      </c>
      <c r="G2324" s="290"/>
      <c r="H2324" s="291" t="s">
        <v>1</v>
      </c>
      <c r="I2324" s="293"/>
      <c r="J2324" s="290"/>
      <c r="K2324" s="290"/>
      <c r="L2324" s="294"/>
      <c r="M2324" s="295"/>
      <c r="N2324" s="296"/>
      <c r="O2324" s="296"/>
      <c r="P2324" s="296"/>
      <c r="Q2324" s="296"/>
      <c r="R2324" s="296"/>
      <c r="S2324" s="296"/>
      <c r="T2324" s="297"/>
      <c r="AT2324" s="298" t="s">
        <v>148</v>
      </c>
      <c r="AU2324" s="298" t="s">
        <v>83</v>
      </c>
      <c r="AV2324" s="14" t="s">
        <v>81</v>
      </c>
      <c r="AW2324" s="14" t="s">
        <v>30</v>
      </c>
      <c r="AX2324" s="14" t="s">
        <v>73</v>
      </c>
      <c r="AY2324" s="298" t="s">
        <v>139</v>
      </c>
    </row>
    <row r="2325" spans="2:51" s="12" customFormat="1" ht="12">
      <c r="B2325" s="250"/>
      <c r="C2325" s="251"/>
      <c r="D2325" s="252" t="s">
        <v>148</v>
      </c>
      <c r="E2325" s="253" t="s">
        <v>1</v>
      </c>
      <c r="F2325" s="254" t="s">
        <v>2809</v>
      </c>
      <c r="G2325" s="251"/>
      <c r="H2325" s="255">
        <v>260.473</v>
      </c>
      <c r="I2325" s="256"/>
      <c r="J2325" s="251"/>
      <c r="K2325" s="251"/>
      <c r="L2325" s="257"/>
      <c r="M2325" s="258"/>
      <c r="N2325" s="259"/>
      <c r="O2325" s="259"/>
      <c r="P2325" s="259"/>
      <c r="Q2325" s="259"/>
      <c r="R2325" s="259"/>
      <c r="S2325" s="259"/>
      <c r="T2325" s="260"/>
      <c r="AT2325" s="261" t="s">
        <v>148</v>
      </c>
      <c r="AU2325" s="261" t="s">
        <v>83</v>
      </c>
      <c r="AV2325" s="12" t="s">
        <v>83</v>
      </c>
      <c r="AW2325" s="12" t="s">
        <v>30</v>
      </c>
      <c r="AX2325" s="12" t="s">
        <v>73</v>
      </c>
      <c r="AY2325" s="261" t="s">
        <v>139</v>
      </c>
    </row>
    <row r="2326" spans="2:51" s="12" customFormat="1" ht="12">
      <c r="B2326" s="250"/>
      <c r="C2326" s="251"/>
      <c r="D2326" s="252" t="s">
        <v>148</v>
      </c>
      <c r="E2326" s="253" t="s">
        <v>1</v>
      </c>
      <c r="F2326" s="254" t="s">
        <v>2810</v>
      </c>
      <c r="G2326" s="251"/>
      <c r="H2326" s="255">
        <v>4.002</v>
      </c>
      <c r="I2326" s="256"/>
      <c r="J2326" s="251"/>
      <c r="K2326" s="251"/>
      <c r="L2326" s="257"/>
      <c r="M2326" s="258"/>
      <c r="N2326" s="259"/>
      <c r="O2326" s="259"/>
      <c r="P2326" s="259"/>
      <c r="Q2326" s="259"/>
      <c r="R2326" s="259"/>
      <c r="S2326" s="259"/>
      <c r="T2326" s="260"/>
      <c r="AT2326" s="261" t="s">
        <v>148</v>
      </c>
      <c r="AU2326" s="261" t="s">
        <v>83</v>
      </c>
      <c r="AV2326" s="12" t="s">
        <v>83</v>
      </c>
      <c r="AW2326" s="12" t="s">
        <v>30</v>
      </c>
      <c r="AX2326" s="12" t="s">
        <v>73</v>
      </c>
      <c r="AY2326" s="261" t="s">
        <v>139</v>
      </c>
    </row>
    <row r="2327" spans="2:51" s="12" customFormat="1" ht="12">
      <c r="B2327" s="250"/>
      <c r="C2327" s="251"/>
      <c r="D2327" s="252" t="s">
        <v>148</v>
      </c>
      <c r="E2327" s="253" t="s">
        <v>1</v>
      </c>
      <c r="F2327" s="254" t="s">
        <v>2811</v>
      </c>
      <c r="G2327" s="251"/>
      <c r="H2327" s="255">
        <v>53.877</v>
      </c>
      <c r="I2327" s="256"/>
      <c r="J2327" s="251"/>
      <c r="K2327" s="251"/>
      <c r="L2327" s="257"/>
      <c r="M2327" s="258"/>
      <c r="N2327" s="259"/>
      <c r="O2327" s="259"/>
      <c r="P2327" s="259"/>
      <c r="Q2327" s="259"/>
      <c r="R2327" s="259"/>
      <c r="S2327" s="259"/>
      <c r="T2327" s="260"/>
      <c r="AT2327" s="261" t="s">
        <v>148</v>
      </c>
      <c r="AU2327" s="261" t="s">
        <v>83</v>
      </c>
      <c r="AV2327" s="12" t="s">
        <v>83</v>
      </c>
      <c r="AW2327" s="12" t="s">
        <v>30</v>
      </c>
      <c r="AX2327" s="12" t="s">
        <v>73</v>
      </c>
      <c r="AY2327" s="261" t="s">
        <v>139</v>
      </c>
    </row>
    <row r="2328" spans="2:51" s="12" customFormat="1" ht="12">
      <c r="B2328" s="250"/>
      <c r="C2328" s="251"/>
      <c r="D2328" s="252" t="s">
        <v>148</v>
      </c>
      <c r="E2328" s="253" t="s">
        <v>1</v>
      </c>
      <c r="F2328" s="254" t="s">
        <v>2812</v>
      </c>
      <c r="G2328" s="251"/>
      <c r="H2328" s="255">
        <v>224.444</v>
      </c>
      <c r="I2328" s="256"/>
      <c r="J2328" s="251"/>
      <c r="K2328" s="251"/>
      <c r="L2328" s="257"/>
      <c r="M2328" s="258"/>
      <c r="N2328" s="259"/>
      <c r="O2328" s="259"/>
      <c r="P2328" s="259"/>
      <c r="Q2328" s="259"/>
      <c r="R2328" s="259"/>
      <c r="S2328" s="259"/>
      <c r="T2328" s="260"/>
      <c r="AT2328" s="261" t="s">
        <v>148</v>
      </c>
      <c r="AU2328" s="261" t="s">
        <v>83</v>
      </c>
      <c r="AV2328" s="12" t="s">
        <v>83</v>
      </c>
      <c r="AW2328" s="12" t="s">
        <v>30</v>
      </c>
      <c r="AX2328" s="12" t="s">
        <v>73</v>
      </c>
      <c r="AY2328" s="261" t="s">
        <v>139</v>
      </c>
    </row>
    <row r="2329" spans="2:51" s="13" customFormat="1" ht="12">
      <c r="B2329" s="262"/>
      <c r="C2329" s="263"/>
      <c r="D2329" s="252" t="s">
        <v>148</v>
      </c>
      <c r="E2329" s="264" t="s">
        <v>1</v>
      </c>
      <c r="F2329" s="265" t="s">
        <v>150</v>
      </c>
      <c r="G2329" s="263"/>
      <c r="H2329" s="266">
        <v>542.796</v>
      </c>
      <c r="I2329" s="267"/>
      <c r="J2329" s="263"/>
      <c r="K2329" s="263"/>
      <c r="L2329" s="268"/>
      <c r="M2329" s="269"/>
      <c r="N2329" s="270"/>
      <c r="O2329" s="270"/>
      <c r="P2329" s="270"/>
      <c r="Q2329" s="270"/>
      <c r="R2329" s="270"/>
      <c r="S2329" s="270"/>
      <c r="T2329" s="271"/>
      <c r="AT2329" s="272" t="s">
        <v>148</v>
      </c>
      <c r="AU2329" s="272" t="s">
        <v>83</v>
      </c>
      <c r="AV2329" s="13" t="s">
        <v>146</v>
      </c>
      <c r="AW2329" s="13" t="s">
        <v>30</v>
      </c>
      <c r="AX2329" s="13" t="s">
        <v>81</v>
      </c>
      <c r="AY2329" s="272" t="s">
        <v>139</v>
      </c>
    </row>
    <row r="2330" spans="2:65" s="1" customFormat="1" ht="24" customHeight="1">
      <c r="B2330" s="38"/>
      <c r="C2330" s="273" t="s">
        <v>2813</v>
      </c>
      <c r="D2330" s="273" t="s">
        <v>174</v>
      </c>
      <c r="E2330" s="274" t="s">
        <v>2730</v>
      </c>
      <c r="F2330" s="275" t="s">
        <v>2731</v>
      </c>
      <c r="G2330" s="276" t="s">
        <v>433</v>
      </c>
      <c r="H2330" s="277">
        <v>22.103</v>
      </c>
      <c r="I2330" s="278"/>
      <c r="J2330" s="279">
        <f>ROUND(I2330*H2330,2)</f>
        <v>0</v>
      </c>
      <c r="K2330" s="275" t="s">
        <v>145</v>
      </c>
      <c r="L2330" s="280"/>
      <c r="M2330" s="281" t="s">
        <v>1</v>
      </c>
      <c r="N2330" s="282" t="s">
        <v>38</v>
      </c>
      <c r="O2330" s="86"/>
      <c r="P2330" s="246">
        <f>O2330*H2330</f>
        <v>0</v>
      </c>
      <c r="Q2330" s="246">
        <v>0.0049</v>
      </c>
      <c r="R2330" s="246">
        <f>Q2330*H2330</f>
        <v>0.1083047</v>
      </c>
      <c r="S2330" s="246">
        <v>0</v>
      </c>
      <c r="T2330" s="247">
        <f>S2330*H2330</f>
        <v>0</v>
      </c>
      <c r="AR2330" s="248" t="s">
        <v>609</v>
      </c>
      <c r="AT2330" s="248" t="s">
        <v>174</v>
      </c>
      <c r="AU2330" s="248" t="s">
        <v>83</v>
      </c>
      <c r="AY2330" s="17" t="s">
        <v>139</v>
      </c>
      <c r="BE2330" s="249">
        <f>IF(N2330="základní",J2330,0)</f>
        <v>0</v>
      </c>
      <c r="BF2330" s="249">
        <f>IF(N2330="snížená",J2330,0)</f>
        <v>0</v>
      </c>
      <c r="BG2330" s="249">
        <f>IF(N2330="zákl. přenesená",J2330,0)</f>
        <v>0</v>
      </c>
      <c r="BH2330" s="249">
        <f>IF(N2330="sníž. přenesená",J2330,0)</f>
        <v>0</v>
      </c>
      <c r="BI2330" s="249">
        <f>IF(N2330="nulová",J2330,0)</f>
        <v>0</v>
      </c>
      <c r="BJ2330" s="17" t="s">
        <v>81</v>
      </c>
      <c r="BK2330" s="249">
        <f>ROUND(I2330*H2330,2)</f>
        <v>0</v>
      </c>
      <c r="BL2330" s="17" t="s">
        <v>230</v>
      </c>
      <c r="BM2330" s="248" t="s">
        <v>2814</v>
      </c>
    </row>
    <row r="2331" spans="2:51" s="14" customFormat="1" ht="12">
      <c r="B2331" s="289"/>
      <c r="C2331" s="290"/>
      <c r="D2331" s="252" t="s">
        <v>148</v>
      </c>
      <c r="E2331" s="291" t="s">
        <v>1</v>
      </c>
      <c r="F2331" s="292" t="s">
        <v>2702</v>
      </c>
      <c r="G2331" s="290"/>
      <c r="H2331" s="291" t="s">
        <v>1</v>
      </c>
      <c r="I2331" s="293"/>
      <c r="J2331" s="290"/>
      <c r="K2331" s="290"/>
      <c r="L2331" s="294"/>
      <c r="M2331" s="295"/>
      <c r="N2331" s="296"/>
      <c r="O2331" s="296"/>
      <c r="P2331" s="296"/>
      <c r="Q2331" s="296"/>
      <c r="R2331" s="296"/>
      <c r="S2331" s="296"/>
      <c r="T2331" s="297"/>
      <c r="AT2331" s="298" t="s">
        <v>148</v>
      </c>
      <c r="AU2331" s="298" t="s">
        <v>83</v>
      </c>
      <c r="AV2331" s="14" t="s">
        <v>81</v>
      </c>
      <c r="AW2331" s="14" t="s">
        <v>30</v>
      </c>
      <c r="AX2331" s="14" t="s">
        <v>73</v>
      </c>
      <c r="AY2331" s="298" t="s">
        <v>139</v>
      </c>
    </row>
    <row r="2332" spans="2:51" s="12" customFormat="1" ht="12">
      <c r="B2332" s="250"/>
      <c r="C2332" s="251"/>
      <c r="D2332" s="252" t="s">
        <v>148</v>
      </c>
      <c r="E2332" s="253" t="s">
        <v>1</v>
      </c>
      <c r="F2332" s="254" t="s">
        <v>2815</v>
      </c>
      <c r="G2332" s="251"/>
      <c r="H2332" s="255">
        <v>22.103</v>
      </c>
      <c r="I2332" s="256"/>
      <c r="J2332" s="251"/>
      <c r="K2332" s="251"/>
      <c r="L2332" s="257"/>
      <c r="M2332" s="258"/>
      <c r="N2332" s="259"/>
      <c r="O2332" s="259"/>
      <c r="P2332" s="259"/>
      <c r="Q2332" s="259"/>
      <c r="R2332" s="259"/>
      <c r="S2332" s="259"/>
      <c r="T2332" s="260"/>
      <c r="AT2332" s="261" t="s">
        <v>148</v>
      </c>
      <c r="AU2332" s="261" t="s">
        <v>83</v>
      </c>
      <c r="AV2332" s="12" t="s">
        <v>83</v>
      </c>
      <c r="AW2332" s="12" t="s">
        <v>30</v>
      </c>
      <c r="AX2332" s="12" t="s">
        <v>73</v>
      </c>
      <c r="AY2332" s="261" t="s">
        <v>139</v>
      </c>
    </row>
    <row r="2333" spans="2:51" s="13" customFormat="1" ht="12">
      <c r="B2333" s="262"/>
      <c r="C2333" s="263"/>
      <c r="D2333" s="252" t="s">
        <v>148</v>
      </c>
      <c r="E2333" s="264" t="s">
        <v>1</v>
      </c>
      <c r="F2333" s="265" t="s">
        <v>150</v>
      </c>
      <c r="G2333" s="263"/>
      <c r="H2333" s="266">
        <v>22.103</v>
      </c>
      <c r="I2333" s="267"/>
      <c r="J2333" s="263"/>
      <c r="K2333" s="263"/>
      <c r="L2333" s="268"/>
      <c r="M2333" s="269"/>
      <c r="N2333" s="270"/>
      <c r="O2333" s="270"/>
      <c r="P2333" s="270"/>
      <c r="Q2333" s="270"/>
      <c r="R2333" s="270"/>
      <c r="S2333" s="270"/>
      <c r="T2333" s="271"/>
      <c r="AT2333" s="272" t="s">
        <v>148</v>
      </c>
      <c r="AU2333" s="272" t="s">
        <v>83</v>
      </c>
      <c r="AV2333" s="13" t="s">
        <v>146</v>
      </c>
      <c r="AW2333" s="13" t="s">
        <v>30</v>
      </c>
      <c r="AX2333" s="13" t="s">
        <v>81</v>
      </c>
      <c r="AY2333" s="272" t="s">
        <v>139</v>
      </c>
    </row>
    <row r="2334" spans="2:65" s="1" customFormat="1" ht="24" customHeight="1">
      <c r="B2334" s="38"/>
      <c r="C2334" s="273" t="s">
        <v>2816</v>
      </c>
      <c r="D2334" s="273" t="s">
        <v>174</v>
      </c>
      <c r="E2334" s="274" t="s">
        <v>2817</v>
      </c>
      <c r="F2334" s="275" t="s">
        <v>2818</v>
      </c>
      <c r="G2334" s="276" t="s">
        <v>433</v>
      </c>
      <c r="H2334" s="277">
        <v>633.361</v>
      </c>
      <c r="I2334" s="278"/>
      <c r="J2334" s="279">
        <f>ROUND(I2334*H2334,2)</f>
        <v>0</v>
      </c>
      <c r="K2334" s="275" t="s">
        <v>145</v>
      </c>
      <c r="L2334" s="280"/>
      <c r="M2334" s="281" t="s">
        <v>1</v>
      </c>
      <c r="N2334" s="282" t="s">
        <v>38</v>
      </c>
      <c r="O2334" s="86"/>
      <c r="P2334" s="246">
        <f>O2334*H2334</f>
        <v>0</v>
      </c>
      <c r="Q2334" s="246">
        <v>0.0052</v>
      </c>
      <c r="R2334" s="246">
        <f>Q2334*H2334</f>
        <v>3.2934772</v>
      </c>
      <c r="S2334" s="246">
        <v>0</v>
      </c>
      <c r="T2334" s="247">
        <f>S2334*H2334</f>
        <v>0</v>
      </c>
      <c r="AR2334" s="248" t="s">
        <v>609</v>
      </c>
      <c r="AT2334" s="248" t="s">
        <v>174</v>
      </c>
      <c r="AU2334" s="248" t="s">
        <v>83</v>
      </c>
      <c r="AY2334" s="17" t="s">
        <v>139</v>
      </c>
      <c r="BE2334" s="249">
        <f>IF(N2334="základní",J2334,0)</f>
        <v>0</v>
      </c>
      <c r="BF2334" s="249">
        <f>IF(N2334="snížená",J2334,0)</f>
        <v>0</v>
      </c>
      <c r="BG2334" s="249">
        <f>IF(N2334="zákl. přenesená",J2334,0)</f>
        <v>0</v>
      </c>
      <c r="BH2334" s="249">
        <f>IF(N2334="sníž. přenesená",J2334,0)</f>
        <v>0</v>
      </c>
      <c r="BI2334" s="249">
        <f>IF(N2334="nulová",J2334,0)</f>
        <v>0</v>
      </c>
      <c r="BJ2334" s="17" t="s">
        <v>81</v>
      </c>
      <c r="BK2334" s="249">
        <f>ROUND(I2334*H2334,2)</f>
        <v>0</v>
      </c>
      <c r="BL2334" s="17" t="s">
        <v>230</v>
      </c>
      <c r="BM2334" s="248" t="s">
        <v>2819</v>
      </c>
    </row>
    <row r="2335" spans="2:51" s="12" customFormat="1" ht="12">
      <c r="B2335" s="250"/>
      <c r="C2335" s="251"/>
      <c r="D2335" s="252" t="s">
        <v>148</v>
      </c>
      <c r="E2335" s="253" t="s">
        <v>1</v>
      </c>
      <c r="F2335" s="254" t="s">
        <v>2786</v>
      </c>
      <c r="G2335" s="251"/>
      <c r="H2335" s="255">
        <v>61.688</v>
      </c>
      <c r="I2335" s="256"/>
      <c r="J2335" s="251"/>
      <c r="K2335" s="251"/>
      <c r="L2335" s="257"/>
      <c r="M2335" s="258"/>
      <c r="N2335" s="259"/>
      <c r="O2335" s="259"/>
      <c r="P2335" s="259"/>
      <c r="Q2335" s="259"/>
      <c r="R2335" s="259"/>
      <c r="S2335" s="259"/>
      <c r="T2335" s="260"/>
      <c r="AT2335" s="261" t="s">
        <v>148</v>
      </c>
      <c r="AU2335" s="261" t="s">
        <v>83</v>
      </c>
      <c r="AV2335" s="12" t="s">
        <v>83</v>
      </c>
      <c r="AW2335" s="12" t="s">
        <v>30</v>
      </c>
      <c r="AX2335" s="12" t="s">
        <v>73</v>
      </c>
      <c r="AY2335" s="261" t="s">
        <v>139</v>
      </c>
    </row>
    <row r="2336" spans="2:51" s="14" customFormat="1" ht="12">
      <c r="B2336" s="289"/>
      <c r="C2336" s="290"/>
      <c r="D2336" s="252" t="s">
        <v>148</v>
      </c>
      <c r="E2336" s="291" t="s">
        <v>1</v>
      </c>
      <c r="F2336" s="292" t="s">
        <v>2778</v>
      </c>
      <c r="G2336" s="290"/>
      <c r="H2336" s="291" t="s">
        <v>1</v>
      </c>
      <c r="I2336" s="293"/>
      <c r="J2336" s="290"/>
      <c r="K2336" s="290"/>
      <c r="L2336" s="294"/>
      <c r="M2336" s="295"/>
      <c r="N2336" s="296"/>
      <c r="O2336" s="296"/>
      <c r="P2336" s="296"/>
      <c r="Q2336" s="296"/>
      <c r="R2336" s="296"/>
      <c r="S2336" s="296"/>
      <c r="T2336" s="297"/>
      <c r="AT2336" s="298" t="s">
        <v>148</v>
      </c>
      <c r="AU2336" s="298" t="s">
        <v>83</v>
      </c>
      <c r="AV2336" s="14" t="s">
        <v>81</v>
      </c>
      <c r="AW2336" s="14" t="s">
        <v>30</v>
      </c>
      <c r="AX2336" s="14" t="s">
        <v>73</v>
      </c>
      <c r="AY2336" s="298" t="s">
        <v>139</v>
      </c>
    </row>
    <row r="2337" spans="2:51" s="12" customFormat="1" ht="12">
      <c r="B2337" s="250"/>
      <c r="C2337" s="251"/>
      <c r="D2337" s="252" t="s">
        <v>148</v>
      </c>
      <c r="E2337" s="253" t="s">
        <v>1</v>
      </c>
      <c r="F2337" s="254" t="s">
        <v>2820</v>
      </c>
      <c r="G2337" s="251"/>
      <c r="H2337" s="255">
        <v>250.433</v>
      </c>
      <c r="I2337" s="256"/>
      <c r="J2337" s="251"/>
      <c r="K2337" s="251"/>
      <c r="L2337" s="257"/>
      <c r="M2337" s="258"/>
      <c r="N2337" s="259"/>
      <c r="O2337" s="259"/>
      <c r="P2337" s="259"/>
      <c r="Q2337" s="259"/>
      <c r="R2337" s="259"/>
      <c r="S2337" s="259"/>
      <c r="T2337" s="260"/>
      <c r="AT2337" s="261" t="s">
        <v>148</v>
      </c>
      <c r="AU2337" s="261" t="s">
        <v>83</v>
      </c>
      <c r="AV2337" s="12" t="s">
        <v>83</v>
      </c>
      <c r="AW2337" s="12" t="s">
        <v>30</v>
      </c>
      <c r="AX2337" s="12" t="s">
        <v>73</v>
      </c>
      <c r="AY2337" s="261" t="s">
        <v>139</v>
      </c>
    </row>
    <row r="2338" spans="2:51" s="12" customFormat="1" ht="12">
      <c r="B2338" s="250"/>
      <c r="C2338" s="251"/>
      <c r="D2338" s="252" t="s">
        <v>148</v>
      </c>
      <c r="E2338" s="253" t="s">
        <v>1</v>
      </c>
      <c r="F2338" s="254" t="s">
        <v>2821</v>
      </c>
      <c r="G2338" s="251"/>
      <c r="H2338" s="255">
        <v>9.338</v>
      </c>
      <c r="I2338" s="256"/>
      <c r="J2338" s="251"/>
      <c r="K2338" s="251"/>
      <c r="L2338" s="257"/>
      <c r="M2338" s="258"/>
      <c r="N2338" s="259"/>
      <c r="O2338" s="259"/>
      <c r="P2338" s="259"/>
      <c r="Q2338" s="259"/>
      <c r="R2338" s="259"/>
      <c r="S2338" s="259"/>
      <c r="T2338" s="260"/>
      <c r="AT2338" s="261" t="s">
        <v>148</v>
      </c>
      <c r="AU2338" s="261" t="s">
        <v>83</v>
      </c>
      <c r="AV2338" s="12" t="s">
        <v>83</v>
      </c>
      <c r="AW2338" s="12" t="s">
        <v>30</v>
      </c>
      <c r="AX2338" s="12" t="s">
        <v>73</v>
      </c>
      <c r="AY2338" s="261" t="s">
        <v>139</v>
      </c>
    </row>
    <row r="2339" spans="2:51" s="12" customFormat="1" ht="12">
      <c r="B2339" s="250"/>
      <c r="C2339" s="251"/>
      <c r="D2339" s="252" t="s">
        <v>148</v>
      </c>
      <c r="E2339" s="253" t="s">
        <v>1</v>
      </c>
      <c r="F2339" s="254" t="s">
        <v>2822</v>
      </c>
      <c r="G2339" s="251"/>
      <c r="H2339" s="255">
        <v>69.82</v>
      </c>
      <c r="I2339" s="256"/>
      <c r="J2339" s="251"/>
      <c r="K2339" s="251"/>
      <c r="L2339" s="257"/>
      <c r="M2339" s="258"/>
      <c r="N2339" s="259"/>
      <c r="O2339" s="259"/>
      <c r="P2339" s="259"/>
      <c r="Q2339" s="259"/>
      <c r="R2339" s="259"/>
      <c r="S2339" s="259"/>
      <c r="T2339" s="260"/>
      <c r="AT2339" s="261" t="s">
        <v>148</v>
      </c>
      <c r="AU2339" s="261" t="s">
        <v>83</v>
      </c>
      <c r="AV2339" s="12" t="s">
        <v>83</v>
      </c>
      <c r="AW2339" s="12" t="s">
        <v>30</v>
      </c>
      <c r="AX2339" s="12" t="s">
        <v>73</v>
      </c>
      <c r="AY2339" s="261" t="s">
        <v>139</v>
      </c>
    </row>
    <row r="2340" spans="2:51" s="12" customFormat="1" ht="12">
      <c r="B2340" s="250"/>
      <c r="C2340" s="251"/>
      <c r="D2340" s="252" t="s">
        <v>148</v>
      </c>
      <c r="E2340" s="253" t="s">
        <v>1</v>
      </c>
      <c r="F2340" s="254" t="s">
        <v>2823</v>
      </c>
      <c r="G2340" s="251"/>
      <c r="H2340" s="255">
        <v>224.444</v>
      </c>
      <c r="I2340" s="256"/>
      <c r="J2340" s="251"/>
      <c r="K2340" s="251"/>
      <c r="L2340" s="257"/>
      <c r="M2340" s="258"/>
      <c r="N2340" s="259"/>
      <c r="O2340" s="259"/>
      <c r="P2340" s="259"/>
      <c r="Q2340" s="259"/>
      <c r="R2340" s="259"/>
      <c r="S2340" s="259"/>
      <c r="T2340" s="260"/>
      <c r="AT2340" s="261" t="s">
        <v>148</v>
      </c>
      <c r="AU2340" s="261" t="s">
        <v>83</v>
      </c>
      <c r="AV2340" s="12" t="s">
        <v>83</v>
      </c>
      <c r="AW2340" s="12" t="s">
        <v>30</v>
      </c>
      <c r="AX2340" s="12" t="s">
        <v>73</v>
      </c>
      <c r="AY2340" s="261" t="s">
        <v>139</v>
      </c>
    </row>
    <row r="2341" spans="2:51" s="12" customFormat="1" ht="12">
      <c r="B2341" s="250"/>
      <c r="C2341" s="251"/>
      <c r="D2341" s="252" t="s">
        <v>148</v>
      </c>
      <c r="E2341" s="253" t="s">
        <v>1</v>
      </c>
      <c r="F2341" s="254" t="s">
        <v>2791</v>
      </c>
      <c r="G2341" s="251"/>
      <c r="H2341" s="255">
        <v>17.638</v>
      </c>
      <c r="I2341" s="256"/>
      <c r="J2341" s="251"/>
      <c r="K2341" s="251"/>
      <c r="L2341" s="257"/>
      <c r="M2341" s="258"/>
      <c r="N2341" s="259"/>
      <c r="O2341" s="259"/>
      <c r="P2341" s="259"/>
      <c r="Q2341" s="259"/>
      <c r="R2341" s="259"/>
      <c r="S2341" s="259"/>
      <c r="T2341" s="260"/>
      <c r="AT2341" s="261" t="s">
        <v>148</v>
      </c>
      <c r="AU2341" s="261" t="s">
        <v>83</v>
      </c>
      <c r="AV2341" s="12" t="s">
        <v>83</v>
      </c>
      <c r="AW2341" s="12" t="s">
        <v>30</v>
      </c>
      <c r="AX2341" s="12" t="s">
        <v>73</v>
      </c>
      <c r="AY2341" s="261" t="s">
        <v>139</v>
      </c>
    </row>
    <row r="2342" spans="2:51" s="13" customFormat="1" ht="12">
      <c r="B2342" s="262"/>
      <c r="C2342" s="263"/>
      <c r="D2342" s="252" t="s">
        <v>148</v>
      </c>
      <c r="E2342" s="264" t="s">
        <v>1</v>
      </c>
      <c r="F2342" s="265" t="s">
        <v>150</v>
      </c>
      <c r="G2342" s="263"/>
      <c r="H2342" s="266">
        <v>633.361</v>
      </c>
      <c r="I2342" s="267"/>
      <c r="J2342" s="263"/>
      <c r="K2342" s="263"/>
      <c r="L2342" s="268"/>
      <c r="M2342" s="269"/>
      <c r="N2342" s="270"/>
      <c r="O2342" s="270"/>
      <c r="P2342" s="270"/>
      <c r="Q2342" s="270"/>
      <c r="R2342" s="270"/>
      <c r="S2342" s="270"/>
      <c r="T2342" s="271"/>
      <c r="AT2342" s="272" t="s">
        <v>148</v>
      </c>
      <c r="AU2342" s="272" t="s">
        <v>83</v>
      </c>
      <c r="AV2342" s="13" t="s">
        <v>146</v>
      </c>
      <c r="AW2342" s="13" t="s">
        <v>30</v>
      </c>
      <c r="AX2342" s="13" t="s">
        <v>81</v>
      </c>
      <c r="AY2342" s="272" t="s">
        <v>139</v>
      </c>
    </row>
    <row r="2343" spans="2:65" s="1" customFormat="1" ht="24" customHeight="1">
      <c r="B2343" s="38"/>
      <c r="C2343" s="237" t="s">
        <v>2824</v>
      </c>
      <c r="D2343" s="237" t="s">
        <v>141</v>
      </c>
      <c r="E2343" s="238" t="s">
        <v>2825</v>
      </c>
      <c r="F2343" s="239" t="s">
        <v>2826</v>
      </c>
      <c r="G2343" s="240" t="s">
        <v>433</v>
      </c>
      <c r="H2343" s="241">
        <v>308.782</v>
      </c>
      <c r="I2343" s="242"/>
      <c r="J2343" s="243">
        <f>ROUND(I2343*H2343,2)</f>
        <v>0</v>
      </c>
      <c r="K2343" s="239" t="s">
        <v>1</v>
      </c>
      <c r="L2343" s="43"/>
      <c r="M2343" s="244" t="s">
        <v>1</v>
      </c>
      <c r="N2343" s="245" t="s">
        <v>38</v>
      </c>
      <c r="O2343" s="86"/>
      <c r="P2343" s="246">
        <f>O2343*H2343</f>
        <v>0</v>
      </c>
      <c r="Q2343" s="246">
        <v>0.00019</v>
      </c>
      <c r="R2343" s="246">
        <f>Q2343*H2343</f>
        <v>0.05866858</v>
      </c>
      <c r="S2343" s="246">
        <v>0</v>
      </c>
      <c r="T2343" s="247">
        <f>S2343*H2343</f>
        <v>0</v>
      </c>
      <c r="AR2343" s="248" t="s">
        <v>230</v>
      </c>
      <c r="AT2343" s="248" t="s">
        <v>141</v>
      </c>
      <c r="AU2343" s="248" t="s">
        <v>83</v>
      </c>
      <c r="AY2343" s="17" t="s">
        <v>139</v>
      </c>
      <c r="BE2343" s="249">
        <f>IF(N2343="základní",J2343,0)</f>
        <v>0</v>
      </c>
      <c r="BF2343" s="249">
        <f>IF(N2343="snížená",J2343,0)</f>
        <v>0</v>
      </c>
      <c r="BG2343" s="249">
        <f>IF(N2343="zákl. přenesená",J2343,0)</f>
        <v>0</v>
      </c>
      <c r="BH2343" s="249">
        <f>IF(N2343="sníž. přenesená",J2343,0)</f>
        <v>0</v>
      </c>
      <c r="BI2343" s="249">
        <f>IF(N2343="nulová",J2343,0)</f>
        <v>0</v>
      </c>
      <c r="BJ2343" s="17" t="s">
        <v>81</v>
      </c>
      <c r="BK2343" s="249">
        <f>ROUND(I2343*H2343,2)</f>
        <v>0</v>
      </c>
      <c r="BL2343" s="17" t="s">
        <v>230</v>
      </c>
      <c r="BM2343" s="248" t="s">
        <v>2827</v>
      </c>
    </row>
    <row r="2344" spans="2:51" s="14" customFormat="1" ht="12">
      <c r="B2344" s="289"/>
      <c r="C2344" s="290"/>
      <c r="D2344" s="252" t="s">
        <v>148</v>
      </c>
      <c r="E2344" s="291" t="s">
        <v>1</v>
      </c>
      <c r="F2344" s="292" t="s">
        <v>2828</v>
      </c>
      <c r="G2344" s="290"/>
      <c r="H2344" s="291" t="s">
        <v>1</v>
      </c>
      <c r="I2344" s="293"/>
      <c r="J2344" s="290"/>
      <c r="K2344" s="290"/>
      <c r="L2344" s="294"/>
      <c r="M2344" s="295"/>
      <c r="N2344" s="296"/>
      <c r="O2344" s="296"/>
      <c r="P2344" s="296"/>
      <c r="Q2344" s="296"/>
      <c r="R2344" s="296"/>
      <c r="S2344" s="296"/>
      <c r="T2344" s="297"/>
      <c r="AT2344" s="298" t="s">
        <v>148</v>
      </c>
      <c r="AU2344" s="298" t="s">
        <v>83</v>
      </c>
      <c r="AV2344" s="14" t="s">
        <v>81</v>
      </c>
      <c r="AW2344" s="14" t="s">
        <v>30</v>
      </c>
      <c r="AX2344" s="14" t="s">
        <v>73</v>
      </c>
      <c r="AY2344" s="298" t="s">
        <v>139</v>
      </c>
    </row>
    <row r="2345" spans="2:51" s="12" customFormat="1" ht="12">
      <c r="B2345" s="250"/>
      <c r="C2345" s="251"/>
      <c r="D2345" s="252" t="s">
        <v>148</v>
      </c>
      <c r="E2345" s="253" t="s">
        <v>1</v>
      </c>
      <c r="F2345" s="254" t="s">
        <v>2829</v>
      </c>
      <c r="G2345" s="251"/>
      <c r="H2345" s="255">
        <v>329.68</v>
      </c>
      <c r="I2345" s="256"/>
      <c r="J2345" s="251"/>
      <c r="K2345" s="251"/>
      <c r="L2345" s="257"/>
      <c r="M2345" s="258"/>
      <c r="N2345" s="259"/>
      <c r="O2345" s="259"/>
      <c r="P2345" s="259"/>
      <c r="Q2345" s="259"/>
      <c r="R2345" s="259"/>
      <c r="S2345" s="259"/>
      <c r="T2345" s="260"/>
      <c r="AT2345" s="261" t="s">
        <v>148</v>
      </c>
      <c r="AU2345" s="261" t="s">
        <v>83</v>
      </c>
      <c r="AV2345" s="12" t="s">
        <v>83</v>
      </c>
      <c r="AW2345" s="12" t="s">
        <v>30</v>
      </c>
      <c r="AX2345" s="12" t="s">
        <v>73</v>
      </c>
      <c r="AY2345" s="261" t="s">
        <v>139</v>
      </c>
    </row>
    <row r="2346" spans="2:51" s="12" customFormat="1" ht="12">
      <c r="B2346" s="250"/>
      <c r="C2346" s="251"/>
      <c r="D2346" s="252" t="s">
        <v>148</v>
      </c>
      <c r="E2346" s="253" t="s">
        <v>1</v>
      </c>
      <c r="F2346" s="254" t="s">
        <v>2830</v>
      </c>
      <c r="G2346" s="251"/>
      <c r="H2346" s="255">
        <v>-25.6</v>
      </c>
      <c r="I2346" s="256"/>
      <c r="J2346" s="251"/>
      <c r="K2346" s="251"/>
      <c r="L2346" s="257"/>
      <c r="M2346" s="258"/>
      <c r="N2346" s="259"/>
      <c r="O2346" s="259"/>
      <c r="P2346" s="259"/>
      <c r="Q2346" s="259"/>
      <c r="R2346" s="259"/>
      <c r="S2346" s="259"/>
      <c r="T2346" s="260"/>
      <c r="AT2346" s="261" t="s">
        <v>148</v>
      </c>
      <c r="AU2346" s="261" t="s">
        <v>83</v>
      </c>
      <c r="AV2346" s="12" t="s">
        <v>83</v>
      </c>
      <c r="AW2346" s="12" t="s">
        <v>30</v>
      </c>
      <c r="AX2346" s="12" t="s">
        <v>73</v>
      </c>
      <c r="AY2346" s="261" t="s">
        <v>139</v>
      </c>
    </row>
    <row r="2347" spans="2:51" s="12" customFormat="1" ht="12">
      <c r="B2347" s="250"/>
      <c r="C2347" s="251"/>
      <c r="D2347" s="252" t="s">
        <v>148</v>
      </c>
      <c r="E2347" s="253" t="s">
        <v>1</v>
      </c>
      <c r="F2347" s="254" t="s">
        <v>2831</v>
      </c>
      <c r="G2347" s="251"/>
      <c r="H2347" s="255">
        <v>-12.8</v>
      </c>
      <c r="I2347" s="256"/>
      <c r="J2347" s="251"/>
      <c r="K2347" s="251"/>
      <c r="L2347" s="257"/>
      <c r="M2347" s="258"/>
      <c r="N2347" s="259"/>
      <c r="O2347" s="259"/>
      <c r="P2347" s="259"/>
      <c r="Q2347" s="259"/>
      <c r="R2347" s="259"/>
      <c r="S2347" s="259"/>
      <c r="T2347" s="260"/>
      <c r="AT2347" s="261" t="s">
        <v>148</v>
      </c>
      <c r="AU2347" s="261" t="s">
        <v>83</v>
      </c>
      <c r="AV2347" s="12" t="s">
        <v>83</v>
      </c>
      <c r="AW2347" s="12" t="s">
        <v>30</v>
      </c>
      <c r="AX2347" s="12" t="s">
        <v>73</v>
      </c>
      <c r="AY2347" s="261" t="s">
        <v>139</v>
      </c>
    </row>
    <row r="2348" spans="2:51" s="12" customFormat="1" ht="12">
      <c r="B2348" s="250"/>
      <c r="C2348" s="251"/>
      <c r="D2348" s="252" t="s">
        <v>148</v>
      </c>
      <c r="E2348" s="253" t="s">
        <v>1</v>
      </c>
      <c r="F2348" s="254" t="s">
        <v>2832</v>
      </c>
      <c r="G2348" s="251"/>
      <c r="H2348" s="255">
        <v>39.552</v>
      </c>
      <c r="I2348" s="256"/>
      <c r="J2348" s="251"/>
      <c r="K2348" s="251"/>
      <c r="L2348" s="257"/>
      <c r="M2348" s="258"/>
      <c r="N2348" s="259"/>
      <c r="O2348" s="259"/>
      <c r="P2348" s="259"/>
      <c r="Q2348" s="259"/>
      <c r="R2348" s="259"/>
      <c r="S2348" s="259"/>
      <c r="T2348" s="260"/>
      <c r="AT2348" s="261" t="s">
        <v>148</v>
      </c>
      <c r="AU2348" s="261" t="s">
        <v>83</v>
      </c>
      <c r="AV2348" s="12" t="s">
        <v>83</v>
      </c>
      <c r="AW2348" s="12" t="s">
        <v>30</v>
      </c>
      <c r="AX2348" s="12" t="s">
        <v>73</v>
      </c>
      <c r="AY2348" s="261" t="s">
        <v>139</v>
      </c>
    </row>
    <row r="2349" spans="2:51" s="12" customFormat="1" ht="12">
      <c r="B2349" s="250"/>
      <c r="C2349" s="251"/>
      <c r="D2349" s="252" t="s">
        <v>148</v>
      </c>
      <c r="E2349" s="253" t="s">
        <v>1</v>
      </c>
      <c r="F2349" s="254" t="s">
        <v>2833</v>
      </c>
      <c r="G2349" s="251"/>
      <c r="H2349" s="255">
        <v>4.998</v>
      </c>
      <c r="I2349" s="256"/>
      <c r="J2349" s="251"/>
      <c r="K2349" s="251"/>
      <c r="L2349" s="257"/>
      <c r="M2349" s="258"/>
      <c r="N2349" s="259"/>
      <c r="O2349" s="259"/>
      <c r="P2349" s="259"/>
      <c r="Q2349" s="259"/>
      <c r="R2349" s="259"/>
      <c r="S2349" s="259"/>
      <c r="T2349" s="260"/>
      <c r="AT2349" s="261" t="s">
        <v>148</v>
      </c>
      <c r="AU2349" s="261" t="s">
        <v>83</v>
      </c>
      <c r="AV2349" s="12" t="s">
        <v>83</v>
      </c>
      <c r="AW2349" s="12" t="s">
        <v>30</v>
      </c>
      <c r="AX2349" s="12" t="s">
        <v>73</v>
      </c>
      <c r="AY2349" s="261" t="s">
        <v>139</v>
      </c>
    </row>
    <row r="2350" spans="2:51" s="12" customFormat="1" ht="12">
      <c r="B2350" s="250"/>
      <c r="C2350" s="251"/>
      <c r="D2350" s="252" t="s">
        <v>148</v>
      </c>
      <c r="E2350" s="253" t="s">
        <v>1</v>
      </c>
      <c r="F2350" s="254" t="s">
        <v>2834</v>
      </c>
      <c r="G2350" s="251"/>
      <c r="H2350" s="255">
        <v>8.278</v>
      </c>
      <c r="I2350" s="256"/>
      <c r="J2350" s="251"/>
      <c r="K2350" s="251"/>
      <c r="L2350" s="257"/>
      <c r="M2350" s="258"/>
      <c r="N2350" s="259"/>
      <c r="O2350" s="259"/>
      <c r="P2350" s="259"/>
      <c r="Q2350" s="259"/>
      <c r="R2350" s="259"/>
      <c r="S2350" s="259"/>
      <c r="T2350" s="260"/>
      <c r="AT2350" s="261" t="s">
        <v>148</v>
      </c>
      <c r="AU2350" s="261" t="s">
        <v>83</v>
      </c>
      <c r="AV2350" s="12" t="s">
        <v>83</v>
      </c>
      <c r="AW2350" s="12" t="s">
        <v>30</v>
      </c>
      <c r="AX2350" s="12" t="s">
        <v>73</v>
      </c>
      <c r="AY2350" s="261" t="s">
        <v>139</v>
      </c>
    </row>
    <row r="2351" spans="2:51" s="12" customFormat="1" ht="12">
      <c r="B2351" s="250"/>
      <c r="C2351" s="251"/>
      <c r="D2351" s="252" t="s">
        <v>148</v>
      </c>
      <c r="E2351" s="253" t="s">
        <v>1</v>
      </c>
      <c r="F2351" s="254" t="s">
        <v>2835</v>
      </c>
      <c r="G2351" s="251"/>
      <c r="H2351" s="255">
        <v>-27.048</v>
      </c>
      <c r="I2351" s="256"/>
      <c r="J2351" s="251"/>
      <c r="K2351" s="251"/>
      <c r="L2351" s="257"/>
      <c r="M2351" s="258"/>
      <c r="N2351" s="259"/>
      <c r="O2351" s="259"/>
      <c r="P2351" s="259"/>
      <c r="Q2351" s="259"/>
      <c r="R2351" s="259"/>
      <c r="S2351" s="259"/>
      <c r="T2351" s="260"/>
      <c r="AT2351" s="261" t="s">
        <v>148</v>
      </c>
      <c r="AU2351" s="261" t="s">
        <v>83</v>
      </c>
      <c r="AV2351" s="12" t="s">
        <v>83</v>
      </c>
      <c r="AW2351" s="12" t="s">
        <v>30</v>
      </c>
      <c r="AX2351" s="12" t="s">
        <v>73</v>
      </c>
      <c r="AY2351" s="261" t="s">
        <v>139</v>
      </c>
    </row>
    <row r="2352" spans="2:51" s="12" customFormat="1" ht="12">
      <c r="B2352" s="250"/>
      <c r="C2352" s="251"/>
      <c r="D2352" s="252" t="s">
        <v>148</v>
      </c>
      <c r="E2352" s="253" t="s">
        <v>1</v>
      </c>
      <c r="F2352" s="254" t="s">
        <v>2836</v>
      </c>
      <c r="G2352" s="251"/>
      <c r="H2352" s="255">
        <v>-8.278</v>
      </c>
      <c r="I2352" s="256"/>
      <c r="J2352" s="251"/>
      <c r="K2352" s="251"/>
      <c r="L2352" s="257"/>
      <c r="M2352" s="258"/>
      <c r="N2352" s="259"/>
      <c r="O2352" s="259"/>
      <c r="P2352" s="259"/>
      <c r="Q2352" s="259"/>
      <c r="R2352" s="259"/>
      <c r="S2352" s="259"/>
      <c r="T2352" s="260"/>
      <c r="AT2352" s="261" t="s">
        <v>148</v>
      </c>
      <c r="AU2352" s="261" t="s">
        <v>83</v>
      </c>
      <c r="AV2352" s="12" t="s">
        <v>83</v>
      </c>
      <c r="AW2352" s="12" t="s">
        <v>30</v>
      </c>
      <c r="AX2352" s="12" t="s">
        <v>73</v>
      </c>
      <c r="AY2352" s="261" t="s">
        <v>139</v>
      </c>
    </row>
    <row r="2353" spans="2:51" s="13" customFormat="1" ht="12">
      <c r="B2353" s="262"/>
      <c r="C2353" s="263"/>
      <c r="D2353" s="252" t="s">
        <v>148</v>
      </c>
      <c r="E2353" s="264" t="s">
        <v>1</v>
      </c>
      <c r="F2353" s="265" t="s">
        <v>150</v>
      </c>
      <c r="G2353" s="263"/>
      <c r="H2353" s="266">
        <v>308.782</v>
      </c>
      <c r="I2353" s="267"/>
      <c r="J2353" s="263"/>
      <c r="K2353" s="263"/>
      <c r="L2353" s="268"/>
      <c r="M2353" s="269"/>
      <c r="N2353" s="270"/>
      <c r="O2353" s="270"/>
      <c r="P2353" s="270"/>
      <c r="Q2353" s="270"/>
      <c r="R2353" s="270"/>
      <c r="S2353" s="270"/>
      <c r="T2353" s="271"/>
      <c r="AT2353" s="272" t="s">
        <v>148</v>
      </c>
      <c r="AU2353" s="272" t="s">
        <v>83</v>
      </c>
      <c r="AV2353" s="13" t="s">
        <v>146</v>
      </c>
      <c r="AW2353" s="13" t="s">
        <v>30</v>
      </c>
      <c r="AX2353" s="13" t="s">
        <v>81</v>
      </c>
      <c r="AY2353" s="272" t="s">
        <v>139</v>
      </c>
    </row>
    <row r="2354" spans="2:65" s="1" customFormat="1" ht="16.5" customHeight="1">
      <c r="B2354" s="38"/>
      <c r="C2354" s="273" t="s">
        <v>2837</v>
      </c>
      <c r="D2354" s="273" t="s">
        <v>174</v>
      </c>
      <c r="E2354" s="274" t="s">
        <v>2838</v>
      </c>
      <c r="F2354" s="275" t="s">
        <v>2839</v>
      </c>
      <c r="G2354" s="276" t="s">
        <v>433</v>
      </c>
      <c r="H2354" s="277">
        <v>355.099</v>
      </c>
      <c r="I2354" s="278"/>
      <c r="J2354" s="279">
        <f>ROUND(I2354*H2354,2)</f>
        <v>0</v>
      </c>
      <c r="K2354" s="275" t="s">
        <v>1</v>
      </c>
      <c r="L2354" s="280"/>
      <c r="M2354" s="281" t="s">
        <v>1</v>
      </c>
      <c r="N2354" s="282" t="s">
        <v>38</v>
      </c>
      <c r="O2354" s="86"/>
      <c r="P2354" s="246">
        <f>O2354*H2354</f>
        <v>0</v>
      </c>
      <c r="Q2354" s="246">
        <v>0.0025</v>
      </c>
      <c r="R2354" s="246">
        <f>Q2354*H2354</f>
        <v>0.8877475</v>
      </c>
      <c r="S2354" s="246">
        <v>0</v>
      </c>
      <c r="T2354" s="247">
        <f>S2354*H2354</f>
        <v>0</v>
      </c>
      <c r="AR2354" s="248" t="s">
        <v>609</v>
      </c>
      <c r="AT2354" s="248" t="s">
        <v>174</v>
      </c>
      <c r="AU2354" s="248" t="s">
        <v>83</v>
      </c>
      <c r="AY2354" s="17" t="s">
        <v>139</v>
      </c>
      <c r="BE2354" s="249">
        <f>IF(N2354="základní",J2354,0)</f>
        <v>0</v>
      </c>
      <c r="BF2354" s="249">
        <f>IF(N2354="snížená",J2354,0)</f>
        <v>0</v>
      </c>
      <c r="BG2354" s="249">
        <f>IF(N2354="zákl. přenesená",J2354,0)</f>
        <v>0</v>
      </c>
      <c r="BH2354" s="249">
        <f>IF(N2354="sníž. přenesená",J2354,0)</f>
        <v>0</v>
      </c>
      <c r="BI2354" s="249">
        <f>IF(N2354="nulová",J2354,0)</f>
        <v>0</v>
      </c>
      <c r="BJ2354" s="17" t="s">
        <v>81</v>
      </c>
      <c r="BK2354" s="249">
        <f>ROUND(I2354*H2354,2)</f>
        <v>0</v>
      </c>
      <c r="BL2354" s="17" t="s">
        <v>230</v>
      </c>
      <c r="BM2354" s="248" t="s">
        <v>2840</v>
      </c>
    </row>
    <row r="2355" spans="2:51" s="12" customFormat="1" ht="12">
      <c r="B2355" s="250"/>
      <c r="C2355" s="251"/>
      <c r="D2355" s="252" t="s">
        <v>148</v>
      </c>
      <c r="E2355" s="253" t="s">
        <v>1</v>
      </c>
      <c r="F2355" s="254" t="s">
        <v>2841</v>
      </c>
      <c r="G2355" s="251"/>
      <c r="H2355" s="255">
        <v>355.099</v>
      </c>
      <c r="I2355" s="256"/>
      <c r="J2355" s="251"/>
      <c r="K2355" s="251"/>
      <c r="L2355" s="257"/>
      <c r="M2355" s="258"/>
      <c r="N2355" s="259"/>
      <c r="O2355" s="259"/>
      <c r="P2355" s="259"/>
      <c r="Q2355" s="259"/>
      <c r="R2355" s="259"/>
      <c r="S2355" s="259"/>
      <c r="T2355" s="260"/>
      <c r="AT2355" s="261" t="s">
        <v>148</v>
      </c>
      <c r="AU2355" s="261" t="s">
        <v>83</v>
      </c>
      <c r="AV2355" s="12" t="s">
        <v>83</v>
      </c>
      <c r="AW2355" s="12" t="s">
        <v>30</v>
      </c>
      <c r="AX2355" s="12" t="s">
        <v>73</v>
      </c>
      <c r="AY2355" s="261" t="s">
        <v>139</v>
      </c>
    </row>
    <row r="2356" spans="2:51" s="13" customFormat="1" ht="12">
      <c r="B2356" s="262"/>
      <c r="C2356" s="263"/>
      <c r="D2356" s="252" t="s">
        <v>148</v>
      </c>
      <c r="E2356" s="264" t="s">
        <v>1</v>
      </c>
      <c r="F2356" s="265" t="s">
        <v>150</v>
      </c>
      <c r="G2356" s="263"/>
      <c r="H2356" s="266">
        <v>355.099</v>
      </c>
      <c r="I2356" s="267"/>
      <c r="J2356" s="263"/>
      <c r="K2356" s="263"/>
      <c r="L2356" s="268"/>
      <c r="M2356" s="269"/>
      <c r="N2356" s="270"/>
      <c r="O2356" s="270"/>
      <c r="P2356" s="270"/>
      <c r="Q2356" s="270"/>
      <c r="R2356" s="270"/>
      <c r="S2356" s="270"/>
      <c r="T2356" s="271"/>
      <c r="AT2356" s="272" t="s">
        <v>148</v>
      </c>
      <c r="AU2356" s="272" t="s">
        <v>83</v>
      </c>
      <c r="AV2356" s="13" t="s">
        <v>146</v>
      </c>
      <c r="AW2356" s="13" t="s">
        <v>30</v>
      </c>
      <c r="AX2356" s="13" t="s">
        <v>81</v>
      </c>
      <c r="AY2356" s="272" t="s">
        <v>139</v>
      </c>
    </row>
    <row r="2357" spans="2:65" s="1" customFormat="1" ht="24" customHeight="1">
      <c r="B2357" s="38"/>
      <c r="C2357" s="237" t="s">
        <v>2842</v>
      </c>
      <c r="D2357" s="237" t="s">
        <v>141</v>
      </c>
      <c r="E2357" s="238" t="s">
        <v>2843</v>
      </c>
      <c r="F2357" s="239" t="s">
        <v>2844</v>
      </c>
      <c r="G2357" s="240" t="s">
        <v>433</v>
      </c>
      <c r="H2357" s="241">
        <v>308.782</v>
      </c>
      <c r="I2357" s="242"/>
      <c r="J2357" s="243">
        <f>ROUND(I2357*H2357,2)</f>
        <v>0</v>
      </c>
      <c r="K2357" s="239" t="s">
        <v>1</v>
      </c>
      <c r="L2357" s="43"/>
      <c r="M2357" s="244" t="s">
        <v>1</v>
      </c>
      <c r="N2357" s="245" t="s">
        <v>38</v>
      </c>
      <c r="O2357" s="86"/>
      <c r="P2357" s="246">
        <f>O2357*H2357</f>
        <v>0</v>
      </c>
      <c r="Q2357" s="246">
        <v>0</v>
      </c>
      <c r="R2357" s="246">
        <f>Q2357*H2357</f>
        <v>0</v>
      </c>
      <c r="S2357" s="246">
        <v>0</v>
      </c>
      <c r="T2357" s="247">
        <f>S2357*H2357</f>
        <v>0</v>
      </c>
      <c r="AR2357" s="248" t="s">
        <v>230</v>
      </c>
      <c r="AT2357" s="248" t="s">
        <v>141</v>
      </c>
      <c r="AU2357" s="248" t="s">
        <v>83</v>
      </c>
      <c r="AY2357" s="17" t="s">
        <v>139</v>
      </c>
      <c r="BE2357" s="249">
        <f>IF(N2357="základní",J2357,0)</f>
        <v>0</v>
      </c>
      <c r="BF2357" s="249">
        <f>IF(N2357="snížená",J2357,0)</f>
        <v>0</v>
      </c>
      <c r="BG2357" s="249">
        <f>IF(N2357="zákl. přenesená",J2357,0)</f>
        <v>0</v>
      </c>
      <c r="BH2357" s="249">
        <f>IF(N2357="sníž. přenesená",J2357,0)</f>
        <v>0</v>
      </c>
      <c r="BI2357" s="249">
        <f>IF(N2357="nulová",J2357,0)</f>
        <v>0</v>
      </c>
      <c r="BJ2357" s="17" t="s">
        <v>81</v>
      </c>
      <c r="BK2357" s="249">
        <f>ROUND(I2357*H2357,2)</f>
        <v>0</v>
      </c>
      <c r="BL2357" s="17" t="s">
        <v>230</v>
      </c>
      <c r="BM2357" s="248" t="s">
        <v>2845</v>
      </c>
    </row>
    <row r="2358" spans="2:51" s="14" customFormat="1" ht="12">
      <c r="B2358" s="289"/>
      <c r="C2358" s="290"/>
      <c r="D2358" s="252" t="s">
        <v>148</v>
      </c>
      <c r="E2358" s="291" t="s">
        <v>1</v>
      </c>
      <c r="F2358" s="292" t="s">
        <v>2828</v>
      </c>
      <c r="G2358" s="290"/>
      <c r="H2358" s="291" t="s">
        <v>1</v>
      </c>
      <c r="I2358" s="293"/>
      <c r="J2358" s="290"/>
      <c r="K2358" s="290"/>
      <c r="L2358" s="294"/>
      <c r="M2358" s="295"/>
      <c r="N2358" s="296"/>
      <c r="O2358" s="296"/>
      <c r="P2358" s="296"/>
      <c r="Q2358" s="296"/>
      <c r="R2358" s="296"/>
      <c r="S2358" s="296"/>
      <c r="T2358" s="297"/>
      <c r="AT2358" s="298" t="s">
        <v>148</v>
      </c>
      <c r="AU2358" s="298" t="s">
        <v>83</v>
      </c>
      <c r="AV2358" s="14" t="s">
        <v>81</v>
      </c>
      <c r="AW2358" s="14" t="s">
        <v>30</v>
      </c>
      <c r="AX2358" s="14" t="s">
        <v>73</v>
      </c>
      <c r="AY2358" s="298" t="s">
        <v>139</v>
      </c>
    </row>
    <row r="2359" spans="2:51" s="12" customFormat="1" ht="12">
      <c r="B2359" s="250"/>
      <c r="C2359" s="251"/>
      <c r="D2359" s="252" t="s">
        <v>148</v>
      </c>
      <c r="E2359" s="253" t="s">
        <v>1</v>
      </c>
      <c r="F2359" s="254" t="s">
        <v>2829</v>
      </c>
      <c r="G2359" s="251"/>
      <c r="H2359" s="255">
        <v>329.68</v>
      </c>
      <c r="I2359" s="256"/>
      <c r="J2359" s="251"/>
      <c r="K2359" s="251"/>
      <c r="L2359" s="257"/>
      <c r="M2359" s="258"/>
      <c r="N2359" s="259"/>
      <c r="O2359" s="259"/>
      <c r="P2359" s="259"/>
      <c r="Q2359" s="259"/>
      <c r="R2359" s="259"/>
      <c r="S2359" s="259"/>
      <c r="T2359" s="260"/>
      <c r="AT2359" s="261" t="s">
        <v>148</v>
      </c>
      <c r="AU2359" s="261" t="s">
        <v>83</v>
      </c>
      <c r="AV2359" s="12" t="s">
        <v>83</v>
      </c>
      <c r="AW2359" s="12" t="s">
        <v>30</v>
      </c>
      <c r="AX2359" s="12" t="s">
        <v>73</v>
      </c>
      <c r="AY2359" s="261" t="s">
        <v>139</v>
      </c>
    </row>
    <row r="2360" spans="2:51" s="12" customFormat="1" ht="12">
      <c r="B2360" s="250"/>
      <c r="C2360" s="251"/>
      <c r="D2360" s="252" t="s">
        <v>148</v>
      </c>
      <c r="E2360" s="253" t="s">
        <v>1</v>
      </c>
      <c r="F2360" s="254" t="s">
        <v>2830</v>
      </c>
      <c r="G2360" s="251"/>
      <c r="H2360" s="255">
        <v>-25.6</v>
      </c>
      <c r="I2360" s="256"/>
      <c r="J2360" s="251"/>
      <c r="K2360" s="251"/>
      <c r="L2360" s="257"/>
      <c r="M2360" s="258"/>
      <c r="N2360" s="259"/>
      <c r="O2360" s="259"/>
      <c r="P2360" s="259"/>
      <c r="Q2360" s="259"/>
      <c r="R2360" s="259"/>
      <c r="S2360" s="259"/>
      <c r="T2360" s="260"/>
      <c r="AT2360" s="261" t="s">
        <v>148</v>
      </c>
      <c r="AU2360" s="261" t="s">
        <v>83</v>
      </c>
      <c r="AV2360" s="12" t="s">
        <v>83</v>
      </c>
      <c r="AW2360" s="12" t="s">
        <v>30</v>
      </c>
      <c r="AX2360" s="12" t="s">
        <v>73</v>
      </c>
      <c r="AY2360" s="261" t="s">
        <v>139</v>
      </c>
    </row>
    <row r="2361" spans="2:51" s="12" customFormat="1" ht="12">
      <c r="B2361" s="250"/>
      <c r="C2361" s="251"/>
      <c r="D2361" s="252" t="s">
        <v>148</v>
      </c>
      <c r="E2361" s="253" t="s">
        <v>1</v>
      </c>
      <c r="F2361" s="254" t="s">
        <v>2831</v>
      </c>
      <c r="G2361" s="251"/>
      <c r="H2361" s="255">
        <v>-12.8</v>
      </c>
      <c r="I2361" s="256"/>
      <c r="J2361" s="251"/>
      <c r="K2361" s="251"/>
      <c r="L2361" s="257"/>
      <c r="M2361" s="258"/>
      <c r="N2361" s="259"/>
      <c r="O2361" s="259"/>
      <c r="P2361" s="259"/>
      <c r="Q2361" s="259"/>
      <c r="R2361" s="259"/>
      <c r="S2361" s="259"/>
      <c r="T2361" s="260"/>
      <c r="AT2361" s="261" t="s">
        <v>148</v>
      </c>
      <c r="AU2361" s="261" t="s">
        <v>83</v>
      </c>
      <c r="AV2361" s="12" t="s">
        <v>83</v>
      </c>
      <c r="AW2361" s="12" t="s">
        <v>30</v>
      </c>
      <c r="AX2361" s="12" t="s">
        <v>73</v>
      </c>
      <c r="AY2361" s="261" t="s">
        <v>139</v>
      </c>
    </row>
    <row r="2362" spans="2:51" s="12" customFormat="1" ht="12">
      <c r="B2362" s="250"/>
      <c r="C2362" s="251"/>
      <c r="D2362" s="252" t="s">
        <v>148</v>
      </c>
      <c r="E2362" s="253" t="s">
        <v>1</v>
      </c>
      <c r="F2362" s="254" t="s">
        <v>2832</v>
      </c>
      <c r="G2362" s="251"/>
      <c r="H2362" s="255">
        <v>39.552</v>
      </c>
      <c r="I2362" s="256"/>
      <c r="J2362" s="251"/>
      <c r="K2362" s="251"/>
      <c r="L2362" s="257"/>
      <c r="M2362" s="258"/>
      <c r="N2362" s="259"/>
      <c r="O2362" s="259"/>
      <c r="P2362" s="259"/>
      <c r="Q2362" s="259"/>
      <c r="R2362" s="259"/>
      <c r="S2362" s="259"/>
      <c r="T2362" s="260"/>
      <c r="AT2362" s="261" t="s">
        <v>148</v>
      </c>
      <c r="AU2362" s="261" t="s">
        <v>83</v>
      </c>
      <c r="AV2362" s="12" t="s">
        <v>83</v>
      </c>
      <c r="AW2362" s="12" t="s">
        <v>30</v>
      </c>
      <c r="AX2362" s="12" t="s">
        <v>73</v>
      </c>
      <c r="AY2362" s="261" t="s">
        <v>139</v>
      </c>
    </row>
    <row r="2363" spans="2:51" s="12" customFormat="1" ht="12">
      <c r="B2363" s="250"/>
      <c r="C2363" s="251"/>
      <c r="D2363" s="252" t="s">
        <v>148</v>
      </c>
      <c r="E2363" s="253" t="s">
        <v>1</v>
      </c>
      <c r="F2363" s="254" t="s">
        <v>2833</v>
      </c>
      <c r="G2363" s="251"/>
      <c r="H2363" s="255">
        <v>4.998</v>
      </c>
      <c r="I2363" s="256"/>
      <c r="J2363" s="251"/>
      <c r="K2363" s="251"/>
      <c r="L2363" s="257"/>
      <c r="M2363" s="258"/>
      <c r="N2363" s="259"/>
      <c r="O2363" s="259"/>
      <c r="P2363" s="259"/>
      <c r="Q2363" s="259"/>
      <c r="R2363" s="259"/>
      <c r="S2363" s="259"/>
      <c r="T2363" s="260"/>
      <c r="AT2363" s="261" t="s">
        <v>148</v>
      </c>
      <c r="AU2363" s="261" t="s">
        <v>83</v>
      </c>
      <c r="AV2363" s="12" t="s">
        <v>83</v>
      </c>
      <c r="AW2363" s="12" t="s">
        <v>30</v>
      </c>
      <c r="AX2363" s="12" t="s">
        <v>73</v>
      </c>
      <c r="AY2363" s="261" t="s">
        <v>139</v>
      </c>
    </row>
    <row r="2364" spans="2:51" s="12" customFormat="1" ht="12">
      <c r="B2364" s="250"/>
      <c r="C2364" s="251"/>
      <c r="D2364" s="252" t="s">
        <v>148</v>
      </c>
      <c r="E2364" s="253" t="s">
        <v>1</v>
      </c>
      <c r="F2364" s="254" t="s">
        <v>2834</v>
      </c>
      <c r="G2364" s="251"/>
      <c r="H2364" s="255">
        <v>8.278</v>
      </c>
      <c r="I2364" s="256"/>
      <c r="J2364" s="251"/>
      <c r="K2364" s="251"/>
      <c r="L2364" s="257"/>
      <c r="M2364" s="258"/>
      <c r="N2364" s="259"/>
      <c r="O2364" s="259"/>
      <c r="P2364" s="259"/>
      <c r="Q2364" s="259"/>
      <c r="R2364" s="259"/>
      <c r="S2364" s="259"/>
      <c r="T2364" s="260"/>
      <c r="AT2364" s="261" t="s">
        <v>148</v>
      </c>
      <c r="AU2364" s="261" t="s">
        <v>83</v>
      </c>
      <c r="AV2364" s="12" t="s">
        <v>83</v>
      </c>
      <c r="AW2364" s="12" t="s">
        <v>30</v>
      </c>
      <c r="AX2364" s="12" t="s">
        <v>73</v>
      </c>
      <c r="AY2364" s="261" t="s">
        <v>139</v>
      </c>
    </row>
    <row r="2365" spans="2:51" s="12" customFormat="1" ht="12">
      <c r="B2365" s="250"/>
      <c r="C2365" s="251"/>
      <c r="D2365" s="252" t="s">
        <v>148</v>
      </c>
      <c r="E2365" s="253" t="s">
        <v>1</v>
      </c>
      <c r="F2365" s="254" t="s">
        <v>2835</v>
      </c>
      <c r="G2365" s="251"/>
      <c r="H2365" s="255">
        <v>-27.048</v>
      </c>
      <c r="I2365" s="256"/>
      <c r="J2365" s="251"/>
      <c r="K2365" s="251"/>
      <c r="L2365" s="257"/>
      <c r="M2365" s="258"/>
      <c r="N2365" s="259"/>
      <c r="O2365" s="259"/>
      <c r="P2365" s="259"/>
      <c r="Q2365" s="259"/>
      <c r="R2365" s="259"/>
      <c r="S2365" s="259"/>
      <c r="T2365" s="260"/>
      <c r="AT2365" s="261" t="s">
        <v>148</v>
      </c>
      <c r="AU2365" s="261" t="s">
        <v>83</v>
      </c>
      <c r="AV2365" s="12" t="s">
        <v>83</v>
      </c>
      <c r="AW2365" s="12" t="s">
        <v>30</v>
      </c>
      <c r="AX2365" s="12" t="s">
        <v>73</v>
      </c>
      <c r="AY2365" s="261" t="s">
        <v>139</v>
      </c>
    </row>
    <row r="2366" spans="2:51" s="12" customFormat="1" ht="12">
      <c r="B2366" s="250"/>
      <c r="C2366" s="251"/>
      <c r="D2366" s="252" t="s">
        <v>148</v>
      </c>
      <c r="E2366" s="253" t="s">
        <v>1</v>
      </c>
      <c r="F2366" s="254" t="s">
        <v>2836</v>
      </c>
      <c r="G2366" s="251"/>
      <c r="H2366" s="255">
        <v>-8.278</v>
      </c>
      <c r="I2366" s="256"/>
      <c r="J2366" s="251"/>
      <c r="K2366" s="251"/>
      <c r="L2366" s="257"/>
      <c r="M2366" s="258"/>
      <c r="N2366" s="259"/>
      <c r="O2366" s="259"/>
      <c r="P2366" s="259"/>
      <c r="Q2366" s="259"/>
      <c r="R2366" s="259"/>
      <c r="S2366" s="259"/>
      <c r="T2366" s="260"/>
      <c r="AT2366" s="261" t="s">
        <v>148</v>
      </c>
      <c r="AU2366" s="261" t="s">
        <v>83</v>
      </c>
      <c r="AV2366" s="12" t="s">
        <v>83</v>
      </c>
      <c r="AW2366" s="12" t="s">
        <v>30</v>
      </c>
      <c r="AX2366" s="12" t="s">
        <v>73</v>
      </c>
      <c r="AY2366" s="261" t="s">
        <v>139</v>
      </c>
    </row>
    <row r="2367" spans="2:51" s="13" customFormat="1" ht="12">
      <c r="B2367" s="262"/>
      <c r="C2367" s="263"/>
      <c r="D2367" s="252" t="s">
        <v>148</v>
      </c>
      <c r="E2367" s="264" t="s">
        <v>1</v>
      </c>
      <c r="F2367" s="265" t="s">
        <v>150</v>
      </c>
      <c r="G2367" s="263"/>
      <c r="H2367" s="266">
        <v>308.782</v>
      </c>
      <c r="I2367" s="267"/>
      <c r="J2367" s="263"/>
      <c r="K2367" s="263"/>
      <c r="L2367" s="268"/>
      <c r="M2367" s="269"/>
      <c r="N2367" s="270"/>
      <c r="O2367" s="270"/>
      <c r="P2367" s="270"/>
      <c r="Q2367" s="270"/>
      <c r="R2367" s="270"/>
      <c r="S2367" s="270"/>
      <c r="T2367" s="271"/>
      <c r="AT2367" s="272" t="s">
        <v>148</v>
      </c>
      <c r="AU2367" s="272" t="s">
        <v>83</v>
      </c>
      <c r="AV2367" s="13" t="s">
        <v>146</v>
      </c>
      <c r="AW2367" s="13" t="s">
        <v>30</v>
      </c>
      <c r="AX2367" s="13" t="s">
        <v>81</v>
      </c>
      <c r="AY2367" s="272" t="s">
        <v>139</v>
      </c>
    </row>
    <row r="2368" spans="2:65" s="1" customFormat="1" ht="24" customHeight="1">
      <c r="B2368" s="38"/>
      <c r="C2368" s="237" t="s">
        <v>2846</v>
      </c>
      <c r="D2368" s="237" t="s">
        <v>141</v>
      </c>
      <c r="E2368" s="238" t="s">
        <v>2847</v>
      </c>
      <c r="F2368" s="239" t="s">
        <v>2848</v>
      </c>
      <c r="G2368" s="240" t="s">
        <v>433</v>
      </c>
      <c r="H2368" s="241">
        <v>26.395</v>
      </c>
      <c r="I2368" s="242"/>
      <c r="J2368" s="243">
        <f>ROUND(I2368*H2368,2)</f>
        <v>0</v>
      </c>
      <c r="K2368" s="239" t="s">
        <v>145</v>
      </c>
      <c r="L2368" s="43"/>
      <c r="M2368" s="244" t="s">
        <v>1</v>
      </c>
      <c r="N2368" s="245" t="s">
        <v>38</v>
      </c>
      <c r="O2368" s="86"/>
      <c r="P2368" s="246">
        <f>O2368*H2368</f>
        <v>0</v>
      </c>
      <c r="Q2368" s="246">
        <v>0</v>
      </c>
      <c r="R2368" s="246">
        <f>Q2368*H2368</f>
        <v>0</v>
      </c>
      <c r="S2368" s="246">
        <v>0</v>
      </c>
      <c r="T2368" s="247">
        <f>S2368*H2368</f>
        <v>0</v>
      </c>
      <c r="AR2368" s="248" t="s">
        <v>230</v>
      </c>
      <c r="AT2368" s="248" t="s">
        <v>141</v>
      </c>
      <c r="AU2368" s="248" t="s">
        <v>83</v>
      </c>
      <c r="AY2368" s="17" t="s">
        <v>139</v>
      </c>
      <c r="BE2368" s="249">
        <f>IF(N2368="základní",J2368,0)</f>
        <v>0</v>
      </c>
      <c r="BF2368" s="249">
        <f>IF(N2368="snížená",J2368,0)</f>
        <v>0</v>
      </c>
      <c r="BG2368" s="249">
        <f>IF(N2368="zákl. přenesená",J2368,0)</f>
        <v>0</v>
      </c>
      <c r="BH2368" s="249">
        <f>IF(N2368="sníž. přenesená",J2368,0)</f>
        <v>0</v>
      </c>
      <c r="BI2368" s="249">
        <f>IF(N2368="nulová",J2368,0)</f>
        <v>0</v>
      </c>
      <c r="BJ2368" s="17" t="s">
        <v>81</v>
      </c>
      <c r="BK2368" s="249">
        <f>ROUND(I2368*H2368,2)</f>
        <v>0</v>
      </c>
      <c r="BL2368" s="17" t="s">
        <v>230</v>
      </c>
      <c r="BM2368" s="248" t="s">
        <v>2849</v>
      </c>
    </row>
    <row r="2369" spans="2:51" s="14" customFormat="1" ht="12">
      <c r="B2369" s="289"/>
      <c r="C2369" s="290"/>
      <c r="D2369" s="252" t="s">
        <v>148</v>
      </c>
      <c r="E2369" s="291" t="s">
        <v>1</v>
      </c>
      <c r="F2369" s="292" t="s">
        <v>2850</v>
      </c>
      <c r="G2369" s="290"/>
      <c r="H2369" s="291" t="s">
        <v>1</v>
      </c>
      <c r="I2369" s="293"/>
      <c r="J2369" s="290"/>
      <c r="K2369" s="290"/>
      <c r="L2369" s="294"/>
      <c r="M2369" s="295"/>
      <c r="N2369" s="296"/>
      <c r="O2369" s="296"/>
      <c r="P2369" s="296"/>
      <c r="Q2369" s="296"/>
      <c r="R2369" s="296"/>
      <c r="S2369" s="296"/>
      <c r="T2369" s="297"/>
      <c r="AT2369" s="298" t="s">
        <v>148</v>
      </c>
      <c r="AU2369" s="298" t="s">
        <v>83</v>
      </c>
      <c r="AV2369" s="14" t="s">
        <v>81</v>
      </c>
      <c r="AW2369" s="14" t="s">
        <v>30</v>
      </c>
      <c r="AX2369" s="14" t="s">
        <v>73</v>
      </c>
      <c r="AY2369" s="298" t="s">
        <v>139</v>
      </c>
    </row>
    <row r="2370" spans="2:51" s="12" customFormat="1" ht="12">
      <c r="B2370" s="250"/>
      <c r="C2370" s="251"/>
      <c r="D2370" s="252" t="s">
        <v>148</v>
      </c>
      <c r="E2370" s="253" t="s">
        <v>1</v>
      </c>
      <c r="F2370" s="254" t="s">
        <v>2851</v>
      </c>
      <c r="G2370" s="251"/>
      <c r="H2370" s="255">
        <v>11.057</v>
      </c>
      <c r="I2370" s="256"/>
      <c r="J2370" s="251"/>
      <c r="K2370" s="251"/>
      <c r="L2370" s="257"/>
      <c r="M2370" s="258"/>
      <c r="N2370" s="259"/>
      <c r="O2370" s="259"/>
      <c r="P2370" s="259"/>
      <c r="Q2370" s="259"/>
      <c r="R2370" s="259"/>
      <c r="S2370" s="259"/>
      <c r="T2370" s="260"/>
      <c r="AT2370" s="261" t="s">
        <v>148</v>
      </c>
      <c r="AU2370" s="261" t="s">
        <v>83</v>
      </c>
      <c r="AV2370" s="12" t="s">
        <v>83</v>
      </c>
      <c r="AW2370" s="12" t="s">
        <v>30</v>
      </c>
      <c r="AX2370" s="12" t="s">
        <v>73</v>
      </c>
      <c r="AY2370" s="261" t="s">
        <v>139</v>
      </c>
    </row>
    <row r="2371" spans="2:51" s="12" customFormat="1" ht="12">
      <c r="B2371" s="250"/>
      <c r="C2371" s="251"/>
      <c r="D2371" s="252" t="s">
        <v>148</v>
      </c>
      <c r="E2371" s="253" t="s">
        <v>1</v>
      </c>
      <c r="F2371" s="254" t="s">
        <v>2781</v>
      </c>
      <c r="G2371" s="251"/>
      <c r="H2371" s="255">
        <v>15.338</v>
      </c>
      <c r="I2371" s="256"/>
      <c r="J2371" s="251"/>
      <c r="K2371" s="251"/>
      <c r="L2371" s="257"/>
      <c r="M2371" s="258"/>
      <c r="N2371" s="259"/>
      <c r="O2371" s="259"/>
      <c r="P2371" s="259"/>
      <c r="Q2371" s="259"/>
      <c r="R2371" s="259"/>
      <c r="S2371" s="259"/>
      <c r="T2371" s="260"/>
      <c r="AT2371" s="261" t="s">
        <v>148</v>
      </c>
      <c r="AU2371" s="261" t="s">
        <v>83</v>
      </c>
      <c r="AV2371" s="12" t="s">
        <v>83</v>
      </c>
      <c r="AW2371" s="12" t="s">
        <v>30</v>
      </c>
      <c r="AX2371" s="12" t="s">
        <v>73</v>
      </c>
      <c r="AY2371" s="261" t="s">
        <v>139</v>
      </c>
    </row>
    <row r="2372" spans="2:51" s="13" customFormat="1" ht="12">
      <c r="B2372" s="262"/>
      <c r="C2372" s="263"/>
      <c r="D2372" s="252" t="s">
        <v>148</v>
      </c>
      <c r="E2372" s="264" t="s">
        <v>1</v>
      </c>
      <c r="F2372" s="265" t="s">
        <v>150</v>
      </c>
      <c r="G2372" s="263"/>
      <c r="H2372" s="266">
        <v>26.395</v>
      </c>
      <c r="I2372" s="267"/>
      <c r="J2372" s="263"/>
      <c r="K2372" s="263"/>
      <c r="L2372" s="268"/>
      <c r="M2372" s="269"/>
      <c r="N2372" s="270"/>
      <c r="O2372" s="270"/>
      <c r="P2372" s="270"/>
      <c r="Q2372" s="270"/>
      <c r="R2372" s="270"/>
      <c r="S2372" s="270"/>
      <c r="T2372" s="271"/>
      <c r="AT2372" s="272" t="s">
        <v>148</v>
      </c>
      <c r="AU2372" s="272" t="s">
        <v>83</v>
      </c>
      <c r="AV2372" s="13" t="s">
        <v>146</v>
      </c>
      <c r="AW2372" s="13" t="s">
        <v>30</v>
      </c>
      <c r="AX2372" s="13" t="s">
        <v>81</v>
      </c>
      <c r="AY2372" s="272" t="s">
        <v>139</v>
      </c>
    </row>
    <row r="2373" spans="2:65" s="1" customFormat="1" ht="16.5" customHeight="1">
      <c r="B2373" s="38"/>
      <c r="C2373" s="273" t="s">
        <v>2852</v>
      </c>
      <c r="D2373" s="273" t="s">
        <v>174</v>
      </c>
      <c r="E2373" s="274" t="s">
        <v>2625</v>
      </c>
      <c r="F2373" s="275" t="s">
        <v>2626</v>
      </c>
      <c r="G2373" s="276" t="s">
        <v>193</v>
      </c>
      <c r="H2373" s="277">
        <v>0.009</v>
      </c>
      <c r="I2373" s="278"/>
      <c r="J2373" s="279">
        <f>ROUND(I2373*H2373,2)</f>
        <v>0</v>
      </c>
      <c r="K2373" s="275" t="s">
        <v>145</v>
      </c>
      <c r="L2373" s="280"/>
      <c r="M2373" s="281" t="s">
        <v>1</v>
      </c>
      <c r="N2373" s="282" t="s">
        <v>38</v>
      </c>
      <c r="O2373" s="86"/>
      <c r="P2373" s="246">
        <f>O2373*H2373</f>
        <v>0</v>
      </c>
      <c r="Q2373" s="246">
        <v>1</v>
      </c>
      <c r="R2373" s="246">
        <f>Q2373*H2373</f>
        <v>0.009</v>
      </c>
      <c r="S2373" s="246">
        <v>0</v>
      </c>
      <c r="T2373" s="247">
        <f>S2373*H2373</f>
        <v>0</v>
      </c>
      <c r="AR2373" s="248" t="s">
        <v>609</v>
      </c>
      <c r="AT2373" s="248" t="s">
        <v>174</v>
      </c>
      <c r="AU2373" s="248" t="s">
        <v>83</v>
      </c>
      <c r="AY2373" s="17" t="s">
        <v>139</v>
      </c>
      <c r="BE2373" s="249">
        <f>IF(N2373="základní",J2373,0)</f>
        <v>0</v>
      </c>
      <c r="BF2373" s="249">
        <f>IF(N2373="snížená",J2373,0)</f>
        <v>0</v>
      </c>
      <c r="BG2373" s="249">
        <f>IF(N2373="zákl. přenesená",J2373,0)</f>
        <v>0</v>
      </c>
      <c r="BH2373" s="249">
        <f>IF(N2373="sníž. přenesená",J2373,0)</f>
        <v>0</v>
      </c>
      <c r="BI2373" s="249">
        <f>IF(N2373="nulová",J2373,0)</f>
        <v>0</v>
      </c>
      <c r="BJ2373" s="17" t="s">
        <v>81</v>
      </c>
      <c r="BK2373" s="249">
        <f>ROUND(I2373*H2373,2)</f>
        <v>0</v>
      </c>
      <c r="BL2373" s="17" t="s">
        <v>230</v>
      </c>
      <c r="BM2373" s="248" t="s">
        <v>2853</v>
      </c>
    </row>
    <row r="2374" spans="2:51" s="12" customFormat="1" ht="12">
      <c r="B2374" s="250"/>
      <c r="C2374" s="251"/>
      <c r="D2374" s="252" t="s">
        <v>148</v>
      </c>
      <c r="E2374" s="253" t="s">
        <v>1</v>
      </c>
      <c r="F2374" s="254" t="s">
        <v>2854</v>
      </c>
      <c r="G2374" s="251"/>
      <c r="H2374" s="255">
        <v>0.009</v>
      </c>
      <c r="I2374" s="256"/>
      <c r="J2374" s="251"/>
      <c r="K2374" s="251"/>
      <c r="L2374" s="257"/>
      <c r="M2374" s="258"/>
      <c r="N2374" s="259"/>
      <c r="O2374" s="259"/>
      <c r="P2374" s="259"/>
      <c r="Q2374" s="259"/>
      <c r="R2374" s="259"/>
      <c r="S2374" s="259"/>
      <c r="T2374" s="260"/>
      <c r="AT2374" s="261" t="s">
        <v>148</v>
      </c>
      <c r="AU2374" s="261" t="s">
        <v>83</v>
      </c>
      <c r="AV2374" s="12" t="s">
        <v>83</v>
      </c>
      <c r="AW2374" s="12" t="s">
        <v>30</v>
      </c>
      <c r="AX2374" s="12" t="s">
        <v>73</v>
      </c>
      <c r="AY2374" s="261" t="s">
        <v>139</v>
      </c>
    </row>
    <row r="2375" spans="2:51" s="13" customFormat="1" ht="12">
      <c r="B2375" s="262"/>
      <c r="C2375" s="263"/>
      <c r="D2375" s="252" t="s">
        <v>148</v>
      </c>
      <c r="E2375" s="264" t="s">
        <v>1</v>
      </c>
      <c r="F2375" s="265" t="s">
        <v>150</v>
      </c>
      <c r="G2375" s="263"/>
      <c r="H2375" s="266">
        <v>0.009</v>
      </c>
      <c r="I2375" s="267"/>
      <c r="J2375" s="263"/>
      <c r="K2375" s="263"/>
      <c r="L2375" s="268"/>
      <c r="M2375" s="269"/>
      <c r="N2375" s="270"/>
      <c r="O2375" s="270"/>
      <c r="P2375" s="270"/>
      <c r="Q2375" s="270"/>
      <c r="R2375" s="270"/>
      <c r="S2375" s="270"/>
      <c r="T2375" s="271"/>
      <c r="AT2375" s="272" t="s">
        <v>148</v>
      </c>
      <c r="AU2375" s="272" t="s">
        <v>83</v>
      </c>
      <c r="AV2375" s="13" t="s">
        <v>146</v>
      </c>
      <c r="AW2375" s="13" t="s">
        <v>30</v>
      </c>
      <c r="AX2375" s="13" t="s">
        <v>81</v>
      </c>
      <c r="AY2375" s="272" t="s">
        <v>139</v>
      </c>
    </row>
    <row r="2376" spans="2:65" s="1" customFormat="1" ht="24" customHeight="1">
      <c r="B2376" s="38"/>
      <c r="C2376" s="237" t="s">
        <v>2855</v>
      </c>
      <c r="D2376" s="237" t="s">
        <v>141</v>
      </c>
      <c r="E2376" s="238" t="s">
        <v>2856</v>
      </c>
      <c r="F2376" s="239" t="s">
        <v>2857</v>
      </c>
      <c r="G2376" s="240" t="s">
        <v>433</v>
      </c>
      <c r="H2376" s="241">
        <v>57.684</v>
      </c>
      <c r="I2376" s="242"/>
      <c r="J2376" s="243">
        <f>ROUND(I2376*H2376,2)</f>
        <v>0</v>
      </c>
      <c r="K2376" s="239" t="s">
        <v>1</v>
      </c>
      <c r="L2376" s="43"/>
      <c r="M2376" s="244" t="s">
        <v>1</v>
      </c>
      <c r="N2376" s="245" t="s">
        <v>38</v>
      </c>
      <c r="O2376" s="86"/>
      <c r="P2376" s="246">
        <f>O2376*H2376</f>
        <v>0</v>
      </c>
      <c r="Q2376" s="246">
        <v>0.00094</v>
      </c>
      <c r="R2376" s="246">
        <f>Q2376*H2376</f>
        <v>0.054222959999999994</v>
      </c>
      <c r="S2376" s="246">
        <v>0</v>
      </c>
      <c r="T2376" s="247">
        <f>S2376*H2376</f>
        <v>0</v>
      </c>
      <c r="AR2376" s="248" t="s">
        <v>230</v>
      </c>
      <c r="AT2376" s="248" t="s">
        <v>141</v>
      </c>
      <c r="AU2376" s="248" t="s">
        <v>83</v>
      </c>
      <c r="AY2376" s="17" t="s">
        <v>139</v>
      </c>
      <c r="BE2376" s="249">
        <f>IF(N2376="základní",J2376,0)</f>
        <v>0</v>
      </c>
      <c r="BF2376" s="249">
        <f>IF(N2376="snížená",J2376,0)</f>
        <v>0</v>
      </c>
      <c r="BG2376" s="249">
        <f>IF(N2376="zákl. přenesená",J2376,0)</f>
        <v>0</v>
      </c>
      <c r="BH2376" s="249">
        <f>IF(N2376="sníž. přenesená",J2376,0)</f>
        <v>0</v>
      </c>
      <c r="BI2376" s="249">
        <f>IF(N2376="nulová",J2376,0)</f>
        <v>0</v>
      </c>
      <c r="BJ2376" s="17" t="s">
        <v>81</v>
      </c>
      <c r="BK2376" s="249">
        <f>ROUND(I2376*H2376,2)</f>
        <v>0</v>
      </c>
      <c r="BL2376" s="17" t="s">
        <v>230</v>
      </c>
      <c r="BM2376" s="248" t="s">
        <v>2858</v>
      </c>
    </row>
    <row r="2377" spans="2:51" s="12" customFormat="1" ht="12">
      <c r="B2377" s="250"/>
      <c r="C2377" s="251"/>
      <c r="D2377" s="252" t="s">
        <v>148</v>
      </c>
      <c r="E2377" s="253" t="s">
        <v>1</v>
      </c>
      <c r="F2377" s="254" t="s">
        <v>2859</v>
      </c>
      <c r="G2377" s="251"/>
      <c r="H2377" s="255">
        <v>20.95</v>
      </c>
      <c r="I2377" s="256"/>
      <c r="J2377" s="251"/>
      <c r="K2377" s="251"/>
      <c r="L2377" s="257"/>
      <c r="M2377" s="258"/>
      <c r="N2377" s="259"/>
      <c r="O2377" s="259"/>
      <c r="P2377" s="259"/>
      <c r="Q2377" s="259"/>
      <c r="R2377" s="259"/>
      <c r="S2377" s="259"/>
      <c r="T2377" s="260"/>
      <c r="AT2377" s="261" t="s">
        <v>148</v>
      </c>
      <c r="AU2377" s="261" t="s">
        <v>83</v>
      </c>
      <c r="AV2377" s="12" t="s">
        <v>83</v>
      </c>
      <c r="AW2377" s="12" t="s">
        <v>30</v>
      </c>
      <c r="AX2377" s="12" t="s">
        <v>73</v>
      </c>
      <c r="AY2377" s="261" t="s">
        <v>139</v>
      </c>
    </row>
    <row r="2378" spans="2:51" s="12" customFormat="1" ht="12">
      <c r="B2378" s="250"/>
      <c r="C2378" s="251"/>
      <c r="D2378" s="252" t="s">
        <v>148</v>
      </c>
      <c r="E2378" s="253" t="s">
        <v>1</v>
      </c>
      <c r="F2378" s="254" t="s">
        <v>2860</v>
      </c>
      <c r="G2378" s="251"/>
      <c r="H2378" s="255">
        <v>36.734</v>
      </c>
      <c r="I2378" s="256"/>
      <c r="J2378" s="251"/>
      <c r="K2378" s="251"/>
      <c r="L2378" s="257"/>
      <c r="M2378" s="258"/>
      <c r="N2378" s="259"/>
      <c r="O2378" s="259"/>
      <c r="P2378" s="259"/>
      <c r="Q2378" s="259"/>
      <c r="R2378" s="259"/>
      <c r="S2378" s="259"/>
      <c r="T2378" s="260"/>
      <c r="AT2378" s="261" t="s">
        <v>148</v>
      </c>
      <c r="AU2378" s="261" t="s">
        <v>83</v>
      </c>
      <c r="AV2378" s="12" t="s">
        <v>83</v>
      </c>
      <c r="AW2378" s="12" t="s">
        <v>30</v>
      </c>
      <c r="AX2378" s="12" t="s">
        <v>73</v>
      </c>
      <c r="AY2378" s="261" t="s">
        <v>139</v>
      </c>
    </row>
    <row r="2379" spans="2:51" s="13" customFormat="1" ht="12">
      <c r="B2379" s="262"/>
      <c r="C2379" s="263"/>
      <c r="D2379" s="252" t="s">
        <v>148</v>
      </c>
      <c r="E2379" s="264" t="s">
        <v>1</v>
      </c>
      <c r="F2379" s="265" t="s">
        <v>150</v>
      </c>
      <c r="G2379" s="263"/>
      <c r="H2379" s="266">
        <v>57.684</v>
      </c>
      <c r="I2379" s="267"/>
      <c r="J2379" s="263"/>
      <c r="K2379" s="263"/>
      <c r="L2379" s="268"/>
      <c r="M2379" s="269"/>
      <c r="N2379" s="270"/>
      <c r="O2379" s="270"/>
      <c r="P2379" s="270"/>
      <c r="Q2379" s="270"/>
      <c r="R2379" s="270"/>
      <c r="S2379" s="270"/>
      <c r="T2379" s="271"/>
      <c r="AT2379" s="272" t="s">
        <v>148</v>
      </c>
      <c r="AU2379" s="272" t="s">
        <v>83</v>
      </c>
      <c r="AV2379" s="13" t="s">
        <v>146</v>
      </c>
      <c r="AW2379" s="13" t="s">
        <v>30</v>
      </c>
      <c r="AX2379" s="13" t="s">
        <v>81</v>
      </c>
      <c r="AY2379" s="272" t="s">
        <v>139</v>
      </c>
    </row>
    <row r="2380" spans="2:65" s="1" customFormat="1" ht="24" customHeight="1">
      <c r="B2380" s="38"/>
      <c r="C2380" s="273" t="s">
        <v>2861</v>
      </c>
      <c r="D2380" s="273" t="s">
        <v>174</v>
      </c>
      <c r="E2380" s="274" t="s">
        <v>2783</v>
      </c>
      <c r="F2380" s="275" t="s">
        <v>2784</v>
      </c>
      <c r="G2380" s="276" t="s">
        <v>433</v>
      </c>
      <c r="H2380" s="277">
        <v>69.22</v>
      </c>
      <c r="I2380" s="278"/>
      <c r="J2380" s="279">
        <f>ROUND(I2380*H2380,2)</f>
        <v>0</v>
      </c>
      <c r="K2380" s="275" t="s">
        <v>145</v>
      </c>
      <c r="L2380" s="280"/>
      <c r="M2380" s="281" t="s">
        <v>1</v>
      </c>
      <c r="N2380" s="282" t="s">
        <v>38</v>
      </c>
      <c r="O2380" s="86"/>
      <c r="P2380" s="246">
        <f>O2380*H2380</f>
        <v>0</v>
      </c>
      <c r="Q2380" s="246">
        <v>0.003</v>
      </c>
      <c r="R2380" s="246">
        <f>Q2380*H2380</f>
        <v>0.20766</v>
      </c>
      <c r="S2380" s="246">
        <v>0</v>
      </c>
      <c r="T2380" s="247">
        <f>S2380*H2380</f>
        <v>0</v>
      </c>
      <c r="AR2380" s="248" t="s">
        <v>609</v>
      </c>
      <c r="AT2380" s="248" t="s">
        <v>174</v>
      </c>
      <c r="AU2380" s="248" t="s">
        <v>83</v>
      </c>
      <c r="AY2380" s="17" t="s">
        <v>139</v>
      </c>
      <c r="BE2380" s="249">
        <f>IF(N2380="základní",J2380,0)</f>
        <v>0</v>
      </c>
      <c r="BF2380" s="249">
        <f>IF(N2380="snížená",J2380,0)</f>
        <v>0</v>
      </c>
      <c r="BG2380" s="249">
        <f>IF(N2380="zákl. přenesená",J2380,0)</f>
        <v>0</v>
      </c>
      <c r="BH2380" s="249">
        <f>IF(N2380="sníž. přenesená",J2380,0)</f>
        <v>0</v>
      </c>
      <c r="BI2380" s="249">
        <f>IF(N2380="nulová",J2380,0)</f>
        <v>0</v>
      </c>
      <c r="BJ2380" s="17" t="s">
        <v>81</v>
      </c>
      <c r="BK2380" s="249">
        <f>ROUND(I2380*H2380,2)</f>
        <v>0</v>
      </c>
      <c r="BL2380" s="17" t="s">
        <v>230</v>
      </c>
      <c r="BM2380" s="248" t="s">
        <v>2862</v>
      </c>
    </row>
    <row r="2381" spans="2:51" s="12" customFormat="1" ht="12">
      <c r="B2381" s="250"/>
      <c r="C2381" s="251"/>
      <c r="D2381" s="252" t="s">
        <v>148</v>
      </c>
      <c r="E2381" s="253" t="s">
        <v>1</v>
      </c>
      <c r="F2381" s="254" t="s">
        <v>2863</v>
      </c>
      <c r="G2381" s="251"/>
      <c r="H2381" s="255">
        <v>25.14</v>
      </c>
      <c r="I2381" s="256"/>
      <c r="J2381" s="251"/>
      <c r="K2381" s="251"/>
      <c r="L2381" s="257"/>
      <c r="M2381" s="258"/>
      <c r="N2381" s="259"/>
      <c r="O2381" s="259"/>
      <c r="P2381" s="259"/>
      <c r="Q2381" s="259"/>
      <c r="R2381" s="259"/>
      <c r="S2381" s="259"/>
      <c r="T2381" s="260"/>
      <c r="AT2381" s="261" t="s">
        <v>148</v>
      </c>
      <c r="AU2381" s="261" t="s">
        <v>83</v>
      </c>
      <c r="AV2381" s="12" t="s">
        <v>83</v>
      </c>
      <c r="AW2381" s="12" t="s">
        <v>30</v>
      </c>
      <c r="AX2381" s="12" t="s">
        <v>73</v>
      </c>
      <c r="AY2381" s="261" t="s">
        <v>139</v>
      </c>
    </row>
    <row r="2382" spans="2:51" s="12" customFormat="1" ht="12">
      <c r="B2382" s="250"/>
      <c r="C2382" s="251"/>
      <c r="D2382" s="252" t="s">
        <v>148</v>
      </c>
      <c r="E2382" s="253" t="s">
        <v>1</v>
      </c>
      <c r="F2382" s="254" t="s">
        <v>2864</v>
      </c>
      <c r="G2382" s="251"/>
      <c r="H2382" s="255">
        <v>44.08</v>
      </c>
      <c r="I2382" s="256"/>
      <c r="J2382" s="251"/>
      <c r="K2382" s="251"/>
      <c r="L2382" s="257"/>
      <c r="M2382" s="258"/>
      <c r="N2382" s="259"/>
      <c r="O2382" s="259"/>
      <c r="P2382" s="259"/>
      <c r="Q2382" s="259"/>
      <c r="R2382" s="259"/>
      <c r="S2382" s="259"/>
      <c r="T2382" s="260"/>
      <c r="AT2382" s="261" t="s">
        <v>148</v>
      </c>
      <c r="AU2382" s="261" t="s">
        <v>83</v>
      </c>
      <c r="AV2382" s="12" t="s">
        <v>83</v>
      </c>
      <c r="AW2382" s="12" t="s">
        <v>30</v>
      </c>
      <c r="AX2382" s="12" t="s">
        <v>73</v>
      </c>
      <c r="AY2382" s="261" t="s">
        <v>139</v>
      </c>
    </row>
    <row r="2383" spans="2:51" s="13" customFormat="1" ht="12">
      <c r="B2383" s="262"/>
      <c r="C2383" s="263"/>
      <c r="D2383" s="252" t="s">
        <v>148</v>
      </c>
      <c r="E2383" s="264" t="s">
        <v>1</v>
      </c>
      <c r="F2383" s="265" t="s">
        <v>150</v>
      </c>
      <c r="G2383" s="263"/>
      <c r="H2383" s="266">
        <v>69.22</v>
      </c>
      <c r="I2383" s="267"/>
      <c r="J2383" s="263"/>
      <c r="K2383" s="263"/>
      <c r="L2383" s="268"/>
      <c r="M2383" s="269"/>
      <c r="N2383" s="270"/>
      <c r="O2383" s="270"/>
      <c r="P2383" s="270"/>
      <c r="Q2383" s="270"/>
      <c r="R2383" s="270"/>
      <c r="S2383" s="270"/>
      <c r="T2383" s="271"/>
      <c r="AT2383" s="272" t="s">
        <v>148</v>
      </c>
      <c r="AU2383" s="272" t="s">
        <v>83</v>
      </c>
      <c r="AV2383" s="13" t="s">
        <v>146</v>
      </c>
      <c r="AW2383" s="13" t="s">
        <v>30</v>
      </c>
      <c r="AX2383" s="13" t="s">
        <v>81</v>
      </c>
      <c r="AY2383" s="272" t="s">
        <v>139</v>
      </c>
    </row>
    <row r="2384" spans="2:65" s="1" customFormat="1" ht="24" customHeight="1">
      <c r="B2384" s="38"/>
      <c r="C2384" s="237" t="s">
        <v>2865</v>
      </c>
      <c r="D2384" s="237" t="s">
        <v>141</v>
      </c>
      <c r="E2384" s="238" t="s">
        <v>2866</v>
      </c>
      <c r="F2384" s="239" t="s">
        <v>2867</v>
      </c>
      <c r="G2384" s="240" t="s">
        <v>433</v>
      </c>
      <c r="H2384" s="241">
        <v>84.079</v>
      </c>
      <c r="I2384" s="242"/>
      <c r="J2384" s="243">
        <f>ROUND(I2384*H2384,2)</f>
        <v>0</v>
      </c>
      <c r="K2384" s="239" t="s">
        <v>145</v>
      </c>
      <c r="L2384" s="43"/>
      <c r="M2384" s="244" t="s">
        <v>1</v>
      </c>
      <c r="N2384" s="245" t="s">
        <v>38</v>
      </c>
      <c r="O2384" s="86"/>
      <c r="P2384" s="246">
        <f>O2384*H2384</f>
        <v>0</v>
      </c>
      <c r="Q2384" s="246">
        <v>0.00094</v>
      </c>
      <c r="R2384" s="246">
        <f>Q2384*H2384</f>
        <v>0.07903426</v>
      </c>
      <c r="S2384" s="246">
        <v>0</v>
      </c>
      <c r="T2384" s="247">
        <f>S2384*H2384</f>
        <v>0</v>
      </c>
      <c r="AR2384" s="248" t="s">
        <v>230</v>
      </c>
      <c r="AT2384" s="248" t="s">
        <v>141</v>
      </c>
      <c r="AU2384" s="248" t="s">
        <v>83</v>
      </c>
      <c r="AY2384" s="17" t="s">
        <v>139</v>
      </c>
      <c r="BE2384" s="249">
        <f>IF(N2384="základní",J2384,0)</f>
        <v>0</v>
      </c>
      <c r="BF2384" s="249">
        <f>IF(N2384="snížená",J2384,0)</f>
        <v>0</v>
      </c>
      <c r="BG2384" s="249">
        <f>IF(N2384="zákl. přenesená",J2384,0)</f>
        <v>0</v>
      </c>
      <c r="BH2384" s="249">
        <f>IF(N2384="sníž. přenesená",J2384,0)</f>
        <v>0</v>
      </c>
      <c r="BI2384" s="249">
        <f>IF(N2384="nulová",J2384,0)</f>
        <v>0</v>
      </c>
      <c r="BJ2384" s="17" t="s">
        <v>81</v>
      </c>
      <c r="BK2384" s="249">
        <f>ROUND(I2384*H2384,2)</f>
        <v>0</v>
      </c>
      <c r="BL2384" s="17" t="s">
        <v>230</v>
      </c>
      <c r="BM2384" s="248" t="s">
        <v>2868</v>
      </c>
    </row>
    <row r="2385" spans="2:51" s="12" customFormat="1" ht="12">
      <c r="B2385" s="250"/>
      <c r="C2385" s="251"/>
      <c r="D2385" s="252" t="s">
        <v>148</v>
      </c>
      <c r="E2385" s="253" t="s">
        <v>1</v>
      </c>
      <c r="F2385" s="254" t="s">
        <v>2859</v>
      </c>
      <c r="G2385" s="251"/>
      <c r="H2385" s="255">
        <v>20.95</v>
      </c>
      <c r="I2385" s="256"/>
      <c r="J2385" s="251"/>
      <c r="K2385" s="251"/>
      <c r="L2385" s="257"/>
      <c r="M2385" s="258"/>
      <c r="N2385" s="259"/>
      <c r="O2385" s="259"/>
      <c r="P2385" s="259"/>
      <c r="Q2385" s="259"/>
      <c r="R2385" s="259"/>
      <c r="S2385" s="259"/>
      <c r="T2385" s="260"/>
      <c r="AT2385" s="261" t="s">
        <v>148</v>
      </c>
      <c r="AU2385" s="261" t="s">
        <v>83</v>
      </c>
      <c r="AV2385" s="12" t="s">
        <v>83</v>
      </c>
      <c r="AW2385" s="12" t="s">
        <v>30</v>
      </c>
      <c r="AX2385" s="12" t="s">
        <v>73</v>
      </c>
      <c r="AY2385" s="261" t="s">
        <v>139</v>
      </c>
    </row>
    <row r="2386" spans="2:51" s="12" customFormat="1" ht="12">
      <c r="B2386" s="250"/>
      <c r="C2386" s="251"/>
      <c r="D2386" s="252" t="s">
        <v>148</v>
      </c>
      <c r="E2386" s="253" t="s">
        <v>1</v>
      </c>
      <c r="F2386" s="254" t="s">
        <v>2860</v>
      </c>
      <c r="G2386" s="251"/>
      <c r="H2386" s="255">
        <v>36.734</v>
      </c>
      <c r="I2386" s="256"/>
      <c r="J2386" s="251"/>
      <c r="K2386" s="251"/>
      <c r="L2386" s="257"/>
      <c r="M2386" s="258"/>
      <c r="N2386" s="259"/>
      <c r="O2386" s="259"/>
      <c r="P2386" s="259"/>
      <c r="Q2386" s="259"/>
      <c r="R2386" s="259"/>
      <c r="S2386" s="259"/>
      <c r="T2386" s="260"/>
      <c r="AT2386" s="261" t="s">
        <v>148</v>
      </c>
      <c r="AU2386" s="261" t="s">
        <v>83</v>
      </c>
      <c r="AV2386" s="12" t="s">
        <v>83</v>
      </c>
      <c r="AW2386" s="12" t="s">
        <v>30</v>
      </c>
      <c r="AX2386" s="12" t="s">
        <v>73</v>
      </c>
      <c r="AY2386" s="261" t="s">
        <v>139</v>
      </c>
    </row>
    <row r="2387" spans="2:51" s="14" customFormat="1" ht="12">
      <c r="B2387" s="289"/>
      <c r="C2387" s="290"/>
      <c r="D2387" s="252" t="s">
        <v>148</v>
      </c>
      <c r="E2387" s="291" t="s">
        <v>1</v>
      </c>
      <c r="F2387" s="292" t="s">
        <v>2869</v>
      </c>
      <c r="G2387" s="290"/>
      <c r="H2387" s="291" t="s">
        <v>1</v>
      </c>
      <c r="I2387" s="293"/>
      <c r="J2387" s="290"/>
      <c r="K2387" s="290"/>
      <c r="L2387" s="294"/>
      <c r="M2387" s="295"/>
      <c r="N2387" s="296"/>
      <c r="O2387" s="296"/>
      <c r="P2387" s="296"/>
      <c r="Q2387" s="296"/>
      <c r="R2387" s="296"/>
      <c r="S2387" s="296"/>
      <c r="T2387" s="297"/>
      <c r="AT2387" s="298" t="s">
        <v>148</v>
      </c>
      <c r="AU2387" s="298" t="s">
        <v>83</v>
      </c>
      <c r="AV2387" s="14" t="s">
        <v>81</v>
      </c>
      <c r="AW2387" s="14" t="s">
        <v>30</v>
      </c>
      <c r="AX2387" s="14" t="s">
        <v>73</v>
      </c>
      <c r="AY2387" s="298" t="s">
        <v>139</v>
      </c>
    </row>
    <row r="2388" spans="2:51" s="12" customFormat="1" ht="12">
      <c r="B2388" s="250"/>
      <c r="C2388" s="251"/>
      <c r="D2388" s="252" t="s">
        <v>148</v>
      </c>
      <c r="E2388" s="253" t="s">
        <v>1</v>
      </c>
      <c r="F2388" s="254" t="s">
        <v>2851</v>
      </c>
      <c r="G2388" s="251"/>
      <c r="H2388" s="255">
        <v>11.057</v>
      </c>
      <c r="I2388" s="256"/>
      <c r="J2388" s="251"/>
      <c r="K2388" s="251"/>
      <c r="L2388" s="257"/>
      <c r="M2388" s="258"/>
      <c r="N2388" s="259"/>
      <c r="O2388" s="259"/>
      <c r="P2388" s="259"/>
      <c r="Q2388" s="259"/>
      <c r="R2388" s="259"/>
      <c r="S2388" s="259"/>
      <c r="T2388" s="260"/>
      <c r="AT2388" s="261" t="s">
        <v>148</v>
      </c>
      <c r="AU2388" s="261" t="s">
        <v>83</v>
      </c>
      <c r="AV2388" s="12" t="s">
        <v>83</v>
      </c>
      <c r="AW2388" s="12" t="s">
        <v>30</v>
      </c>
      <c r="AX2388" s="12" t="s">
        <v>73</v>
      </c>
      <c r="AY2388" s="261" t="s">
        <v>139</v>
      </c>
    </row>
    <row r="2389" spans="2:51" s="12" customFormat="1" ht="12">
      <c r="B2389" s="250"/>
      <c r="C2389" s="251"/>
      <c r="D2389" s="252" t="s">
        <v>148</v>
      </c>
      <c r="E2389" s="253" t="s">
        <v>1</v>
      </c>
      <c r="F2389" s="254" t="s">
        <v>2781</v>
      </c>
      <c r="G2389" s="251"/>
      <c r="H2389" s="255">
        <v>15.338</v>
      </c>
      <c r="I2389" s="256"/>
      <c r="J2389" s="251"/>
      <c r="K2389" s="251"/>
      <c r="L2389" s="257"/>
      <c r="M2389" s="258"/>
      <c r="N2389" s="259"/>
      <c r="O2389" s="259"/>
      <c r="P2389" s="259"/>
      <c r="Q2389" s="259"/>
      <c r="R2389" s="259"/>
      <c r="S2389" s="259"/>
      <c r="T2389" s="260"/>
      <c r="AT2389" s="261" t="s">
        <v>148</v>
      </c>
      <c r="AU2389" s="261" t="s">
        <v>83</v>
      </c>
      <c r="AV2389" s="12" t="s">
        <v>83</v>
      </c>
      <c r="AW2389" s="12" t="s">
        <v>30</v>
      </c>
      <c r="AX2389" s="12" t="s">
        <v>73</v>
      </c>
      <c r="AY2389" s="261" t="s">
        <v>139</v>
      </c>
    </row>
    <row r="2390" spans="2:51" s="13" customFormat="1" ht="12">
      <c r="B2390" s="262"/>
      <c r="C2390" s="263"/>
      <c r="D2390" s="252" t="s">
        <v>148</v>
      </c>
      <c r="E2390" s="264" t="s">
        <v>1</v>
      </c>
      <c r="F2390" s="265" t="s">
        <v>150</v>
      </c>
      <c r="G2390" s="263"/>
      <c r="H2390" s="266">
        <v>84.079</v>
      </c>
      <c r="I2390" s="267"/>
      <c r="J2390" s="263"/>
      <c r="K2390" s="263"/>
      <c r="L2390" s="268"/>
      <c r="M2390" s="269"/>
      <c r="N2390" s="270"/>
      <c r="O2390" s="270"/>
      <c r="P2390" s="270"/>
      <c r="Q2390" s="270"/>
      <c r="R2390" s="270"/>
      <c r="S2390" s="270"/>
      <c r="T2390" s="271"/>
      <c r="AT2390" s="272" t="s">
        <v>148</v>
      </c>
      <c r="AU2390" s="272" t="s">
        <v>83</v>
      </c>
      <c r="AV2390" s="13" t="s">
        <v>146</v>
      </c>
      <c r="AW2390" s="13" t="s">
        <v>30</v>
      </c>
      <c r="AX2390" s="13" t="s">
        <v>81</v>
      </c>
      <c r="AY2390" s="272" t="s">
        <v>139</v>
      </c>
    </row>
    <row r="2391" spans="2:65" s="1" customFormat="1" ht="24" customHeight="1">
      <c r="B2391" s="38"/>
      <c r="C2391" s="273" t="s">
        <v>2870</v>
      </c>
      <c r="D2391" s="273" t="s">
        <v>174</v>
      </c>
      <c r="E2391" s="274" t="s">
        <v>2806</v>
      </c>
      <c r="F2391" s="275" t="s">
        <v>2807</v>
      </c>
      <c r="G2391" s="276" t="s">
        <v>433</v>
      </c>
      <c r="H2391" s="277">
        <v>31.673</v>
      </c>
      <c r="I2391" s="278"/>
      <c r="J2391" s="279">
        <f>ROUND(I2391*H2391,2)</f>
        <v>0</v>
      </c>
      <c r="K2391" s="275" t="s">
        <v>145</v>
      </c>
      <c r="L2391" s="280"/>
      <c r="M2391" s="281" t="s">
        <v>1</v>
      </c>
      <c r="N2391" s="282" t="s">
        <v>38</v>
      </c>
      <c r="O2391" s="86"/>
      <c r="P2391" s="246">
        <f>O2391*H2391</f>
        <v>0</v>
      </c>
      <c r="Q2391" s="246">
        <v>0.0045</v>
      </c>
      <c r="R2391" s="246">
        <f>Q2391*H2391</f>
        <v>0.14252849999999997</v>
      </c>
      <c r="S2391" s="246">
        <v>0</v>
      </c>
      <c r="T2391" s="247">
        <f>S2391*H2391</f>
        <v>0</v>
      </c>
      <c r="AR2391" s="248" t="s">
        <v>609</v>
      </c>
      <c r="AT2391" s="248" t="s">
        <v>174</v>
      </c>
      <c r="AU2391" s="248" t="s">
        <v>83</v>
      </c>
      <c r="AY2391" s="17" t="s">
        <v>139</v>
      </c>
      <c r="BE2391" s="249">
        <f>IF(N2391="základní",J2391,0)</f>
        <v>0</v>
      </c>
      <c r="BF2391" s="249">
        <f>IF(N2391="snížená",J2391,0)</f>
        <v>0</v>
      </c>
      <c r="BG2391" s="249">
        <f>IF(N2391="zákl. přenesená",J2391,0)</f>
        <v>0</v>
      </c>
      <c r="BH2391" s="249">
        <f>IF(N2391="sníž. přenesená",J2391,0)</f>
        <v>0</v>
      </c>
      <c r="BI2391" s="249">
        <f>IF(N2391="nulová",J2391,0)</f>
        <v>0</v>
      </c>
      <c r="BJ2391" s="17" t="s">
        <v>81</v>
      </c>
      <c r="BK2391" s="249">
        <f>ROUND(I2391*H2391,2)</f>
        <v>0</v>
      </c>
      <c r="BL2391" s="17" t="s">
        <v>230</v>
      </c>
      <c r="BM2391" s="248" t="s">
        <v>2871</v>
      </c>
    </row>
    <row r="2392" spans="2:51" s="14" customFormat="1" ht="12">
      <c r="B2392" s="289"/>
      <c r="C2392" s="290"/>
      <c r="D2392" s="252" t="s">
        <v>148</v>
      </c>
      <c r="E2392" s="291" t="s">
        <v>1</v>
      </c>
      <c r="F2392" s="292" t="s">
        <v>2869</v>
      </c>
      <c r="G2392" s="290"/>
      <c r="H2392" s="291" t="s">
        <v>1</v>
      </c>
      <c r="I2392" s="293"/>
      <c r="J2392" s="290"/>
      <c r="K2392" s="290"/>
      <c r="L2392" s="294"/>
      <c r="M2392" s="295"/>
      <c r="N2392" s="296"/>
      <c r="O2392" s="296"/>
      <c r="P2392" s="296"/>
      <c r="Q2392" s="296"/>
      <c r="R2392" s="296"/>
      <c r="S2392" s="296"/>
      <c r="T2392" s="297"/>
      <c r="AT2392" s="298" t="s">
        <v>148</v>
      </c>
      <c r="AU2392" s="298" t="s">
        <v>83</v>
      </c>
      <c r="AV2392" s="14" t="s">
        <v>81</v>
      </c>
      <c r="AW2392" s="14" t="s">
        <v>30</v>
      </c>
      <c r="AX2392" s="14" t="s">
        <v>73</v>
      </c>
      <c r="AY2392" s="298" t="s">
        <v>139</v>
      </c>
    </row>
    <row r="2393" spans="2:51" s="12" customFormat="1" ht="12">
      <c r="B2393" s="250"/>
      <c r="C2393" s="251"/>
      <c r="D2393" s="252" t="s">
        <v>148</v>
      </c>
      <c r="E2393" s="253" t="s">
        <v>1</v>
      </c>
      <c r="F2393" s="254" t="s">
        <v>2872</v>
      </c>
      <c r="G2393" s="251"/>
      <c r="H2393" s="255">
        <v>13.268</v>
      </c>
      <c r="I2393" s="256"/>
      <c r="J2393" s="251"/>
      <c r="K2393" s="251"/>
      <c r="L2393" s="257"/>
      <c r="M2393" s="258"/>
      <c r="N2393" s="259"/>
      <c r="O2393" s="259"/>
      <c r="P2393" s="259"/>
      <c r="Q2393" s="259"/>
      <c r="R2393" s="259"/>
      <c r="S2393" s="259"/>
      <c r="T2393" s="260"/>
      <c r="AT2393" s="261" t="s">
        <v>148</v>
      </c>
      <c r="AU2393" s="261" t="s">
        <v>83</v>
      </c>
      <c r="AV2393" s="12" t="s">
        <v>83</v>
      </c>
      <c r="AW2393" s="12" t="s">
        <v>30</v>
      </c>
      <c r="AX2393" s="12" t="s">
        <v>73</v>
      </c>
      <c r="AY2393" s="261" t="s">
        <v>139</v>
      </c>
    </row>
    <row r="2394" spans="2:51" s="12" customFormat="1" ht="12">
      <c r="B2394" s="250"/>
      <c r="C2394" s="251"/>
      <c r="D2394" s="252" t="s">
        <v>148</v>
      </c>
      <c r="E2394" s="253" t="s">
        <v>1</v>
      </c>
      <c r="F2394" s="254" t="s">
        <v>2873</v>
      </c>
      <c r="G2394" s="251"/>
      <c r="H2394" s="255">
        <v>18.405</v>
      </c>
      <c r="I2394" s="256"/>
      <c r="J2394" s="251"/>
      <c r="K2394" s="251"/>
      <c r="L2394" s="257"/>
      <c r="M2394" s="258"/>
      <c r="N2394" s="259"/>
      <c r="O2394" s="259"/>
      <c r="P2394" s="259"/>
      <c r="Q2394" s="259"/>
      <c r="R2394" s="259"/>
      <c r="S2394" s="259"/>
      <c r="T2394" s="260"/>
      <c r="AT2394" s="261" t="s">
        <v>148</v>
      </c>
      <c r="AU2394" s="261" t="s">
        <v>83</v>
      </c>
      <c r="AV2394" s="12" t="s">
        <v>83</v>
      </c>
      <c r="AW2394" s="12" t="s">
        <v>30</v>
      </c>
      <c r="AX2394" s="12" t="s">
        <v>73</v>
      </c>
      <c r="AY2394" s="261" t="s">
        <v>139</v>
      </c>
    </row>
    <row r="2395" spans="2:51" s="13" customFormat="1" ht="12">
      <c r="B2395" s="262"/>
      <c r="C2395" s="263"/>
      <c r="D2395" s="252" t="s">
        <v>148</v>
      </c>
      <c r="E2395" s="264" t="s">
        <v>1</v>
      </c>
      <c r="F2395" s="265" t="s">
        <v>150</v>
      </c>
      <c r="G2395" s="263"/>
      <c r="H2395" s="266">
        <v>31.673000000000002</v>
      </c>
      <c r="I2395" s="267"/>
      <c r="J2395" s="263"/>
      <c r="K2395" s="263"/>
      <c r="L2395" s="268"/>
      <c r="M2395" s="269"/>
      <c r="N2395" s="270"/>
      <c r="O2395" s="270"/>
      <c r="P2395" s="270"/>
      <c r="Q2395" s="270"/>
      <c r="R2395" s="270"/>
      <c r="S2395" s="270"/>
      <c r="T2395" s="271"/>
      <c r="AT2395" s="272" t="s">
        <v>148</v>
      </c>
      <c r="AU2395" s="272" t="s">
        <v>83</v>
      </c>
      <c r="AV2395" s="13" t="s">
        <v>146</v>
      </c>
      <c r="AW2395" s="13" t="s">
        <v>30</v>
      </c>
      <c r="AX2395" s="13" t="s">
        <v>81</v>
      </c>
      <c r="AY2395" s="272" t="s">
        <v>139</v>
      </c>
    </row>
    <row r="2396" spans="2:65" s="1" customFormat="1" ht="24" customHeight="1">
      <c r="B2396" s="38"/>
      <c r="C2396" s="273" t="s">
        <v>2874</v>
      </c>
      <c r="D2396" s="273" t="s">
        <v>174</v>
      </c>
      <c r="E2396" s="274" t="s">
        <v>2817</v>
      </c>
      <c r="F2396" s="275" t="s">
        <v>2818</v>
      </c>
      <c r="G2396" s="276" t="s">
        <v>433</v>
      </c>
      <c r="H2396" s="277">
        <v>69.22</v>
      </c>
      <c r="I2396" s="278"/>
      <c r="J2396" s="279">
        <f>ROUND(I2396*H2396,2)</f>
        <v>0</v>
      </c>
      <c r="K2396" s="275" t="s">
        <v>145</v>
      </c>
      <c r="L2396" s="280"/>
      <c r="M2396" s="281" t="s">
        <v>1</v>
      </c>
      <c r="N2396" s="282" t="s">
        <v>38</v>
      </c>
      <c r="O2396" s="86"/>
      <c r="P2396" s="246">
        <f>O2396*H2396</f>
        <v>0</v>
      </c>
      <c r="Q2396" s="246">
        <v>0.0052</v>
      </c>
      <c r="R2396" s="246">
        <f>Q2396*H2396</f>
        <v>0.359944</v>
      </c>
      <c r="S2396" s="246">
        <v>0</v>
      </c>
      <c r="T2396" s="247">
        <f>S2396*H2396</f>
        <v>0</v>
      </c>
      <c r="AR2396" s="248" t="s">
        <v>609</v>
      </c>
      <c r="AT2396" s="248" t="s">
        <v>174</v>
      </c>
      <c r="AU2396" s="248" t="s">
        <v>83</v>
      </c>
      <c r="AY2396" s="17" t="s">
        <v>139</v>
      </c>
      <c r="BE2396" s="249">
        <f>IF(N2396="základní",J2396,0)</f>
        <v>0</v>
      </c>
      <c r="BF2396" s="249">
        <f>IF(N2396="snížená",J2396,0)</f>
        <v>0</v>
      </c>
      <c r="BG2396" s="249">
        <f>IF(N2396="zákl. přenesená",J2396,0)</f>
        <v>0</v>
      </c>
      <c r="BH2396" s="249">
        <f>IF(N2396="sníž. přenesená",J2396,0)</f>
        <v>0</v>
      </c>
      <c r="BI2396" s="249">
        <f>IF(N2396="nulová",J2396,0)</f>
        <v>0</v>
      </c>
      <c r="BJ2396" s="17" t="s">
        <v>81</v>
      </c>
      <c r="BK2396" s="249">
        <f>ROUND(I2396*H2396,2)</f>
        <v>0</v>
      </c>
      <c r="BL2396" s="17" t="s">
        <v>230</v>
      </c>
      <c r="BM2396" s="248" t="s">
        <v>2875</v>
      </c>
    </row>
    <row r="2397" spans="2:51" s="12" customFormat="1" ht="12">
      <c r="B2397" s="250"/>
      <c r="C2397" s="251"/>
      <c r="D2397" s="252" t="s">
        <v>148</v>
      </c>
      <c r="E2397" s="253" t="s">
        <v>1</v>
      </c>
      <c r="F2397" s="254" t="s">
        <v>2863</v>
      </c>
      <c r="G2397" s="251"/>
      <c r="H2397" s="255">
        <v>25.14</v>
      </c>
      <c r="I2397" s="256"/>
      <c r="J2397" s="251"/>
      <c r="K2397" s="251"/>
      <c r="L2397" s="257"/>
      <c r="M2397" s="258"/>
      <c r="N2397" s="259"/>
      <c r="O2397" s="259"/>
      <c r="P2397" s="259"/>
      <c r="Q2397" s="259"/>
      <c r="R2397" s="259"/>
      <c r="S2397" s="259"/>
      <c r="T2397" s="260"/>
      <c r="AT2397" s="261" t="s">
        <v>148</v>
      </c>
      <c r="AU2397" s="261" t="s">
        <v>83</v>
      </c>
      <c r="AV2397" s="12" t="s">
        <v>83</v>
      </c>
      <c r="AW2397" s="12" t="s">
        <v>30</v>
      </c>
      <c r="AX2397" s="12" t="s">
        <v>73</v>
      </c>
      <c r="AY2397" s="261" t="s">
        <v>139</v>
      </c>
    </row>
    <row r="2398" spans="2:51" s="12" customFormat="1" ht="12">
      <c r="B2398" s="250"/>
      <c r="C2398" s="251"/>
      <c r="D2398" s="252" t="s">
        <v>148</v>
      </c>
      <c r="E2398" s="253" t="s">
        <v>1</v>
      </c>
      <c r="F2398" s="254" t="s">
        <v>2864</v>
      </c>
      <c r="G2398" s="251"/>
      <c r="H2398" s="255">
        <v>44.08</v>
      </c>
      <c r="I2398" s="256"/>
      <c r="J2398" s="251"/>
      <c r="K2398" s="251"/>
      <c r="L2398" s="257"/>
      <c r="M2398" s="258"/>
      <c r="N2398" s="259"/>
      <c r="O2398" s="259"/>
      <c r="P2398" s="259"/>
      <c r="Q2398" s="259"/>
      <c r="R2398" s="259"/>
      <c r="S2398" s="259"/>
      <c r="T2398" s="260"/>
      <c r="AT2398" s="261" t="s">
        <v>148</v>
      </c>
      <c r="AU2398" s="261" t="s">
        <v>83</v>
      </c>
      <c r="AV2398" s="12" t="s">
        <v>83</v>
      </c>
      <c r="AW2398" s="12" t="s">
        <v>30</v>
      </c>
      <c r="AX2398" s="12" t="s">
        <v>73</v>
      </c>
      <c r="AY2398" s="261" t="s">
        <v>139</v>
      </c>
    </row>
    <row r="2399" spans="2:51" s="13" customFormat="1" ht="12">
      <c r="B2399" s="262"/>
      <c r="C2399" s="263"/>
      <c r="D2399" s="252" t="s">
        <v>148</v>
      </c>
      <c r="E2399" s="264" t="s">
        <v>1</v>
      </c>
      <c r="F2399" s="265" t="s">
        <v>150</v>
      </c>
      <c r="G2399" s="263"/>
      <c r="H2399" s="266">
        <v>69.22</v>
      </c>
      <c r="I2399" s="267"/>
      <c r="J2399" s="263"/>
      <c r="K2399" s="263"/>
      <c r="L2399" s="268"/>
      <c r="M2399" s="269"/>
      <c r="N2399" s="270"/>
      <c r="O2399" s="270"/>
      <c r="P2399" s="270"/>
      <c r="Q2399" s="270"/>
      <c r="R2399" s="270"/>
      <c r="S2399" s="270"/>
      <c r="T2399" s="271"/>
      <c r="AT2399" s="272" t="s">
        <v>148</v>
      </c>
      <c r="AU2399" s="272" t="s">
        <v>83</v>
      </c>
      <c r="AV2399" s="13" t="s">
        <v>146</v>
      </c>
      <c r="AW2399" s="13" t="s">
        <v>30</v>
      </c>
      <c r="AX2399" s="13" t="s">
        <v>81</v>
      </c>
      <c r="AY2399" s="272" t="s">
        <v>139</v>
      </c>
    </row>
    <row r="2400" spans="2:65" s="1" customFormat="1" ht="16.5" customHeight="1">
      <c r="B2400" s="38"/>
      <c r="C2400" s="237" t="s">
        <v>2876</v>
      </c>
      <c r="D2400" s="237" t="s">
        <v>141</v>
      </c>
      <c r="E2400" s="238" t="s">
        <v>2877</v>
      </c>
      <c r="F2400" s="239" t="s">
        <v>2878</v>
      </c>
      <c r="G2400" s="240" t="s">
        <v>171</v>
      </c>
      <c r="H2400" s="241">
        <v>35.125</v>
      </c>
      <c r="I2400" s="242"/>
      <c r="J2400" s="243">
        <f>ROUND(I2400*H2400,2)</f>
        <v>0</v>
      </c>
      <c r="K2400" s="239" t="s">
        <v>1</v>
      </c>
      <c r="L2400" s="43"/>
      <c r="M2400" s="244" t="s">
        <v>1</v>
      </c>
      <c r="N2400" s="245" t="s">
        <v>38</v>
      </c>
      <c r="O2400" s="86"/>
      <c r="P2400" s="246">
        <f>O2400*H2400</f>
        <v>0</v>
      </c>
      <c r="Q2400" s="246">
        <v>0</v>
      </c>
      <c r="R2400" s="246">
        <f>Q2400*H2400</f>
        <v>0</v>
      </c>
      <c r="S2400" s="246">
        <v>0</v>
      </c>
      <c r="T2400" s="247">
        <f>S2400*H2400</f>
        <v>0</v>
      </c>
      <c r="AR2400" s="248" t="s">
        <v>230</v>
      </c>
      <c r="AT2400" s="248" t="s">
        <v>141</v>
      </c>
      <c r="AU2400" s="248" t="s">
        <v>83</v>
      </c>
      <c r="AY2400" s="17" t="s">
        <v>139</v>
      </c>
      <c r="BE2400" s="249">
        <f>IF(N2400="základní",J2400,0)</f>
        <v>0</v>
      </c>
      <c r="BF2400" s="249">
        <f>IF(N2400="snížená",J2400,0)</f>
        <v>0</v>
      </c>
      <c r="BG2400" s="249">
        <f>IF(N2400="zákl. přenesená",J2400,0)</f>
        <v>0</v>
      </c>
      <c r="BH2400" s="249">
        <f>IF(N2400="sníž. přenesená",J2400,0)</f>
        <v>0</v>
      </c>
      <c r="BI2400" s="249">
        <f>IF(N2400="nulová",J2400,0)</f>
        <v>0</v>
      </c>
      <c r="BJ2400" s="17" t="s">
        <v>81</v>
      </c>
      <c r="BK2400" s="249">
        <f>ROUND(I2400*H2400,2)</f>
        <v>0</v>
      </c>
      <c r="BL2400" s="17" t="s">
        <v>230</v>
      </c>
      <c r="BM2400" s="248" t="s">
        <v>2879</v>
      </c>
    </row>
    <row r="2401" spans="2:51" s="12" customFormat="1" ht="12">
      <c r="B2401" s="250"/>
      <c r="C2401" s="251"/>
      <c r="D2401" s="252" t="s">
        <v>148</v>
      </c>
      <c r="E2401" s="253" t="s">
        <v>1</v>
      </c>
      <c r="F2401" s="254" t="s">
        <v>2880</v>
      </c>
      <c r="G2401" s="251"/>
      <c r="H2401" s="255">
        <v>35.125</v>
      </c>
      <c r="I2401" s="256"/>
      <c r="J2401" s="251"/>
      <c r="K2401" s="251"/>
      <c r="L2401" s="257"/>
      <c r="M2401" s="258"/>
      <c r="N2401" s="259"/>
      <c r="O2401" s="259"/>
      <c r="P2401" s="259"/>
      <c r="Q2401" s="259"/>
      <c r="R2401" s="259"/>
      <c r="S2401" s="259"/>
      <c r="T2401" s="260"/>
      <c r="AT2401" s="261" t="s">
        <v>148</v>
      </c>
      <c r="AU2401" s="261" t="s">
        <v>83</v>
      </c>
      <c r="AV2401" s="12" t="s">
        <v>83</v>
      </c>
      <c r="AW2401" s="12" t="s">
        <v>30</v>
      </c>
      <c r="AX2401" s="12" t="s">
        <v>73</v>
      </c>
      <c r="AY2401" s="261" t="s">
        <v>139</v>
      </c>
    </row>
    <row r="2402" spans="2:51" s="13" customFormat="1" ht="12">
      <c r="B2402" s="262"/>
      <c r="C2402" s="263"/>
      <c r="D2402" s="252" t="s">
        <v>148</v>
      </c>
      <c r="E2402" s="264" t="s">
        <v>1</v>
      </c>
      <c r="F2402" s="265" t="s">
        <v>150</v>
      </c>
      <c r="G2402" s="263"/>
      <c r="H2402" s="266">
        <v>35.125</v>
      </c>
      <c r="I2402" s="267"/>
      <c r="J2402" s="263"/>
      <c r="K2402" s="263"/>
      <c r="L2402" s="268"/>
      <c r="M2402" s="269"/>
      <c r="N2402" s="270"/>
      <c r="O2402" s="270"/>
      <c r="P2402" s="270"/>
      <c r="Q2402" s="270"/>
      <c r="R2402" s="270"/>
      <c r="S2402" s="270"/>
      <c r="T2402" s="271"/>
      <c r="AT2402" s="272" t="s">
        <v>148</v>
      </c>
      <c r="AU2402" s="272" t="s">
        <v>83</v>
      </c>
      <c r="AV2402" s="13" t="s">
        <v>146</v>
      </c>
      <c r="AW2402" s="13" t="s">
        <v>30</v>
      </c>
      <c r="AX2402" s="13" t="s">
        <v>81</v>
      </c>
      <c r="AY2402" s="272" t="s">
        <v>139</v>
      </c>
    </row>
    <row r="2403" spans="2:65" s="1" customFormat="1" ht="24" customHeight="1">
      <c r="B2403" s="38"/>
      <c r="C2403" s="237" t="s">
        <v>2881</v>
      </c>
      <c r="D2403" s="237" t="s">
        <v>141</v>
      </c>
      <c r="E2403" s="238" t="s">
        <v>2882</v>
      </c>
      <c r="F2403" s="239" t="s">
        <v>2883</v>
      </c>
      <c r="G2403" s="240" t="s">
        <v>292</v>
      </c>
      <c r="H2403" s="283"/>
      <c r="I2403" s="242"/>
      <c r="J2403" s="243">
        <f>ROUND(I2403*H2403,2)</f>
        <v>0</v>
      </c>
      <c r="K2403" s="239" t="s">
        <v>145</v>
      </c>
      <c r="L2403" s="43"/>
      <c r="M2403" s="244" t="s">
        <v>1</v>
      </c>
      <c r="N2403" s="245" t="s">
        <v>38</v>
      </c>
      <c r="O2403" s="86"/>
      <c r="P2403" s="246">
        <f>O2403*H2403</f>
        <v>0</v>
      </c>
      <c r="Q2403" s="246">
        <v>0</v>
      </c>
      <c r="R2403" s="246">
        <f>Q2403*H2403</f>
        <v>0</v>
      </c>
      <c r="S2403" s="246">
        <v>0</v>
      </c>
      <c r="T2403" s="247">
        <f>S2403*H2403</f>
        <v>0</v>
      </c>
      <c r="AR2403" s="248" t="s">
        <v>230</v>
      </c>
      <c r="AT2403" s="248" t="s">
        <v>141</v>
      </c>
      <c r="AU2403" s="248" t="s">
        <v>83</v>
      </c>
      <c r="AY2403" s="17" t="s">
        <v>139</v>
      </c>
      <c r="BE2403" s="249">
        <f>IF(N2403="základní",J2403,0)</f>
        <v>0</v>
      </c>
      <c r="BF2403" s="249">
        <f>IF(N2403="snížená",J2403,0)</f>
        <v>0</v>
      </c>
      <c r="BG2403" s="249">
        <f>IF(N2403="zákl. přenesená",J2403,0)</f>
        <v>0</v>
      </c>
      <c r="BH2403" s="249">
        <f>IF(N2403="sníž. přenesená",J2403,0)</f>
        <v>0</v>
      </c>
      <c r="BI2403" s="249">
        <f>IF(N2403="nulová",J2403,0)</f>
        <v>0</v>
      </c>
      <c r="BJ2403" s="17" t="s">
        <v>81</v>
      </c>
      <c r="BK2403" s="249">
        <f>ROUND(I2403*H2403,2)</f>
        <v>0</v>
      </c>
      <c r="BL2403" s="17" t="s">
        <v>230</v>
      </c>
      <c r="BM2403" s="248" t="s">
        <v>2884</v>
      </c>
    </row>
    <row r="2404" spans="2:65" s="1" customFormat="1" ht="24" customHeight="1">
      <c r="B2404" s="38"/>
      <c r="C2404" s="237" t="s">
        <v>2885</v>
      </c>
      <c r="D2404" s="237" t="s">
        <v>141</v>
      </c>
      <c r="E2404" s="238" t="s">
        <v>2886</v>
      </c>
      <c r="F2404" s="239" t="s">
        <v>2887</v>
      </c>
      <c r="G2404" s="240" t="s">
        <v>292</v>
      </c>
      <c r="H2404" s="283"/>
      <c r="I2404" s="242"/>
      <c r="J2404" s="243">
        <f>ROUND(I2404*H2404,2)</f>
        <v>0</v>
      </c>
      <c r="K2404" s="239" t="s">
        <v>145</v>
      </c>
      <c r="L2404" s="43"/>
      <c r="M2404" s="244" t="s">
        <v>1</v>
      </c>
      <c r="N2404" s="245" t="s">
        <v>38</v>
      </c>
      <c r="O2404" s="86"/>
      <c r="P2404" s="246">
        <f>O2404*H2404</f>
        <v>0</v>
      </c>
      <c r="Q2404" s="246">
        <v>0</v>
      </c>
      <c r="R2404" s="246">
        <f>Q2404*H2404</f>
        <v>0</v>
      </c>
      <c r="S2404" s="246">
        <v>0</v>
      </c>
      <c r="T2404" s="247">
        <f>S2404*H2404</f>
        <v>0</v>
      </c>
      <c r="AR2404" s="248" t="s">
        <v>230</v>
      </c>
      <c r="AT2404" s="248" t="s">
        <v>141</v>
      </c>
      <c r="AU2404" s="248" t="s">
        <v>83</v>
      </c>
      <c r="AY2404" s="17" t="s">
        <v>139</v>
      </c>
      <c r="BE2404" s="249">
        <f>IF(N2404="základní",J2404,0)</f>
        <v>0</v>
      </c>
      <c r="BF2404" s="249">
        <f>IF(N2404="snížená",J2404,0)</f>
        <v>0</v>
      </c>
      <c r="BG2404" s="249">
        <f>IF(N2404="zákl. přenesená",J2404,0)</f>
        <v>0</v>
      </c>
      <c r="BH2404" s="249">
        <f>IF(N2404="sníž. přenesená",J2404,0)</f>
        <v>0</v>
      </c>
      <c r="BI2404" s="249">
        <f>IF(N2404="nulová",J2404,0)</f>
        <v>0</v>
      </c>
      <c r="BJ2404" s="17" t="s">
        <v>81</v>
      </c>
      <c r="BK2404" s="249">
        <f>ROUND(I2404*H2404,2)</f>
        <v>0</v>
      </c>
      <c r="BL2404" s="17" t="s">
        <v>230</v>
      </c>
      <c r="BM2404" s="248" t="s">
        <v>2888</v>
      </c>
    </row>
    <row r="2405" spans="2:63" s="11" customFormat="1" ht="22.8" customHeight="1">
      <c r="B2405" s="221"/>
      <c r="C2405" s="222"/>
      <c r="D2405" s="223" t="s">
        <v>72</v>
      </c>
      <c r="E2405" s="235" t="s">
        <v>2889</v>
      </c>
      <c r="F2405" s="235" t="s">
        <v>2890</v>
      </c>
      <c r="G2405" s="222"/>
      <c r="H2405" s="222"/>
      <c r="I2405" s="225"/>
      <c r="J2405" s="236">
        <f>BK2405</f>
        <v>0</v>
      </c>
      <c r="K2405" s="222"/>
      <c r="L2405" s="227"/>
      <c r="M2405" s="228"/>
      <c r="N2405" s="229"/>
      <c r="O2405" s="229"/>
      <c r="P2405" s="230">
        <f>SUM(P2406:P2558)</f>
        <v>0</v>
      </c>
      <c r="Q2405" s="229"/>
      <c r="R2405" s="230">
        <f>SUM(R2406:R2558)</f>
        <v>20.36427234</v>
      </c>
      <c r="S2405" s="229"/>
      <c r="T2405" s="231">
        <f>SUM(T2406:T2558)</f>
        <v>0</v>
      </c>
      <c r="AR2405" s="232" t="s">
        <v>83</v>
      </c>
      <c r="AT2405" s="233" t="s">
        <v>72</v>
      </c>
      <c r="AU2405" s="233" t="s">
        <v>81</v>
      </c>
      <c r="AY2405" s="232" t="s">
        <v>139</v>
      </c>
      <c r="BK2405" s="234">
        <f>SUM(BK2406:BK2558)</f>
        <v>0</v>
      </c>
    </row>
    <row r="2406" spans="2:65" s="1" customFormat="1" ht="24" customHeight="1">
      <c r="B2406" s="38"/>
      <c r="C2406" s="237" t="s">
        <v>2891</v>
      </c>
      <c r="D2406" s="237" t="s">
        <v>141</v>
      </c>
      <c r="E2406" s="238" t="s">
        <v>2892</v>
      </c>
      <c r="F2406" s="239" t="s">
        <v>2893</v>
      </c>
      <c r="G2406" s="240" t="s">
        <v>433</v>
      </c>
      <c r="H2406" s="241">
        <v>779.88</v>
      </c>
      <c r="I2406" s="242"/>
      <c r="J2406" s="243">
        <f>ROUND(I2406*H2406,2)</f>
        <v>0</v>
      </c>
      <c r="K2406" s="239" t="s">
        <v>145</v>
      </c>
      <c r="L2406" s="43"/>
      <c r="M2406" s="244" t="s">
        <v>1</v>
      </c>
      <c r="N2406" s="245" t="s">
        <v>38</v>
      </c>
      <c r="O2406" s="86"/>
      <c r="P2406" s="246">
        <f>O2406*H2406</f>
        <v>0</v>
      </c>
      <c r="Q2406" s="246">
        <v>0.0003</v>
      </c>
      <c r="R2406" s="246">
        <f>Q2406*H2406</f>
        <v>0.23396399999999998</v>
      </c>
      <c r="S2406" s="246">
        <v>0</v>
      </c>
      <c r="T2406" s="247">
        <f>S2406*H2406</f>
        <v>0</v>
      </c>
      <c r="AR2406" s="248" t="s">
        <v>230</v>
      </c>
      <c r="AT2406" s="248" t="s">
        <v>141</v>
      </c>
      <c r="AU2406" s="248" t="s">
        <v>83</v>
      </c>
      <c r="AY2406" s="17" t="s">
        <v>139</v>
      </c>
      <c r="BE2406" s="249">
        <f>IF(N2406="základní",J2406,0)</f>
        <v>0</v>
      </c>
      <c r="BF2406" s="249">
        <f>IF(N2406="snížená",J2406,0)</f>
        <v>0</v>
      </c>
      <c r="BG2406" s="249">
        <f>IF(N2406="zákl. přenesená",J2406,0)</f>
        <v>0</v>
      </c>
      <c r="BH2406" s="249">
        <f>IF(N2406="sníž. přenesená",J2406,0)</f>
        <v>0</v>
      </c>
      <c r="BI2406" s="249">
        <f>IF(N2406="nulová",J2406,0)</f>
        <v>0</v>
      </c>
      <c r="BJ2406" s="17" t="s">
        <v>81</v>
      </c>
      <c r="BK2406" s="249">
        <f>ROUND(I2406*H2406,2)</f>
        <v>0</v>
      </c>
      <c r="BL2406" s="17" t="s">
        <v>230</v>
      </c>
      <c r="BM2406" s="248" t="s">
        <v>2894</v>
      </c>
    </row>
    <row r="2407" spans="2:51" s="12" customFormat="1" ht="12">
      <c r="B2407" s="250"/>
      <c r="C2407" s="251"/>
      <c r="D2407" s="252" t="s">
        <v>148</v>
      </c>
      <c r="E2407" s="253" t="s">
        <v>1</v>
      </c>
      <c r="F2407" s="254" t="s">
        <v>2895</v>
      </c>
      <c r="G2407" s="251"/>
      <c r="H2407" s="255">
        <v>779.88</v>
      </c>
      <c r="I2407" s="256"/>
      <c r="J2407" s="251"/>
      <c r="K2407" s="251"/>
      <c r="L2407" s="257"/>
      <c r="M2407" s="258"/>
      <c r="N2407" s="259"/>
      <c r="O2407" s="259"/>
      <c r="P2407" s="259"/>
      <c r="Q2407" s="259"/>
      <c r="R2407" s="259"/>
      <c r="S2407" s="259"/>
      <c r="T2407" s="260"/>
      <c r="AT2407" s="261" t="s">
        <v>148</v>
      </c>
      <c r="AU2407" s="261" t="s">
        <v>83</v>
      </c>
      <c r="AV2407" s="12" t="s">
        <v>83</v>
      </c>
      <c r="AW2407" s="12" t="s">
        <v>30</v>
      </c>
      <c r="AX2407" s="12" t="s">
        <v>73</v>
      </c>
      <c r="AY2407" s="261" t="s">
        <v>139</v>
      </c>
    </row>
    <row r="2408" spans="2:51" s="13" customFormat="1" ht="12">
      <c r="B2408" s="262"/>
      <c r="C2408" s="263"/>
      <c r="D2408" s="252" t="s">
        <v>148</v>
      </c>
      <c r="E2408" s="264" t="s">
        <v>1</v>
      </c>
      <c r="F2408" s="265" t="s">
        <v>150</v>
      </c>
      <c r="G2408" s="263"/>
      <c r="H2408" s="266">
        <v>779.88</v>
      </c>
      <c r="I2408" s="267"/>
      <c r="J2408" s="263"/>
      <c r="K2408" s="263"/>
      <c r="L2408" s="268"/>
      <c r="M2408" s="269"/>
      <c r="N2408" s="270"/>
      <c r="O2408" s="270"/>
      <c r="P2408" s="270"/>
      <c r="Q2408" s="270"/>
      <c r="R2408" s="270"/>
      <c r="S2408" s="270"/>
      <c r="T2408" s="271"/>
      <c r="AT2408" s="272" t="s">
        <v>148</v>
      </c>
      <c r="AU2408" s="272" t="s">
        <v>83</v>
      </c>
      <c r="AV2408" s="13" t="s">
        <v>146</v>
      </c>
      <c r="AW2408" s="13" t="s">
        <v>30</v>
      </c>
      <c r="AX2408" s="13" t="s">
        <v>81</v>
      </c>
      <c r="AY2408" s="272" t="s">
        <v>139</v>
      </c>
    </row>
    <row r="2409" spans="2:65" s="1" customFormat="1" ht="24" customHeight="1">
      <c r="B2409" s="38"/>
      <c r="C2409" s="273" t="s">
        <v>2896</v>
      </c>
      <c r="D2409" s="273" t="s">
        <v>174</v>
      </c>
      <c r="E2409" s="274" t="s">
        <v>2897</v>
      </c>
      <c r="F2409" s="275" t="s">
        <v>2898</v>
      </c>
      <c r="G2409" s="276" t="s">
        <v>433</v>
      </c>
      <c r="H2409" s="277">
        <v>267.759</v>
      </c>
      <c r="I2409" s="278"/>
      <c r="J2409" s="279">
        <f>ROUND(I2409*H2409,2)</f>
        <v>0</v>
      </c>
      <c r="K2409" s="275" t="s">
        <v>145</v>
      </c>
      <c r="L2409" s="280"/>
      <c r="M2409" s="281" t="s">
        <v>1</v>
      </c>
      <c r="N2409" s="282" t="s">
        <v>38</v>
      </c>
      <c r="O2409" s="86"/>
      <c r="P2409" s="246">
        <f>O2409*H2409</f>
        <v>0</v>
      </c>
      <c r="Q2409" s="246">
        <v>0.00224</v>
      </c>
      <c r="R2409" s="246">
        <f>Q2409*H2409</f>
        <v>0.59978016</v>
      </c>
      <c r="S2409" s="246">
        <v>0</v>
      </c>
      <c r="T2409" s="247">
        <f>S2409*H2409</f>
        <v>0</v>
      </c>
      <c r="AR2409" s="248" t="s">
        <v>609</v>
      </c>
      <c r="AT2409" s="248" t="s">
        <v>174</v>
      </c>
      <c r="AU2409" s="248" t="s">
        <v>83</v>
      </c>
      <c r="AY2409" s="17" t="s">
        <v>139</v>
      </c>
      <c r="BE2409" s="249">
        <f>IF(N2409="základní",J2409,0)</f>
        <v>0</v>
      </c>
      <c r="BF2409" s="249">
        <f>IF(N2409="snížená",J2409,0)</f>
        <v>0</v>
      </c>
      <c r="BG2409" s="249">
        <f>IF(N2409="zákl. přenesená",J2409,0)</f>
        <v>0</v>
      </c>
      <c r="BH2409" s="249">
        <f>IF(N2409="sníž. přenesená",J2409,0)</f>
        <v>0</v>
      </c>
      <c r="BI2409" s="249">
        <f>IF(N2409="nulová",J2409,0)</f>
        <v>0</v>
      </c>
      <c r="BJ2409" s="17" t="s">
        <v>81</v>
      </c>
      <c r="BK2409" s="249">
        <f>ROUND(I2409*H2409,2)</f>
        <v>0</v>
      </c>
      <c r="BL2409" s="17" t="s">
        <v>230</v>
      </c>
      <c r="BM2409" s="248" t="s">
        <v>2899</v>
      </c>
    </row>
    <row r="2410" spans="2:51" s="12" customFormat="1" ht="12">
      <c r="B2410" s="250"/>
      <c r="C2410" s="251"/>
      <c r="D2410" s="252" t="s">
        <v>148</v>
      </c>
      <c r="E2410" s="253" t="s">
        <v>1</v>
      </c>
      <c r="F2410" s="254" t="s">
        <v>2900</v>
      </c>
      <c r="G2410" s="251"/>
      <c r="H2410" s="255">
        <v>267.759</v>
      </c>
      <c r="I2410" s="256"/>
      <c r="J2410" s="251"/>
      <c r="K2410" s="251"/>
      <c r="L2410" s="257"/>
      <c r="M2410" s="258"/>
      <c r="N2410" s="259"/>
      <c r="O2410" s="259"/>
      <c r="P2410" s="259"/>
      <c r="Q2410" s="259"/>
      <c r="R2410" s="259"/>
      <c r="S2410" s="259"/>
      <c r="T2410" s="260"/>
      <c r="AT2410" s="261" t="s">
        <v>148</v>
      </c>
      <c r="AU2410" s="261" t="s">
        <v>83</v>
      </c>
      <c r="AV2410" s="12" t="s">
        <v>83</v>
      </c>
      <c r="AW2410" s="12" t="s">
        <v>30</v>
      </c>
      <c r="AX2410" s="12" t="s">
        <v>73</v>
      </c>
      <c r="AY2410" s="261" t="s">
        <v>139</v>
      </c>
    </row>
    <row r="2411" spans="2:51" s="13" customFormat="1" ht="12">
      <c r="B2411" s="262"/>
      <c r="C2411" s="263"/>
      <c r="D2411" s="252" t="s">
        <v>148</v>
      </c>
      <c r="E2411" s="264" t="s">
        <v>1</v>
      </c>
      <c r="F2411" s="265" t="s">
        <v>150</v>
      </c>
      <c r="G2411" s="263"/>
      <c r="H2411" s="266">
        <v>267.759</v>
      </c>
      <c r="I2411" s="267"/>
      <c r="J2411" s="263"/>
      <c r="K2411" s="263"/>
      <c r="L2411" s="268"/>
      <c r="M2411" s="269"/>
      <c r="N2411" s="270"/>
      <c r="O2411" s="270"/>
      <c r="P2411" s="270"/>
      <c r="Q2411" s="270"/>
      <c r="R2411" s="270"/>
      <c r="S2411" s="270"/>
      <c r="T2411" s="271"/>
      <c r="AT2411" s="272" t="s">
        <v>148</v>
      </c>
      <c r="AU2411" s="272" t="s">
        <v>83</v>
      </c>
      <c r="AV2411" s="13" t="s">
        <v>146</v>
      </c>
      <c r="AW2411" s="13" t="s">
        <v>30</v>
      </c>
      <c r="AX2411" s="13" t="s">
        <v>81</v>
      </c>
      <c r="AY2411" s="272" t="s">
        <v>139</v>
      </c>
    </row>
    <row r="2412" spans="2:65" s="1" customFormat="1" ht="24" customHeight="1">
      <c r="B2412" s="38"/>
      <c r="C2412" s="273" t="s">
        <v>2901</v>
      </c>
      <c r="D2412" s="273" t="s">
        <v>174</v>
      </c>
      <c r="E2412" s="274" t="s">
        <v>2902</v>
      </c>
      <c r="F2412" s="275" t="s">
        <v>2903</v>
      </c>
      <c r="G2412" s="276" t="s">
        <v>433</v>
      </c>
      <c r="H2412" s="277">
        <v>535.518</v>
      </c>
      <c r="I2412" s="278"/>
      <c r="J2412" s="279">
        <f>ROUND(I2412*H2412,2)</f>
        <v>0</v>
      </c>
      <c r="K2412" s="275" t="s">
        <v>145</v>
      </c>
      <c r="L2412" s="280"/>
      <c r="M2412" s="281" t="s">
        <v>1</v>
      </c>
      <c r="N2412" s="282" t="s">
        <v>38</v>
      </c>
      <c r="O2412" s="86"/>
      <c r="P2412" s="246">
        <f>O2412*H2412</f>
        <v>0</v>
      </c>
      <c r="Q2412" s="246">
        <v>0.00463</v>
      </c>
      <c r="R2412" s="246">
        <f>Q2412*H2412</f>
        <v>2.47944834</v>
      </c>
      <c r="S2412" s="246">
        <v>0</v>
      </c>
      <c r="T2412" s="247">
        <f>S2412*H2412</f>
        <v>0</v>
      </c>
      <c r="AR2412" s="248" t="s">
        <v>609</v>
      </c>
      <c r="AT2412" s="248" t="s">
        <v>174</v>
      </c>
      <c r="AU2412" s="248" t="s">
        <v>83</v>
      </c>
      <c r="AY2412" s="17" t="s">
        <v>139</v>
      </c>
      <c r="BE2412" s="249">
        <f>IF(N2412="základní",J2412,0)</f>
        <v>0</v>
      </c>
      <c r="BF2412" s="249">
        <f>IF(N2412="snížená",J2412,0)</f>
        <v>0</v>
      </c>
      <c r="BG2412" s="249">
        <f>IF(N2412="zákl. přenesená",J2412,0)</f>
        <v>0</v>
      </c>
      <c r="BH2412" s="249">
        <f>IF(N2412="sníž. přenesená",J2412,0)</f>
        <v>0</v>
      </c>
      <c r="BI2412" s="249">
        <f>IF(N2412="nulová",J2412,0)</f>
        <v>0</v>
      </c>
      <c r="BJ2412" s="17" t="s">
        <v>81</v>
      </c>
      <c r="BK2412" s="249">
        <f>ROUND(I2412*H2412,2)</f>
        <v>0</v>
      </c>
      <c r="BL2412" s="17" t="s">
        <v>230</v>
      </c>
      <c r="BM2412" s="248" t="s">
        <v>2904</v>
      </c>
    </row>
    <row r="2413" spans="2:51" s="12" customFormat="1" ht="12">
      <c r="B2413" s="250"/>
      <c r="C2413" s="251"/>
      <c r="D2413" s="252" t="s">
        <v>148</v>
      </c>
      <c r="E2413" s="253" t="s">
        <v>1</v>
      </c>
      <c r="F2413" s="254" t="s">
        <v>2905</v>
      </c>
      <c r="G2413" s="251"/>
      <c r="H2413" s="255">
        <v>535.518</v>
      </c>
      <c r="I2413" s="256"/>
      <c r="J2413" s="251"/>
      <c r="K2413" s="251"/>
      <c r="L2413" s="257"/>
      <c r="M2413" s="258"/>
      <c r="N2413" s="259"/>
      <c r="O2413" s="259"/>
      <c r="P2413" s="259"/>
      <c r="Q2413" s="259"/>
      <c r="R2413" s="259"/>
      <c r="S2413" s="259"/>
      <c r="T2413" s="260"/>
      <c r="AT2413" s="261" t="s">
        <v>148</v>
      </c>
      <c r="AU2413" s="261" t="s">
        <v>83</v>
      </c>
      <c r="AV2413" s="12" t="s">
        <v>83</v>
      </c>
      <c r="AW2413" s="12" t="s">
        <v>30</v>
      </c>
      <c r="AX2413" s="12" t="s">
        <v>73</v>
      </c>
      <c r="AY2413" s="261" t="s">
        <v>139</v>
      </c>
    </row>
    <row r="2414" spans="2:51" s="13" customFormat="1" ht="12">
      <c r="B2414" s="262"/>
      <c r="C2414" s="263"/>
      <c r="D2414" s="252" t="s">
        <v>148</v>
      </c>
      <c r="E2414" s="264" t="s">
        <v>1</v>
      </c>
      <c r="F2414" s="265" t="s">
        <v>150</v>
      </c>
      <c r="G2414" s="263"/>
      <c r="H2414" s="266">
        <v>535.518</v>
      </c>
      <c r="I2414" s="267"/>
      <c r="J2414" s="263"/>
      <c r="K2414" s="263"/>
      <c r="L2414" s="268"/>
      <c r="M2414" s="269"/>
      <c r="N2414" s="270"/>
      <c r="O2414" s="270"/>
      <c r="P2414" s="270"/>
      <c r="Q2414" s="270"/>
      <c r="R2414" s="270"/>
      <c r="S2414" s="270"/>
      <c r="T2414" s="271"/>
      <c r="AT2414" s="272" t="s">
        <v>148</v>
      </c>
      <c r="AU2414" s="272" t="s">
        <v>83</v>
      </c>
      <c r="AV2414" s="13" t="s">
        <v>146</v>
      </c>
      <c r="AW2414" s="13" t="s">
        <v>30</v>
      </c>
      <c r="AX2414" s="13" t="s">
        <v>81</v>
      </c>
      <c r="AY2414" s="272" t="s">
        <v>139</v>
      </c>
    </row>
    <row r="2415" spans="2:65" s="1" customFormat="1" ht="24" customHeight="1">
      <c r="B2415" s="38"/>
      <c r="C2415" s="237" t="s">
        <v>2906</v>
      </c>
      <c r="D2415" s="237" t="s">
        <v>141</v>
      </c>
      <c r="E2415" s="238" t="s">
        <v>2907</v>
      </c>
      <c r="F2415" s="239" t="s">
        <v>2908</v>
      </c>
      <c r="G2415" s="240" t="s">
        <v>433</v>
      </c>
      <c r="H2415" s="241">
        <v>1690.34</v>
      </c>
      <c r="I2415" s="242"/>
      <c r="J2415" s="243">
        <f>ROUND(I2415*H2415,2)</f>
        <v>0</v>
      </c>
      <c r="K2415" s="239" t="s">
        <v>145</v>
      </c>
      <c r="L2415" s="43"/>
      <c r="M2415" s="244" t="s">
        <v>1</v>
      </c>
      <c r="N2415" s="245" t="s">
        <v>38</v>
      </c>
      <c r="O2415" s="86"/>
      <c r="P2415" s="246">
        <f>O2415*H2415</f>
        <v>0</v>
      </c>
      <c r="Q2415" s="246">
        <v>0</v>
      </c>
      <c r="R2415" s="246">
        <f>Q2415*H2415</f>
        <v>0</v>
      </c>
      <c r="S2415" s="246">
        <v>0</v>
      </c>
      <c r="T2415" s="247">
        <f>S2415*H2415</f>
        <v>0</v>
      </c>
      <c r="AR2415" s="248" t="s">
        <v>230</v>
      </c>
      <c r="AT2415" s="248" t="s">
        <v>141</v>
      </c>
      <c r="AU2415" s="248" t="s">
        <v>83</v>
      </c>
      <c r="AY2415" s="17" t="s">
        <v>139</v>
      </c>
      <c r="BE2415" s="249">
        <f>IF(N2415="základní",J2415,0)</f>
        <v>0</v>
      </c>
      <c r="BF2415" s="249">
        <f>IF(N2415="snížená",J2415,0)</f>
        <v>0</v>
      </c>
      <c r="BG2415" s="249">
        <f>IF(N2415="zákl. přenesená",J2415,0)</f>
        <v>0</v>
      </c>
      <c r="BH2415" s="249">
        <f>IF(N2415="sníž. přenesená",J2415,0)</f>
        <v>0</v>
      </c>
      <c r="BI2415" s="249">
        <f>IF(N2415="nulová",J2415,0)</f>
        <v>0</v>
      </c>
      <c r="BJ2415" s="17" t="s">
        <v>81</v>
      </c>
      <c r="BK2415" s="249">
        <f>ROUND(I2415*H2415,2)</f>
        <v>0</v>
      </c>
      <c r="BL2415" s="17" t="s">
        <v>230</v>
      </c>
      <c r="BM2415" s="248" t="s">
        <v>2909</v>
      </c>
    </row>
    <row r="2416" spans="2:51" s="12" customFormat="1" ht="12">
      <c r="B2416" s="250"/>
      <c r="C2416" s="251"/>
      <c r="D2416" s="252" t="s">
        <v>148</v>
      </c>
      <c r="E2416" s="253" t="s">
        <v>1</v>
      </c>
      <c r="F2416" s="254" t="s">
        <v>2910</v>
      </c>
      <c r="G2416" s="251"/>
      <c r="H2416" s="255">
        <v>302.69</v>
      </c>
      <c r="I2416" s="256"/>
      <c r="J2416" s="251"/>
      <c r="K2416" s="251"/>
      <c r="L2416" s="257"/>
      <c r="M2416" s="258"/>
      <c r="N2416" s="259"/>
      <c r="O2416" s="259"/>
      <c r="P2416" s="259"/>
      <c r="Q2416" s="259"/>
      <c r="R2416" s="259"/>
      <c r="S2416" s="259"/>
      <c r="T2416" s="260"/>
      <c r="AT2416" s="261" t="s">
        <v>148</v>
      </c>
      <c r="AU2416" s="261" t="s">
        <v>83</v>
      </c>
      <c r="AV2416" s="12" t="s">
        <v>83</v>
      </c>
      <c r="AW2416" s="12" t="s">
        <v>30</v>
      </c>
      <c r="AX2416" s="12" t="s">
        <v>73</v>
      </c>
      <c r="AY2416" s="261" t="s">
        <v>139</v>
      </c>
    </row>
    <row r="2417" spans="2:51" s="12" customFormat="1" ht="12">
      <c r="B2417" s="250"/>
      <c r="C2417" s="251"/>
      <c r="D2417" s="252" t="s">
        <v>148</v>
      </c>
      <c r="E2417" s="253" t="s">
        <v>1</v>
      </c>
      <c r="F2417" s="254" t="s">
        <v>2911</v>
      </c>
      <c r="G2417" s="251"/>
      <c r="H2417" s="255">
        <v>195.86</v>
      </c>
      <c r="I2417" s="256"/>
      <c r="J2417" s="251"/>
      <c r="K2417" s="251"/>
      <c r="L2417" s="257"/>
      <c r="M2417" s="258"/>
      <c r="N2417" s="259"/>
      <c r="O2417" s="259"/>
      <c r="P2417" s="259"/>
      <c r="Q2417" s="259"/>
      <c r="R2417" s="259"/>
      <c r="S2417" s="259"/>
      <c r="T2417" s="260"/>
      <c r="AT2417" s="261" t="s">
        <v>148</v>
      </c>
      <c r="AU2417" s="261" t="s">
        <v>83</v>
      </c>
      <c r="AV2417" s="12" t="s">
        <v>83</v>
      </c>
      <c r="AW2417" s="12" t="s">
        <v>30</v>
      </c>
      <c r="AX2417" s="12" t="s">
        <v>73</v>
      </c>
      <c r="AY2417" s="261" t="s">
        <v>139</v>
      </c>
    </row>
    <row r="2418" spans="2:51" s="12" customFormat="1" ht="12">
      <c r="B2418" s="250"/>
      <c r="C2418" s="251"/>
      <c r="D2418" s="252" t="s">
        <v>148</v>
      </c>
      <c r="E2418" s="253" t="s">
        <v>1</v>
      </c>
      <c r="F2418" s="254" t="s">
        <v>2912</v>
      </c>
      <c r="G2418" s="251"/>
      <c r="H2418" s="255">
        <v>96.53</v>
      </c>
      <c r="I2418" s="256"/>
      <c r="J2418" s="251"/>
      <c r="K2418" s="251"/>
      <c r="L2418" s="257"/>
      <c r="M2418" s="258"/>
      <c r="N2418" s="259"/>
      <c r="O2418" s="259"/>
      <c r="P2418" s="259"/>
      <c r="Q2418" s="259"/>
      <c r="R2418" s="259"/>
      <c r="S2418" s="259"/>
      <c r="T2418" s="260"/>
      <c r="AT2418" s="261" t="s">
        <v>148</v>
      </c>
      <c r="AU2418" s="261" t="s">
        <v>83</v>
      </c>
      <c r="AV2418" s="12" t="s">
        <v>83</v>
      </c>
      <c r="AW2418" s="12" t="s">
        <v>30</v>
      </c>
      <c r="AX2418" s="12" t="s">
        <v>73</v>
      </c>
      <c r="AY2418" s="261" t="s">
        <v>139</v>
      </c>
    </row>
    <row r="2419" spans="2:51" s="12" customFormat="1" ht="12">
      <c r="B2419" s="250"/>
      <c r="C2419" s="251"/>
      <c r="D2419" s="252" t="s">
        <v>148</v>
      </c>
      <c r="E2419" s="253" t="s">
        <v>1</v>
      </c>
      <c r="F2419" s="254" t="s">
        <v>2913</v>
      </c>
      <c r="G2419" s="251"/>
      <c r="H2419" s="255">
        <v>67.67</v>
      </c>
      <c r="I2419" s="256"/>
      <c r="J2419" s="251"/>
      <c r="K2419" s="251"/>
      <c r="L2419" s="257"/>
      <c r="M2419" s="258"/>
      <c r="N2419" s="259"/>
      <c r="O2419" s="259"/>
      <c r="P2419" s="259"/>
      <c r="Q2419" s="259"/>
      <c r="R2419" s="259"/>
      <c r="S2419" s="259"/>
      <c r="T2419" s="260"/>
      <c r="AT2419" s="261" t="s">
        <v>148</v>
      </c>
      <c r="AU2419" s="261" t="s">
        <v>83</v>
      </c>
      <c r="AV2419" s="12" t="s">
        <v>83</v>
      </c>
      <c r="AW2419" s="12" t="s">
        <v>30</v>
      </c>
      <c r="AX2419" s="12" t="s">
        <v>73</v>
      </c>
      <c r="AY2419" s="261" t="s">
        <v>139</v>
      </c>
    </row>
    <row r="2420" spans="2:51" s="12" customFormat="1" ht="12">
      <c r="B2420" s="250"/>
      <c r="C2420" s="251"/>
      <c r="D2420" s="252" t="s">
        <v>148</v>
      </c>
      <c r="E2420" s="253" t="s">
        <v>1</v>
      </c>
      <c r="F2420" s="254" t="s">
        <v>2914</v>
      </c>
      <c r="G2420" s="251"/>
      <c r="H2420" s="255">
        <v>118.04</v>
      </c>
      <c r="I2420" s="256"/>
      <c r="J2420" s="251"/>
      <c r="K2420" s="251"/>
      <c r="L2420" s="257"/>
      <c r="M2420" s="258"/>
      <c r="N2420" s="259"/>
      <c r="O2420" s="259"/>
      <c r="P2420" s="259"/>
      <c r="Q2420" s="259"/>
      <c r="R2420" s="259"/>
      <c r="S2420" s="259"/>
      <c r="T2420" s="260"/>
      <c r="AT2420" s="261" t="s">
        <v>148</v>
      </c>
      <c r="AU2420" s="261" t="s">
        <v>83</v>
      </c>
      <c r="AV2420" s="12" t="s">
        <v>83</v>
      </c>
      <c r="AW2420" s="12" t="s">
        <v>30</v>
      </c>
      <c r="AX2420" s="12" t="s">
        <v>73</v>
      </c>
      <c r="AY2420" s="261" t="s">
        <v>139</v>
      </c>
    </row>
    <row r="2421" spans="2:51" s="12" customFormat="1" ht="12">
      <c r="B2421" s="250"/>
      <c r="C2421" s="251"/>
      <c r="D2421" s="252" t="s">
        <v>148</v>
      </c>
      <c r="E2421" s="253" t="s">
        <v>1</v>
      </c>
      <c r="F2421" s="254" t="s">
        <v>2915</v>
      </c>
      <c r="G2421" s="251"/>
      <c r="H2421" s="255">
        <v>7.93</v>
      </c>
      <c r="I2421" s="256"/>
      <c r="J2421" s="251"/>
      <c r="K2421" s="251"/>
      <c r="L2421" s="257"/>
      <c r="M2421" s="258"/>
      <c r="N2421" s="259"/>
      <c r="O2421" s="259"/>
      <c r="P2421" s="259"/>
      <c r="Q2421" s="259"/>
      <c r="R2421" s="259"/>
      <c r="S2421" s="259"/>
      <c r="T2421" s="260"/>
      <c r="AT2421" s="261" t="s">
        <v>148</v>
      </c>
      <c r="AU2421" s="261" t="s">
        <v>83</v>
      </c>
      <c r="AV2421" s="12" t="s">
        <v>83</v>
      </c>
      <c r="AW2421" s="12" t="s">
        <v>30</v>
      </c>
      <c r="AX2421" s="12" t="s">
        <v>73</v>
      </c>
      <c r="AY2421" s="261" t="s">
        <v>139</v>
      </c>
    </row>
    <row r="2422" spans="2:51" s="12" customFormat="1" ht="12">
      <c r="B2422" s="250"/>
      <c r="C2422" s="251"/>
      <c r="D2422" s="252" t="s">
        <v>148</v>
      </c>
      <c r="E2422" s="253" t="s">
        <v>1</v>
      </c>
      <c r="F2422" s="254" t="s">
        <v>2916</v>
      </c>
      <c r="G2422" s="251"/>
      <c r="H2422" s="255">
        <v>147.16</v>
      </c>
      <c r="I2422" s="256"/>
      <c r="J2422" s="251"/>
      <c r="K2422" s="251"/>
      <c r="L2422" s="257"/>
      <c r="M2422" s="258"/>
      <c r="N2422" s="259"/>
      <c r="O2422" s="259"/>
      <c r="P2422" s="259"/>
      <c r="Q2422" s="259"/>
      <c r="R2422" s="259"/>
      <c r="S2422" s="259"/>
      <c r="T2422" s="260"/>
      <c r="AT2422" s="261" t="s">
        <v>148</v>
      </c>
      <c r="AU2422" s="261" t="s">
        <v>83</v>
      </c>
      <c r="AV2422" s="12" t="s">
        <v>83</v>
      </c>
      <c r="AW2422" s="12" t="s">
        <v>30</v>
      </c>
      <c r="AX2422" s="12" t="s">
        <v>73</v>
      </c>
      <c r="AY2422" s="261" t="s">
        <v>139</v>
      </c>
    </row>
    <row r="2423" spans="2:51" s="12" customFormat="1" ht="12">
      <c r="B2423" s="250"/>
      <c r="C2423" s="251"/>
      <c r="D2423" s="252" t="s">
        <v>148</v>
      </c>
      <c r="E2423" s="253" t="s">
        <v>1</v>
      </c>
      <c r="F2423" s="254" t="s">
        <v>2917</v>
      </c>
      <c r="G2423" s="251"/>
      <c r="H2423" s="255">
        <v>66.7</v>
      </c>
      <c r="I2423" s="256"/>
      <c r="J2423" s="251"/>
      <c r="K2423" s="251"/>
      <c r="L2423" s="257"/>
      <c r="M2423" s="258"/>
      <c r="N2423" s="259"/>
      <c r="O2423" s="259"/>
      <c r="P2423" s="259"/>
      <c r="Q2423" s="259"/>
      <c r="R2423" s="259"/>
      <c r="S2423" s="259"/>
      <c r="T2423" s="260"/>
      <c r="AT2423" s="261" t="s">
        <v>148</v>
      </c>
      <c r="AU2423" s="261" t="s">
        <v>83</v>
      </c>
      <c r="AV2423" s="12" t="s">
        <v>83</v>
      </c>
      <c r="AW2423" s="12" t="s">
        <v>30</v>
      </c>
      <c r="AX2423" s="12" t="s">
        <v>73</v>
      </c>
      <c r="AY2423" s="261" t="s">
        <v>139</v>
      </c>
    </row>
    <row r="2424" spans="2:51" s="12" customFormat="1" ht="12">
      <c r="B2424" s="250"/>
      <c r="C2424" s="251"/>
      <c r="D2424" s="252" t="s">
        <v>148</v>
      </c>
      <c r="E2424" s="253" t="s">
        <v>1</v>
      </c>
      <c r="F2424" s="254" t="s">
        <v>2918</v>
      </c>
      <c r="G2424" s="251"/>
      <c r="H2424" s="255">
        <v>59.73</v>
      </c>
      <c r="I2424" s="256"/>
      <c r="J2424" s="251"/>
      <c r="K2424" s="251"/>
      <c r="L2424" s="257"/>
      <c r="M2424" s="258"/>
      <c r="N2424" s="259"/>
      <c r="O2424" s="259"/>
      <c r="P2424" s="259"/>
      <c r="Q2424" s="259"/>
      <c r="R2424" s="259"/>
      <c r="S2424" s="259"/>
      <c r="T2424" s="260"/>
      <c r="AT2424" s="261" t="s">
        <v>148</v>
      </c>
      <c r="AU2424" s="261" t="s">
        <v>83</v>
      </c>
      <c r="AV2424" s="12" t="s">
        <v>83</v>
      </c>
      <c r="AW2424" s="12" t="s">
        <v>30</v>
      </c>
      <c r="AX2424" s="12" t="s">
        <v>73</v>
      </c>
      <c r="AY2424" s="261" t="s">
        <v>139</v>
      </c>
    </row>
    <row r="2425" spans="2:51" s="12" customFormat="1" ht="12">
      <c r="B2425" s="250"/>
      <c r="C2425" s="251"/>
      <c r="D2425" s="252" t="s">
        <v>148</v>
      </c>
      <c r="E2425" s="253" t="s">
        <v>1</v>
      </c>
      <c r="F2425" s="254" t="s">
        <v>2919</v>
      </c>
      <c r="G2425" s="251"/>
      <c r="H2425" s="255">
        <v>628.03</v>
      </c>
      <c r="I2425" s="256"/>
      <c r="J2425" s="251"/>
      <c r="K2425" s="251"/>
      <c r="L2425" s="257"/>
      <c r="M2425" s="258"/>
      <c r="N2425" s="259"/>
      <c r="O2425" s="259"/>
      <c r="P2425" s="259"/>
      <c r="Q2425" s="259"/>
      <c r="R2425" s="259"/>
      <c r="S2425" s="259"/>
      <c r="T2425" s="260"/>
      <c r="AT2425" s="261" t="s">
        <v>148</v>
      </c>
      <c r="AU2425" s="261" t="s">
        <v>83</v>
      </c>
      <c r="AV2425" s="12" t="s">
        <v>83</v>
      </c>
      <c r="AW2425" s="12" t="s">
        <v>30</v>
      </c>
      <c r="AX2425" s="12" t="s">
        <v>73</v>
      </c>
      <c r="AY2425" s="261" t="s">
        <v>139</v>
      </c>
    </row>
    <row r="2426" spans="2:51" s="13" customFormat="1" ht="12">
      <c r="B2426" s="262"/>
      <c r="C2426" s="263"/>
      <c r="D2426" s="252" t="s">
        <v>148</v>
      </c>
      <c r="E2426" s="264" t="s">
        <v>1</v>
      </c>
      <c r="F2426" s="265" t="s">
        <v>150</v>
      </c>
      <c r="G2426" s="263"/>
      <c r="H2426" s="266">
        <v>1690.34</v>
      </c>
      <c r="I2426" s="267"/>
      <c r="J2426" s="263"/>
      <c r="K2426" s="263"/>
      <c r="L2426" s="268"/>
      <c r="M2426" s="269"/>
      <c r="N2426" s="270"/>
      <c r="O2426" s="270"/>
      <c r="P2426" s="270"/>
      <c r="Q2426" s="270"/>
      <c r="R2426" s="270"/>
      <c r="S2426" s="270"/>
      <c r="T2426" s="271"/>
      <c r="AT2426" s="272" t="s">
        <v>148</v>
      </c>
      <c r="AU2426" s="272" t="s">
        <v>83</v>
      </c>
      <c r="AV2426" s="13" t="s">
        <v>146</v>
      </c>
      <c r="AW2426" s="13" t="s">
        <v>30</v>
      </c>
      <c r="AX2426" s="13" t="s">
        <v>81</v>
      </c>
      <c r="AY2426" s="272" t="s">
        <v>139</v>
      </c>
    </row>
    <row r="2427" spans="2:65" s="1" customFormat="1" ht="24" customHeight="1">
      <c r="B2427" s="38"/>
      <c r="C2427" s="273" t="s">
        <v>2920</v>
      </c>
      <c r="D2427" s="273" t="s">
        <v>174</v>
      </c>
      <c r="E2427" s="274" t="s">
        <v>2921</v>
      </c>
      <c r="F2427" s="275" t="s">
        <v>2922</v>
      </c>
      <c r="G2427" s="276" t="s">
        <v>433</v>
      </c>
      <c r="H2427" s="277">
        <v>159.743</v>
      </c>
      <c r="I2427" s="278"/>
      <c r="J2427" s="279">
        <f>ROUND(I2427*H2427,2)</f>
        <v>0</v>
      </c>
      <c r="K2427" s="275" t="s">
        <v>145</v>
      </c>
      <c r="L2427" s="280"/>
      <c r="M2427" s="281" t="s">
        <v>1</v>
      </c>
      <c r="N2427" s="282" t="s">
        <v>38</v>
      </c>
      <c r="O2427" s="86"/>
      <c r="P2427" s="246">
        <f>O2427*H2427</f>
        <v>0</v>
      </c>
      <c r="Q2427" s="246">
        <v>0.0025</v>
      </c>
      <c r="R2427" s="246">
        <f>Q2427*H2427</f>
        <v>0.3993575</v>
      </c>
      <c r="S2427" s="246">
        <v>0</v>
      </c>
      <c r="T2427" s="247">
        <f>S2427*H2427</f>
        <v>0</v>
      </c>
      <c r="AR2427" s="248" t="s">
        <v>609</v>
      </c>
      <c r="AT2427" s="248" t="s">
        <v>174</v>
      </c>
      <c r="AU2427" s="248" t="s">
        <v>83</v>
      </c>
      <c r="AY2427" s="17" t="s">
        <v>139</v>
      </c>
      <c r="BE2427" s="249">
        <f>IF(N2427="základní",J2427,0)</f>
        <v>0</v>
      </c>
      <c r="BF2427" s="249">
        <f>IF(N2427="snížená",J2427,0)</f>
        <v>0</v>
      </c>
      <c r="BG2427" s="249">
        <f>IF(N2427="zákl. přenesená",J2427,0)</f>
        <v>0</v>
      </c>
      <c r="BH2427" s="249">
        <f>IF(N2427="sníž. přenesená",J2427,0)</f>
        <v>0</v>
      </c>
      <c r="BI2427" s="249">
        <f>IF(N2427="nulová",J2427,0)</f>
        <v>0</v>
      </c>
      <c r="BJ2427" s="17" t="s">
        <v>81</v>
      </c>
      <c r="BK2427" s="249">
        <f>ROUND(I2427*H2427,2)</f>
        <v>0</v>
      </c>
      <c r="BL2427" s="17" t="s">
        <v>230</v>
      </c>
      <c r="BM2427" s="248" t="s">
        <v>2923</v>
      </c>
    </row>
    <row r="2428" spans="2:51" s="12" customFormat="1" ht="12">
      <c r="B2428" s="250"/>
      <c r="C2428" s="251"/>
      <c r="D2428" s="252" t="s">
        <v>148</v>
      </c>
      <c r="E2428" s="253" t="s">
        <v>1</v>
      </c>
      <c r="F2428" s="254" t="s">
        <v>2924</v>
      </c>
      <c r="G2428" s="251"/>
      <c r="H2428" s="255">
        <v>8.168</v>
      </c>
      <c r="I2428" s="256"/>
      <c r="J2428" s="251"/>
      <c r="K2428" s="251"/>
      <c r="L2428" s="257"/>
      <c r="M2428" s="258"/>
      <c r="N2428" s="259"/>
      <c r="O2428" s="259"/>
      <c r="P2428" s="259"/>
      <c r="Q2428" s="259"/>
      <c r="R2428" s="259"/>
      <c r="S2428" s="259"/>
      <c r="T2428" s="260"/>
      <c r="AT2428" s="261" t="s">
        <v>148</v>
      </c>
      <c r="AU2428" s="261" t="s">
        <v>83</v>
      </c>
      <c r="AV2428" s="12" t="s">
        <v>83</v>
      </c>
      <c r="AW2428" s="12" t="s">
        <v>30</v>
      </c>
      <c r="AX2428" s="12" t="s">
        <v>73</v>
      </c>
      <c r="AY2428" s="261" t="s">
        <v>139</v>
      </c>
    </row>
    <row r="2429" spans="2:51" s="12" customFormat="1" ht="12">
      <c r="B2429" s="250"/>
      <c r="C2429" s="251"/>
      <c r="D2429" s="252" t="s">
        <v>148</v>
      </c>
      <c r="E2429" s="253" t="s">
        <v>1</v>
      </c>
      <c r="F2429" s="254" t="s">
        <v>2925</v>
      </c>
      <c r="G2429" s="251"/>
      <c r="H2429" s="255">
        <v>151.575</v>
      </c>
      <c r="I2429" s="256"/>
      <c r="J2429" s="251"/>
      <c r="K2429" s="251"/>
      <c r="L2429" s="257"/>
      <c r="M2429" s="258"/>
      <c r="N2429" s="259"/>
      <c r="O2429" s="259"/>
      <c r="P2429" s="259"/>
      <c r="Q2429" s="259"/>
      <c r="R2429" s="259"/>
      <c r="S2429" s="259"/>
      <c r="T2429" s="260"/>
      <c r="AT2429" s="261" t="s">
        <v>148</v>
      </c>
      <c r="AU2429" s="261" t="s">
        <v>83</v>
      </c>
      <c r="AV2429" s="12" t="s">
        <v>83</v>
      </c>
      <c r="AW2429" s="12" t="s">
        <v>30</v>
      </c>
      <c r="AX2429" s="12" t="s">
        <v>73</v>
      </c>
      <c r="AY2429" s="261" t="s">
        <v>139</v>
      </c>
    </row>
    <row r="2430" spans="2:51" s="13" customFormat="1" ht="12">
      <c r="B2430" s="262"/>
      <c r="C2430" s="263"/>
      <c r="D2430" s="252" t="s">
        <v>148</v>
      </c>
      <c r="E2430" s="264" t="s">
        <v>1</v>
      </c>
      <c r="F2430" s="265" t="s">
        <v>150</v>
      </c>
      <c r="G2430" s="263"/>
      <c r="H2430" s="266">
        <v>159.743</v>
      </c>
      <c r="I2430" s="267"/>
      <c r="J2430" s="263"/>
      <c r="K2430" s="263"/>
      <c r="L2430" s="268"/>
      <c r="M2430" s="269"/>
      <c r="N2430" s="270"/>
      <c r="O2430" s="270"/>
      <c r="P2430" s="270"/>
      <c r="Q2430" s="270"/>
      <c r="R2430" s="270"/>
      <c r="S2430" s="270"/>
      <c r="T2430" s="271"/>
      <c r="AT2430" s="272" t="s">
        <v>148</v>
      </c>
      <c r="AU2430" s="272" t="s">
        <v>83</v>
      </c>
      <c r="AV2430" s="13" t="s">
        <v>146</v>
      </c>
      <c r="AW2430" s="13" t="s">
        <v>30</v>
      </c>
      <c r="AX2430" s="13" t="s">
        <v>81</v>
      </c>
      <c r="AY2430" s="272" t="s">
        <v>139</v>
      </c>
    </row>
    <row r="2431" spans="2:65" s="1" customFormat="1" ht="24" customHeight="1">
      <c r="B2431" s="38"/>
      <c r="C2431" s="273" t="s">
        <v>2926</v>
      </c>
      <c r="D2431" s="273" t="s">
        <v>174</v>
      </c>
      <c r="E2431" s="274" t="s">
        <v>2927</v>
      </c>
      <c r="F2431" s="275" t="s">
        <v>2928</v>
      </c>
      <c r="G2431" s="276" t="s">
        <v>433</v>
      </c>
      <c r="H2431" s="277">
        <v>513.507</v>
      </c>
      <c r="I2431" s="278"/>
      <c r="J2431" s="279">
        <f>ROUND(I2431*H2431,2)</f>
        <v>0</v>
      </c>
      <c r="K2431" s="275" t="s">
        <v>145</v>
      </c>
      <c r="L2431" s="280"/>
      <c r="M2431" s="281" t="s">
        <v>1</v>
      </c>
      <c r="N2431" s="282" t="s">
        <v>38</v>
      </c>
      <c r="O2431" s="86"/>
      <c r="P2431" s="246">
        <f>O2431*H2431</f>
        <v>0</v>
      </c>
      <c r="Q2431" s="246">
        <v>0.003</v>
      </c>
      <c r="R2431" s="246">
        <f>Q2431*H2431</f>
        <v>1.5405209999999998</v>
      </c>
      <c r="S2431" s="246">
        <v>0</v>
      </c>
      <c r="T2431" s="247">
        <f>S2431*H2431</f>
        <v>0</v>
      </c>
      <c r="AR2431" s="248" t="s">
        <v>609</v>
      </c>
      <c r="AT2431" s="248" t="s">
        <v>174</v>
      </c>
      <c r="AU2431" s="248" t="s">
        <v>83</v>
      </c>
      <c r="AY2431" s="17" t="s">
        <v>139</v>
      </c>
      <c r="BE2431" s="249">
        <f>IF(N2431="základní",J2431,0)</f>
        <v>0</v>
      </c>
      <c r="BF2431" s="249">
        <f>IF(N2431="snížená",J2431,0)</f>
        <v>0</v>
      </c>
      <c r="BG2431" s="249">
        <f>IF(N2431="zákl. přenesená",J2431,0)</f>
        <v>0</v>
      </c>
      <c r="BH2431" s="249">
        <f>IF(N2431="sníž. přenesená",J2431,0)</f>
        <v>0</v>
      </c>
      <c r="BI2431" s="249">
        <f>IF(N2431="nulová",J2431,0)</f>
        <v>0</v>
      </c>
      <c r="BJ2431" s="17" t="s">
        <v>81</v>
      </c>
      <c r="BK2431" s="249">
        <f>ROUND(I2431*H2431,2)</f>
        <v>0</v>
      </c>
      <c r="BL2431" s="17" t="s">
        <v>230</v>
      </c>
      <c r="BM2431" s="248" t="s">
        <v>2929</v>
      </c>
    </row>
    <row r="2432" spans="2:51" s="12" customFormat="1" ht="12">
      <c r="B2432" s="250"/>
      <c r="C2432" s="251"/>
      <c r="D2432" s="252" t="s">
        <v>148</v>
      </c>
      <c r="E2432" s="253" t="s">
        <v>1</v>
      </c>
      <c r="F2432" s="254" t="s">
        <v>2930</v>
      </c>
      <c r="G2432" s="251"/>
      <c r="H2432" s="255">
        <v>311.771</v>
      </c>
      <c r="I2432" s="256"/>
      <c r="J2432" s="251"/>
      <c r="K2432" s="251"/>
      <c r="L2432" s="257"/>
      <c r="M2432" s="258"/>
      <c r="N2432" s="259"/>
      <c r="O2432" s="259"/>
      <c r="P2432" s="259"/>
      <c r="Q2432" s="259"/>
      <c r="R2432" s="259"/>
      <c r="S2432" s="259"/>
      <c r="T2432" s="260"/>
      <c r="AT2432" s="261" t="s">
        <v>148</v>
      </c>
      <c r="AU2432" s="261" t="s">
        <v>83</v>
      </c>
      <c r="AV2432" s="12" t="s">
        <v>83</v>
      </c>
      <c r="AW2432" s="12" t="s">
        <v>30</v>
      </c>
      <c r="AX2432" s="12" t="s">
        <v>73</v>
      </c>
      <c r="AY2432" s="261" t="s">
        <v>139</v>
      </c>
    </row>
    <row r="2433" spans="2:51" s="12" customFormat="1" ht="12">
      <c r="B2433" s="250"/>
      <c r="C2433" s="251"/>
      <c r="D2433" s="252" t="s">
        <v>148</v>
      </c>
      <c r="E2433" s="253" t="s">
        <v>1</v>
      </c>
      <c r="F2433" s="254" t="s">
        <v>2931</v>
      </c>
      <c r="G2433" s="251"/>
      <c r="H2433" s="255">
        <v>201.736</v>
      </c>
      <c r="I2433" s="256"/>
      <c r="J2433" s="251"/>
      <c r="K2433" s="251"/>
      <c r="L2433" s="257"/>
      <c r="M2433" s="258"/>
      <c r="N2433" s="259"/>
      <c r="O2433" s="259"/>
      <c r="P2433" s="259"/>
      <c r="Q2433" s="259"/>
      <c r="R2433" s="259"/>
      <c r="S2433" s="259"/>
      <c r="T2433" s="260"/>
      <c r="AT2433" s="261" t="s">
        <v>148</v>
      </c>
      <c r="AU2433" s="261" t="s">
        <v>83</v>
      </c>
      <c r="AV2433" s="12" t="s">
        <v>83</v>
      </c>
      <c r="AW2433" s="12" t="s">
        <v>30</v>
      </c>
      <c r="AX2433" s="12" t="s">
        <v>73</v>
      </c>
      <c r="AY2433" s="261" t="s">
        <v>139</v>
      </c>
    </row>
    <row r="2434" spans="2:51" s="13" customFormat="1" ht="12">
      <c r="B2434" s="262"/>
      <c r="C2434" s="263"/>
      <c r="D2434" s="252" t="s">
        <v>148</v>
      </c>
      <c r="E2434" s="264" t="s">
        <v>1</v>
      </c>
      <c r="F2434" s="265" t="s">
        <v>150</v>
      </c>
      <c r="G2434" s="263"/>
      <c r="H2434" s="266">
        <v>513.5070000000001</v>
      </c>
      <c r="I2434" s="267"/>
      <c r="J2434" s="263"/>
      <c r="K2434" s="263"/>
      <c r="L2434" s="268"/>
      <c r="M2434" s="269"/>
      <c r="N2434" s="270"/>
      <c r="O2434" s="270"/>
      <c r="P2434" s="270"/>
      <c r="Q2434" s="270"/>
      <c r="R2434" s="270"/>
      <c r="S2434" s="270"/>
      <c r="T2434" s="271"/>
      <c r="AT2434" s="272" t="s">
        <v>148</v>
      </c>
      <c r="AU2434" s="272" t="s">
        <v>83</v>
      </c>
      <c r="AV2434" s="13" t="s">
        <v>146</v>
      </c>
      <c r="AW2434" s="13" t="s">
        <v>30</v>
      </c>
      <c r="AX2434" s="13" t="s">
        <v>81</v>
      </c>
      <c r="AY2434" s="272" t="s">
        <v>139</v>
      </c>
    </row>
    <row r="2435" spans="2:65" s="1" customFormat="1" ht="24" customHeight="1">
      <c r="B2435" s="38"/>
      <c r="C2435" s="273" t="s">
        <v>2932</v>
      </c>
      <c r="D2435" s="273" t="s">
        <v>174</v>
      </c>
      <c r="E2435" s="274" t="s">
        <v>2933</v>
      </c>
      <c r="F2435" s="275" t="s">
        <v>2934</v>
      </c>
      <c r="G2435" s="276" t="s">
        <v>433</v>
      </c>
      <c r="H2435" s="277">
        <v>646.871</v>
      </c>
      <c r="I2435" s="278"/>
      <c r="J2435" s="279">
        <f>ROUND(I2435*H2435,2)</f>
        <v>0</v>
      </c>
      <c r="K2435" s="275" t="s">
        <v>145</v>
      </c>
      <c r="L2435" s="280"/>
      <c r="M2435" s="281" t="s">
        <v>1</v>
      </c>
      <c r="N2435" s="282" t="s">
        <v>38</v>
      </c>
      <c r="O2435" s="86"/>
      <c r="P2435" s="246">
        <f>O2435*H2435</f>
        <v>0</v>
      </c>
      <c r="Q2435" s="246">
        <v>0.0024</v>
      </c>
      <c r="R2435" s="246">
        <f>Q2435*H2435</f>
        <v>1.5524903999999997</v>
      </c>
      <c r="S2435" s="246">
        <v>0</v>
      </c>
      <c r="T2435" s="247">
        <f>S2435*H2435</f>
        <v>0</v>
      </c>
      <c r="AR2435" s="248" t="s">
        <v>609</v>
      </c>
      <c r="AT2435" s="248" t="s">
        <v>174</v>
      </c>
      <c r="AU2435" s="248" t="s">
        <v>83</v>
      </c>
      <c r="AY2435" s="17" t="s">
        <v>139</v>
      </c>
      <c r="BE2435" s="249">
        <f>IF(N2435="základní",J2435,0)</f>
        <v>0</v>
      </c>
      <c r="BF2435" s="249">
        <f>IF(N2435="snížená",J2435,0)</f>
        <v>0</v>
      </c>
      <c r="BG2435" s="249">
        <f>IF(N2435="zákl. přenesená",J2435,0)</f>
        <v>0</v>
      </c>
      <c r="BH2435" s="249">
        <f>IF(N2435="sníž. přenesená",J2435,0)</f>
        <v>0</v>
      </c>
      <c r="BI2435" s="249">
        <f>IF(N2435="nulová",J2435,0)</f>
        <v>0</v>
      </c>
      <c r="BJ2435" s="17" t="s">
        <v>81</v>
      </c>
      <c r="BK2435" s="249">
        <f>ROUND(I2435*H2435,2)</f>
        <v>0</v>
      </c>
      <c r="BL2435" s="17" t="s">
        <v>230</v>
      </c>
      <c r="BM2435" s="248" t="s">
        <v>2935</v>
      </c>
    </row>
    <row r="2436" spans="2:51" s="12" customFormat="1" ht="12">
      <c r="B2436" s="250"/>
      <c r="C2436" s="251"/>
      <c r="D2436" s="252" t="s">
        <v>148</v>
      </c>
      <c r="E2436" s="253" t="s">
        <v>1</v>
      </c>
      <c r="F2436" s="254" t="s">
        <v>2936</v>
      </c>
      <c r="G2436" s="251"/>
      <c r="H2436" s="255">
        <v>646.871</v>
      </c>
      <c r="I2436" s="256"/>
      <c r="J2436" s="251"/>
      <c r="K2436" s="251"/>
      <c r="L2436" s="257"/>
      <c r="M2436" s="258"/>
      <c r="N2436" s="259"/>
      <c r="O2436" s="259"/>
      <c r="P2436" s="259"/>
      <c r="Q2436" s="259"/>
      <c r="R2436" s="259"/>
      <c r="S2436" s="259"/>
      <c r="T2436" s="260"/>
      <c r="AT2436" s="261" t="s">
        <v>148</v>
      </c>
      <c r="AU2436" s="261" t="s">
        <v>83</v>
      </c>
      <c r="AV2436" s="12" t="s">
        <v>83</v>
      </c>
      <c r="AW2436" s="12" t="s">
        <v>30</v>
      </c>
      <c r="AX2436" s="12" t="s">
        <v>73</v>
      </c>
      <c r="AY2436" s="261" t="s">
        <v>139</v>
      </c>
    </row>
    <row r="2437" spans="2:51" s="13" customFormat="1" ht="12">
      <c r="B2437" s="262"/>
      <c r="C2437" s="263"/>
      <c r="D2437" s="252" t="s">
        <v>148</v>
      </c>
      <c r="E2437" s="264" t="s">
        <v>1</v>
      </c>
      <c r="F2437" s="265" t="s">
        <v>150</v>
      </c>
      <c r="G2437" s="263"/>
      <c r="H2437" s="266">
        <v>646.871</v>
      </c>
      <c r="I2437" s="267"/>
      <c r="J2437" s="263"/>
      <c r="K2437" s="263"/>
      <c r="L2437" s="268"/>
      <c r="M2437" s="269"/>
      <c r="N2437" s="270"/>
      <c r="O2437" s="270"/>
      <c r="P2437" s="270"/>
      <c r="Q2437" s="270"/>
      <c r="R2437" s="270"/>
      <c r="S2437" s="270"/>
      <c r="T2437" s="271"/>
      <c r="AT2437" s="272" t="s">
        <v>148</v>
      </c>
      <c r="AU2437" s="272" t="s">
        <v>83</v>
      </c>
      <c r="AV2437" s="13" t="s">
        <v>146</v>
      </c>
      <c r="AW2437" s="13" t="s">
        <v>30</v>
      </c>
      <c r="AX2437" s="13" t="s">
        <v>81</v>
      </c>
      <c r="AY2437" s="272" t="s">
        <v>139</v>
      </c>
    </row>
    <row r="2438" spans="2:65" s="1" customFormat="1" ht="16.5" customHeight="1">
      <c r="B2438" s="38"/>
      <c r="C2438" s="273" t="s">
        <v>2937</v>
      </c>
      <c r="D2438" s="273" t="s">
        <v>174</v>
      </c>
      <c r="E2438" s="274" t="s">
        <v>2938</v>
      </c>
      <c r="F2438" s="275" t="s">
        <v>2939</v>
      </c>
      <c r="G2438" s="276" t="s">
        <v>433</v>
      </c>
      <c r="H2438" s="277">
        <v>420.93</v>
      </c>
      <c r="I2438" s="278"/>
      <c r="J2438" s="279">
        <f>ROUND(I2438*H2438,2)</f>
        <v>0</v>
      </c>
      <c r="K2438" s="275" t="s">
        <v>145</v>
      </c>
      <c r="L2438" s="280"/>
      <c r="M2438" s="281" t="s">
        <v>1</v>
      </c>
      <c r="N2438" s="282" t="s">
        <v>38</v>
      </c>
      <c r="O2438" s="86"/>
      <c r="P2438" s="246">
        <f>O2438*H2438</f>
        <v>0</v>
      </c>
      <c r="Q2438" s="246">
        <v>0.002</v>
      </c>
      <c r="R2438" s="246">
        <f>Q2438*H2438</f>
        <v>0.84186</v>
      </c>
      <c r="S2438" s="246">
        <v>0</v>
      </c>
      <c r="T2438" s="247">
        <f>S2438*H2438</f>
        <v>0</v>
      </c>
      <c r="AR2438" s="248" t="s">
        <v>609</v>
      </c>
      <c r="AT2438" s="248" t="s">
        <v>174</v>
      </c>
      <c r="AU2438" s="248" t="s">
        <v>83</v>
      </c>
      <c r="AY2438" s="17" t="s">
        <v>139</v>
      </c>
      <c r="BE2438" s="249">
        <f>IF(N2438="základní",J2438,0)</f>
        <v>0</v>
      </c>
      <c r="BF2438" s="249">
        <f>IF(N2438="snížená",J2438,0)</f>
        <v>0</v>
      </c>
      <c r="BG2438" s="249">
        <f>IF(N2438="zákl. přenesená",J2438,0)</f>
        <v>0</v>
      </c>
      <c r="BH2438" s="249">
        <f>IF(N2438="sníž. přenesená",J2438,0)</f>
        <v>0</v>
      </c>
      <c r="BI2438" s="249">
        <f>IF(N2438="nulová",J2438,0)</f>
        <v>0</v>
      </c>
      <c r="BJ2438" s="17" t="s">
        <v>81</v>
      </c>
      <c r="BK2438" s="249">
        <f>ROUND(I2438*H2438,2)</f>
        <v>0</v>
      </c>
      <c r="BL2438" s="17" t="s">
        <v>230</v>
      </c>
      <c r="BM2438" s="248" t="s">
        <v>2940</v>
      </c>
    </row>
    <row r="2439" spans="2:51" s="12" customFormat="1" ht="12">
      <c r="B2439" s="250"/>
      <c r="C2439" s="251"/>
      <c r="D2439" s="252" t="s">
        <v>148</v>
      </c>
      <c r="E2439" s="253" t="s">
        <v>1</v>
      </c>
      <c r="F2439" s="254" t="s">
        <v>2941</v>
      </c>
      <c r="G2439" s="251"/>
      <c r="H2439" s="255">
        <v>99.426</v>
      </c>
      <c r="I2439" s="256"/>
      <c r="J2439" s="251"/>
      <c r="K2439" s="251"/>
      <c r="L2439" s="257"/>
      <c r="M2439" s="258"/>
      <c r="N2439" s="259"/>
      <c r="O2439" s="259"/>
      <c r="P2439" s="259"/>
      <c r="Q2439" s="259"/>
      <c r="R2439" s="259"/>
      <c r="S2439" s="259"/>
      <c r="T2439" s="260"/>
      <c r="AT2439" s="261" t="s">
        <v>148</v>
      </c>
      <c r="AU2439" s="261" t="s">
        <v>83</v>
      </c>
      <c r="AV2439" s="12" t="s">
        <v>83</v>
      </c>
      <c r="AW2439" s="12" t="s">
        <v>30</v>
      </c>
      <c r="AX2439" s="12" t="s">
        <v>73</v>
      </c>
      <c r="AY2439" s="261" t="s">
        <v>139</v>
      </c>
    </row>
    <row r="2440" spans="2:51" s="12" customFormat="1" ht="12">
      <c r="B2440" s="250"/>
      <c r="C2440" s="251"/>
      <c r="D2440" s="252" t="s">
        <v>148</v>
      </c>
      <c r="E2440" s="253" t="s">
        <v>1</v>
      </c>
      <c r="F2440" s="254" t="s">
        <v>2942</v>
      </c>
      <c r="G2440" s="251"/>
      <c r="H2440" s="255">
        <v>69.7</v>
      </c>
      <c r="I2440" s="256"/>
      <c r="J2440" s="251"/>
      <c r="K2440" s="251"/>
      <c r="L2440" s="257"/>
      <c r="M2440" s="258"/>
      <c r="N2440" s="259"/>
      <c r="O2440" s="259"/>
      <c r="P2440" s="259"/>
      <c r="Q2440" s="259"/>
      <c r="R2440" s="259"/>
      <c r="S2440" s="259"/>
      <c r="T2440" s="260"/>
      <c r="AT2440" s="261" t="s">
        <v>148</v>
      </c>
      <c r="AU2440" s="261" t="s">
        <v>83</v>
      </c>
      <c r="AV2440" s="12" t="s">
        <v>83</v>
      </c>
      <c r="AW2440" s="12" t="s">
        <v>30</v>
      </c>
      <c r="AX2440" s="12" t="s">
        <v>73</v>
      </c>
      <c r="AY2440" s="261" t="s">
        <v>139</v>
      </c>
    </row>
    <row r="2441" spans="2:51" s="12" customFormat="1" ht="12">
      <c r="B2441" s="250"/>
      <c r="C2441" s="251"/>
      <c r="D2441" s="252" t="s">
        <v>148</v>
      </c>
      <c r="E2441" s="253" t="s">
        <v>1</v>
      </c>
      <c r="F2441" s="254" t="s">
        <v>2943</v>
      </c>
      <c r="G2441" s="251"/>
      <c r="H2441" s="255">
        <v>121.581</v>
      </c>
      <c r="I2441" s="256"/>
      <c r="J2441" s="251"/>
      <c r="K2441" s="251"/>
      <c r="L2441" s="257"/>
      <c r="M2441" s="258"/>
      <c r="N2441" s="259"/>
      <c r="O2441" s="259"/>
      <c r="P2441" s="259"/>
      <c r="Q2441" s="259"/>
      <c r="R2441" s="259"/>
      <c r="S2441" s="259"/>
      <c r="T2441" s="260"/>
      <c r="AT2441" s="261" t="s">
        <v>148</v>
      </c>
      <c r="AU2441" s="261" t="s">
        <v>83</v>
      </c>
      <c r="AV2441" s="12" t="s">
        <v>83</v>
      </c>
      <c r="AW2441" s="12" t="s">
        <v>30</v>
      </c>
      <c r="AX2441" s="12" t="s">
        <v>73</v>
      </c>
      <c r="AY2441" s="261" t="s">
        <v>139</v>
      </c>
    </row>
    <row r="2442" spans="2:51" s="12" customFormat="1" ht="12">
      <c r="B2442" s="250"/>
      <c r="C2442" s="251"/>
      <c r="D2442" s="252" t="s">
        <v>148</v>
      </c>
      <c r="E2442" s="253" t="s">
        <v>1</v>
      </c>
      <c r="F2442" s="254" t="s">
        <v>2944</v>
      </c>
      <c r="G2442" s="251"/>
      <c r="H2442" s="255">
        <v>68.701</v>
      </c>
      <c r="I2442" s="256"/>
      <c r="J2442" s="251"/>
      <c r="K2442" s="251"/>
      <c r="L2442" s="257"/>
      <c r="M2442" s="258"/>
      <c r="N2442" s="259"/>
      <c r="O2442" s="259"/>
      <c r="P2442" s="259"/>
      <c r="Q2442" s="259"/>
      <c r="R2442" s="259"/>
      <c r="S2442" s="259"/>
      <c r="T2442" s="260"/>
      <c r="AT2442" s="261" t="s">
        <v>148</v>
      </c>
      <c r="AU2442" s="261" t="s">
        <v>83</v>
      </c>
      <c r="AV2442" s="12" t="s">
        <v>83</v>
      </c>
      <c r="AW2442" s="12" t="s">
        <v>30</v>
      </c>
      <c r="AX2442" s="12" t="s">
        <v>73</v>
      </c>
      <c r="AY2442" s="261" t="s">
        <v>139</v>
      </c>
    </row>
    <row r="2443" spans="2:51" s="12" customFormat="1" ht="12">
      <c r="B2443" s="250"/>
      <c r="C2443" s="251"/>
      <c r="D2443" s="252" t="s">
        <v>148</v>
      </c>
      <c r="E2443" s="253" t="s">
        <v>1</v>
      </c>
      <c r="F2443" s="254" t="s">
        <v>2945</v>
      </c>
      <c r="G2443" s="251"/>
      <c r="H2443" s="255">
        <v>61.522</v>
      </c>
      <c r="I2443" s="256"/>
      <c r="J2443" s="251"/>
      <c r="K2443" s="251"/>
      <c r="L2443" s="257"/>
      <c r="M2443" s="258"/>
      <c r="N2443" s="259"/>
      <c r="O2443" s="259"/>
      <c r="P2443" s="259"/>
      <c r="Q2443" s="259"/>
      <c r="R2443" s="259"/>
      <c r="S2443" s="259"/>
      <c r="T2443" s="260"/>
      <c r="AT2443" s="261" t="s">
        <v>148</v>
      </c>
      <c r="AU2443" s="261" t="s">
        <v>83</v>
      </c>
      <c r="AV2443" s="12" t="s">
        <v>83</v>
      </c>
      <c r="AW2443" s="12" t="s">
        <v>30</v>
      </c>
      <c r="AX2443" s="12" t="s">
        <v>73</v>
      </c>
      <c r="AY2443" s="261" t="s">
        <v>139</v>
      </c>
    </row>
    <row r="2444" spans="2:51" s="13" customFormat="1" ht="12">
      <c r="B2444" s="262"/>
      <c r="C2444" s="263"/>
      <c r="D2444" s="252" t="s">
        <v>148</v>
      </c>
      <c r="E2444" s="264" t="s">
        <v>1</v>
      </c>
      <c r="F2444" s="265" t="s">
        <v>150</v>
      </c>
      <c r="G2444" s="263"/>
      <c r="H2444" s="266">
        <v>420.93</v>
      </c>
      <c r="I2444" s="267"/>
      <c r="J2444" s="263"/>
      <c r="K2444" s="263"/>
      <c r="L2444" s="268"/>
      <c r="M2444" s="269"/>
      <c r="N2444" s="270"/>
      <c r="O2444" s="270"/>
      <c r="P2444" s="270"/>
      <c r="Q2444" s="270"/>
      <c r="R2444" s="270"/>
      <c r="S2444" s="270"/>
      <c r="T2444" s="271"/>
      <c r="AT2444" s="272" t="s">
        <v>148</v>
      </c>
      <c r="AU2444" s="272" t="s">
        <v>83</v>
      </c>
      <c r="AV2444" s="13" t="s">
        <v>146</v>
      </c>
      <c r="AW2444" s="13" t="s">
        <v>30</v>
      </c>
      <c r="AX2444" s="13" t="s">
        <v>81</v>
      </c>
      <c r="AY2444" s="272" t="s">
        <v>139</v>
      </c>
    </row>
    <row r="2445" spans="2:65" s="1" customFormat="1" ht="24" customHeight="1">
      <c r="B2445" s="38"/>
      <c r="C2445" s="237" t="s">
        <v>2946</v>
      </c>
      <c r="D2445" s="237" t="s">
        <v>141</v>
      </c>
      <c r="E2445" s="238" t="s">
        <v>2947</v>
      </c>
      <c r="F2445" s="239" t="s">
        <v>2948</v>
      </c>
      <c r="G2445" s="240" t="s">
        <v>433</v>
      </c>
      <c r="H2445" s="241">
        <v>50.17</v>
      </c>
      <c r="I2445" s="242"/>
      <c r="J2445" s="243">
        <f>ROUND(I2445*H2445,2)</f>
        <v>0</v>
      </c>
      <c r="K2445" s="239" t="s">
        <v>145</v>
      </c>
      <c r="L2445" s="43"/>
      <c r="M2445" s="244" t="s">
        <v>1</v>
      </c>
      <c r="N2445" s="245" t="s">
        <v>38</v>
      </c>
      <c r="O2445" s="86"/>
      <c r="P2445" s="246">
        <f>O2445*H2445</f>
        <v>0</v>
      </c>
      <c r="Q2445" s="246">
        <v>0</v>
      </c>
      <c r="R2445" s="246">
        <f>Q2445*H2445</f>
        <v>0</v>
      </c>
      <c r="S2445" s="246">
        <v>0</v>
      </c>
      <c r="T2445" s="247">
        <f>S2445*H2445</f>
        <v>0</v>
      </c>
      <c r="AR2445" s="248" t="s">
        <v>230</v>
      </c>
      <c r="AT2445" s="248" t="s">
        <v>141</v>
      </c>
      <c r="AU2445" s="248" t="s">
        <v>83</v>
      </c>
      <c r="AY2445" s="17" t="s">
        <v>139</v>
      </c>
      <c r="BE2445" s="249">
        <f>IF(N2445="základní",J2445,0)</f>
        <v>0</v>
      </c>
      <c r="BF2445" s="249">
        <f>IF(N2445="snížená",J2445,0)</f>
        <v>0</v>
      </c>
      <c r="BG2445" s="249">
        <f>IF(N2445="zákl. přenesená",J2445,0)</f>
        <v>0</v>
      </c>
      <c r="BH2445" s="249">
        <f>IF(N2445="sníž. přenesená",J2445,0)</f>
        <v>0</v>
      </c>
      <c r="BI2445" s="249">
        <f>IF(N2445="nulová",J2445,0)</f>
        <v>0</v>
      </c>
      <c r="BJ2445" s="17" t="s">
        <v>81</v>
      </c>
      <c r="BK2445" s="249">
        <f>ROUND(I2445*H2445,2)</f>
        <v>0</v>
      </c>
      <c r="BL2445" s="17" t="s">
        <v>230</v>
      </c>
      <c r="BM2445" s="248" t="s">
        <v>2949</v>
      </c>
    </row>
    <row r="2446" spans="2:51" s="12" customFormat="1" ht="12">
      <c r="B2446" s="250"/>
      <c r="C2446" s="251"/>
      <c r="D2446" s="252" t="s">
        <v>148</v>
      </c>
      <c r="E2446" s="253" t="s">
        <v>1</v>
      </c>
      <c r="F2446" s="254" t="s">
        <v>2950</v>
      </c>
      <c r="G2446" s="251"/>
      <c r="H2446" s="255">
        <v>29.87</v>
      </c>
      <c r="I2446" s="256"/>
      <c r="J2446" s="251"/>
      <c r="K2446" s="251"/>
      <c r="L2446" s="257"/>
      <c r="M2446" s="258"/>
      <c r="N2446" s="259"/>
      <c r="O2446" s="259"/>
      <c r="P2446" s="259"/>
      <c r="Q2446" s="259"/>
      <c r="R2446" s="259"/>
      <c r="S2446" s="259"/>
      <c r="T2446" s="260"/>
      <c r="AT2446" s="261" t="s">
        <v>148</v>
      </c>
      <c r="AU2446" s="261" t="s">
        <v>83</v>
      </c>
      <c r="AV2446" s="12" t="s">
        <v>83</v>
      </c>
      <c r="AW2446" s="12" t="s">
        <v>30</v>
      </c>
      <c r="AX2446" s="12" t="s">
        <v>73</v>
      </c>
      <c r="AY2446" s="261" t="s">
        <v>139</v>
      </c>
    </row>
    <row r="2447" spans="2:51" s="12" customFormat="1" ht="12">
      <c r="B2447" s="250"/>
      <c r="C2447" s="251"/>
      <c r="D2447" s="252" t="s">
        <v>148</v>
      </c>
      <c r="E2447" s="253" t="s">
        <v>1</v>
      </c>
      <c r="F2447" s="254" t="s">
        <v>2951</v>
      </c>
      <c r="G2447" s="251"/>
      <c r="H2447" s="255">
        <v>20.3</v>
      </c>
      <c r="I2447" s="256"/>
      <c r="J2447" s="251"/>
      <c r="K2447" s="251"/>
      <c r="L2447" s="257"/>
      <c r="M2447" s="258"/>
      <c r="N2447" s="259"/>
      <c r="O2447" s="259"/>
      <c r="P2447" s="259"/>
      <c r="Q2447" s="259"/>
      <c r="R2447" s="259"/>
      <c r="S2447" s="259"/>
      <c r="T2447" s="260"/>
      <c r="AT2447" s="261" t="s">
        <v>148</v>
      </c>
      <c r="AU2447" s="261" t="s">
        <v>83</v>
      </c>
      <c r="AV2447" s="12" t="s">
        <v>83</v>
      </c>
      <c r="AW2447" s="12" t="s">
        <v>30</v>
      </c>
      <c r="AX2447" s="12" t="s">
        <v>73</v>
      </c>
      <c r="AY2447" s="261" t="s">
        <v>139</v>
      </c>
    </row>
    <row r="2448" spans="2:51" s="13" customFormat="1" ht="12">
      <c r="B2448" s="262"/>
      <c r="C2448" s="263"/>
      <c r="D2448" s="252" t="s">
        <v>148</v>
      </c>
      <c r="E2448" s="264" t="s">
        <v>1</v>
      </c>
      <c r="F2448" s="265" t="s">
        <v>150</v>
      </c>
      <c r="G2448" s="263"/>
      <c r="H2448" s="266">
        <v>50.17</v>
      </c>
      <c r="I2448" s="267"/>
      <c r="J2448" s="263"/>
      <c r="K2448" s="263"/>
      <c r="L2448" s="268"/>
      <c r="M2448" s="269"/>
      <c r="N2448" s="270"/>
      <c r="O2448" s="270"/>
      <c r="P2448" s="270"/>
      <c r="Q2448" s="270"/>
      <c r="R2448" s="270"/>
      <c r="S2448" s="270"/>
      <c r="T2448" s="271"/>
      <c r="AT2448" s="272" t="s">
        <v>148</v>
      </c>
      <c r="AU2448" s="272" t="s">
        <v>83</v>
      </c>
      <c r="AV2448" s="13" t="s">
        <v>146</v>
      </c>
      <c r="AW2448" s="13" t="s">
        <v>30</v>
      </c>
      <c r="AX2448" s="13" t="s">
        <v>81</v>
      </c>
      <c r="AY2448" s="272" t="s">
        <v>139</v>
      </c>
    </row>
    <row r="2449" spans="2:65" s="1" customFormat="1" ht="24" customHeight="1">
      <c r="B2449" s="38"/>
      <c r="C2449" s="273" t="s">
        <v>2952</v>
      </c>
      <c r="D2449" s="273" t="s">
        <v>174</v>
      </c>
      <c r="E2449" s="274" t="s">
        <v>2953</v>
      </c>
      <c r="F2449" s="275" t="s">
        <v>2954</v>
      </c>
      <c r="G2449" s="276" t="s">
        <v>433</v>
      </c>
      <c r="H2449" s="277">
        <v>51.675</v>
      </c>
      <c r="I2449" s="278"/>
      <c r="J2449" s="279">
        <f>ROUND(I2449*H2449,2)</f>
        <v>0</v>
      </c>
      <c r="K2449" s="275" t="s">
        <v>145</v>
      </c>
      <c r="L2449" s="280"/>
      <c r="M2449" s="281" t="s">
        <v>1</v>
      </c>
      <c r="N2449" s="282" t="s">
        <v>38</v>
      </c>
      <c r="O2449" s="86"/>
      <c r="P2449" s="246">
        <f>O2449*H2449</f>
        <v>0</v>
      </c>
      <c r="Q2449" s="246">
        <v>0.00336</v>
      </c>
      <c r="R2449" s="246">
        <f>Q2449*H2449</f>
        <v>0.173628</v>
      </c>
      <c r="S2449" s="246">
        <v>0</v>
      </c>
      <c r="T2449" s="247">
        <f>S2449*H2449</f>
        <v>0</v>
      </c>
      <c r="AR2449" s="248" t="s">
        <v>609</v>
      </c>
      <c r="AT2449" s="248" t="s">
        <v>174</v>
      </c>
      <c r="AU2449" s="248" t="s">
        <v>83</v>
      </c>
      <c r="AY2449" s="17" t="s">
        <v>139</v>
      </c>
      <c r="BE2449" s="249">
        <f>IF(N2449="základní",J2449,0)</f>
        <v>0</v>
      </c>
      <c r="BF2449" s="249">
        <f>IF(N2449="snížená",J2449,0)</f>
        <v>0</v>
      </c>
      <c r="BG2449" s="249">
        <f>IF(N2449="zákl. přenesená",J2449,0)</f>
        <v>0</v>
      </c>
      <c r="BH2449" s="249">
        <f>IF(N2449="sníž. přenesená",J2449,0)</f>
        <v>0</v>
      </c>
      <c r="BI2449" s="249">
        <f>IF(N2449="nulová",J2449,0)</f>
        <v>0</v>
      </c>
      <c r="BJ2449" s="17" t="s">
        <v>81</v>
      </c>
      <c r="BK2449" s="249">
        <f>ROUND(I2449*H2449,2)</f>
        <v>0</v>
      </c>
      <c r="BL2449" s="17" t="s">
        <v>230</v>
      </c>
      <c r="BM2449" s="248" t="s">
        <v>2955</v>
      </c>
    </row>
    <row r="2450" spans="2:51" s="12" customFormat="1" ht="12">
      <c r="B2450" s="250"/>
      <c r="C2450" s="251"/>
      <c r="D2450" s="252" t="s">
        <v>148</v>
      </c>
      <c r="E2450" s="253" t="s">
        <v>1</v>
      </c>
      <c r="F2450" s="254" t="s">
        <v>2956</v>
      </c>
      <c r="G2450" s="251"/>
      <c r="H2450" s="255">
        <v>51.675</v>
      </c>
      <c r="I2450" s="256"/>
      <c r="J2450" s="251"/>
      <c r="K2450" s="251"/>
      <c r="L2450" s="257"/>
      <c r="M2450" s="258"/>
      <c r="N2450" s="259"/>
      <c r="O2450" s="259"/>
      <c r="P2450" s="259"/>
      <c r="Q2450" s="259"/>
      <c r="R2450" s="259"/>
      <c r="S2450" s="259"/>
      <c r="T2450" s="260"/>
      <c r="AT2450" s="261" t="s">
        <v>148</v>
      </c>
      <c r="AU2450" s="261" t="s">
        <v>83</v>
      </c>
      <c r="AV2450" s="12" t="s">
        <v>83</v>
      </c>
      <c r="AW2450" s="12" t="s">
        <v>30</v>
      </c>
      <c r="AX2450" s="12" t="s">
        <v>73</v>
      </c>
      <c r="AY2450" s="261" t="s">
        <v>139</v>
      </c>
    </row>
    <row r="2451" spans="2:51" s="13" customFormat="1" ht="12">
      <c r="B2451" s="262"/>
      <c r="C2451" s="263"/>
      <c r="D2451" s="252" t="s">
        <v>148</v>
      </c>
      <c r="E2451" s="264" t="s">
        <v>1</v>
      </c>
      <c r="F2451" s="265" t="s">
        <v>150</v>
      </c>
      <c r="G2451" s="263"/>
      <c r="H2451" s="266">
        <v>51.675</v>
      </c>
      <c r="I2451" s="267"/>
      <c r="J2451" s="263"/>
      <c r="K2451" s="263"/>
      <c r="L2451" s="268"/>
      <c r="M2451" s="269"/>
      <c r="N2451" s="270"/>
      <c r="O2451" s="270"/>
      <c r="P2451" s="270"/>
      <c r="Q2451" s="270"/>
      <c r="R2451" s="270"/>
      <c r="S2451" s="270"/>
      <c r="T2451" s="271"/>
      <c r="AT2451" s="272" t="s">
        <v>148</v>
      </c>
      <c r="AU2451" s="272" t="s">
        <v>83</v>
      </c>
      <c r="AV2451" s="13" t="s">
        <v>146</v>
      </c>
      <c r="AW2451" s="13" t="s">
        <v>30</v>
      </c>
      <c r="AX2451" s="13" t="s">
        <v>81</v>
      </c>
      <c r="AY2451" s="272" t="s">
        <v>139</v>
      </c>
    </row>
    <row r="2452" spans="2:65" s="1" customFormat="1" ht="24" customHeight="1">
      <c r="B2452" s="38"/>
      <c r="C2452" s="273" t="s">
        <v>2957</v>
      </c>
      <c r="D2452" s="273" t="s">
        <v>174</v>
      </c>
      <c r="E2452" s="274" t="s">
        <v>2958</v>
      </c>
      <c r="F2452" s="275" t="s">
        <v>2959</v>
      </c>
      <c r="G2452" s="276" t="s">
        <v>433</v>
      </c>
      <c r="H2452" s="277">
        <v>51.675</v>
      </c>
      <c r="I2452" s="278"/>
      <c r="J2452" s="279">
        <f>ROUND(I2452*H2452,2)</f>
        <v>0</v>
      </c>
      <c r="K2452" s="275" t="s">
        <v>145</v>
      </c>
      <c r="L2452" s="280"/>
      <c r="M2452" s="281" t="s">
        <v>1</v>
      </c>
      <c r="N2452" s="282" t="s">
        <v>38</v>
      </c>
      <c r="O2452" s="86"/>
      <c r="P2452" s="246">
        <f>O2452*H2452</f>
        <v>0</v>
      </c>
      <c r="Q2452" s="246">
        <v>0.00392</v>
      </c>
      <c r="R2452" s="246">
        <f>Q2452*H2452</f>
        <v>0.202566</v>
      </c>
      <c r="S2452" s="246">
        <v>0</v>
      </c>
      <c r="T2452" s="247">
        <f>S2452*H2452</f>
        <v>0</v>
      </c>
      <c r="AR2452" s="248" t="s">
        <v>609</v>
      </c>
      <c r="AT2452" s="248" t="s">
        <v>174</v>
      </c>
      <c r="AU2452" s="248" t="s">
        <v>83</v>
      </c>
      <c r="AY2452" s="17" t="s">
        <v>139</v>
      </c>
      <c r="BE2452" s="249">
        <f>IF(N2452="základní",J2452,0)</f>
        <v>0</v>
      </c>
      <c r="BF2452" s="249">
        <f>IF(N2452="snížená",J2452,0)</f>
        <v>0</v>
      </c>
      <c r="BG2452" s="249">
        <f>IF(N2452="zákl. přenesená",J2452,0)</f>
        <v>0</v>
      </c>
      <c r="BH2452" s="249">
        <f>IF(N2452="sníž. přenesená",J2452,0)</f>
        <v>0</v>
      </c>
      <c r="BI2452" s="249">
        <f>IF(N2452="nulová",J2452,0)</f>
        <v>0</v>
      </c>
      <c r="BJ2452" s="17" t="s">
        <v>81</v>
      </c>
      <c r="BK2452" s="249">
        <f>ROUND(I2452*H2452,2)</f>
        <v>0</v>
      </c>
      <c r="BL2452" s="17" t="s">
        <v>230</v>
      </c>
      <c r="BM2452" s="248" t="s">
        <v>2960</v>
      </c>
    </row>
    <row r="2453" spans="2:51" s="12" customFormat="1" ht="12">
      <c r="B2453" s="250"/>
      <c r="C2453" s="251"/>
      <c r="D2453" s="252" t="s">
        <v>148</v>
      </c>
      <c r="E2453" s="253" t="s">
        <v>1</v>
      </c>
      <c r="F2453" s="254" t="s">
        <v>2956</v>
      </c>
      <c r="G2453" s="251"/>
      <c r="H2453" s="255">
        <v>51.675</v>
      </c>
      <c r="I2453" s="256"/>
      <c r="J2453" s="251"/>
      <c r="K2453" s="251"/>
      <c r="L2453" s="257"/>
      <c r="M2453" s="258"/>
      <c r="N2453" s="259"/>
      <c r="O2453" s="259"/>
      <c r="P2453" s="259"/>
      <c r="Q2453" s="259"/>
      <c r="R2453" s="259"/>
      <c r="S2453" s="259"/>
      <c r="T2453" s="260"/>
      <c r="AT2453" s="261" t="s">
        <v>148</v>
      </c>
      <c r="AU2453" s="261" t="s">
        <v>83</v>
      </c>
      <c r="AV2453" s="12" t="s">
        <v>83</v>
      </c>
      <c r="AW2453" s="12" t="s">
        <v>30</v>
      </c>
      <c r="AX2453" s="12" t="s">
        <v>73</v>
      </c>
      <c r="AY2453" s="261" t="s">
        <v>139</v>
      </c>
    </row>
    <row r="2454" spans="2:51" s="13" customFormat="1" ht="12">
      <c r="B2454" s="262"/>
      <c r="C2454" s="263"/>
      <c r="D2454" s="252" t="s">
        <v>148</v>
      </c>
      <c r="E2454" s="264" t="s">
        <v>1</v>
      </c>
      <c r="F2454" s="265" t="s">
        <v>150</v>
      </c>
      <c r="G2454" s="263"/>
      <c r="H2454" s="266">
        <v>51.675</v>
      </c>
      <c r="I2454" s="267"/>
      <c r="J2454" s="263"/>
      <c r="K2454" s="263"/>
      <c r="L2454" s="268"/>
      <c r="M2454" s="269"/>
      <c r="N2454" s="270"/>
      <c r="O2454" s="270"/>
      <c r="P2454" s="270"/>
      <c r="Q2454" s="270"/>
      <c r="R2454" s="270"/>
      <c r="S2454" s="270"/>
      <c r="T2454" s="271"/>
      <c r="AT2454" s="272" t="s">
        <v>148</v>
      </c>
      <c r="AU2454" s="272" t="s">
        <v>83</v>
      </c>
      <c r="AV2454" s="13" t="s">
        <v>146</v>
      </c>
      <c r="AW2454" s="13" t="s">
        <v>30</v>
      </c>
      <c r="AX2454" s="13" t="s">
        <v>81</v>
      </c>
      <c r="AY2454" s="272" t="s">
        <v>139</v>
      </c>
    </row>
    <row r="2455" spans="2:65" s="1" customFormat="1" ht="24" customHeight="1">
      <c r="B2455" s="38"/>
      <c r="C2455" s="237" t="s">
        <v>2961</v>
      </c>
      <c r="D2455" s="237" t="s">
        <v>141</v>
      </c>
      <c r="E2455" s="238" t="s">
        <v>2962</v>
      </c>
      <c r="F2455" s="239" t="s">
        <v>2963</v>
      </c>
      <c r="G2455" s="240" t="s">
        <v>433</v>
      </c>
      <c r="H2455" s="241">
        <v>741.702</v>
      </c>
      <c r="I2455" s="242"/>
      <c r="J2455" s="243">
        <f>ROUND(I2455*H2455,2)</f>
        <v>0</v>
      </c>
      <c r="K2455" s="239" t="s">
        <v>145</v>
      </c>
      <c r="L2455" s="43"/>
      <c r="M2455" s="244" t="s">
        <v>1</v>
      </c>
      <c r="N2455" s="245" t="s">
        <v>38</v>
      </c>
      <c r="O2455" s="86"/>
      <c r="P2455" s="246">
        <f>O2455*H2455</f>
        <v>0</v>
      </c>
      <c r="Q2455" s="246">
        <v>0.006</v>
      </c>
      <c r="R2455" s="246">
        <f>Q2455*H2455</f>
        <v>4.4502120000000005</v>
      </c>
      <c r="S2455" s="246">
        <v>0</v>
      </c>
      <c r="T2455" s="247">
        <f>S2455*H2455</f>
        <v>0</v>
      </c>
      <c r="AR2455" s="248" t="s">
        <v>230</v>
      </c>
      <c r="AT2455" s="248" t="s">
        <v>141</v>
      </c>
      <c r="AU2455" s="248" t="s">
        <v>83</v>
      </c>
      <c r="AY2455" s="17" t="s">
        <v>139</v>
      </c>
      <c r="BE2455" s="249">
        <f>IF(N2455="základní",J2455,0)</f>
        <v>0</v>
      </c>
      <c r="BF2455" s="249">
        <f>IF(N2455="snížená",J2455,0)</f>
        <v>0</v>
      </c>
      <c r="BG2455" s="249">
        <f>IF(N2455="zákl. přenesená",J2455,0)</f>
        <v>0</v>
      </c>
      <c r="BH2455" s="249">
        <f>IF(N2455="sníž. přenesená",J2455,0)</f>
        <v>0</v>
      </c>
      <c r="BI2455" s="249">
        <f>IF(N2455="nulová",J2455,0)</f>
        <v>0</v>
      </c>
      <c r="BJ2455" s="17" t="s">
        <v>81</v>
      </c>
      <c r="BK2455" s="249">
        <f>ROUND(I2455*H2455,2)</f>
        <v>0</v>
      </c>
      <c r="BL2455" s="17" t="s">
        <v>230</v>
      </c>
      <c r="BM2455" s="248" t="s">
        <v>2964</v>
      </c>
    </row>
    <row r="2456" spans="2:51" s="14" customFormat="1" ht="12">
      <c r="B2456" s="289"/>
      <c r="C2456" s="290"/>
      <c r="D2456" s="252" t="s">
        <v>148</v>
      </c>
      <c r="E2456" s="291" t="s">
        <v>1</v>
      </c>
      <c r="F2456" s="292" t="s">
        <v>2716</v>
      </c>
      <c r="G2456" s="290"/>
      <c r="H2456" s="291" t="s">
        <v>1</v>
      </c>
      <c r="I2456" s="293"/>
      <c r="J2456" s="290"/>
      <c r="K2456" s="290"/>
      <c r="L2456" s="294"/>
      <c r="M2456" s="295"/>
      <c r="N2456" s="296"/>
      <c r="O2456" s="296"/>
      <c r="P2456" s="296"/>
      <c r="Q2456" s="296"/>
      <c r="R2456" s="296"/>
      <c r="S2456" s="296"/>
      <c r="T2456" s="297"/>
      <c r="AT2456" s="298" t="s">
        <v>148</v>
      </c>
      <c r="AU2456" s="298" t="s">
        <v>83</v>
      </c>
      <c r="AV2456" s="14" t="s">
        <v>81</v>
      </c>
      <c r="AW2456" s="14" t="s">
        <v>30</v>
      </c>
      <c r="AX2456" s="14" t="s">
        <v>73</v>
      </c>
      <c r="AY2456" s="298" t="s">
        <v>139</v>
      </c>
    </row>
    <row r="2457" spans="2:51" s="12" customFormat="1" ht="12">
      <c r="B2457" s="250"/>
      <c r="C2457" s="251"/>
      <c r="D2457" s="252" t="s">
        <v>148</v>
      </c>
      <c r="E2457" s="253" t="s">
        <v>1</v>
      </c>
      <c r="F2457" s="254" t="s">
        <v>2717</v>
      </c>
      <c r="G2457" s="251"/>
      <c r="H2457" s="255">
        <v>4.2</v>
      </c>
      <c r="I2457" s="256"/>
      <c r="J2457" s="251"/>
      <c r="K2457" s="251"/>
      <c r="L2457" s="257"/>
      <c r="M2457" s="258"/>
      <c r="N2457" s="259"/>
      <c r="O2457" s="259"/>
      <c r="P2457" s="259"/>
      <c r="Q2457" s="259"/>
      <c r="R2457" s="259"/>
      <c r="S2457" s="259"/>
      <c r="T2457" s="260"/>
      <c r="AT2457" s="261" t="s">
        <v>148</v>
      </c>
      <c r="AU2457" s="261" t="s">
        <v>83</v>
      </c>
      <c r="AV2457" s="12" t="s">
        <v>83</v>
      </c>
      <c r="AW2457" s="12" t="s">
        <v>30</v>
      </c>
      <c r="AX2457" s="12" t="s">
        <v>73</v>
      </c>
      <c r="AY2457" s="261" t="s">
        <v>139</v>
      </c>
    </row>
    <row r="2458" spans="2:51" s="12" customFormat="1" ht="12">
      <c r="B2458" s="250"/>
      <c r="C2458" s="251"/>
      <c r="D2458" s="252" t="s">
        <v>148</v>
      </c>
      <c r="E2458" s="253" t="s">
        <v>1</v>
      </c>
      <c r="F2458" s="254" t="s">
        <v>2718</v>
      </c>
      <c r="G2458" s="251"/>
      <c r="H2458" s="255">
        <v>20.8</v>
      </c>
      <c r="I2458" s="256"/>
      <c r="J2458" s="251"/>
      <c r="K2458" s="251"/>
      <c r="L2458" s="257"/>
      <c r="M2458" s="258"/>
      <c r="N2458" s="259"/>
      <c r="O2458" s="259"/>
      <c r="P2458" s="259"/>
      <c r="Q2458" s="259"/>
      <c r="R2458" s="259"/>
      <c r="S2458" s="259"/>
      <c r="T2458" s="260"/>
      <c r="AT2458" s="261" t="s">
        <v>148</v>
      </c>
      <c r="AU2458" s="261" t="s">
        <v>83</v>
      </c>
      <c r="AV2458" s="12" t="s">
        <v>83</v>
      </c>
      <c r="AW2458" s="12" t="s">
        <v>30</v>
      </c>
      <c r="AX2458" s="12" t="s">
        <v>73</v>
      </c>
      <c r="AY2458" s="261" t="s">
        <v>139</v>
      </c>
    </row>
    <row r="2459" spans="2:51" s="12" customFormat="1" ht="12">
      <c r="B2459" s="250"/>
      <c r="C2459" s="251"/>
      <c r="D2459" s="252" t="s">
        <v>148</v>
      </c>
      <c r="E2459" s="253" t="s">
        <v>1</v>
      </c>
      <c r="F2459" s="254" t="s">
        <v>2719</v>
      </c>
      <c r="G2459" s="251"/>
      <c r="H2459" s="255">
        <v>140.505</v>
      </c>
      <c r="I2459" s="256"/>
      <c r="J2459" s="251"/>
      <c r="K2459" s="251"/>
      <c r="L2459" s="257"/>
      <c r="M2459" s="258"/>
      <c r="N2459" s="259"/>
      <c r="O2459" s="259"/>
      <c r="P2459" s="259"/>
      <c r="Q2459" s="259"/>
      <c r="R2459" s="259"/>
      <c r="S2459" s="259"/>
      <c r="T2459" s="260"/>
      <c r="AT2459" s="261" t="s">
        <v>148</v>
      </c>
      <c r="AU2459" s="261" t="s">
        <v>83</v>
      </c>
      <c r="AV2459" s="12" t="s">
        <v>83</v>
      </c>
      <c r="AW2459" s="12" t="s">
        <v>30</v>
      </c>
      <c r="AX2459" s="12" t="s">
        <v>73</v>
      </c>
      <c r="AY2459" s="261" t="s">
        <v>139</v>
      </c>
    </row>
    <row r="2460" spans="2:51" s="12" customFormat="1" ht="12">
      <c r="B2460" s="250"/>
      <c r="C2460" s="251"/>
      <c r="D2460" s="252" t="s">
        <v>148</v>
      </c>
      <c r="E2460" s="253" t="s">
        <v>1</v>
      </c>
      <c r="F2460" s="254" t="s">
        <v>2720</v>
      </c>
      <c r="G2460" s="251"/>
      <c r="H2460" s="255">
        <v>101.99</v>
      </c>
      <c r="I2460" s="256"/>
      <c r="J2460" s="251"/>
      <c r="K2460" s="251"/>
      <c r="L2460" s="257"/>
      <c r="M2460" s="258"/>
      <c r="N2460" s="259"/>
      <c r="O2460" s="259"/>
      <c r="P2460" s="259"/>
      <c r="Q2460" s="259"/>
      <c r="R2460" s="259"/>
      <c r="S2460" s="259"/>
      <c r="T2460" s="260"/>
      <c r="AT2460" s="261" t="s">
        <v>148</v>
      </c>
      <c r="AU2460" s="261" t="s">
        <v>83</v>
      </c>
      <c r="AV2460" s="12" t="s">
        <v>83</v>
      </c>
      <c r="AW2460" s="12" t="s">
        <v>30</v>
      </c>
      <c r="AX2460" s="12" t="s">
        <v>73</v>
      </c>
      <c r="AY2460" s="261" t="s">
        <v>139</v>
      </c>
    </row>
    <row r="2461" spans="2:51" s="12" customFormat="1" ht="12">
      <c r="B2461" s="250"/>
      <c r="C2461" s="251"/>
      <c r="D2461" s="252" t="s">
        <v>148</v>
      </c>
      <c r="E2461" s="253" t="s">
        <v>1</v>
      </c>
      <c r="F2461" s="254" t="s">
        <v>2721</v>
      </c>
      <c r="G2461" s="251"/>
      <c r="H2461" s="255">
        <v>165.3</v>
      </c>
      <c r="I2461" s="256"/>
      <c r="J2461" s="251"/>
      <c r="K2461" s="251"/>
      <c r="L2461" s="257"/>
      <c r="M2461" s="258"/>
      <c r="N2461" s="259"/>
      <c r="O2461" s="259"/>
      <c r="P2461" s="259"/>
      <c r="Q2461" s="259"/>
      <c r="R2461" s="259"/>
      <c r="S2461" s="259"/>
      <c r="T2461" s="260"/>
      <c r="AT2461" s="261" t="s">
        <v>148</v>
      </c>
      <c r="AU2461" s="261" t="s">
        <v>83</v>
      </c>
      <c r="AV2461" s="12" t="s">
        <v>83</v>
      </c>
      <c r="AW2461" s="12" t="s">
        <v>30</v>
      </c>
      <c r="AX2461" s="12" t="s">
        <v>73</v>
      </c>
      <c r="AY2461" s="261" t="s">
        <v>139</v>
      </c>
    </row>
    <row r="2462" spans="2:51" s="12" customFormat="1" ht="12">
      <c r="B2462" s="250"/>
      <c r="C2462" s="251"/>
      <c r="D2462" s="252" t="s">
        <v>148</v>
      </c>
      <c r="E2462" s="253" t="s">
        <v>1</v>
      </c>
      <c r="F2462" s="254" t="s">
        <v>2722</v>
      </c>
      <c r="G2462" s="251"/>
      <c r="H2462" s="255">
        <v>146.895</v>
      </c>
      <c r="I2462" s="256"/>
      <c r="J2462" s="251"/>
      <c r="K2462" s="251"/>
      <c r="L2462" s="257"/>
      <c r="M2462" s="258"/>
      <c r="N2462" s="259"/>
      <c r="O2462" s="259"/>
      <c r="P2462" s="259"/>
      <c r="Q2462" s="259"/>
      <c r="R2462" s="259"/>
      <c r="S2462" s="259"/>
      <c r="T2462" s="260"/>
      <c r="AT2462" s="261" t="s">
        <v>148</v>
      </c>
      <c r="AU2462" s="261" t="s">
        <v>83</v>
      </c>
      <c r="AV2462" s="12" t="s">
        <v>83</v>
      </c>
      <c r="AW2462" s="12" t="s">
        <v>30</v>
      </c>
      <c r="AX2462" s="12" t="s">
        <v>73</v>
      </c>
      <c r="AY2462" s="261" t="s">
        <v>139</v>
      </c>
    </row>
    <row r="2463" spans="2:51" s="12" customFormat="1" ht="12">
      <c r="B2463" s="250"/>
      <c r="C2463" s="251"/>
      <c r="D2463" s="252" t="s">
        <v>148</v>
      </c>
      <c r="E2463" s="253" t="s">
        <v>1</v>
      </c>
      <c r="F2463" s="254" t="s">
        <v>2723</v>
      </c>
      <c r="G2463" s="251"/>
      <c r="H2463" s="255">
        <v>38.494</v>
      </c>
      <c r="I2463" s="256"/>
      <c r="J2463" s="251"/>
      <c r="K2463" s="251"/>
      <c r="L2463" s="257"/>
      <c r="M2463" s="258"/>
      <c r="N2463" s="259"/>
      <c r="O2463" s="259"/>
      <c r="P2463" s="259"/>
      <c r="Q2463" s="259"/>
      <c r="R2463" s="259"/>
      <c r="S2463" s="259"/>
      <c r="T2463" s="260"/>
      <c r="AT2463" s="261" t="s">
        <v>148</v>
      </c>
      <c r="AU2463" s="261" t="s">
        <v>83</v>
      </c>
      <c r="AV2463" s="12" t="s">
        <v>83</v>
      </c>
      <c r="AW2463" s="12" t="s">
        <v>30</v>
      </c>
      <c r="AX2463" s="12" t="s">
        <v>73</v>
      </c>
      <c r="AY2463" s="261" t="s">
        <v>139</v>
      </c>
    </row>
    <row r="2464" spans="2:51" s="14" customFormat="1" ht="12">
      <c r="B2464" s="289"/>
      <c r="C2464" s="290"/>
      <c r="D2464" s="252" t="s">
        <v>148</v>
      </c>
      <c r="E2464" s="291" t="s">
        <v>1</v>
      </c>
      <c r="F2464" s="292" t="s">
        <v>2965</v>
      </c>
      <c r="G2464" s="290"/>
      <c r="H2464" s="291" t="s">
        <v>1</v>
      </c>
      <c r="I2464" s="293"/>
      <c r="J2464" s="290"/>
      <c r="K2464" s="290"/>
      <c r="L2464" s="294"/>
      <c r="M2464" s="295"/>
      <c r="N2464" s="296"/>
      <c r="O2464" s="296"/>
      <c r="P2464" s="296"/>
      <c r="Q2464" s="296"/>
      <c r="R2464" s="296"/>
      <c r="S2464" s="296"/>
      <c r="T2464" s="297"/>
      <c r="AT2464" s="298" t="s">
        <v>148</v>
      </c>
      <c r="AU2464" s="298" t="s">
        <v>83</v>
      </c>
      <c r="AV2464" s="14" t="s">
        <v>81</v>
      </c>
      <c r="AW2464" s="14" t="s">
        <v>30</v>
      </c>
      <c r="AX2464" s="14" t="s">
        <v>73</v>
      </c>
      <c r="AY2464" s="298" t="s">
        <v>139</v>
      </c>
    </row>
    <row r="2465" spans="2:51" s="12" customFormat="1" ht="12">
      <c r="B2465" s="250"/>
      <c r="C2465" s="251"/>
      <c r="D2465" s="252" t="s">
        <v>148</v>
      </c>
      <c r="E2465" s="253" t="s">
        <v>1</v>
      </c>
      <c r="F2465" s="254" t="s">
        <v>2966</v>
      </c>
      <c r="G2465" s="251"/>
      <c r="H2465" s="255">
        <v>14.136</v>
      </c>
      <c r="I2465" s="256"/>
      <c r="J2465" s="251"/>
      <c r="K2465" s="251"/>
      <c r="L2465" s="257"/>
      <c r="M2465" s="258"/>
      <c r="N2465" s="259"/>
      <c r="O2465" s="259"/>
      <c r="P2465" s="259"/>
      <c r="Q2465" s="259"/>
      <c r="R2465" s="259"/>
      <c r="S2465" s="259"/>
      <c r="T2465" s="260"/>
      <c r="AT2465" s="261" t="s">
        <v>148</v>
      </c>
      <c r="AU2465" s="261" t="s">
        <v>83</v>
      </c>
      <c r="AV2465" s="12" t="s">
        <v>83</v>
      </c>
      <c r="AW2465" s="12" t="s">
        <v>30</v>
      </c>
      <c r="AX2465" s="12" t="s">
        <v>73</v>
      </c>
      <c r="AY2465" s="261" t="s">
        <v>139</v>
      </c>
    </row>
    <row r="2466" spans="2:51" s="12" customFormat="1" ht="12">
      <c r="B2466" s="250"/>
      <c r="C2466" s="251"/>
      <c r="D2466" s="252" t="s">
        <v>148</v>
      </c>
      <c r="E2466" s="253" t="s">
        <v>1</v>
      </c>
      <c r="F2466" s="254" t="s">
        <v>2967</v>
      </c>
      <c r="G2466" s="251"/>
      <c r="H2466" s="255">
        <v>7.304</v>
      </c>
      <c r="I2466" s="256"/>
      <c r="J2466" s="251"/>
      <c r="K2466" s="251"/>
      <c r="L2466" s="257"/>
      <c r="M2466" s="258"/>
      <c r="N2466" s="259"/>
      <c r="O2466" s="259"/>
      <c r="P2466" s="259"/>
      <c r="Q2466" s="259"/>
      <c r="R2466" s="259"/>
      <c r="S2466" s="259"/>
      <c r="T2466" s="260"/>
      <c r="AT2466" s="261" t="s">
        <v>148</v>
      </c>
      <c r="AU2466" s="261" t="s">
        <v>83</v>
      </c>
      <c r="AV2466" s="12" t="s">
        <v>83</v>
      </c>
      <c r="AW2466" s="12" t="s">
        <v>30</v>
      </c>
      <c r="AX2466" s="12" t="s">
        <v>73</v>
      </c>
      <c r="AY2466" s="261" t="s">
        <v>139</v>
      </c>
    </row>
    <row r="2467" spans="2:51" s="14" customFormat="1" ht="12">
      <c r="B2467" s="289"/>
      <c r="C2467" s="290"/>
      <c r="D2467" s="252" t="s">
        <v>148</v>
      </c>
      <c r="E2467" s="291" t="s">
        <v>1</v>
      </c>
      <c r="F2467" s="292" t="s">
        <v>2968</v>
      </c>
      <c r="G2467" s="290"/>
      <c r="H2467" s="291" t="s">
        <v>1</v>
      </c>
      <c r="I2467" s="293"/>
      <c r="J2467" s="290"/>
      <c r="K2467" s="290"/>
      <c r="L2467" s="294"/>
      <c r="M2467" s="295"/>
      <c r="N2467" s="296"/>
      <c r="O2467" s="296"/>
      <c r="P2467" s="296"/>
      <c r="Q2467" s="296"/>
      <c r="R2467" s="296"/>
      <c r="S2467" s="296"/>
      <c r="T2467" s="297"/>
      <c r="AT2467" s="298" t="s">
        <v>148</v>
      </c>
      <c r="AU2467" s="298" t="s">
        <v>83</v>
      </c>
      <c r="AV2467" s="14" t="s">
        <v>81</v>
      </c>
      <c r="AW2467" s="14" t="s">
        <v>30</v>
      </c>
      <c r="AX2467" s="14" t="s">
        <v>73</v>
      </c>
      <c r="AY2467" s="298" t="s">
        <v>139</v>
      </c>
    </row>
    <row r="2468" spans="2:51" s="12" customFormat="1" ht="12">
      <c r="B2468" s="250"/>
      <c r="C2468" s="251"/>
      <c r="D2468" s="252" t="s">
        <v>148</v>
      </c>
      <c r="E2468" s="253" t="s">
        <v>1</v>
      </c>
      <c r="F2468" s="254" t="s">
        <v>2969</v>
      </c>
      <c r="G2468" s="251"/>
      <c r="H2468" s="255">
        <v>74.316</v>
      </c>
      <c r="I2468" s="256"/>
      <c r="J2468" s="251"/>
      <c r="K2468" s="251"/>
      <c r="L2468" s="257"/>
      <c r="M2468" s="258"/>
      <c r="N2468" s="259"/>
      <c r="O2468" s="259"/>
      <c r="P2468" s="259"/>
      <c r="Q2468" s="259"/>
      <c r="R2468" s="259"/>
      <c r="S2468" s="259"/>
      <c r="T2468" s="260"/>
      <c r="AT2468" s="261" t="s">
        <v>148</v>
      </c>
      <c r="AU2468" s="261" t="s">
        <v>83</v>
      </c>
      <c r="AV2468" s="12" t="s">
        <v>83</v>
      </c>
      <c r="AW2468" s="12" t="s">
        <v>30</v>
      </c>
      <c r="AX2468" s="12" t="s">
        <v>73</v>
      </c>
      <c r="AY2468" s="261" t="s">
        <v>139</v>
      </c>
    </row>
    <row r="2469" spans="2:51" s="12" customFormat="1" ht="12">
      <c r="B2469" s="250"/>
      <c r="C2469" s="251"/>
      <c r="D2469" s="252" t="s">
        <v>148</v>
      </c>
      <c r="E2469" s="253" t="s">
        <v>1</v>
      </c>
      <c r="F2469" s="254" t="s">
        <v>2970</v>
      </c>
      <c r="G2469" s="251"/>
      <c r="H2469" s="255">
        <v>12.529</v>
      </c>
      <c r="I2469" s="256"/>
      <c r="J2469" s="251"/>
      <c r="K2469" s="251"/>
      <c r="L2469" s="257"/>
      <c r="M2469" s="258"/>
      <c r="N2469" s="259"/>
      <c r="O2469" s="259"/>
      <c r="P2469" s="259"/>
      <c r="Q2469" s="259"/>
      <c r="R2469" s="259"/>
      <c r="S2469" s="259"/>
      <c r="T2469" s="260"/>
      <c r="AT2469" s="261" t="s">
        <v>148</v>
      </c>
      <c r="AU2469" s="261" t="s">
        <v>83</v>
      </c>
      <c r="AV2469" s="12" t="s">
        <v>83</v>
      </c>
      <c r="AW2469" s="12" t="s">
        <v>30</v>
      </c>
      <c r="AX2469" s="12" t="s">
        <v>73</v>
      </c>
      <c r="AY2469" s="261" t="s">
        <v>139</v>
      </c>
    </row>
    <row r="2470" spans="2:51" s="14" customFormat="1" ht="12">
      <c r="B2470" s="289"/>
      <c r="C2470" s="290"/>
      <c r="D2470" s="252" t="s">
        <v>148</v>
      </c>
      <c r="E2470" s="291" t="s">
        <v>1</v>
      </c>
      <c r="F2470" s="292" t="s">
        <v>2971</v>
      </c>
      <c r="G2470" s="290"/>
      <c r="H2470" s="291" t="s">
        <v>1</v>
      </c>
      <c r="I2470" s="293"/>
      <c r="J2470" s="290"/>
      <c r="K2470" s="290"/>
      <c r="L2470" s="294"/>
      <c r="M2470" s="295"/>
      <c r="N2470" s="296"/>
      <c r="O2470" s="296"/>
      <c r="P2470" s="296"/>
      <c r="Q2470" s="296"/>
      <c r="R2470" s="296"/>
      <c r="S2470" s="296"/>
      <c r="T2470" s="297"/>
      <c r="AT2470" s="298" t="s">
        <v>148</v>
      </c>
      <c r="AU2470" s="298" t="s">
        <v>83</v>
      </c>
      <c r="AV2470" s="14" t="s">
        <v>81</v>
      </c>
      <c r="AW2470" s="14" t="s">
        <v>30</v>
      </c>
      <c r="AX2470" s="14" t="s">
        <v>73</v>
      </c>
      <c r="AY2470" s="298" t="s">
        <v>139</v>
      </c>
    </row>
    <row r="2471" spans="2:51" s="12" customFormat="1" ht="12">
      <c r="B2471" s="250"/>
      <c r="C2471" s="251"/>
      <c r="D2471" s="252" t="s">
        <v>148</v>
      </c>
      <c r="E2471" s="253" t="s">
        <v>1</v>
      </c>
      <c r="F2471" s="254" t="s">
        <v>2972</v>
      </c>
      <c r="G2471" s="251"/>
      <c r="H2471" s="255">
        <v>15.233</v>
      </c>
      <c r="I2471" s="256"/>
      <c r="J2471" s="251"/>
      <c r="K2471" s="251"/>
      <c r="L2471" s="257"/>
      <c r="M2471" s="258"/>
      <c r="N2471" s="259"/>
      <c r="O2471" s="259"/>
      <c r="P2471" s="259"/>
      <c r="Q2471" s="259"/>
      <c r="R2471" s="259"/>
      <c r="S2471" s="259"/>
      <c r="T2471" s="260"/>
      <c r="AT2471" s="261" t="s">
        <v>148</v>
      </c>
      <c r="AU2471" s="261" t="s">
        <v>83</v>
      </c>
      <c r="AV2471" s="12" t="s">
        <v>83</v>
      </c>
      <c r="AW2471" s="12" t="s">
        <v>30</v>
      </c>
      <c r="AX2471" s="12" t="s">
        <v>73</v>
      </c>
      <c r="AY2471" s="261" t="s">
        <v>139</v>
      </c>
    </row>
    <row r="2472" spans="2:51" s="13" customFormat="1" ht="12">
      <c r="B2472" s="262"/>
      <c r="C2472" s="263"/>
      <c r="D2472" s="252" t="s">
        <v>148</v>
      </c>
      <c r="E2472" s="264" t="s">
        <v>1</v>
      </c>
      <c r="F2472" s="265" t="s">
        <v>150</v>
      </c>
      <c r="G2472" s="263"/>
      <c r="H2472" s="266">
        <v>741.702</v>
      </c>
      <c r="I2472" s="267"/>
      <c r="J2472" s="263"/>
      <c r="K2472" s="263"/>
      <c r="L2472" s="268"/>
      <c r="M2472" s="269"/>
      <c r="N2472" s="270"/>
      <c r="O2472" s="270"/>
      <c r="P2472" s="270"/>
      <c r="Q2472" s="270"/>
      <c r="R2472" s="270"/>
      <c r="S2472" s="270"/>
      <c r="T2472" s="271"/>
      <c r="AT2472" s="272" t="s">
        <v>148</v>
      </c>
      <c r="AU2472" s="272" t="s">
        <v>83</v>
      </c>
      <c r="AV2472" s="13" t="s">
        <v>146</v>
      </c>
      <c r="AW2472" s="13" t="s">
        <v>30</v>
      </c>
      <c r="AX2472" s="13" t="s">
        <v>81</v>
      </c>
      <c r="AY2472" s="272" t="s">
        <v>139</v>
      </c>
    </row>
    <row r="2473" spans="2:65" s="1" customFormat="1" ht="24" customHeight="1">
      <c r="B2473" s="38"/>
      <c r="C2473" s="273" t="s">
        <v>2973</v>
      </c>
      <c r="D2473" s="273" t="s">
        <v>174</v>
      </c>
      <c r="E2473" s="274" t="s">
        <v>2974</v>
      </c>
      <c r="F2473" s="275" t="s">
        <v>2975</v>
      </c>
      <c r="G2473" s="276" t="s">
        <v>433</v>
      </c>
      <c r="H2473" s="277">
        <v>118.536</v>
      </c>
      <c r="I2473" s="278"/>
      <c r="J2473" s="279">
        <f>ROUND(I2473*H2473,2)</f>
        <v>0</v>
      </c>
      <c r="K2473" s="275" t="s">
        <v>145</v>
      </c>
      <c r="L2473" s="280"/>
      <c r="M2473" s="281" t="s">
        <v>1</v>
      </c>
      <c r="N2473" s="282" t="s">
        <v>38</v>
      </c>
      <c r="O2473" s="86"/>
      <c r="P2473" s="246">
        <f>O2473*H2473</f>
        <v>0</v>
      </c>
      <c r="Q2473" s="246">
        <v>0.0025</v>
      </c>
      <c r="R2473" s="246">
        <f>Q2473*H2473</f>
        <v>0.29634</v>
      </c>
      <c r="S2473" s="246">
        <v>0</v>
      </c>
      <c r="T2473" s="247">
        <f>S2473*H2473</f>
        <v>0</v>
      </c>
      <c r="AR2473" s="248" t="s">
        <v>609</v>
      </c>
      <c r="AT2473" s="248" t="s">
        <v>174</v>
      </c>
      <c r="AU2473" s="248" t="s">
        <v>83</v>
      </c>
      <c r="AY2473" s="17" t="s">
        <v>139</v>
      </c>
      <c r="BE2473" s="249">
        <f>IF(N2473="základní",J2473,0)</f>
        <v>0</v>
      </c>
      <c r="BF2473" s="249">
        <f>IF(N2473="snížená",J2473,0)</f>
        <v>0</v>
      </c>
      <c r="BG2473" s="249">
        <f>IF(N2473="zákl. přenesená",J2473,0)</f>
        <v>0</v>
      </c>
      <c r="BH2473" s="249">
        <f>IF(N2473="sníž. přenesená",J2473,0)</f>
        <v>0</v>
      </c>
      <c r="BI2473" s="249">
        <f>IF(N2473="nulová",J2473,0)</f>
        <v>0</v>
      </c>
      <c r="BJ2473" s="17" t="s">
        <v>81</v>
      </c>
      <c r="BK2473" s="249">
        <f>ROUND(I2473*H2473,2)</f>
        <v>0</v>
      </c>
      <c r="BL2473" s="17" t="s">
        <v>230</v>
      </c>
      <c r="BM2473" s="248" t="s">
        <v>2976</v>
      </c>
    </row>
    <row r="2474" spans="2:51" s="14" customFormat="1" ht="12">
      <c r="B2474" s="289"/>
      <c r="C2474" s="290"/>
      <c r="D2474" s="252" t="s">
        <v>148</v>
      </c>
      <c r="E2474" s="291" t="s">
        <v>1</v>
      </c>
      <c r="F2474" s="292" t="s">
        <v>2965</v>
      </c>
      <c r="G2474" s="290"/>
      <c r="H2474" s="291" t="s">
        <v>1</v>
      </c>
      <c r="I2474" s="293"/>
      <c r="J2474" s="290"/>
      <c r="K2474" s="290"/>
      <c r="L2474" s="294"/>
      <c r="M2474" s="295"/>
      <c r="N2474" s="296"/>
      <c r="O2474" s="296"/>
      <c r="P2474" s="296"/>
      <c r="Q2474" s="296"/>
      <c r="R2474" s="296"/>
      <c r="S2474" s="296"/>
      <c r="T2474" s="297"/>
      <c r="AT2474" s="298" t="s">
        <v>148</v>
      </c>
      <c r="AU2474" s="298" t="s">
        <v>83</v>
      </c>
      <c r="AV2474" s="14" t="s">
        <v>81</v>
      </c>
      <c r="AW2474" s="14" t="s">
        <v>30</v>
      </c>
      <c r="AX2474" s="14" t="s">
        <v>73</v>
      </c>
      <c r="AY2474" s="298" t="s">
        <v>139</v>
      </c>
    </row>
    <row r="2475" spans="2:51" s="12" customFormat="1" ht="12">
      <c r="B2475" s="250"/>
      <c r="C2475" s="251"/>
      <c r="D2475" s="252" t="s">
        <v>148</v>
      </c>
      <c r="E2475" s="253" t="s">
        <v>1</v>
      </c>
      <c r="F2475" s="254" t="s">
        <v>2977</v>
      </c>
      <c r="G2475" s="251"/>
      <c r="H2475" s="255">
        <v>14.418</v>
      </c>
      <c r="I2475" s="256"/>
      <c r="J2475" s="251"/>
      <c r="K2475" s="251"/>
      <c r="L2475" s="257"/>
      <c r="M2475" s="258"/>
      <c r="N2475" s="259"/>
      <c r="O2475" s="259"/>
      <c r="P2475" s="259"/>
      <c r="Q2475" s="259"/>
      <c r="R2475" s="259"/>
      <c r="S2475" s="259"/>
      <c r="T2475" s="260"/>
      <c r="AT2475" s="261" t="s">
        <v>148</v>
      </c>
      <c r="AU2475" s="261" t="s">
        <v>83</v>
      </c>
      <c r="AV2475" s="12" t="s">
        <v>83</v>
      </c>
      <c r="AW2475" s="12" t="s">
        <v>30</v>
      </c>
      <c r="AX2475" s="12" t="s">
        <v>73</v>
      </c>
      <c r="AY2475" s="261" t="s">
        <v>139</v>
      </c>
    </row>
    <row r="2476" spans="2:51" s="14" customFormat="1" ht="12">
      <c r="B2476" s="289"/>
      <c r="C2476" s="290"/>
      <c r="D2476" s="252" t="s">
        <v>148</v>
      </c>
      <c r="E2476" s="291" t="s">
        <v>1</v>
      </c>
      <c r="F2476" s="292" t="s">
        <v>2968</v>
      </c>
      <c r="G2476" s="290"/>
      <c r="H2476" s="291" t="s">
        <v>1</v>
      </c>
      <c r="I2476" s="293"/>
      <c r="J2476" s="290"/>
      <c r="K2476" s="290"/>
      <c r="L2476" s="294"/>
      <c r="M2476" s="295"/>
      <c r="N2476" s="296"/>
      <c r="O2476" s="296"/>
      <c r="P2476" s="296"/>
      <c r="Q2476" s="296"/>
      <c r="R2476" s="296"/>
      <c r="S2476" s="296"/>
      <c r="T2476" s="297"/>
      <c r="AT2476" s="298" t="s">
        <v>148</v>
      </c>
      <c r="AU2476" s="298" t="s">
        <v>83</v>
      </c>
      <c r="AV2476" s="14" t="s">
        <v>81</v>
      </c>
      <c r="AW2476" s="14" t="s">
        <v>30</v>
      </c>
      <c r="AX2476" s="14" t="s">
        <v>73</v>
      </c>
      <c r="AY2476" s="298" t="s">
        <v>139</v>
      </c>
    </row>
    <row r="2477" spans="2:51" s="12" customFormat="1" ht="12">
      <c r="B2477" s="250"/>
      <c r="C2477" s="251"/>
      <c r="D2477" s="252" t="s">
        <v>148</v>
      </c>
      <c r="E2477" s="253" t="s">
        <v>1</v>
      </c>
      <c r="F2477" s="254" t="s">
        <v>2978</v>
      </c>
      <c r="G2477" s="251"/>
      <c r="H2477" s="255">
        <v>75.802</v>
      </c>
      <c r="I2477" s="256"/>
      <c r="J2477" s="251"/>
      <c r="K2477" s="251"/>
      <c r="L2477" s="257"/>
      <c r="M2477" s="258"/>
      <c r="N2477" s="259"/>
      <c r="O2477" s="259"/>
      <c r="P2477" s="259"/>
      <c r="Q2477" s="259"/>
      <c r="R2477" s="259"/>
      <c r="S2477" s="259"/>
      <c r="T2477" s="260"/>
      <c r="AT2477" s="261" t="s">
        <v>148</v>
      </c>
      <c r="AU2477" s="261" t="s">
        <v>83</v>
      </c>
      <c r="AV2477" s="12" t="s">
        <v>83</v>
      </c>
      <c r="AW2477" s="12" t="s">
        <v>30</v>
      </c>
      <c r="AX2477" s="12" t="s">
        <v>73</v>
      </c>
      <c r="AY2477" s="261" t="s">
        <v>139</v>
      </c>
    </row>
    <row r="2478" spans="2:51" s="12" customFormat="1" ht="12">
      <c r="B2478" s="250"/>
      <c r="C2478" s="251"/>
      <c r="D2478" s="252" t="s">
        <v>148</v>
      </c>
      <c r="E2478" s="253" t="s">
        <v>1</v>
      </c>
      <c r="F2478" s="254" t="s">
        <v>2979</v>
      </c>
      <c r="G2478" s="251"/>
      <c r="H2478" s="255">
        <v>12.779</v>
      </c>
      <c r="I2478" s="256"/>
      <c r="J2478" s="251"/>
      <c r="K2478" s="251"/>
      <c r="L2478" s="257"/>
      <c r="M2478" s="258"/>
      <c r="N2478" s="259"/>
      <c r="O2478" s="259"/>
      <c r="P2478" s="259"/>
      <c r="Q2478" s="259"/>
      <c r="R2478" s="259"/>
      <c r="S2478" s="259"/>
      <c r="T2478" s="260"/>
      <c r="AT2478" s="261" t="s">
        <v>148</v>
      </c>
      <c r="AU2478" s="261" t="s">
        <v>83</v>
      </c>
      <c r="AV2478" s="12" t="s">
        <v>83</v>
      </c>
      <c r="AW2478" s="12" t="s">
        <v>30</v>
      </c>
      <c r="AX2478" s="12" t="s">
        <v>73</v>
      </c>
      <c r="AY2478" s="261" t="s">
        <v>139</v>
      </c>
    </row>
    <row r="2479" spans="2:51" s="14" customFormat="1" ht="12">
      <c r="B2479" s="289"/>
      <c r="C2479" s="290"/>
      <c r="D2479" s="252" t="s">
        <v>148</v>
      </c>
      <c r="E2479" s="291" t="s">
        <v>1</v>
      </c>
      <c r="F2479" s="292" t="s">
        <v>2971</v>
      </c>
      <c r="G2479" s="290"/>
      <c r="H2479" s="291" t="s">
        <v>1</v>
      </c>
      <c r="I2479" s="293"/>
      <c r="J2479" s="290"/>
      <c r="K2479" s="290"/>
      <c r="L2479" s="294"/>
      <c r="M2479" s="295"/>
      <c r="N2479" s="296"/>
      <c r="O2479" s="296"/>
      <c r="P2479" s="296"/>
      <c r="Q2479" s="296"/>
      <c r="R2479" s="296"/>
      <c r="S2479" s="296"/>
      <c r="T2479" s="297"/>
      <c r="AT2479" s="298" t="s">
        <v>148</v>
      </c>
      <c r="AU2479" s="298" t="s">
        <v>83</v>
      </c>
      <c r="AV2479" s="14" t="s">
        <v>81</v>
      </c>
      <c r="AW2479" s="14" t="s">
        <v>30</v>
      </c>
      <c r="AX2479" s="14" t="s">
        <v>73</v>
      </c>
      <c r="AY2479" s="298" t="s">
        <v>139</v>
      </c>
    </row>
    <row r="2480" spans="2:51" s="12" customFormat="1" ht="12">
      <c r="B2480" s="250"/>
      <c r="C2480" s="251"/>
      <c r="D2480" s="252" t="s">
        <v>148</v>
      </c>
      <c r="E2480" s="253" t="s">
        <v>1</v>
      </c>
      <c r="F2480" s="254" t="s">
        <v>2980</v>
      </c>
      <c r="G2480" s="251"/>
      <c r="H2480" s="255">
        <v>15.537</v>
      </c>
      <c r="I2480" s="256"/>
      <c r="J2480" s="251"/>
      <c r="K2480" s="251"/>
      <c r="L2480" s="257"/>
      <c r="M2480" s="258"/>
      <c r="N2480" s="259"/>
      <c r="O2480" s="259"/>
      <c r="P2480" s="259"/>
      <c r="Q2480" s="259"/>
      <c r="R2480" s="259"/>
      <c r="S2480" s="259"/>
      <c r="T2480" s="260"/>
      <c r="AT2480" s="261" t="s">
        <v>148</v>
      </c>
      <c r="AU2480" s="261" t="s">
        <v>83</v>
      </c>
      <c r="AV2480" s="12" t="s">
        <v>83</v>
      </c>
      <c r="AW2480" s="12" t="s">
        <v>30</v>
      </c>
      <c r="AX2480" s="12" t="s">
        <v>73</v>
      </c>
      <c r="AY2480" s="261" t="s">
        <v>139</v>
      </c>
    </row>
    <row r="2481" spans="2:51" s="13" customFormat="1" ht="12">
      <c r="B2481" s="262"/>
      <c r="C2481" s="263"/>
      <c r="D2481" s="252" t="s">
        <v>148</v>
      </c>
      <c r="E2481" s="264" t="s">
        <v>1</v>
      </c>
      <c r="F2481" s="265" t="s">
        <v>150</v>
      </c>
      <c r="G2481" s="263"/>
      <c r="H2481" s="266">
        <v>118.536</v>
      </c>
      <c r="I2481" s="267"/>
      <c r="J2481" s="263"/>
      <c r="K2481" s="263"/>
      <c r="L2481" s="268"/>
      <c r="M2481" s="269"/>
      <c r="N2481" s="270"/>
      <c r="O2481" s="270"/>
      <c r="P2481" s="270"/>
      <c r="Q2481" s="270"/>
      <c r="R2481" s="270"/>
      <c r="S2481" s="270"/>
      <c r="T2481" s="271"/>
      <c r="AT2481" s="272" t="s">
        <v>148</v>
      </c>
      <c r="AU2481" s="272" t="s">
        <v>83</v>
      </c>
      <c r="AV2481" s="13" t="s">
        <v>146</v>
      </c>
      <c r="AW2481" s="13" t="s">
        <v>30</v>
      </c>
      <c r="AX2481" s="13" t="s">
        <v>81</v>
      </c>
      <c r="AY2481" s="272" t="s">
        <v>139</v>
      </c>
    </row>
    <row r="2482" spans="2:65" s="1" customFormat="1" ht="24" customHeight="1">
      <c r="B2482" s="38"/>
      <c r="C2482" s="273" t="s">
        <v>2981</v>
      </c>
      <c r="D2482" s="273" t="s">
        <v>174</v>
      </c>
      <c r="E2482" s="274" t="s">
        <v>2982</v>
      </c>
      <c r="F2482" s="275" t="s">
        <v>2983</v>
      </c>
      <c r="G2482" s="276" t="s">
        <v>433</v>
      </c>
      <c r="H2482" s="277">
        <v>636.73</v>
      </c>
      <c r="I2482" s="278"/>
      <c r="J2482" s="279">
        <f>ROUND(I2482*H2482,2)</f>
        <v>0</v>
      </c>
      <c r="K2482" s="275" t="s">
        <v>145</v>
      </c>
      <c r="L2482" s="280"/>
      <c r="M2482" s="281" t="s">
        <v>1</v>
      </c>
      <c r="N2482" s="282" t="s">
        <v>38</v>
      </c>
      <c r="O2482" s="86"/>
      <c r="P2482" s="246">
        <f>O2482*H2482</f>
        <v>0</v>
      </c>
      <c r="Q2482" s="246">
        <v>0.003</v>
      </c>
      <c r="R2482" s="246">
        <f>Q2482*H2482</f>
        <v>1.91019</v>
      </c>
      <c r="S2482" s="246">
        <v>0</v>
      </c>
      <c r="T2482" s="247">
        <f>S2482*H2482</f>
        <v>0</v>
      </c>
      <c r="AR2482" s="248" t="s">
        <v>609</v>
      </c>
      <c r="AT2482" s="248" t="s">
        <v>174</v>
      </c>
      <c r="AU2482" s="248" t="s">
        <v>83</v>
      </c>
      <c r="AY2482" s="17" t="s">
        <v>139</v>
      </c>
      <c r="BE2482" s="249">
        <f>IF(N2482="základní",J2482,0)</f>
        <v>0</v>
      </c>
      <c r="BF2482" s="249">
        <f>IF(N2482="snížená",J2482,0)</f>
        <v>0</v>
      </c>
      <c r="BG2482" s="249">
        <f>IF(N2482="zákl. přenesená",J2482,0)</f>
        <v>0</v>
      </c>
      <c r="BH2482" s="249">
        <f>IF(N2482="sníž. přenesená",J2482,0)</f>
        <v>0</v>
      </c>
      <c r="BI2482" s="249">
        <f>IF(N2482="nulová",J2482,0)</f>
        <v>0</v>
      </c>
      <c r="BJ2482" s="17" t="s">
        <v>81</v>
      </c>
      <c r="BK2482" s="249">
        <f>ROUND(I2482*H2482,2)</f>
        <v>0</v>
      </c>
      <c r="BL2482" s="17" t="s">
        <v>230</v>
      </c>
      <c r="BM2482" s="248" t="s">
        <v>2984</v>
      </c>
    </row>
    <row r="2483" spans="2:51" s="12" customFormat="1" ht="12">
      <c r="B2483" s="250"/>
      <c r="C2483" s="251"/>
      <c r="D2483" s="252" t="s">
        <v>148</v>
      </c>
      <c r="E2483" s="253" t="s">
        <v>1</v>
      </c>
      <c r="F2483" s="254" t="s">
        <v>2985</v>
      </c>
      <c r="G2483" s="251"/>
      <c r="H2483" s="255">
        <v>636.73</v>
      </c>
      <c r="I2483" s="256"/>
      <c r="J2483" s="251"/>
      <c r="K2483" s="251"/>
      <c r="L2483" s="257"/>
      <c r="M2483" s="258"/>
      <c r="N2483" s="259"/>
      <c r="O2483" s="259"/>
      <c r="P2483" s="259"/>
      <c r="Q2483" s="259"/>
      <c r="R2483" s="259"/>
      <c r="S2483" s="259"/>
      <c r="T2483" s="260"/>
      <c r="AT2483" s="261" t="s">
        <v>148</v>
      </c>
      <c r="AU2483" s="261" t="s">
        <v>83</v>
      </c>
      <c r="AV2483" s="12" t="s">
        <v>83</v>
      </c>
      <c r="AW2483" s="12" t="s">
        <v>30</v>
      </c>
      <c r="AX2483" s="12" t="s">
        <v>73</v>
      </c>
      <c r="AY2483" s="261" t="s">
        <v>139</v>
      </c>
    </row>
    <row r="2484" spans="2:51" s="13" customFormat="1" ht="12">
      <c r="B2484" s="262"/>
      <c r="C2484" s="263"/>
      <c r="D2484" s="252" t="s">
        <v>148</v>
      </c>
      <c r="E2484" s="264" t="s">
        <v>1</v>
      </c>
      <c r="F2484" s="265" t="s">
        <v>150</v>
      </c>
      <c r="G2484" s="263"/>
      <c r="H2484" s="266">
        <v>636.73</v>
      </c>
      <c r="I2484" s="267"/>
      <c r="J2484" s="263"/>
      <c r="K2484" s="263"/>
      <c r="L2484" s="268"/>
      <c r="M2484" s="269"/>
      <c r="N2484" s="270"/>
      <c r="O2484" s="270"/>
      <c r="P2484" s="270"/>
      <c r="Q2484" s="270"/>
      <c r="R2484" s="270"/>
      <c r="S2484" s="270"/>
      <c r="T2484" s="271"/>
      <c r="AT2484" s="272" t="s">
        <v>148</v>
      </c>
      <c r="AU2484" s="272" t="s">
        <v>83</v>
      </c>
      <c r="AV2484" s="13" t="s">
        <v>146</v>
      </c>
      <c r="AW2484" s="13" t="s">
        <v>30</v>
      </c>
      <c r="AX2484" s="13" t="s">
        <v>81</v>
      </c>
      <c r="AY2484" s="272" t="s">
        <v>139</v>
      </c>
    </row>
    <row r="2485" spans="2:65" s="1" customFormat="1" ht="24" customHeight="1">
      <c r="B2485" s="38"/>
      <c r="C2485" s="273" t="s">
        <v>2986</v>
      </c>
      <c r="D2485" s="273" t="s">
        <v>174</v>
      </c>
      <c r="E2485" s="274" t="s">
        <v>2987</v>
      </c>
      <c r="F2485" s="275" t="s">
        <v>2988</v>
      </c>
      <c r="G2485" s="276" t="s">
        <v>433</v>
      </c>
      <c r="H2485" s="277">
        <v>7.45</v>
      </c>
      <c r="I2485" s="278"/>
      <c r="J2485" s="279">
        <f>ROUND(I2485*H2485,2)</f>
        <v>0</v>
      </c>
      <c r="K2485" s="275" t="s">
        <v>145</v>
      </c>
      <c r="L2485" s="280"/>
      <c r="M2485" s="281" t="s">
        <v>1</v>
      </c>
      <c r="N2485" s="282" t="s">
        <v>38</v>
      </c>
      <c r="O2485" s="86"/>
      <c r="P2485" s="246">
        <f>O2485*H2485</f>
        <v>0</v>
      </c>
      <c r="Q2485" s="246">
        <v>0.0195</v>
      </c>
      <c r="R2485" s="246">
        <f>Q2485*H2485</f>
        <v>0.14527500000000002</v>
      </c>
      <c r="S2485" s="246">
        <v>0</v>
      </c>
      <c r="T2485" s="247">
        <f>S2485*H2485</f>
        <v>0</v>
      </c>
      <c r="AR2485" s="248" t="s">
        <v>609</v>
      </c>
      <c r="AT2485" s="248" t="s">
        <v>174</v>
      </c>
      <c r="AU2485" s="248" t="s">
        <v>83</v>
      </c>
      <c r="AY2485" s="17" t="s">
        <v>139</v>
      </c>
      <c r="BE2485" s="249">
        <f>IF(N2485="základní",J2485,0)</f>
        <v>0</v>
      </c>
      <c r="BF2485" s="249">
        <f>IF(N2485="snížená",J2485,0)</f>
        <v>0</v>
      </c>
      <c r="BG2485" s="249">
        <f>IF(N2485="zákl. přenesená",J2485,0)</f>
        <v>0</v>
      </c>
      <c r="BH2485" s="249">
        <f>IF(N2485="sníž. přenesená",J2485,0)</f>
        <v>0</v>
      </c>
      <c r="BI2485" s="249">
        <f>IF(N2485="nulová",J2485,0)</f>
        <v>0</v>
      </c>
      <c r="BJ2485" s="17" t="s">
        <v>81</v>
      </c>
      <c r="BK2485" s="249">
        <f>ROUND(I2485*H2485,2)</f>
        <v>0</v>
      </c>
      <c r="BL2485" s="17" t="s">
        <v>230</v>
      </c>
      <c r="BM2485" s="248" t="s">
        <v>2989</v>
      </c>
    </row>
    <row r="2486" spans="2:51" s="14" customFormat="1" ht="12">
      <c r="B2486" s="289"/>
      <c r="C2486" s="290"/>
      <c r="D2486" s="252" t="s">
        <v>148</v>
      </c>
      <c r="E2486" s="291" t="s">
        <v>1</v>
      </c>
      <c r="F2486" s="292" t="s">
        <v>2702</v>
      </c>
      <c r="G2486" s="290"/>
      <c r="H2486" s="291" t="s">
        <v>1</v>
      </c>
      <c r="I2486" s="293"/>
      <c r="J2486" s="290"/>
      <c r="K2486" s="290"/>
      <c r="L2486" s="294"/>
      <c r="M2486" s="295"/>
      <c r="N2486" s="296"/>
      <c r="O2486" s="296"/>
      <c r="P2486" s="296"/>
      <c r="Q2486" s="296"/>
      <c r="R2486" s="296"/>
      <c r="S2486" s="296"/>
      <c r="T2486" s="297"/>
      <c r="AT2486" s="298" t="s">
        <v>148</v>
      </c>
      <c r="AU2486" s="298" t="s">
        <v>83</v>
      </c>
      <c r="AV2486" s="14" t="s">
        <v>81</v>
      </c>
      <c r="AW2486" s="14" t="s">
        <v>30</v>
      </c>
      <c r="AX2486" s="14" t="s">
        <v>73</v>
      </c>
      <c r="AY2486" s="298" t="s">
        <v>139</v>
      </c>
    </row>
    <row r="2487" spans="2:51" s="12" customFormat="1" ht="12">
      <c r="B2487" s="250"/>
      <c r="C2487" s="251"/>
      <c r="D2487" s="252" t="s">
        <v>148</v>
      </c>
      <c r="E2487" s="253" t="s">
        <v>1</v>
      </c>
      <c r="F2487" s="254" t="s">
        <v>2990</v>
      </c>
      <c r="G2487" s="251"/>
      <c r="H2487" s="255">
        <v>7.45</v>
      </c>
      <c r="I2487" s="256"/>
      <c r="J2487" s="251"/>
      <c r="K2487" s="251"/>
      <c r="L2487" s="257"/>
      <c r="M2487" s="258"/>
      <c r="N2487" s="259"/>
      <c r="O2487" s="259"/>
      <c r="P2487" s="259"/>
      <c r="Q2487" s="259"/>
      <c r="R2487" s="259"/>
      <c r="S2487" s="259"/>
      <c r="T2487" s="260"/>
      <c r="AT2487" s="261" t="s">
        <v>148</v>
      </c>
      <c r="AU2487" s="261" t="s">
        <v>83</v>
      </c>
      <c r="AV2487" s="12" t="s">
        <v>83</v>
      </c>
      <c r="AW2487" s="12" t="s">
        <v>30</v>
      </c>
      <c r="AX2487" s="12" t="s">
        <v>73</v>
      </c>
      <c r="AY2487" s="261" t="s">
        <v>139</v>
      </c>
    </row>
    <row r="2488" spans="2:51" s="13" customFormat="1" ht="12">
      <c r="B2488" s="262"/>
      <c r="C2488" s="263"/>
      <c r="D2488" s="252" t="s">
        <v>148</v>
      </c>
      <c r="E2488" s="264" t="s">
        <v>1</v>
      </c>
      <c r="F2488" s="265" t="s">
        <v>150</v>
      </c>
      <c r="G2488" s="263"/>
      <c r="H2488" s="266">
        <v>7.45</v>
      </c>
      <c r="I2488" s="267"/>
      <c r="J2488" s="263"/>
      <c r="K2488" s="263"/>
      <c r="L2488" s="268"/>
      <c r="M2488" s="269"/>
      <c r="N2488" s="270"/>
      <c r="O2488" s="270"/>
      <c r="P2488" s="270"/>
      <c r="Q2488" s="270"/>
      <c r="R2488" s="270"/>
      <c r="S2488" s="270"/>
      <c r="T2488" s="271"/>
      <c r="AT2488" s="272" t="s">
        <v>148</v>
      </c>
      <c r="AU2488" s="272" t="s">
        <v>83</v>
      </c>
      <c r="AV2488" s="13" t="s">
        <v>146</v>
      </c>
      <c r="AW2488" s="13" t="s">
        <v>30</v>
      </c>
      <c r="AX2488" s="13" t="s">
        <v>81</v>
      </c>
      <c r="AY2488" s="272" t="s">
        <v>139</v>
      </c>
    </row>
    <row r="2489" spans="2:65" s="1" customFormat="1" ht="24" customHeight="1">
      <c r="B2489" s="38"/>
      <c r="C2489" s="237" t="s">
        <v>2991</v>
      </c>
      <c r="D2489" s="237" t="s">
        <v>141</v>
      </c>
      <c r="E2489" s="238" t="s">
        <v>2992</v>
      </c>
      <c r="F2489" s="239" t="s">
        <v>2993</v>
      </c>
      <c r="G2489" s="240" t="s">
        <v>433</v>
      </c>
      <c r="H2489" s="241">
        <v>203.113</v>
      </c>
      <c r="I2489" s="242"/>
      <c r="J2489" s="243">
        <f>ROUND(I2489*H2489,2)</f>
        <v>0</v>
      </c>
      <c r="K2489" s="239" t="s">
        <v>145</v>
      </c>
      <c r="L2489" s="43"/>
      <c r="M2489" s="244" t="s">
        <v>1</v>
      </c>
      <c r="N2489" s="245" t="s">
        <v>38</v>
      </c>
      <c r="O2489" s="86"/>
      <c r="P2489" s="246">
        <f>O2489*H2489</f>
        <v>0</v>
      </c>
      <c r="Q2489" s="246">
        <v>0</v>
      </c>
      <c r="R2489" s="246">
        <f>Q2489*H2489</f>
        <v>0</v>
      </c>
      <c r="S2489" s="246">
        <v>0</v>
      </c>
      <c r="T2489" s="247">
        <f>S2489*H2489</f>
        <v>0</v>
      </c>
      <c r="AR2489" s="248" t="s">
        <v>230</v>
      </c>
      <c r="AT2489" s="248" t="s">
        <v>141</v>
      </c>
      <c r="AU2489" s="248" t="s">
        <v>83</v>
      </c>
      <c r="AY2489" s="17" t="s">
        <v>139</v>
      </c>
      <c r="BE2489" s="249">
        <f>IF(N2489="základní",J2489,0)</f>
        <v>0</v>
      </c>
      <c r="BF2489" s="249">
        <f>IF(N2489="snížená",J2489,0)</f>
        <v>0</v>
      </c>
      <c r="BG2489" s="249">
        <f>IF(N2489="zákl. přenesená",J2489,0)</f>
        <v>0</v>
      </c>
      <c r="BH2489" s="249">
        <f>IF(N2489="sníž. přenesená",J2489,0)</f>
        <v>0</v>
      </c>
      <c r="BI2489" s="249">
        <f>IF(N2489="nulová",J2489,0)</f>
        <v>0</v>
      </c>
      <c r="BJ2489" s="17" t="s">
        <v>81</v>
      </c>
      <c r="BK2489" s="249">
        <f>ROUND(I2489*H2489,2)</f>
        <v>0</v>
      </c>
      <c r="BL2489" s="17" t="s">
        <v>230</v>
      </c>
      <c r="BM2489" s="248" t="s">
        <v>2994</v>
      </c>
    </row>
    <row r="2490" spans="2:51" s="14" customFormat="1" ht="12">
      <c r="B2490" s="289"/>
      <c r="C2490" s="290"/>
      <c r="D2490" s="252" t="s">
        <v>148</v>
      </c>
      <c r="E2490" s="291" t="s">
        <v>1</v>
      </c>
      <c r="F2490" s="292" t="s">
        <v>2995</v>
      </c>
      <c r="G2490" s="290"/>
      <c r="H2490" s="291" t="s">
        <v>1</v>
      </c>
      <c r="I2490" s="293"/>
      <c r="J2490" s="290"/>
      <c r="K2490" s="290"/>
      <c r="L2490" s="294"/>
      <c r="M2490" s="295"/>
      <c r="N2490" s="296"/>
      <c r="O2490" s="296"/>
      <c r="P2490" s="296"/>
      <c r="Q2490" s="296"/>
      <c r="R2490" s="296"/>
      <c r="S2490" s="296"/>
      <c r="T2490" s="297"/>
      <c r="AT2490" s="298" t="s">
        <v>148</v>
      </c>
      <c r="AU2490" s="298" t="s">
        <v>83</v>
      </c>
      <c r="AV2490" s="14" t="s">
        <v>81</v>
      </c>
      <c r="AW2490" s="14" t="s">
        <v>30</v>
      </c>
      <c r="AX2490" s="14" t="s">
        <v>73</v>
      </c>
      <c r="AY2490" s="298" t="s">
        <v>139</v>
      </c>
    </row>
    <row r="2491" spans="2:51" s="14" customFormat="1" ht="12">
      <c r="B2491" s="289"/>
      <c r="C2491" s="290"/>
      <c r="D2491" s="252" t="s">
        <v>148</v>
      </c>
      <c r="E2491" s="291" t="s">
        <v>1</v>
      </c>
      <c r="F2491" s="292" t="s">
        <v>1646</v>
      </c>
      <c r="G2491" s="290"/>
      <c r="H2491" s="291" t="s">
        <v>1</v>
      </c>
      <c r="I2491" s="293"/>
      <c r="J2491" s="290"/>
      <c r="K2491" s="290"/>
      <c r="L2491" s="294"/>
      <c r="M2491" s="295"/>
      <c r="N2491" s="296"/>
      <c r="O2491" s="296"/>
      <c r="P2491" s="296"/>
      <c r="Q2491" s="296"/>
      <c r="R2491" s="296"/>
      <c r="S2491" s="296"/>
      <c r="T2491" s="297"/>
      <c r="AT2491" s="298" t="s">
        <v>148</v>
      </c>
      <c r="AU2491" s="298" t="s">
        <v>83</v>
      </c>
      <c r="AV2491" s="14" t="s">
        <v>81</v>
      </c>
      <c r="AW2491" s="14" t="s">
        <v>30</v>
      </c>
      <c r="AX2491" s="14" t="s">
        <v>73</v>
      </c>
      <c r="AY2491" s="298" t="s">
        <v>139</v>
      </c>
    </row>
    <row r="2492" spans="2:51" s="12" customFormat="1" ht="12">
      <c r="B2492" s="250"/>
      <c r="C2492" s="251"/>
      <c r="D2492" s="252" t="s">
        <v>148</v>
      </c>
      <c r="E2492" s="253" t="s">
        <v>1</v>
      </c>
      <c r="F2492" s="254" t="s">
        <v>2996</v>
      </c>
      <c r="G2492" s="251"/>
      <c r="H2492" s="255">
        <v>45.75</v>
      </c>
      <c r="I2492" s="256"/>
      <c r="J2492" s="251"/>
      <c r="K2492" s="251"/>
      <c r="L2492" s="257"/>
      <c r="M2492" s="258"/>
      <c r="N2492" s="259"/>
      <c r="O2492" s="259"/>
      <c r="P2492" s="259"/>
      <c r="Q2492" s="259"/>
      <c r="R2492" s="259"/>
      <c r="S2492" s="259"/>
      <c r="T2492" s="260"/>
      <c r="AT2492" s="261" t="s">
        <v>148</v>
      </c>
      <c r="AU2492" s="261" t="s">
        <v>83</v>
      </c>
      <c r="AV2492" s="12" t="s">
        <v>83</v>
      </c>
      <c r="AW2492" s="12" t="s">
        <v>30</v>
      </c>
      <c r="AX2492" s="12" t="s">
        <v>73</v>
      </c>
      <c r="AY2492" s="261" t="s">
        <v>139</v>
      </c>
    </row>
    <row r="2493" spans="2:51" s="12" customFormat="1" ht="12">
      <c r="B2493" s="250"/>
      <c r="C2493" s="251"/>
      <c r="D2493" s="252" t="s">
        <v>148</v>
      </c>
      <c r="E2493" s="253" t="s">
        <v>1</v>
      </c>
      <c r="F2493" s="254" t="s">
        <v>2997</v>
      </c>
      <c r="G2493" s="251"/>
      <c r="H2493" s="255">
        <v>69.5</v>
      </c>
      <c r="I2493" s="256"/>
      <c r="J2493" s="251"/>
      <c r="K2493" s="251"/>
      <c r="L2493" s="257"/>
      <c r="M2493" s="258"/>
      <c r="N2493" s="259"/>
      <c r="O2493" s="259"/>
      <c r="P2493" s="259"/>
      <c r="Q2493" s="259"/>
      <c r="R2493" s="259"/>
      <c r="S2493" s="259"/>
      <c r="T2493" s="260"/>
      <c r="AT2493" s="261" t="s">
        <v>148</v>
      </c>
      <c r="AU2493" s="261" t="s">
        <v>83</v>
      </c>
      <c r="AV2493" s="12" t="s">
        <v>83</v>
      </c>
      <c r="AW2493" s="12" t="s">
        <v>30</v>
      </c>
      <c r="AX2493" s="12" t="s">
        <v>73</v>
      </c>
      <c r="AY2493" s="261" t="s">
        <v>139</v>
      </c>
    </row>
    <row r="2494" spans="2:51" s="12" customFormat="1" ht="12">
      <c r="B2494" s="250"/>
      <c r="C2494" s="251"/>
      <c r="D2494" s="252" t="s">
        <v>148</v>
      </c>
      <c r="E2494" s="253" t="s">
        <v>1</v>
      </c>
      <c r="F2494" s="254" t="s">
        <v>2998</v>
      </c>
      <c r="G2494" s="251"/>
      <c r="H2494" s="255">
        <v>6</v>
      </c>
      <c r="I2494" s="256"/>
      <c r="J2494" s="251"/>
      <c r="K2494" s="251"/>
      <c r="L2494" s="257"/>
      <c r="M2494" s="258"/>
      <c r="N2494" s="259"/>
      <c r="O2494" s="259"/>
      <c r="P2494" s="259"/>
      <c r="Q2494" s="259"/>
      <c r="R2494" s="259"/>
      <c r="S2494" s="259"/>
      <c r="T2494" s="260"/>
      <c r="AT2494" s="261" t="s">
        <v>148</v>
      </c>
      <c r="AU2494" s="261" t="s">
        <v>83</v>
      </c>
      <c r="AV2494" s="12" t="s">
        <v>83</v>
      </c>
      <c r="AW2494" s="12" t="s">
        <v>30</v>
      </c>
      <c r="AX2494" s="12" t="s">
        <v>73</v>
      </c>
      <c r="AY2494" s="261" t="s">
        <v>139</v>
      </c>
    </row>
    <row r="2495" spans="2:51" s="12" customFormat="1" ht="12">
      <c r="B2495" s="250"/>
      <c r="C2495" s="251"/>
      <c r="D2495" s="252" t="s">
        <v>148</v>
      </c>
      <c r="E2495" s="253" t="s">
        <v>1</v>
      </c>
      <c r="F2495" s="254" t="s">
        <v>2999</v>
      </c>
      <c r="G2495" s="251"/>
      <c r="H2495" s="255">
        <v>10.8</v>
      </c>
      <c r="I2495" s="256"/>
      <c r="J2495" s="251"/>
      <c r="K2495" s="251"/>
      <c r="L2495" s="257"/>
      <c r="M2495" s="258"/>
      <c r="N2495" s="259"/>
      <c r="O2495" s="259"/>
      <c r="P2495" s="259"/>
      <c r="Q2495" s="259"/>
      <c r="R2495" s="259"/>
      <c r="S2495" s="259"/>
      <c r="T2495" s="260"/>
      <c r="AT2495" s="261" t="s">
        <v>148</v>
      </c>
      <c r="AU2495" s="261" t="s">
        <v>83</v>
      </c>
      <c r="AV2495" s="12" t="s">
        <v>83</v>
      </c>
      <c r="AW2495" s="12" t="s">
        <v>30</v>
      </c>
      <c r="AX2495" s="12" t="s">
        <v>73</v>
      </c>
      <c r="AY2495" s="261" t="s">
        <v>139</v>
      </c>
    </row>
    <row r="2496" spans="2:51" s="12" customFormat="1" ht="12">
      <c r="B2496" s="250"/>
      <c r="C2496" s="251"/>
      <c r="D2496" s="252" t="s">
        <v>148</v>
      </c>
      <c r="E2496" s="253" t="s">
        <v>1</v>
      </c>
      <c r="F2496" s="254" t="s">
        <v>3000</v>
      </c>
      <c r="G2496" s="251"/>
      <c r="H2496" s="255">
        <v>2.86</v>
      </c>
      <c r="I2496" s="256"/>
      <c r="J2496" s="251"/>
      <c r="K2496" s="251"/>
      <c r="L2496" s="257"/>
      <c r="M2496" s="258"/>
      <c r="N2496" s="259"/>
      <c r="O2496" s="259"/>
      <c r="P2496" s="259"/>
      <c r="Q2496" s="259"/>
      <c r="R2496" s="259"/>
      <c r="S2496" s="259"/>
      <c r="T2496" s="260"/>
      <c r="AT2496" s="261" t="s">
        <v>148</v>
      </c>
      <c r="AU2496" s="261" t="s">
        <v>83</v>
      </c>
      <c r="AV2496" s="12" t="s">
        <v>83</v>
      </c>
      <c r="AW2496" s="12" t="s">
        <v>30</v>
      </c>
      <c r="AX2496" s="12" t="s">
        <v>73</v>
      </c>
      <c r="AY2496" s="261" t="s">
        <v>139</v>
      </c>
    </row>
    <row r="2497" spans="2:51" s="12" customFormat="1" ht="12">
      <c r="B2497" s="250"/>
      <c r="C2497" s="251"/>
      <c r="D2497" s="252" t="s">
        <v>148</v>
      </c>
      <c r="E2497" s="253" t="s">
        <v>1</v>
      </c>
      <c r="F2497" s="254" t="s">
        <v>3001</v>
      </c>
      <c r="G2497" s="251"/>
      <c r="H2497" s="255">
        <v>3.6</v>
      </c>
      <c r="I2497" s="256"/>
      <c r="J2497" s="251"/>
      <c r="K2497" s="251"/>
      <c r="L2497" s="257"/>
      <c r="M2497" s="258"/>
      <c r="N2497" s="259"/>
      <c r="O2497" s="259"/>
      <c r="P2497" s="259"/>
      <c r="Q2497" s="259"/>
      <c r="R2497" s="259"/>
      <c r="S2497" s="259"/>
      <c r="T2497" s="260"/>
      <c r="AT2497" s="261" t="s">
        <v>148</v>
      </c>
      <c r="AU2497" s="261" t="s">
        <v>83</v>
      </c>
      <c r="AV2497" s="12" t="s">
        <v>83</v>
      </c>
      <c r="AW2497" s="12" t="s">
        <v>30</v>
      </c>
      <c r="AX2497" s="12" t="s">
        <v>73</v>
      </c>
      <c r="AY2497" s="261" t="s">
        <v>139</v>
      </c>
    </row>
    <row r="2498" spans="2:51" s="14" customFormat="1" ht="12">
      <c r="B2498" s="289"/>
      <c r="C2498" s="290"/>
      <c r="D2498" s="252" t="s">
        <v>148</v>
      </c>
      <c r="E2498" s="291" t="s">
        <v>1</v>
      </c>
      <c r="F2498" s="292" t="s">
        <v>1650</v>
      </c>
      <c r="G2498" s="290"/>
      <c r="H2498" s="291" t="s">
        <v>1</v>
      </c>
      <c r="I2498" s="293"/>
      <c r="J2498" s="290"/>
      <c r="K2498" s="290"/>
      <c r="L2498" s="294"/>
      <c r="M2498" s="295"/>
      <c r="N2498" s="296"/>
      <c r="O2498" s="296"/>
      <c r="P2498" s="296"/>
      <c r="Q2498" s="296"/>
      <c r="R2498" s="296"/>
      <c r="S2498" s="296"/>
      <c r="T2498" s="297"/>
      <c r="AT2498" s="298" t="s">
        <v>148</v>
      </c>
      <c r="AU2498" s="298" t="s">
        <v>83</v>
      </c>
      <c r="AV2498" s="14" t="s">
        <v>81</v>
      </c>
      <c r="AW2498" s="14" t="s">
        <v>30</v>
      </c>
      <c r="AX2498" s="14" t="s">
        <v>73</v>
      </c>
      <c r="AY2498" s="298" t="s">
        <v>139</v>
      </c>
    </row>
    <row r="2499" spans="2:51" s="12" customFormat="1" ht="12">
      <c r="B2499" s="250"/>
      <c r="C2499" s="251"/>
      <c r="D2499" s="252" t="s">
        <v>148</v>
      </c>
      <c r="E2499" s="253" t="s">
        <v>1</v>
      </c>
      <c r="F2499" s="254" t="s">
        <v>3002</v>
      </c>
      <c r="G2499" s="251"/>
      <c r="H2499" s="255">
        <v>22.89</v>
      </c>
      <c r="I2499" s="256"/>
      <c r="J2499" s="251"/>
      <c r="K2499" s="251"/>
      <c r="L2499" s="257"/>
      <c r="M2499" s="258"/>
      <c r="N2499" s="259"/>
      <c r="O2499" s="259"/>
      <c r="P2499" s="259"/>
      <c r="Q2499" s="259"/>
      <c r="R2499" s="259"/>
      <c r="S2499" s="259"/>
      <c r="T2499" s="260"/>
      <c r="AT2499" s="261" t="s">
        <v>148</v>
      </c>
      <c r="AU2499" s="261" t="s">
        <v>83</v>
      </c>
      <c r="AV2499" s="12" t="s">
        <v>83</v>
      </c>
      <c r="AW2499" s="12" t="s">
        <v>30</v>
      </c>
      <c r="AX2499" s="12" t="s">
        <v>73</v>
      </c>
      <c r="AY2499" s="261" t="s">
        <v>139</v>
      </c>
    </row>
    <row r="2500" spans="2:51" s="12" customFormat="1" ht="12">
      <c r="B2500" s="250"/>
      <c r="C2500" s="251"/>
      <c r="D2500" s="252" t="s">
        <v>148</v>
      </c>
      <c r="E2500" s="253" t="s">
        <v>1</v>
      </c>
      <c r="F2500" s="254" t="s">
        <v>3003</v>
      </c>
      <c r="G2500" s="251"/>
      <c r="H2500" s="255">
        <v>13.325</v>
      </c>
      <c r="I2500" s="256"/>
      <c r="J2500" s="251"/>
      <c r="K2500" s="251"/>
      <c r="L2500" s="257"/>
      <c r="M2500" s="258"/>
      <c r="N2500" s="259"/>
      <c r="O2500" s="259"/>
      <c r="P2500" s="259"/>
      <c r="Q2500" s="259"/>
      <c r="R2500" s="259"/>
      <c r="S2500" s="259"/>
      <c r="T2500" s="260"/>
      <c r="AT2500" s="261" t="s">
        <v>148</v>
      </c>
      <c r="AU2500" s="261" t="s">
        <v>83</v>
      </c>
      <c r="AV2500" s="12" t="s">
        <v>83</v>
      </c>
      <c r="AW2500" s="12" t="s">
        <v>30</v>
      </c>
      <c r="AX2500" s="12" t="s">
        <v>73</v>
      </c>
      <c r="AY2500" s="261" t="s">
        <v>139</v>
      </c>
    </row>
    <row r="2501" spans="2:51" s="12" customFormat="1" ht="12">
      <c r="B2501" s="250"/>
      <c r="C2501" s="251"/>
      <c r="D2501" s="252" t="s">
        <v>148</v>
      </c>
      <c r="E2501" s="253" t="s">
        <v>1</v>
      </c>
      <c r="F2501" s="254" t="s">
        <v>3004</v>
      </c>
      <c r="G2501" s="251"/>
      <c r="H2501" s="255">
        <v>16.18</v>
      </c>
      <c r="I2501" s="256"/>
      <c r="J2501" s="251"/>
      <c r="K2501" s="251"/>
      <c r="L2501" s="257"/>
      <c r="M2501" s="258"/>
      <c r="N2501" s="259"/>
      <c r="O2501" s="259"/>
      <c r="P2501" s="259"/>
      <c r="Q2501" s="259"/>
      <c r="R2501" s="259"/>
      <c r="S2501" s="259"/>
      <c r="T2501" s="260"/>
      <c r="AT2501" s="261" t="s">
        <v>148</v>
      </c>
      <c r="AU2501" s="261" t="s">
        <v>83</v>
      </c>
      <c r="AV2501" s="12" t="s">
        <v>83</v>
      </c>
      <c r="AW2501" s="12" t="s">
        <v>30</v>
      </c>
      <c r="AX2501" s="12" t="s">
        <v>73</v>
      </c>
      <c r="AY2501" s="261" t="s">
        <v>139</v>
      </c>
    </row>
    <row r="2502" spans="2:51" s="12" customFormat="1" ht="12">
      <c r="B2502" s="250"/>
      <c r="C2502" s="251"/>
      <c r="D2502" s="252" t="s">
        <v>148</v>
      </c>
      <c r="E2502" s="253" t="s">
        <v>1</v>
      </c>
      <c r="F2502" s="254" t="s">
        <v>3005</v>
      </c>
      <c r="G2502" s="251"/>
      <c r="H2502" s="255">
        <v>12.208</v>
      </c>
      <c r="I2502" s="256"/>
      <c r="J2502" s="251"/>
      <c r="K2502" s="251"/>
      <c r="L2502" s="257"/>
      <c r="M2502" s="258"/>
      <c r="N2502" s="259"/>
      <c r="O2502" s="259"/>
      <c r="P2502" s="259"/>
      <c r="Q2502" s="259"/>
      <c r="R2502" s="259"/>
      <c r="S2502" s="259"/>
      <c r="T2502" s="260"/>
      <c r="AT2502" s="261" t="s">
        <v>148</v>
      </c>
      <c r="AU2502" s="261" t="s">
        <v>83</v>
      </c>
      <c r="AV2502" s="12" t="s">
        <v>83</v>
      </c>
      <c r="AW2502" s="12" t="s">
        <v>30</v>
      </c>
      <c r="AX2502" s="12" t="s">
        <v>73</v>
      </c>
      <c r="AY2502" s="261" t="s">
        <v>139</v>
      </c>
    </row>
    <row r="2503" spans="2:51" s="13" customFormat="1" ht="12">
      <c r="B2503" s="262"/>
      <c r="C2503" s="263"/>
      <c r="D2503" s="252" t="s">
        <v>148</v>
      </c>
      <c r="E2503" s="264" t="s">
        <v>1</v>
      </c>
      <c r="F2503" s="265" t="s">
        <v>150</v>
      </c>
      <c r="G2503" s="263"/>
      <c r="H2503" s="266">
        <v>203.11300000000003</v>
      </c>
      <c r="I2503" s="267"/>
      <c r="J2503" s="263"/>
      <c r="K2503" s="263"/>
      <c r="L2503" s="268"/>
      <c r="M2503" s="269"/>
      <c r="N2503" s="270"/>
      <c r="O2503" s="270"/>
      <c r="P2503" s="270"/>
      <c r="Q2503" s="270"/>
      <c r="R2503" s="270"/>
      <c r="S2503" s="270"/>
      <c r="T2503" s="271"/>
      <c r="AT2503" s="272" t="s">
        <v>148</v>
      </c>
      <c r="AU2503" s="272" t="s">
        <v>83</v>
      </c>
      <c r="AV2503" s="13" t="s">
        <v>146</v>
      </c>
      <c r="AW2503" s="13" t="s">
        <v>30</v>
      </c>
      <c r="AX2503" s="13" t="s">
        <v>81</v>
      </c>
      <c r="AY2503" s="272" t="s">
        <v>139</v>
      </c>
    </row>
    <row r="2504" spans="2:65" s="1" customFormat="1" ht="24" customHeight="1">
      <c r="B2504" s="38"/>
      <c r="C2504" s="273" t="s">
        <v>3006</v>
      </c>
      <c r="D2504" s="273" t="s">
        <v>174</v>
      </c>
      <c r="E2504" s="274" t="s">
        <v>3007</v>
      </c>
      <c r="F2504" s="275" t="s">
        <v>3008</v>
      </c>
      <c r="G2504" s="276" t="s">
        <v>433</v>
      </c>
      <c r="H2504" s="277">
        <v>207.175</v>
      </c>
      <c r="I2504" s="278"/>
      <c r="J2504" s="279">
        <f>ROUND(I2504*H2504,2)</f>
        <v>0</v>
      </c>
      <c r="K2504" s="275" t="s">
        <v>145</v>
      </c>
      <c r="L2504" s="280"/>
      <c r="M2504" s="281" t="s">
        <v>1</v>
      </c>
      <c r="N2504" s="282" t="s">
        <v>38</v>
      </c>
      <c r="O2504" s="86"/>
      <c r="P2504" s="246">
        <f>O2504*H2504</f>
        <v>0</v>
      </c>
      <c r="Q2504" s="246">
        <v>0.00184</v>
      </c>
      <c r="R2504" s="246">
        <f>Q2504*H2504</f>
        <v>0.38120200000000004</v>
      </c>
      <c r="S2504" s="246">
        <v>0</v>
      </c>
      <c r="T2504" s="247">
        <f>S2504*H2504</f>
        <v>0</v>
      </c>
      <c r="AR2504" s="248" t="s">
        <v>609</v>
      </c>
      <c r="AT2504" s="248" t="s">
        <v>174</v>
      </c>
      <c r="AU2504" s="248" t="s">
        <v>83</v>
      </c>
      <c r="AY2504" s="17" t="s">
        <v>139</v>
      </c>
      <c r="BE2504" s="249">
        <f>IF(N2504="základní",J2504,0)</f>
        <v>0</v>
      </c>
      <c r="BF2504" s="249">
        <f>IF(N2504="snížená",J2504,0)</f>
        <v>0</v>
      </c>
      <c r="BG2504" s="249">
        <f>IF(N2504="zákl. přenesená",J2504,0)</f>
        <v>0</v>
      </c>
      <c r="BH2504" s="249">
        <f>IF(N2504="sníž. přenesená",J2504,0)</f>
        <v>0</v>
      </c>
      <c r="BI2504" s="249">
        <f>IF(N2504="nulová",J2504,0)</f>
        <v>0</v>
      </c>
      <c r="BJ2504" s="17" t="s">
        <v>81</v>
      </c>
      <c r="BK2504" s="249">
        <f>ROUND(I2504*H2504,2)</f>
        <v>0</v>
      </c>
      <c r="BL2504" s="17" t="s">
        <v>230</v>
      </c>
      <c r="BM2504" s="248" t="s">
        <v>3009</v>
      </c>
    </row>
    <row r="2505" spans="2:51" s="12" customFormat="1" ht="12">
      <c r="B2505" s="250"/>
      <c r="C2505" s="251"/>
      <c r="D2505" s="252" t="s">
        <v>148</v>
      </c>
      <c r="E2505" s="253" t="s">
        <v>1</v>
      </c>
      <c r="F2505" s="254" t="s">
        <v>3010</v>
      </c>
      <c r="G2505" s="251"/>
      <c r="H2505" s="255">
        <v>207.175</v>
      </c>
      <c r="I2505" s="256"/>
      <c r="J2505" s="251"/>
      <c r="K2505" s="251"/>
      <c r="L2505" s="257"/>
      <c r="M2505" s="258"/>
      <c r="N2505" s="259"/>
      <c r="O2505" s="259"/>
      <c r="P2505" s="259"/>
      <c r="Q2505" s="259"/>
      <c r="R2505" s="259"/>
      <c r="S2505" s="259"/>
      <c r="T2505" s="260"/>
      <c r="AT2505" s="261" t="s">
        <v>148</v>
      </c>
      <c r="AU2505" s="261" t="s">
        <v>83</v>
      </c>
      <c r="AV2505" s="12" t="s">
        <v>83</v>
      </c>
      <c r="AW2505" s="12" t="s">
        <v>30</v>
      </c>
      <c r="AX2505" s="12" t="s">
        <v>73</v>
      </c>
      <c r="AY2505" s="261" t="s">
        <v>139</v>
      </c>
    </row>
    <row r="2506" spans="2:51" s="13" customFormat="1" ht="12">
      <c r="B2506" s="262"/>
      <c r="C2506" s="263"/>
      <c r="D2506" s="252" t="s">
        <v>148</v>
      </c>
      <c r="E2506" s="264" t="s">
        <v>1</v>
      </c>
      <c r="F2506" s="265" t="s">
        <v>150</v>
      </c>
      <c r="G2506" s="263"/>
      <c r="H2506" s="266">
        <v>207.175</v>
      </c>
      <c r="I2506" s="267"/>
      <c r="J2506" s="263"/>
      <c r="K2506" s="263"/>
      <c r="L2506" s="268"/>
      <c r="M2506" s="269"/>
      <c r="N2506" s="270"/>
      <c r="O2506" s="270"/>
      <c r="P2506" s="270"/>
      <c r="Q2506" s="270"/>
      <c r="R2506" s="270"/>
      <c r="S2506" s="270"/>
      <c r="T2506" s="271"/>
      <c r="AT2506" s="272" t="s">
        <v>148</v>
      </c>
      <c r="AU2506" s="272" t="s">
        <v>83</v>
      </c>
      <c r="AV2506" s="13" t="s">
        <v>146</v>
      </c>
      <c r="AW2506" s="13" t="s">
        <v>30</v>
      </c>
      <c r="AX2506" s="13" t="s">
        <v>81</v>
      </c>
      <c r="AY2506" s="272" t="s">
        <v>139</v>
      </c>
    </row>
    <row r="2507" spans="2:65" s="1" customFormat="1" ht="24" customHeight="1">
      <c r="B2507" s="38"/>
      <c r="C2507" s="237" t="s">
        <v>3011</v>
      </c>
      <c r="D2507" s="237" t="s">
        <v>141</v>
      </c>
      <c r="E2507" s="238" t="s">
        <v>3012</v>
      </c>
      <c r="F2507" s="239" t="s">
        <v>3013</v>
      </c>
      <c r="G2507" s="240" t="s">
        <v>433</v>
      </c>
      <c r="H2507" s="241">
        <v>526.916</v>
      </c>
      <c r="I2507" s="242"/>
      <c r="J2507" s="243">
        <f>ROUND(I2507*H2507,2)</f>
        <v>0</v>
      </c>
      <c r="K2507" s="239" t="s">
        <v>145</v>
      </c>
      <c r="L2507" s="43"/>
      <c r="M2507" s="244" t="s">
        <v>1</v>
      </c>
      <c r="N2507" s="245" t="s">
        <v>38</v>
      </c>
      <c r="O2507" s="86"/>
      <c r="P2507" s="246">
        <f>O2507*H2507</f>
        <v>0</v>
      </c>
      <c r="Q2507" s="246">
        <v>0.00116</v>
      </c>
      <c r="R2507" s="246">
        <f>Q2507*H2507</f>
        <v>0.6112225600000001</v>
      </c>
      <c r="S2507" s="246">
        <v>0</v>
      </c>
      <c r="T2507" s="247">
        <f>S2507*H2507</f>
        <v>0</v>
      </c>
      <c r="AR2507" s="248" t="s">
        <v>230</v>
      </c>
      <c r="AT2507" s="248" t="s">
        <v>141</v>
      </c>
      <c r="AU2507" s="248" t="s">
        <v>83</v>
      </c>
      <c r="AY2507" s="17" t="s">
        <v>139</v>
      </c>
      <c r="BE2507" s="249">
        <f>IF(N2507="základní",J2507,0)</f>
        <v>0</v>
      </c>
      <c r="BF2507" s="249">
        <f>IF(N2507="snížená",J2507,0)</f>
        <v>0</v>
      </c>
      <c r="BG2507" s="249">
        <f>IF(N2507="zákl. přenesená",J2507,0)</f>
        <v>0</v>
      </c>
      <c r="BH2507" s="249">
        <f>IF(N2507="sníž. přenesená",J2507,0)</f>
        <v>0</v>
      </c>
      <c r="BI2507" s="249">
        <f>IF(N2507="nulová",J2507,0)</f>
        <v>0</v>
      </c>
      <c r="BJ2507" s="17" t="s">
        <v>81</v>
      </c>
      <c r="BK2507" s="249">
        <f>ROUND(I2507*H2507,2)</f>
        <v>0</v>
      </c>
      <c r="BL2507" s="17" t="s">
        <v>230</v>
      </c>
      <c r="BM2507" s="248" t="s">
        <v>3014</v>
      </c>
    </row>
    <row r="2508" spans="2:51" s="14" customFormat="1" ht="12">
      <c r="B2508" s="289"/>
      <c r="C2508" s="290"/>
      <c r="D2508" s="252" t="s">
        <v>148</v>
      </c>
      <c r="E2508" s="291" t="s">
        <v>1</v>
      </c>
      <c r="F2508" s="292" t="s">
        <v>2702</v>
      </c>
      <c r="G2508" s="290"/>
      <c r="H2508" s="291" t="s">
        <v>1</v>
      </c>
      <c r="I2508" s="293"/>
      <c r="J2508" s="290"/>
      <c r="K2508" s="290"/>
      <c r="L2508" s="294"/>
      <c r="M2508" s="295"/>
      <c r="N2508" s="296"/>
      <c r="O2508" s="296"/>
      <c r="P2508" s="296"/>
      <c r="Q2508" s="296"/>
      <c r="R2508" s="296"/>
      <c r="S2508" s="296"/>
      <c r="T2508" s="297"/>
      <c r="AT2508" s="298" t="s">
        <v>148</v>
      </c>
      <c r="AU2508" s="298" t="s">
        <v>83</v>
      </c>
      <c r="AV2508" s="14" t="s">
        <v>81</v>
      </c>
      <c r="AW2508" s="14" t="s">
        <v>30</v>
      </c>
      <c r="AX2508" s="14" t="s">
        <v>73</v>
      </c>
      <c r="AY2508" s="298" t="s">
        <v>139</v>
      </c>
    </row>
    <row r="2509" spans="2:51" s="12" customFormat="1" ht="12">
      <c r="B2509" s="250"/>
      <c r="C2509" s="251"/>
      <c r="D2509" s="252" t="s">
        <v>148</v>
      </c>
      <c r="E2509" s="253" t="s">
        <v>1</v>
      </c>
      <c r="F2509" s="254" t="s">
        <v>3015</v>
      </c>
      <c r="G2509" s="251"/>
      <c r="H2509" s="255">
        <v>8.525</v>
      </c>
      <c r="I2509" s="256"/>
      <c r="J2509" s="251"/>
      <c r="K2509" s="251"/>
      <c r="L2509" s="257"/>
      <c r="M2509" s="258"/>
      <c r="N2509" s="259"/>
      <c r="O2509" s="259"/>
      <c r="P2509" s="259"/>
      <c r="Q2509" s="259"/>
      <c r="R2509" s="259"/>
      <c r="S2509" s="259"/>
      <c r="T2509" s="260"/>
      <c r="AT2509" s="261" t="s">
        <v>148</v>
      </c>
      <c r="AU2509" s="261" t="s">
        <v>83</v>
      </c>
      <c r="AV2509" s="12" t="s">
        <v>83</v>
      </c>
      <c r="AW2509" s="12" t="s">
        <v>30</v>
      </c>
      <c r="AX2509" s="12" t="s">
        <v>73</v>
      </c>
      <c r="AY2509" s="261" t="s">
        <v>139</v>
      </c>
    </row>
    <row r="2510" spans="2:51" s="12" customFormat="1" ht="12">
      <c r="B2510" s="250"/>
      <c r="C2510" s="251"/>
      <c r="D2510" s="252" t="s">
        <v>148</v>
      </c>
      <c r="E2510" s="253" t="s">
        <v>1</v>
      </c>
      <c r="F2510" s="254" t="s">
        <v>3016</v>
      </c>
      <c r="G2510" s="251"/>
      <c r="H2510" s="255">
        <v>15.608</v>
      </c>
      <c r="I2510" s="256"/>
      <c r="J2510" s="251"/>
      <c r="K2510" s="251"/>
      <c r="L2510" s="257"/>
      <c r="M2510" s="258"/>
      <c r="N2510" s="259"/>
      <c r="O2510" s="259"/>
      <c r="P2510" s="259"/>
      <c r="Q2510" s="259"/>
      <c r="R2510" s="259"/>
      <c r="S2510" s="259"/>
      <c r="T2510" s="260"/>
      <c r="AT2510" s="261" t="s">
        <v>148</v>
      </c>
      <c r="AU2510" s="261" t="s">
        <v>83</v>
      </c>
      <c r="AV2510" s="12" t="s">
        <v>83</v>
      </c>
      <c r="AW2510" s="12" t="s">
        <v>30</v>
      </c>
      <c r="AX2510" s="12" t="s">
        <v>73</v>
      </c>
      <c r="AY2510" s="261" t="s">
        <v>139</v>
      </c>
    </row>
    <row r="2511" spans="2:51" s="12" customFormat="1" ht="12">
      <c r="B2511" s="250"/>
      <c r="C2511" s="251"/>
      <c r="D2511" s="252" t="s">
        <v>148</v>
      </c>
      <c r="E2511" s="253" t="s">
        <v>1</v>
      </c>
      <c r="F2511" s="254" t="s">
        <v>3017</v>
      </c>
      <c r="G2511" s="251"/>
      <c r="H2511" s="255">
        <v>17.75</v>
      </c>
      <c r="I2511" s="256"/>
      <c r="J2511" s="251"/>
      <c r="K2511" s="251"/>
      <c r="L2511" s="257"/>
      <c r="M2511" s="258"/>
      <c r="N2511" s="259"/>
      <c r="O2511" s="259"/>
      <c r="P2511" s="259"/>
      <c r="Q2511" s="259"/>
      <c r="R2511" s="259"/>
      <c r="S2511" s="259"/>
      <c r="T2511" s="260"/>
      <c r="AT2511" s="261" t="s">
        <v>148</v>
      </c>
      <c r="AU2511" s="261" t="s">
        <v>83</v>
      </c>
      <c r="AV2511" s="12" t="s">
        <v>83</v>
      </c>
      <c r="AW2511" s="12" t="s">
        <v>30</v>
      </c>
      <c r="AX2511" s="12" t="s">
        <v>73</v>
      </c>
      <c r="AY2511" s="261" t="s">
        <v>139</v>
      </c>
    </row>
    <row r="2512" spans="2:51" s="12" customFormat="1" ht="12">
      <c r="B2512" s="250"/>
      <c r="C2512" s="251"/>
      <c r="D2512" s="252" t="s">
        <v>148</v>
      </c>
      <c r="E2512" s="253" t="s">
        <v>1</v>
      </c>
      <c r="F2512" s="254" t="s">
        <v>3018</v>
      </c>
      <c r="G2512" s="251"/>
      <c r="H2512" s="255">
        <v>3.844</v>
      </c>
      <c r="I2512" s="256"/>
      <c r="J2512" s="251"/>
      <c r="K2512" s="251"/>
      <c r="L2512" s="257"/>
      <c r="M2512" s="258"/>
      <c r="N2512" s="259"/>
      <c r="O2512" s="259"/>
      <c r="P2512" s="259"/>
      <c r="Q2512" s="259"/>
      <c r="R2512" s="259"/>
      <c r="S2512" s="259"/>
      <c r="T2512" s="260"/>
      <c r="AT2512" s="261" t="s">
        <v>148</v>
      </c>
      <c r="AU2512" s="261" t="s">
        <v>83</v>
      </c>
      <c r="AV2512" s="12" t="s">
        <v>83</v>
      </c>
      <c r="AW2512" s="12" t="s">
        <v>30</v>
      </c>
      <c r="AX2512" s="12" t="s">
        <v>73</v>
      </c>
      <c r="AY2512" s="261" t="s">
        <v>139</v>
      </c>
    </row>
    <row r="2513" spans="2:51" s="14" customFormat="1" ht="12">
      <c r="B2513" s="289"/>
      <c r="C2513" s="290"/>
      <c r="D2513" s="252" t="s">
        <v>148</v>
      </c>
      <c r="E2513" s="291" t="s">
        <v>1</v>
      </c>
      <c r="F2513" s="292" t="s">
        <v>2778</v>
      </c>
      <c r="G2513" s="290"/>
      <c r="H2513" s="291" t="s">
        <v>1</v>
      </c>
      <c r="I2513" s="293"/>
      <c r="J2513" s="290"/>
      <c r="K2513" s="290"/>
      <c r="L2513" s="294"/>
      <c r="M2513" s="295"/>
      <c r="N2513" s="296"/>
      <c r="O2513" s="296"/>
      <c r="P2513" s="296"/>
      <c r="Q2513" s="296"/>
      <c r="R2513" s="296"/>
      <c r="S2513" s="296"/>
      <c r="T2513" s="297"/>
      <c r="AT2513" s="298" t="s">
        <v>148</v>
      </c>
      <c r="AU2513" s="298" t="s">
        <v>83</v>
      </c>
      <c r="AV2513" s="14" t="s">
        <v>81</v>
      </c>
      <c r="AW2513" s="14" t="s">
        <v>30</v>
      </c>
      <c r="AX2513" s="14" t="s">
        <v>73</v>
      </c>
      <c r="AY2513" s="298" t="s">
        <v>139</v>
      </c>
    </row>
    <row r="2514" spans="2:51" s="12" customFormat="1" ht="12">
      <c r="B2514" s="250"/>
      <c r="C2514" s="251"/>
      <c r="D2514" s="252" t="s">
        <v>148</v>
      </c>
      <c r="E2514" s="253" t="s">
        <v>1</v>
      </c>
      <c r="F2514" s="254" t="s">
        <v>2779</v>
      </c>
      <c r="G2514" s="251"/>
      <c r="H2514" s="255">
        <v>217.768</v>
      </c>
      <c r="I2514" s="256"/>
      <c r="J2514" s="251"/>
      <c r="K2514" s="251"/>
      <c r="L2514" s="257"/>
      <c r="M2514" s="258"/>
      <c r="N2514" s="259"/>
      <c r="O2514" s="259"/>
      <c r="P2514" s="259"/>
      <c r="Q2514" s="259"/>
      <c r="R2514" s="259"/>
      <c r="S2514" s="259"/>
      <c r="T2514" s="260"/>
      <c r="AT2514" s="261" t="s">
        <v>148</v>
      </c>
      <c r="AU2514" s="261" t="s">
        <v>83</v>
      </c>
      <c r="AV2514" s="12" t="s">
        <v>83</v>
      </c>
      <c r="AW2514" s="12" t="s">
        <v>30</v>
      </c>
      <c r="AX2514" s="12" t="s">
        <v>73</v>
      </c>
      <c r="AY2514" s="261" t="s">
        <v>139</v>
      </c>
    </row>
    <row r="2515" spans="2:51" s="12" customFormat="1" ht="12">
      <c r="B2515" s="250"/>
      <c r="C2515" s="251"/>
      <c r="D2515" s="252" t="s">
        <v>148</v>
      </c>
      <c r="E2515" s="253" t="s">
        <v>1</v>
      </c>
      <c r="F2515" s="254" t="s">
        <v>3019</v>
      </c>
      <c r="G2515" s="251"/>
      <c r="H2515" s="255">
        <v>15.04</v>
      </c>
      <c r="I2515" s="256"/>
      <c r="J2515" s="251"/>
      <c r="K2515" s="251"/>
      <c r="L2515" s="257"/>
      <c r="M2515" s="258"/>
      <c r="N2515" s="259"/>
      <c r="O2515" s="259"/>
      <c r="P2515" s="259"/>
      <c r="Q2515" s="259"/>
      <c r="R2515" s="259"/>
      <c r="S2515" s="259"/>
      <c r="T2515" s="260"/>
      <c r="AT2515" s="261" t="s">
        <v>148</v>
      </c>
      <c r="AU2515" s="261" t="s">
        <v>83</v>
      </c>
      <c r="AV2515" s="12" t="s">
        <v>83</v>
      </c>
      <c r="AW2515" s="12" t="s">
        <v>30</v>
      </c>
      <c r="AX2515" s="12" t="s">
        <v>73</v>
      </c>
      <c r="AY2515" s="261" t="s">
        <v>139</v>
      </c>
    </row>
    <row r="2516" spans="2:51" s="12" customFormat="1" ht="12">
      <c r="B2516" s="250"/>
      <c r="C2516" s="251"/>
      <c r="D2516" s="252" t="s">
        <v>148</v>
      </c>
      <c r="E2516" s="253" t="s">
        <v>1</v>
      </c>
      <c r="F2516" s="254" t="s">
        <v>3020</v>
      </c>
      <c r="G2516" s="251"/>
      <c r="H2516" s="255">
        <v>2.883</v>
      </c>
      <c r="I2516" s="256"/>
      <c r="J2516" s="251"/>
      <c r="K2516" s="251"/>
      <c r="L2516" s="257"/>
      <c r="M2516" s="258"/>
      <c r="N2516" s="259"/>
      <c r="O2516" s="259"/>
      <c r="P2516" s="259"/>
      <c r="Q2516" s="259"/>
      <c r="R2516" s="259"/>
      <c r="S2516" s="259"/>
      <c r="T2516" s="260"/>
      <c r="AT2516" s="261" t="s">
        <v>148</v>
      </c>
      <c r="AU2516" s="261" t="s">
        <v>83</v>
      </c>
      <c r="AV2516" s="12" t="s">
        <v>83</v>
      </c>
      <c r="AW2516" s="12" t="s">
        <v>30</v>
      </c>
      <c r="AX2516" s="12" t="s">
        <v>73</v>
      </c>
      <c r="AY2516" s="261" t="s">
        <v>139</v>
      </c>
    </row>
    <row r="2517" spans="2:51" s="12" customFormat="1" ht="12">
      <c r="B2517" s="250"/>
      <c r="C2517" s="251"/>
      <c r="D2517" s="252" t="s">
        <v>148</v>
      </c>
      <c r="E2517" s="253" t="s">
        <v>1</v>
      </c>
      <c r="F2517" s="254" t="s">
        <v>2765</v>
      </c>
      <c r="G2517" s="251"/>
      <c r="H2517" s="255">
        <v>3.48</v>
      </c>
      <c r="I2517" s="256"/>
      <c r="J2517" s="251"/>
      <c r="K2517" s="251"/>
      <c r="L2517" s="257"/>
      <c r="M2517" s="258"/>
      <c r="N2517" s="259"/>
      <c r="O2517" s="259"/>
      <c r="P2517" s="259"/>
      <c r="Q2517" s="259"/>
      <c r="R2517" s="259"/>
      <c r="S2517" s="259"/>
      <c r="T2517" s="260"/>
      <c r="AT2517" s="261" t="s">
        <v>148</v>
      </c>
      <c r="AU2517" s="261" t="s">
        <v>83</v>
      </c>
      <c r="AV2517" s="12" t="s">
        <v>83</v>
      </c>
      <c r="AW2517" s="12" t="s">
        <v>30</v>
      </c>
      <c r="AX2517" s="12" t="s">
        <v>73</v>
      </c>
      <c r="AY2517" s="261" t="s">
        <v>139</v>
      </c>
    </row>
    <row r="2518" spans="2:51" s="12" customFormat="1" ht="12">
      <c r="B2518" s="250"/>
      <c r="C2518" s="251"/>
      <c r="D2518" s="252" t="s">
        <v>148</v>
      </c>
      <c r="E2518" s="253" t="s">
        <v>1</v>
      </c>
      <c r="F2518" s="254" t="s">
        <v>3021</v>
      </c>
      <c r="G2518" s="251"/>
      <c r="H2518" s="255">
        <v>46.849</v>
      </c>
      <c r="I2518" s="256"/>
      <c r="J2518" s="251"/>
      <c r="K2518" s="251"/>
      <c r="L2518" s="257"/>
      <c r="M2518" s="258"/>
      <c r="N2518" s="259"/>
      <c r="O2518" s="259"/>
      <c r="P2518" s="259"/>
      <c r="Q2518" s="259"/>
      <c r="R2518" s="259"/>
      <c r="S2518" s="259"/>
      <c r="T2518" s="260"/>
      <c r="AT2518" s="261" t="s">
        <v>148</v>
      </c>
      <c r="AU2518" s="261" t="s">
        <v>83</v>
      </c>
      <c r="AV2518" s="12" t="s">
        <v>83</v>
      </c>
      <c r="AW2518" s="12" t="s">
        <v>30</v>
      </c>
      <c r="AX2518" s="12" t="s">
        <v>73</v>
      </c>
      <c r="AY2518" s="261" t="s">
        <v>139</v>
      </c>
    </row>
    <row r="2519" spans="2:51" s="12" customFormat="1" ht="12">
      <c r="B2519" s="250"/>
      <c r="C2519" s="251"/>
      <c r="D2519" s="252" t="s">
        <v>148</v>
      </c>
      <c r="E2519" s="253" t="s">
        <v>1</v>
      </c>
      <c r="F2519" s="254" t="s">
        <v>2767</v>
      </c>
      <c r="G2519" s="251"/>
      <c r="H2519" s="255">
        <v>195.169</v>
      </c>
      <c r="I2519" s="256"/>
      <c r="J2519" s="251"/>
      <c r="K2519" s="251"/>
      <c r="L2519" s="257"/>
      <c r="M2519" s="258"/>
      <c r="N2519" s="259"/>
      <c r="O2519" s="259"/>
      <c r="P2519" s="259"/>
      <c r="Q2519" s="259"/>
      <c r="R2519" s="259"/>
      <c r="S2519" s="259"/>
      <c r="T2519" s="260"/>
      <c r="AT2519" s="261" t="s">
        <v>148</v>
      </c>
      <c r="AU2519" s="261" t="s">
        <v>83</v>
      </c>
      <c r="AV2519" s="12" t="s">
        <v>83</v>
      </c>
      <c r="AW2519" s="12" t="s">
        <v>30</v>
      </c>
      <c r="AX2519" s="12" t="s">
        <v>73</v>
      </c>
      <c r="AY2519" s="261" t="s">
        <v>139</v>
      </c>
    </row>
    <row r="2520" spans="2:51" s="13" customFormat="1" ht="12">
      <c r="B2520" s="262"/>
      <c r="C2520" s="263"/>
      <c r="D2520" s="252" t="s">
        <v>148</v>
      </c>
      <c r="E2520" s="264" t="s">
        <v>1</v>
      </c>
      <c r="F2520" s="265" t="s">
        <v>150</v>
      </c>
      <c r="G2520" s="263"/>
      <c r="H2520" s="266">
        <v>526.916</v>
      </c>
      <c r="I2520" s="267"/>
      <c r="J2520" s="263"/>
      <c r="K2520" s="263"/>
      <c r="L2520" s="268"/>
      <c r="M2520" s="269"/>
      <c r="N2520" s="270"/>
      <c r="O2520" s="270"/>
      <c r="P2520" s="270"/>
      <c r="Q2520" s="270"/>
      <c r="R2520" s="270"/>
      <c r="S2520" s="270"/>
      <c r="T2520" s="271"/>
      <c r="AT2520" s="272" t="s">
        <v>148</v>
      </c>
      <c r="AU2520" s="272" t="s">
        <v>83</v>
      </c>
      <c r="AV2520" s="13" t="s">
        <v>146</v>
      </c>
      <c r="AW2520" s="13" t="s">
        <v>30</v>
      </c>
      <c r="AX2520" s="13" t="s">
        <v>81</v>
      </c>
      <c r="AY2520" s="272" t="s">
        <v>139</v>
      </c>
    </row>
    <row r="2521" spans="2:65" s="1" customFormat="1" ht="24" customHeight="1">
      <c r="B2521" s="38"/>
      <c r="C2521" s="273" t="s">
        <v>3022</v>
      </c>
      <c r="D2521" s="273" t="s">
        <v>174</v>
      </c>
      <c r="E2521" s="274" t="s">
        <v>3023</v>
      </c>
      <c r="F2521" s="275" t="s">
        <v>3024</v>
      </c>
      <c r="G2521" s="276" t="s">
        <v>433</v>
      </c>
      <c r="H2521" s="277">
        <v>18.282</v>
      </c>
      <c r="I2521" s="278"/>
      <c r="J2521" s="279">
        <f>ROUND(I2521*H2521,2)</f>
        <v>0</v>
      </c>
      <c r="K2521" s="275" t="s">
        <v>145</v>
      </c>
      <c r="L2521" s="280"/>
      <c r="M2521" s="281" t="s">
        <v>1</v>
      </c>
      <c r="N2521" s="282" t="s">
        <v>38</v>
      </c>
      <c r="O2521" s="86"/>
      <c r="P2521" s="246">
        <f>O2521*H2521</f>
        <v>0</v>
      </c>
      <c r="Q2521" s="246">
        <v>0.002</v>
      </c>
      <c r="R2521" s="246">
        <f>Q2521*H2521</f>
        <v>0.036564</v>
      </c>
      <c r="S2521" s="246">
        <v>0</v>
      </c>
      <c r="T2521" s="247">
        <f>S2521*H2521</f>
        <v>0</v>
      </c>
      <c r="AR2521" s="248" t="s">
        <v>609</v>
      </c>
      <c r="AT2521" s="248" t="s">
        <v>174</v>
      </c>
      <c r="AU2521" s="248" t="s">
        <v>83</v>
      </c>
      <c r="AY2521" s="17" t="s">
        <v>139</v>
      </c>
      <c r="BE2521" s="249">
        <f>IF(N2521="základní",J2521,0)</f>
        <v>0</v>
      </c>
      <c r="BF2521" s="249">
        <f>IF(N2521="snížená",J2521,0)</f>
        <v>0</v>
      </c>
      <c r="BG2521" s="249">
        <f>IF(N2521="zákl. přenesená",J2521,0)</f>
        <v>0</v>
      </c>
      <c r="BH2521" s="249">
        <f>IF(N2521="sníž. přenesená",J2521,0)</f>
        <v>0</v>
      </c>
      <c r="BI2521" s="249">
        <f>IF(N2521="nulová",J2521,0)</f>
        <v>0</v>
      </c>
      <c r="BJ2521" s="17" t="s">
        <v>81</v>
      </c>
      <c r="BK2521" s="249">
        <f>ROUND(I2521*H2521,2)</f>
        <v>0</v>
      </c>
      <c r="BL2521" s="17" t="s">
        <v>230</v>
      </c>
      <c r="BM2521" s="248" t="s">
        <v>3025</v>
      </c>
    </row>
    <row r="2522" spans="2:51" s="12" customFormat="1" ht="12">
      <c r="B2522" s="250"/>
      <c r="C2522" s="251"/>
      <c r="D2522" s="252" t="s">
        <v>148</v>
      </c>
      <c r="E2522" s="253" t="s">
        <v>1</v>
      </c>
      <c r="F2522" s="254" t="s">
        <v>3026</v>
      </c>
      <c r="G2522" s="251"/>
      <c r="H2522" s="255">
        <v>15.341</v>
      </c>
      <c r="I2522" s="256"/>
      <c r="J2522" s="251"/>
      <c r="K2522" s="251"/>
      <c r="L2522" s="257"/>
      <c r="M2522" s="258"/>
      <c r="N2522" s="259"/>
      <c r="O2522" s="259"/>
      <c r="P2522" s="259"/>
      <c r="Q2522" s="259"/>
      <c r="R2522" s="259"/>
      <c r="S2522" s="259"/>
      <c r="T2522" s="260"/>
      <c r="AT2522" s="261" t="s">
        <v>148</v>
      </c>
      <c r="AU2522" s="261" t="s">
        <v>83</v>
      </c>
      <c r="AV2522" s="12" t="s">
        <v>83</v>
      </c>
      <c r="AW2522" s="12" t="s">
        <v>30</v>
      </c>
      <c r="AX2522" s="12" t="s">
        <v>73</v>
      </c>
      <c r="AY2522" s="261" t="s">
        <v>139</v>
      </c>
    </row>
    <row r="2523" spans="2:51" s="12" customFormat="1" ht="12">
      <c r="B2523" s="250"/>
      <c r="C2523" s="251"/>
      <c r="D2523" s="252" t="s">
        <v>148</v>
      </c>
      <c r="E2523" s="253" t="s">
        <v>1</v>
      </c>
      <c r="F2523" s="254" t="s">
        <v>3027</v>
      </c>
      <c r="G2523" s="251"/>
      <c r="H2523" s="255">
        <v>2.941</v>
      </c>
      <c r="I2523" s="256"/>
      <c r="J2523" s="251"/>
      <c r="K2523" s="251"/>
      <c r="L2523" s="257"/>
      <c r="M2523" s="258"/>
      <c r="N2523" s="259"/>
      <c r="O2523" s="259"/>
      <c r="P2523" s="259"/>
      <c r="Q2523" s="259"/>
      <c r="R2523" s="259"/>
      <c r="S2523" s="259"/>
      <c r="T2523" s="260"/>
      <c r="AT2523" s="261" t="s">
        <v>148</v>
      </c>
      <c r="AU2523" s="261" t="s">
        <v>83</v>
      </c>
      <c r="AV2523" s="12" t="s">
        <v>83</v>
      </c>
      <c r="AW2523" s="12" t="s">
        <v>30</v>
      </c>
      <c r="AX2523" s="12" t="s">
        <v>73</v>
      </c>
      <c r="AY2523" s="261" t="s">
        <v>139</v>
      </c>
    </row>
    <row r="2524" spans="2:51" s="13" customFormat="1" ht="12">
      <c r="B2524" s="262"/>
      <c r="C2524" s="263"/>
      <c r="D2524" s="252" t="s">
        <v>148</v>
      </c>
      <c r="E2524" s="264" t="s">
        <v>1</v>
      </c>
      <c r="F2524" s="265" t="s">
        <v>150</v>
      </c>
      <c r="G2524" s="263"/>
      <c r="H2524" s="266">
        <v>18.282</v>
      </c>
      <c r="I2524" s="267"/>
      <c r="J2524" s="263"/>
      <c r="K2524" s="263"/>
      <c r="L2524" s="268"/>
      <c r="M2524" s="269"/>
      <c r="N2524" s="270"/>
      <c r="O2524" s="270"/>
      <c r="P2524" s="270"/>
      <c r="Q2524" s="270"/>
      <c r="R2524" s="270"/>
      <c r="S2524" s="270"/>
      <c r="T2524" s="271"/>
      <c r="AT2524" s="272" t="s">
        <v>148</v>
      </c>
      <c r="AU2524" s="272" t="s">
        <v>83</v>
      </c>
      <c r="AV2524" s="13" t="s">
        <v>146</v>
      </c>
      <c r="AW2524" s="13" t="s">
        <v>30</v>
      </c>
      <c r="AX2524" s="13" t="s">
        <v>81</v>
      </c>
      <c r="AY2524" s="272" t="s">
        <v>139</v>
      </c>
    </row>
    <row r="2525" spans="2:65" s="1" customFormat="1" ht="24" customHeight="1">
      <c r="B2525" s="38"/>
      <c r="C2525" s="273" t="s">
        <v>3028</v>
      </c>
      <c r="D2525" s="273" t="s">
        <v>174</v>
      </c>
      <c r="E2525" s="274" t="s">
        <v>3029</v>
      </c>
      <c r="F2525" s="275" t="s">
        <v>3030</v>
      </c>
      <c r="G2525" s="276" t="s">
        <v>433</v>
      </c>
      <c r="H2525" s="277">
        <v>46.642</v>
      </c>
      <c r="I2525" s="278"/>
      <c r="J2525" s="279">
        <f>ROUND(I2525*H2525,2)</f>
        <v>0</v>
      </c>
      <c r="K2525" s="275" t="s">
        <v>145</v>
      </c>
      <c r="L2525" s="280"/>
      <c r="M2525" s="281" t="s">
        <v>1</v>
      </c>
      <c r="N2525" s="282" t="s">
        <v>38</v>
      </c>
      <c r="O2525" s="86"/>
      <c r="P2525" s="246">
        <f>O2525*H2525</f>
        <v>0</v>
      </c>
      <c r="Q2525" s="246">
        <v>0.0035</v>
      </c>
      <c r="R2525" s="246">
        <f>Q2525*H2525</f>
        <v>0.163247</v>
      </c>
      <c r="S2525" s="246">
        <v>0</v>
      </c>
      <c r="T2525" s="247">
        <f>S2525*H2525</f>
        <v>0</v>
      </c>
      <c r="AR2525" s="248" t="s">
        <v>609</v>
      </c>
      <c r="AT2525" s="248" t="s">
        <v>174</v>
      </c>
      <c r="AU2525" s="248" t="s">
        <v>83</v>
      </c>
      <c r="AY2525" s="17" t="s">
        <v>139</v>
      </c>
      <c r="BE2525" s="249">
        <f>IF(N2525="základní",J2525,0)</f>
        <v>0</v>
      </c>
      <c r="BF2525" s="249">
        <f>IF(N2525="snížená",J2525,0)</f>
        <v>0</v>
      </c>
      <c r="BG2525" s="249">
        <f>IF(N2525="zákl. přenesená",J2525,0)</f>
        <v>0</v>
      </c>
      <c r="BH2525" s="249">
        <f>IF(N2525="sníž. přenesená",J2525,0)</f>
        <v>0</v>
      </c>
      <c r="BI2525" s="249">
        <f>IF(N2525="nulová",J2525,0)</f>
        <v>0</v>
      </c>
      <c r="BJ2525" s="17" t="s">
        <v>81</v>
      </c>
      <c r="BK2525" s="249">
        <f>ROUND(I2525*H2525,2)</f>
        <v>0</v>
      </c>
      <c r="BL2525" s="17" t="s">
        <v>230</v>
      </c>
      <c r="BM2525" s="248" t="s">
        <v>3031</v>
      </c>
    </row>
    <row r="2526" spans="2:51" s="14" customFormat="1" ht="12">
      <c r="B2526" s="289"/>
      <c r="C2526" s="290"/>
      <c r="D2526" s="252" t="s">
        <v>148</v>
      </c>
      <c r="E2526" s="291" t="s">
        <v>1</v>
      </c>
      <c r="F2526" s="292" t="s">
        <v>2702</v>
      </c>
      <c r="G2526" s="290"/>
      <c r="H2526" s="291" t="s">
        <v>1</v>
      </c>
      <c r="I2526" s="293"/>
      <c r="J2526" s="290"/>
      <c r="K2526" s="290"/>
      <c r="L2526" s="294"/>
      <c r="M2526" s="295"/>
      <c r="N2526" s="296"/>
      <c r="O2526" s="296"/>
      <c r="P2526" s="296"/>
      <c r="Q2526" s="296"/>
      <c r="R2526" s="296"/>
      <c r="S2526" s="296"/>
      <c r="T2526" s="297"/>
      <c r="AT2526" s="298" t="s">
        <v>148</v>
      </c>
      <c r="AU2526" s="298" t="s">
        <v>83</v>
      </c>
      <c r="AV2526" s="14" t="s">
        <v>81</v>
      </c>
      <c r="AW2526" s="14" t="s">
        <v>30</v>
      </c>
      <c r="AX2526" s="14" t="s">
        <v>73</v>
      </c>
      <c r="AY2526" s="298" t="s">
        <v>139</v>
      </c>
    </row>
    <row r="2527" spans="2:51" s="12" customFormat="1" ht="12">
      <c r="B2527" s="250"/>
      <c r="C2527" s="251"/>
      <c r="D2527" s="252" t="s">
        <v>148</v>
      </c>
      <c r="E2527" s="253" t="s">
        <v>1</v>
      </c>
      <c r="F2527" s="254" t="s">
        <v>3032</v>
      </c>
      <c r="G2527" s="251"/>
      <c r="H2527" s="255">
        <v>8.696</v>
      </c>
      <c r="I2527" s="256"/>
      <c r="J2527" s="251"/>
      <c r="K2527" s="251"/>
      <c r="L2527" s="257"/>
      <c r="M2527" s="258"/>
      <c r="N2527" s="259"/>
      <c r="O2527" s="259"/>
      <c r="P2527" s="259"/>
      <c r="Q2527" s="259"/>
      <c r="R2527" s="259"/>
      <c r="S2527" s="259"/>
      <c r="T2527" s="260"/>
      <c r="AT2527" s="261" t="s">
        <v>148</v>
      </c>
      <c r="AU2527" s="261" t="s">
        <v>83</v>
      </c>
      <c r="AV2527" s="12" t="s">
        <v>83</v>
      </c>
      <c r="AW2527" s="12" t="s">
        <v>30</v>
      </c>
      <c r="AX2527" s="12" t="s">
        <v>73</v>
      </c>
      <c r="AY2527" s="261" t="s">
        <v>139</v>
      </c>
    </row>
    <row r="2528" spans="2:51" s="12" customFormat="1" ht="12">
      <c r="B2528" s="250"/>
      <c r="C2528" s="251"/>
      <c r="D2528" s="252" t="s">
        <v>148</v>
      </c>
      <c r="E2528" s="253" t="s">
        <v>1</v>
      </c>
      <c r="F2528" s="254" t="s">
        <v>3033</v>
      </c>
      <c r="G2528" s="251"/>
      <c r="H2528" s="255">
        <v>15.92</v>
      </c>
      <c r="I2528" s="256"/>
      <c r="J2528" s="251"/>
      <c r="K2528" s="251"/>
      <c r="L2528" s="257"/>
      <c r="M2528" s="258"/>
      <c r="N2528" s="259"/>
      <c r="O2528" s="259"/>
      <c r="P2528" s="259"/>
      <c r="Q2528" s="259"/>
      <c r="R2528" s="259"/>
      <c r="S2528" s="259"/>
      <c r="T2528" s="260"/>
      <c r="AT2528" s="261" t="s">
        <v>148</v>
      </c>
      <c r="AU2528" s="261" t="s">
        <v>83</v>
      </c>
      <c r="AV2528" s="12" t="s">
        <v>83</v>
      </c>
      <c r="AW2528" s="12" t="s">
        <v>30</v>
      </c>
      <c r="AX2528" s="12" t="s">
        <v>73</v>
      </c>
      <c r="AY2528" s="261" t="s">
        <v>139</v>
      </c>
    </row>
    <row r="2529" spans="2:51" s="12" customFormat="1" ht="12">
      <c r="B2529" s="250"/>
      <c r="C2529" s="251"/>
      <c r="D2529" s="252" t="s">
        <v>148</v>
      </c>
      <c r="E2529" s="253" t="s">
        <v>1</v>
      </c>
      <c r="F2529" s="254" t="s">
        <v>3034</v>
      </c>
      <c r="G2529" s="251"/>
      <c r="H2529" s="255">
        <v>18.105</v>
      </c>
      <c r="I2529" s="256"/>
      <c r="J2529" s="251"/>
      <c r="K2529" s="251"/>
      <c r="L2529" s="257"/>
      <c r="M2529" s="258"/>
      <c r="N2529" s="259"/>
      <c r="O2529" s="259"/>
      <c r="P2529" s="259"/>
      <c r="Q2529" s="259"/>
      <c r="R2529" s="259"/>
      <c r="S2529" s="259"/>
      <c r="T2529" s="260"/>
      <c r="AT2529" s="261" t="s">
        <v>148</v>
      </c>
      <c r="AU2529" s="261" t="s">
        <v>83</v>
      </c>
      <c r="AV2529" s="12" t="s">
        <v>83</v>
      </c>
      <c r="AW2529" s="12" t="s">
        <v>30</v>
      </c>
      <c r="AX2529" s="12" t="s">
        <v>73</v>
      </c>
      <c r="AY2529" s="261" t="s">
        <v>139</v>
      </c>
    </row>
    <row r="2530" spans="2:51" s="12" customFormat="1" ht="12">
      <c r="B2530" s="250"/>
      <c r="C2530" s="251"/>
      <c r="D2530" s="252" t="s">
        <v>148</v>
      </c>
      <c r="E2530" s="253" t="s">
        <v>1</v>
      </c>
      <c r="F2530" s="254" t="s">
        <v>3035</v>
      </c>
      <c r="G2530" s="251"/>
      <c r="H2530" s="255">
        <v>3.921</v>
      </c>
      <c r="I2530" s="256"/>
      <c r="J2530" s="251"/>
      <c r="K2530" s="251"/>
      <c r="L2530" s="257"/>
      <c r="M2530" s="258"/>
      <c r="N2530" s="259"/>
      <c r="O2530" s="259"/>
      <c r="P2530" s="259"/>
      <c r="Q2530" s="259"/>
      <c r="R2530" s="259"/>
      <c r="S2530" s="259"/>
      <c r="T2530" s="260"/>
      <c r="AT2530" s="261" t="s">
        <v>148</v>
      </c>
      <c r="AU2530" s="261" t="s">
        <v>83</v>
      </c>
      <c r="AV2530" s="12" t="s">
        <v>83</v>
      </c>
      <c r="AW2530" s="12" t="s">
        <v>30</v>
      </c>
      <c r="AX2530" s="12" t="s">
        <v>73</v>
      </c>
      <c r="AY2530" s="261" t="s">
        <v>139</v>
      </c>
    </row>
    <row r="2531" spans="2:51" s="13" customFormat="1" ht="12">
      <c r="B2531" s="262"/>
      <c r="C2531" s="263"/>
      <c r="D2531" s="252" t="s">
        <v>148</v>
      </c>
      <c r="E2531" s="264" t="s">
        <v>1</v>
      </c>
      <c r="F2531" s="265" t="s">
        <v>150</v>
      </c>
      <c r="G2531" s="263"/>
      <c r="H2531" s="266">
        <v>46.642</v>
      </c>
      <c r="I2531" s="267"/>
      <c r="J2531" s="263"/>
      <c r="K2531" s="263"/>
      <c r="L2531" s="268"/>
      <c r="M2531" s="269"/>
      <c r="N2531" s="270"/>
      <c r="O2531" s="270"/>
      <c r="P2531" s="270"/>
      <c r="Q2531" s="270"/>
      <c r="R2531" s="270"/>
      <c r="S2531" s="270"/>
      <c r="T2531" s="271"/>
      <c r="AT2531" s="272" t="s">
        <v>148</v>
      </c>
      <c r="AU2531" s="272" t="s">
        <v>83</v>
      </c>
      <c r="AV2531" s="13" t="s">
        <v>146</v>
      </c>
      <c r="AW2531" s="13" t="s">
        <v>30</v>
      </c>
      <c r="AX2531" s="13" t="s">
        <v>81</v>
      </c>
      <c r="AY2531" s="272" t="s">
        <v>139</v>
      </c>
    </row>
    <row r="2532" spans="2:65" s="1" customFormat="1" ht="24" customHeight="1">
      <c r="B2532" s="38"/>
      <c r="C2532" s="273" t="s">
        <v>3036</v>
      </c>
      <c r="D2532" s="273" t="s">
        <v>174</v>
      </c>
      <c r="E2532" s="274" t="s">
        <v>3037</v>
      </c>
      <c r="F2532" s="275" t="s">
        <v>3038</v>
      </c>
      <c r="G2532" s="276" t="s">
        <v>144</v>
      </c>
      <c r="H2532" s="277">
        <v>122.645</v>
      </c>
      <c r="I2532" s="278"/>
      <c r="J2532" s="279">
        <f>ROUND(I2532*H2532,2)</f>
        <v>0</v>
      </c>
      <c r="K2532" s="275" t="s">
        <v>145</v>
      </c>
      <c r="L2532" s="280"/>
      <c r="M2532" s="281" t="s">
        <v>1</v>
      </c>
      <c r="N2532" s="282" t="s">
        <v>38</v>
      </c>
      <c r="O2532" s="86"/>
      <c r="P2532" s="246">
        <f>O2532*H2532</f>
        <v>0</v>
      </c>
      <c r="Q2532" s="246">
        <v>0.025</v>
      </c>
      <c r="R2532" s="246">
        <f>Q2532*H2532</f>
        <v>3.066125</v>
      </c>
      <c r="S2532" s="246">
        <v>0</v>
      </c>
      <c r="T2532" s="247">
        <f>S2532*H2532</f>
        <v>0</v>
      </c>
      <c r="AR2532" s="248" t="s">
        <v>609</v>
      </c>
      <c r="AT2532" s="248" t="s">
        <v>174</v>
      </c>
      <c r="AU2532" s="248" t="s">
        <v>83</v>
      </c>
      <c r="AY2532" s="17" t="s">
        <v>139</v>
      </c>
      <c r="BE2532" s="249">
        <f>IF(N2532="základní",J2532,0)</f>
        <v>0</v>
      </c>
      <c r="BF2532" s="249">
        <f>IF(N2532="snížená",J2532,0)</f>
        <v>0</v>
      </c>
      <c r="BG2532" s="249">
        <f>IF(N2532="zákl. přenesená",J2532,0)</f>
        <v>0</v>
      </c>
      <c r="BH2532" s="249">
        <f>IF(N2532="sníž. přenesená",J2532,0)</f>
        <v>0</v>
      </c>
      <c r="BI2532" s="249">
        <f>IF(N2532="nulová",J2532,0)</f>
        <v>0</v>
      </c>
      <c r="BJ2532" s="17" t="s">
        <v>81</v>
      </c>
      <c r="BK2532" s="249">
        <f>ROUND(I2532*H2532,2)</f>
        <v>0</v>
      </c>
      <c r="BL2532" s="17" t="s">
        <v>230</v>
      </c>
      <c r="BM2532" s="248" t="s">
        <v>3039</v>
      </c>
    </row>
    <row r="2533" spans="2:51" s="14" customFormat="1" ht="12">
      <c r="B2533" s="289"/>
      <c r="C2533" s="290"/>
      <c r="D2533" s="252" t="s">
        <v>148</v>
      </c>
      <c r="E2533" s="291" t="s">
        <v>1</v>
      </c>
      <c r="F2533" s="292" t="s">
        <v>2778</v>
      </c>
      <c r="G2533" s="290"/>
      <c r="H2533" s="291" t="s">
        <v>1</v>
      </c>
      <c r="I2533" s="293"/>
      <c r="J2533" s="290"/>
      <c r="K2533" s="290"/>
      <c r="L2533" s="294"/>
      <c r="M2533" s="295"/>
      <c r="N2533" s="296"/>
      <c r="O2533" s="296"/>
      <c r="P2533" s="296"/>
      <c r="Q2533" s="296"/>
      <c r="R2533" s="296"/>
      <c r="S2533" s="296"/>
      <c r="T2533" s="297"/>
      <c r="AT2533" s="298" t="s">
        <v>148</v>
      </c>
      <c r="AU2533" s="298" t="s">
        <v>83</v>
      </c>
      <c r="AV2533" s="14" t="s">
        <v>81</v>
      </c>
      <c r="AW2533" s="14" t="s">
        <v>30</v>
      </c>
      <c r="AX2533" s="14" t="s">
        <v>73</v>
      </c>
      <c r="AY2533" s="298" t="s">
        <v>139</v>
      </c>
    </row>
    <row r="2534" spans="2:51" s="12" customFormat="1" ht="12">
      <c r="B2534" s="250"/>
      <c r="C2534" s="251"/>
      <c r="D2534" s="252" t="s">
        <v>148</v>
      </c>
      <c r="E2534" s="253" t="s">
        <v>1</v>
      </c>
      <c r="F2534" s="254" t="s">
        <v>3040</v>
      </c>
      <c r="G2534" s="251"/>
      <c r="H2534" s="255">
        <v>57.752</v>
      </c>
      <c r="I2534" s="256"/>
      <c r="J2534" s="251"/>
      <c r="K2534" s="251"/>
      <c r="L2534" s="257"/>
      <c r="M2534" s="258"/>
      <c r="N2534" s="259"/>
      <c r="O2534" s="259"/>
      <c r="P2534" s="259"/>
      <c r="Q2534" s="259"/>
      <c r="R2534" s="259"/>
      <c r="S2534" s="259"/>
      <c r="T2534" s="260"/>
      <c r="AT2534" s="261" t="s">
        <v>148</v>
      </c>
      <c r="AU2534" s="261" t="s">
        <v>83</v>
      </c>
      <c r="AV2534" s="12" t="s">
        <v>83</v>
      </c>
      <c r="AW2534" s="12" t="s">
        <v>30</v>
      </c>
      <c r="AX2534" s="12" t="s">
        <v>73</v>
      </c>
      <c r="AY2534" s="261" t="s">
        <v>139</v>
      </c>
    </row>
    <row r="2535" spans="2:51" s="12" customFormat="1" ht="12">
      <c r="B2535" s="250"/>
      <c r="C2535" s="251"/>
      <c r="D2535" s="252" t="s">
        <v>148</v>
      </c>
      <c r="E2535" s="253" t="s">
        <v>1</v>
      </c>
      <c r="F2535" s="254" t="s">
        <v>3041</v>
      </c>
      <c r="G2535" s="251"/>
      <c r="H2535" s="255">
        <v>0.71</v>
      </c>
      <c r="I2535" s="256"/>
      <c r="J2535" s="251"/>
      <c r="K2535" s="251"/>
      <c r="L2535" s="257"/>
      <c r="M2535" s="258"/>
      <c r="N2535" s="259"/>
      <c r="O2535" s="259"/>
      <c r="P2535" s="259"/>
      <c r="Q2535" s="259"/>
      <c r="R2535" s="259"/>
      <c r="S2535" s="259"/>
      <c r="T2535" s="260"/>
      <c r="AT2535" s="261" t="s">
        <v>148</v>
      </c>
      <c r="AU2535" s="261" t="s">
        <v>83</v>
      </c>
      <c r="AV2535" s="12" t="s">
        <v>83</v>
      </c>
      <c r="AW2535" s="12" t="s">
        <v>30</v>
      </c>
      <c r="AX2535" s="12" t="s">
        <v>73</v>
      </c>
      <c r="AY2535" s="261" t="s">
        <v>139</v>
      </c>
    </row>
    <row r="2536" spans="2:51" s="12" customFormat="1" ht="12">
      <c r="B2536" s="250"/>
      <c r="C2536" s="251"/>
      <c r="D2536" s="252" t="s">
        <v>148</v>
      </c>
      <c r="E2536" s="253" t="s">
        <v>1</v>
      </c>
      <c r="F2536" s="254" t="s">
        <v>3042</v>
      </c>
      <c r="G2536" s="251"/>
      <c r="H2536" s="255">
        <v>12.424</v>
      </c>
      <c r="I2536" s="256"/>
      <c r="J2536" s="251"/>
      <c r="K2536" s="251"/>
      <c r="L2536" s="257"/>
      <c r="M2536" s="258"/>
      <c r="N2536" s="259"/>
      <c r="O2536" s="259"/>
      <c r="P2536" s="259"/>
      <c r="Q2536" s="259"/>
      <c r="R2536" s="259"/>
      <c r="S2536" s="259"/>
      <c r="T2536" s="260"/>
      <c r="AT2536" s="261" t="s">
        <v>148</v>
      </c>
      <c r="AU2536" s="261" t="s">
        <v>83</v>
      </c>
      <c r="AV2536" s="12" t="s">
        <v>83</v>
      </c>
      <c r="AW2536" s="12" t="s">
        <v>30</v>
      </c>
      <c r="AX2536" s="12" t="s">
        <v>73</v>
      </c>
      <c r="AY2536" s="261" t="s">
        <v>139</v>
      </c>
    </row>
    <row r="2537" spans="2:51" s="12" customFormat="1" ht="12">
      <c r="B2537" s="250"/>
      <c r="C2537" s="251"/>
      <c r="D2537" s="252" t="s">
        <v>148</v>
      </c>
      <c r="E2537" s="253" t="s">
        <v>1</v>
      </c>
      <c r="F2537" s="254" t="s">
        <v>3043</v>
      </c>
      <c r="G2537" s="251"/>
      <c r="H2537" s="255">
        <v>51.759</v>
      </c>
      <c r="I2537" s="256"/>
      <c r="J2537" s="251"/>
      <c r="K2537" s="251"/>
      <c r="L2537" s="257"/>
      <c r="M2537" s="258"/>
      <c r="N2537" s="259"/>
      <c r="O2537" s="259"/>
      <c r="P2537" s="259"/>
      <c r="Q2537" s="259"/>
      <c r="R2537" s="259"/>
      <c r="S2537" s="259"/>
      <c r="T2537" s="260"/>
      <c r="AT2537" s="261" t="s">
        <v>148</v>
      </c>
      <c r="AU2537" s="261" t="s">
        <v>83</v>
      </c>
      <c r="AV2537" s="12" t="s">
        <v>83</v>
      </c>
      <c r="AW2537" s="12" t="s">
        <v>30</v>
      </c>
      <c r="AX2537" s="12" t="s">
        <v>73</v>
      </c>
      <c r="AY2537" s="261" t="s">
        <v>139</v>
      </c>
    </row>
    <row r="2538" spans="2:51" s="13" customFormat="1" ht="12">
      <c r="B2538" s="262"/>
      <c r="C2538" s="263"/>
      <c r="D2538" s="252" t="s">
        <v>148</v>
      </c>
      <c r="E2538" s="264" t="s">
        <v>1</v>
      </c>
      <c r="F2538" s="265" t="s">
        <v>150</v>
      </c>
      <c r="G2538" s="263"/>
      <c r="H2538" s="266">
        <v>122.645</v>
      </c>
      <c r="I2538" s="267"/>
      <c r="J2538" s="263"/>
      <c r="K2538" s="263"/>
      <c r="L2538" s="268"/>
      <c r="M2538" s="269"/>
      <c r="N2538" s="270"/>
      <c r="O2538" s="270"/>
      <c r="P2538" s="270"/>
      <c r="Q2538" s="270"/>
      <c r="R2538" s="270"/>
      <c r="S2538" s="270"/>
      <c r="T2538" s="271"/>
      <c r="AT2538" s="272" t="s">
        <v>148</v>
      </c>
      <c r="AU2538" s="272" t="s">
        <v>83</v>
      </c>
      <c r="AV2538" s="13" t="s">
        <v>146</v>
      </c>
      <c r="AW2538" s="13" t="s">
        <v>30</v>
      </c>
      <c r="AX2538" s="13" t="s">
        <v>81</v>
      </c>
      <c r="AY2538" s="272" t="s">
        <v>139</v>
      </c>
    </row>
    <row r="2539" spans="2:65" s="1" customFormat="1" ht="24" customHeight="1">
      <c r="B2539" s="38"/>
      <c r="C2539" s="273" t="s">
        <v>3044</v>
      </c>
      <c r="D2539" s="273" t="s">
        <v>174</v>
      </c>
      <c r="E2539" s="274" t="s">
        <v>3045</v>
      </c>
      <c r="F2539" s="275" t="s">
        <v>3046</v>
      </c>
      <c r="G2539" s="276" t="s">
        <v>171</v>
      </c>
      <c r="H2539" s="277">
        <v>38.44</v>
      </c>
      <c r="I2539" s="278"/>
      <c r="J2539" s="279">
        <f>ROUND(I2539*H2539,2)</f>
        <v>0</v>
      </c>
      <c r="K2539" s="275" t="s">
        <v>1</v>
      </c>
      <c r="L2539" s="280"/>
      <c r="M2539" s="281" t="s">
        <v>1</v>
      </c>
      <c r="N2539" s="282" t="s">
        <v>38</v>
      </c>
      <c r="O2539" s="86"/>
      <c r="P2539" s="246">
        <f>O2539*H2539</f>
        <v>0</v>
      </c>
      <c r="Q2539" s="246">
        <v>0.032</v>
      </c>
      <c r="R2539" s="246">
        <f>Q2539*H2539</f>
        <v>1.23008</v>
      </c>
      <c r="S2539" s="246">
        <v>0</v>
      </c>
      <c r="T2539" s="247">
        <f>S2539*H2539</f>
        <v>0</v>
      </c>
      <c r="AR2539" s="248" t="s">
        <v>609</v>
      </c>
      <c r="AT2539" s="248" t="s">
        <v>174</v>
      </c>
      <c r="AU2539" s="248" t="s">
        <v>83</v>
      </c>
      <c r="AY2539" s="17" t="s">
        <v>139</v>
      </c>
      <c r="BE2539" s="249">
        <f>IF(N2539="základní",J2539,0)</f>
        <v>0</v>
      </c>
      <c r="BF2539" s="249">
        <f>IF(N2539="snížená",J2539,0)</f>
        <v>0</v>
      </c>
      <c r="BG2539" s="249">
        <f>IF(N2539="zákl. přenesená",J2539,0)</f>
        <v>0</v>
      </c>
      <c r="BH2539" s="249">
        <f>IF(N2539="sníž. přenesená",J2539,0)</f>
        <v>0</v>
      </c>
      <c r="BI2539" s="249">
        <f>IF(N2539="nulová",J2539,0)</f>
        <v>0</v>
      </c>
      <c r="BJ2539" s="17" t="s">
        <v>81</v>
      </c>
      <c r="BK2539" s="249">
        <f>ROUND(I2539*H2539,2)</f>
        <v>0</v>
      </c>
      <c r="BL2539" s="17" t="s">
        <v>230</v>
      </c>
      <c r="BM2539" s="248" t="s">
        <v>3047</v>
      </c>
    </row>
    <row r="2540" spans="2:51" s="14" customFormat="1" ht="12">
      <c r="B2540" s="289"/>
      <c r="C2540" s="290"/>
      <c r="D2540" s="252" t="s">
        <v>148</v>
      </c>
      <c r="E2540" s="291" t="s">
        <v>1</v>
      </c>
      <c r="F2540" s="292" t="s">
        <v>2702</v>
      </c>
      <c r="G2540" s="290"/>
      <c r="H2540" s="291" t="s">
        <v>1</v>
      </c>
      <c r="I2540" s="293"/>
      <c r="J2540" s="290"/>
      <c r="K2540" s="290"/>
      <c r="L2540" s="294"/>
      <c r="M2540" s="295"/>
      <c r="N2540" s="296"/>
      <c r="O2540" s="296"/>
      <c r="P2540" s="296"/>
      <c r="Q2540" s="296"/>
      <c r="R2540" s="296"/>
      <c r="S2540" s="296"/>
      <c r="T2540" s="297"/>
      <c r="AT2540" s="298" t="s">
        <v>148</v>
      </c>
      <c r="AU2540" s="298" t="s">
        <v>83</v>
      </c>
      <c r="AV2540" s="14" t="s">
        <v>81</v>
      </c>
      <c r="AW2540" s="14" t="s">
        <v>30</v>
      </c>
      <c r="AX2540" s="14" t="s">
        <v>73</v>
      </c>
      <c r="AY2540" s="298" t="s">
        <v>139</v>
      </c>
    </row>
    <row r="2541" spans="2:51" s="12" customFormat="1" ht="12">
      <c r="B2541" s="250"/>
      <c r="C2541" s="251"/>
      <c r="D2541" s="252" t="s">
        <v>148</v>
      </c>
      <c r="E2541" s="253" t="s">
        <v>1</v>
      </c>
      <c r="F2541" s="254" t="s">
        <v>3048</v>
      </c>
      <c r="G2541" s="251"/>
      <c r="H2541" s="255">
        <v>38.44</v>
      </c>
      <c r="I2541" s="256"/>
      <c r="J2541" s="251"/>
      <c r="K2541" s="251"/>
      <c r="L2541" s="257"/>
      <c r="M2541" s="258"/>
      <c r="N2541" s="259"/>
      <c r="O2541" s="259"/>
      <c r="P2541" s="259"/>
      <c r="Q2541" s="259"/>
      <c r="R2541" s="259"/>
      <c r="S2541" s="259"/>
      <c r="T2541" s="260"/>
      <c r="AT2541" s="261" t="s">
        <v>148</v>
      </c>
      <c r="AU2541" s="261" t="s">
        <v>83</v>
      </c>
      <c r="AV2541" s="12" t="s">
        <v>83</v>
      </c>
      <c r="AW2541" s="12" t="s">
        <v>30</v>
      </c>
      <c r="AX2541" s="12" t="s">
        <v>73</v>
      </c>
      <c r="AY2541" s="261" t="s">
        <v>139</v>
      </c>
    </row>
    <row r="2542" spans="2:51" s="13" customFormat="1" ht="12">
      <c r="B2542" s="262"/>
      <c r="C2542" s="263"/>
      <c r="D2542" s="252" t="s">
        <v>148</v>
      </c>
      <c r="E2542" s="264" t="s">
        <v>1</v>
      </c>
      <c r="F2542" s="265" t="s">
        <v>150</v>
      </c>
      <c r="G2542" s="263"/>
      <c r="H2542" s="266">
        <v>38.44</v>
      </c>
      <c r="I2542" s="267"/>
      <c r="J2542" s="263"/>
      <c r="K2542" s="263"/>
      <c r="L2542" s="268"/>
      <c r="M2542" s="269"/>
      <c r="N2542" s="270"/>
      <c r="O2542" s="270"/>
      <c r="P2542" s="270"/>
      <c r="Q2542" s="270"/>
      <c r="R2542" s="270"/>
      <c r="S2542" s="270"/>
      <c r="T2542" s="271"/>
      <c r="AT2542" s="272" t="s">
        <v>148</v>
      </c>
      <c r="AU2542" s="272" t="s">
        <v>83</v>
      </c>
      <c r="AV2542" s="13" t="s">
        <v>146</v>
      </c>
      <c r="AW2542" s="13" t="s">
        <v>30</v>
      </c>
      <c r="AX2542" s="13" t="s">
        <v>81</v>
      </c>
      <c r="AY2542" s="272" t="s">
        <v>139</v>
      </c>
    </row>
    <row r="2543" spans="2:65" s="1" customFormat="1" ht="24" customHeight="1">
      <c r="B2543" s="38"/>
      <c r="C2543" s="237" t="s">
        <v>3049</v>
      </c>
      <c r="D2543" s="237" t="s">
        <v>141</v>
      </c>
      <c r="E2543" s="238" t="s">
        <v>3050</v>
      </c>
      <c r="F2543" s="239" t="s">
        <v>3051</v>
      </c>
      <c r="G2543" s="240" t="s">
        <v>433</v>
      </c>
      <c r="H2543" s="241">
        <v>146.7</v>
      </c>
      <c r="I2543" s="242"/>
      <c r="J2543" s="243">
        <f>ROUND(I2543*H2543,2)</f>
        <v>0</v>
      </c>
      <c r="K2543" s="239" t="s">
        <v>145</v>
      </c>
      <c r="L2543" s="43"/>
      <c r="M2543" s="244" t="s">
        <v>1</v>
      </c>
      <c r="N2543" s="245" t="s">
        <v>38</v>
      </c>
      <c r="O2543" s="86"/>
      <c r="P2543" s="246">
        <f>O2543*H2543</f>
        <v>0</v>
      </c>
      <c r="Q2543" s="246">
        <v>0</v>
      </c>
      <c r="R2543" s="246">
        <f>Q2543*H2543</f>
        <v>0</v>
      </c>
      <c r="S2543" s="246">
        <v>0</v>
      </c>
      <c r="T2543" s="247">
        <f>S2543*H2543</f>
        <v>0</v>
      </c>
      <c r="AR2543" s="248" t="s">
        <v>230</v>
      </c>
      <c r="AT2543" s="248" t="s">
        <v>141</v>
      </c>
      <c r="AU2543" s="248" t="s">
        <v>83</v>
      </c>
      <c r="AY2543" s="17" t="s">
        <v>139</v>
      </c>
      <c r="BE2543" s="249">
        <f>IF(N2543="základní",J2543,0)</f>
        <v>0</v>
      </c>
      <c r="BF2543" s="249">
        <f>IF(N2543="snížená",J2543,0)</f>
        <v>0</v>
      </c>
      <c r="BG2543" s="249">
        <f>IF(N2543="zákl. přenesená",J2543,0)</f>
        <v>0</v>
      </c>
      <c r="BH2543" s="249">
        <f>IF(N2543="sníž. přenesená",J2543,0)</f>
        <v>0</v>
      </c>
      <c r="BI2543" s="249">
        <f>IF(N2543="nulová",J2543,0)</f>
        <v>0</v>
      </c>
      <c r="BJ2543" s="17" t="s">
        <v>81</v>
      </c>
      <c r="BK2543" s="249">
        <f>ROUND(I2543*H2543,2)</f>
        <v>0</v>
      </c>
      <c r="BL2543" s="17" t="s">
        <v>230</v>
      </c>
      <c r="BM2543" s="248" t="s">
        <v>3052</v>
      </c>
    </row>
    <row r="2544" spans="2:51" s="12" customFormat="1" ht="12">
      <c r="B2544" s="250"/>
      <c r="C2544" s="251"/>
      <c r="D2544" s="252" t="s">
        <v>148</v>
      </c>
      <c r="E2544" s="253" t="s">
        <v>1</v>
      </c>
      <c r="F2544" s="254" t="s">
        <v>2063</v>
      </c>
      <c r="G2544" s="251"/>
      <c r="H2544" s="255">
        <v>96.53</v>
      </c>
      <c r="I2544" s="256"/>
      <c r="J2544" s="251"/>
      <c r="K2544" s="251"/>
      <c r="L2544" s="257"/>
      <c r="M2544" s="258"/>
      <c r="N2544" s="259"/>
      <c r="O2544" s="259"/>
      <c r="P2544" s="259"/>
      <c r="Q2544" s="259"/>
      <c r="R2544" s="259"/>
      <c r="S2544" s="259"/>
      <c r="T2544" s="260"/>
      <c r="AT2544" s="261" t="s">
        <v>148</v>
      </c>
      <c r="AU2544" s="261" t="s">
        <v>83</v>
      </c>
      <c r="AV2544" s="12" t="s">
        <v>83</v>
      </c>
      <c r="AW2544" s="12" t="s">
        <v>30</v>
      </c>
      <c r="AX2544" s="12" t="s">
        <v>73</v>
      </c>
      <c r="AY2544" s="261" t="s">
        <v>139</v>
      </c>
    </row>
    <row r="2545" spans="2:51" s="14" customFormat="1" ht="12">
      <c r="B2545" s="289"/>
      <c r="C2545" s="290"/>
      <c r="D2545" s="252" t="s">
        <v>148</v>
      </c>
      <c r="E2545" s="291" t="s">
        <v>1</v>
      </c>
      <c r="F2545" s="292" t="s">
        <v>3053</v>
      </c>
      <c r="G2545" s="290"/>
      <c r="H2545" s="291" t="s">
        <v>1</v>
      </c>
      <c r="I2545" s="293"/>
      <c r="J2545" s="290"/>
      <c r="K2545" s="290"/>
      <c r="L2545" s="294"/>
      <c r="M2545" s="295"/>
      <c r="N2545" s="296"/>
      <c r="O2545" s="296"/>
      <c r="P2545" s="296"/>
      <c r="Q2545" s="296"/>
      <c r="R2545" s="296"/>
      <c r="S2545" s="296"/>
      <c r="T2545" s="297"/>
      <c r="AT2545" s="298" t="s">
        <v>148</v>
      </c>
      <c r="AU2545" s="298" t="s">
        <v>83</v>
      </c>
      <c r="AV2545" s="14" t="s">
        <v>81</v>
      </c>
      <c r="AW2545" s="14" t="s">
        <v>30</v>
      </c>
      <c r="AX2545" s="14" t="s">
        <v>73</v>
      </c>
      <c r="AY2545" s="298" t="s">
        <v>139</v>
      </c>
    </row>
    <row r="2546" spans="2:51" s="12" customFormat="1" ht="12">
      <c r="B2546" s="250"/>
      <c r="C2546" s="251"/>
      <c r="D2546" s="252" t="s">
        <v>148</v>
      </c>
      <c r="E2546" s="253" t="s">
        <v>1</v>
      </c>
      <c r="F2546" s="254" t="s">
        <v>2950</v>
      </c>
      <c r="G2546" s="251"/>
      <c r="H2546" s="255">
        <v>29.87</v>
      </c>
      <c r="I2546" s="256"/>
      <c r="J2546" s="251"/>
      <c r="K2546" s="251"/>
      <c r="L2546" s="257"/>
      <c r="M2546" s="258"/>
      <c r="N2546" s="259"/>
      <c r="O2546" s="259"/>
      <c r="P2546" s="259"/>
      <c r="Q2546" s="259"/>
      <c r="R2546" s="259"/>
      <c r="S2546" s="259"/>
      <c r="T2546" s="260"/>
      <c r="AT2546" s="261" t="s">
        <v>148</v>
      </c>
      <c r="AU2546" s="261" t="s">
        <v>83</v>
      </c>
      <c r="AV2546" s="12" t="s">
        <v>83</v>
      </c>
      <c r="AW2546" s="12" t="s">
        <v>30</v>
      </c>
      <c r="AX2546" s="12" t="s">
        <v>73</v>
      </c>
      <c r="AY2546" s="261" t="s">
        <v>139</v>
      </c>
    </row>
    <row r="2547" spans="2:51" s="12" customFormat="1" ht="12">
      <c r="B2547" s="250"/>
      <c r="C2547" s="251"/>
      <c r="D2547" s="252" t="s">
        <v>148</v>
      </c>
      <c r="E2547" s="253" t="s">
        <v>1</v>
      </c>
      <c r="F2547" s="254" t="s">
        <v>2951</v>
      </c>
      <c r="G2547" s="251"/>
      <c r="H2547" s="255">
        <v>20.3</v>
      </c>
      <c r="I2547" s="256"/>
      <c r="J2547" s="251"/>
      <c r="K2547" s="251"/>
      <c r="L2547" s="257"/>
      <c r="M2547" s="258"/>
      <c r="N2547" s="259"/>
      <c r="O2547" s="259"/>
      <c r="P2547" s="259"/>
      <c r="Q2547" s="259"/>
      <c r="R2547" s="259"/>
      <c r="S2547" s="259"/>
      <c r="T2547" s="260"/>
      <c r="AT2547" s="261" t="s">
        <v>148</v>
      </c>
      <c r="AU2547" s="261" t="s">
        <v>83</v>
      </c>
      <c r="AV2547" s="12" t="s">
        <v>83</v>
      </c>
      <c r="AW2547" s="12" t="s">
        <v>30</v>
      </c>
      <c r="AX2547" s="12" t="s">
        <v>73</v>
      </c>
      <c r="AY2547" s="261" t="s">
        <v>139</v>
      </c>
    </row>
    <row r="2548" spans="2:51" s="13" customFormat="1" ht="12">
      <c r="B2548" s="262"/>
      <c r="C2548" s="263"/>
      <c r="D2548" s="252" t="s">
        <v>148</v>
      </c>
      <c r="E2548" s="264" t="s">
        <v>1</v>
      </c>
      <c r="F2548" s="265" t="s">
        <v>150</v>
      </c>
      <c r="G2548" s="263"/>
      <c r="H2548" s="266">
        <v>146.70000000000002</v>
      </c>
      <c r="I2548" s="267"/>
      <c r="J2548" s="263"/>
      <c r="K2548" s="263"/>
      <c r="L2548" s="268"/>
      <c r="M2548" s="269"/>
      <c r="N2548" s="270"/>
      <c r="O2548" s="270"/>
      <c r="P2548" s="270"/>
      <c r="Q2548" s="270"/>
      <c r="R2548" s="270"/>
      <c r="S2548" s="270"/>
      <c r="T2548" s="271"/>
      <c r="AT2548" s="272" t="s">
        <v>148</v>
      </c>
      <c r="AU2548" s="272" t="s">
        <v>83</v>
      </c>
      <c r="AV2548" s="13" t="s">
        <v>146</v>
      </c>
      <c r="AW2548" s="13" t="s">
        <v>30</v>
      </c>
      <c r="AX2548" s="13" t="s">
        <v>81</v>
      </c>
      <c r="AY2548" s="272" t="s">
        <v>139</v>
      </c>
    </row>
    <row r="2549" spans="2:65" s="1" customFormat="1" ht="16.5" customHeight="1">
      <c r="B2549" s="38"/>
      <c r="C2549" s="273" t="s">
        <v>3054</v>
      </c>
      <c r="D2549" s="273" t="s">
        <v>174</v>
      </c>
      <c r="E2549" s="274" t="s">
        <v>3055</v>
      </c>
      <c r="F2549" s="275" t="s">
        <v>3056</v>
      </c>
      <c r="G2549" s="276" t="s">
        <v>433</v>
      </c>
      <c r="H2549" s="277">
        <v>106.183</v>
      </c>
      <c r="I2549" s="278"/>
      <c r="J2549" s="279">
        <f>ROUND(I2549*H2549,2)</f>
        <v>0</v>
      </c>
      <c r="K2549" s="275" t="s">
        <v>145</v>
      </c>
      <c r="L2549" s="280"/>
      <c r="M2549" s="281" t="s">
        <v>1</v>
      </c>
      <c r="N2549" s="282" t="s">
        <v>38</v>
      </c>
      <c r="O2549" s="86"/>
      <c r="P2549" s="246">
        <f>O2549*H2549</f>
        <v>0</v>
      </c>
      <c r="Q2549" s="246">
        <v>0.0004</v>
      </c>
      <c r="R2549" s="246">
        <f>Q2549*H2549</f>
        <v>0.0424732</v>
      </c>
      <c r="S2549" s="246">
        <v>0</v>
      </c>
      <c r="T2549" s="247">
        <f>S2549*H2549</f>
        <v>0</v>
      </c>
      <c r="AR2549" s="248" t="s">
        <v>609</v>
      </c>
      <c r="AT2549" s="248" t="s">
        <v>174</v>
      </c>
      <c r="AU2549" s="248" t="s">
        <v>83</v>
      </c>
      <c r="AY2549" s="17" t="s">
        <v>139</v>
      </c>
      <c r="BE2549" s="249">
        <f>IF(N2549="základní",J2549,0)</f>
        <v>0</v>
      </c>
      <c r="BF2549" s="249">
        <f>IF(N2549="snížená",J2549,0)</f>
        <v>0</v>
      </c>
      <c r="BG2549" s="249">
        <f>IF(N2549="zákl. přenesená",J2549,0)</f>
        <v>0</v>
      </c>
      <c r="BH2549" s="249">
        <f>IF(N2549="sníž. přenesená",J2549,0)</f>
        <v>0</v>
      </c>
      <c r="BI2549" s="249">
        <f>IF(N2549="nulová",J2549,0)</f>
        <v>0</v>
      </c>
      <c r="BJ2549" s="17" t="s">
        <v>81</v>
      </c>
      <c r="BK2549" s="249">
        <f>ROUND(I2549*H2549,2)</f>
        <v>0</v>
      </c>
      <c r="BL2549" s="17" t="s">
        <v>230</v>
      </c>
      <c r="BM2549" s="248" t="s">
        <v>3057</v>
      </c>
    </row>
    <row r="2550" spans="2:51" s="12" customFormat="1" ht="12">
      <c r="B2550" s="250"/>
      <c r="C2550" s="251"/>
      <c r="D2550" s="252" t="s">
        <v>148</v>
      </c>
      <c r="E2550" s="253" t="s">
        <v>1</v>
      </c>
      <c r="F2550" s="254" t="s">
        <v>3058</v>
      </c>
      <c r="G2550" s="251"/>
      <c r="H2550" s="255">
        <v>106.183</v>
      </c>
      <c r="I2550" s="256"/>
      <c r="J2550" s="251"/>
      <c r="K2550" s="251"/>
      <c r="L2550" s="257"/>
      <c r="M2550" s="258"/>
      <c r="N2550" s="259"/>
      <c r="O2550" s="259"/>
      <c r="P2550" s="259"/>
      <c r="Q2550" s="259"/>
      <c r="R2550" s="259"/>
      <c r="S2550" s="259"/>
      <c r="T2550" s="260"/>
      <c r="AT2550" s="261" t="s">
        <v>148</v>
      </c>
      <c r="AU2550" s="261" t="s">
        <v>83</v>
      </c>
      <c r="AV2550" s="12" t="s">
        <v>83</v>
      </c>
      <c r="AW2550" s="12" t="s">
        <v>30</v>
      </c>
      <c r="AX2550" s="12" t="s">
        <v>73</v>
      </c>
      <c r="AY2550" s="261" t="s">
        <v>139</v>
      </c>
    </row>
    <row r="2551" spans="2:51" s="13" customFormat="1" ht="12">
      <c r="B2551" s="262"/>
      <c r="C2551" s="263"/>
      <c r="D2551" s="252" t="s">
        <v>148</v>
      </c>
      <c r="E2551" s="264" t="s">
        <v>1</v>
      </c>
      <c r="F2551" s="265" t="s">
        <v>150</v>
      </c>
      <c r="G2551" s="263"/>
      <c r="H2551" s="266">
        <v>106.183</v>
      </c>
      <c r="I2551" s="267"/>
      <c r="J2551" s="263"/>
      <c r="K2551" s="263"/>
      <c r="L2551" s="268"/>
      <c r="M2551" s="269"/>
      <c r="N2551" s="270"/>
      <c r="O2551" s="270"/>
      <c r="P2551" s="270"/>
      <c r="Q2551" s="270"/>
      <c r="R2551" s="270"/>
      <c r="S2551" s="270"/>
      <c r="T2551" s="271"/>
      <c r="AT2551" s="272" t="s">
        <v>148</v>
      </c>
      <c r="AU2551" s="272" t="s">
        <v>83</v>
      </c>
      <c r="AV2551" s="13" t="s">
        <v>146</v>
      </c>
      <c r="AW2551" s="13" t="s">
        <v>30</v>
      </c>
      <c r="AX2551" s="13" t="s">
        <v>81</v>
      </c>
      <c r="AY2551" s="272" t="s">
        <v>139</v>
      </c>
    </row>
    <row r="2552" spans="2:65" s="1" customFormat="1" ht="16.5" customHeight="1">
      <c r="B2552" s="38"/>
      <c r="C2552" s="273" t="s">
        <v>3059</v>
      </c>
      <c r="D2552" s="273" t="s">
        <v>174</v>
      </c>
      <c r="E2552" s="274" t="s">
        <v>3060</v>
      </c>
      <c r="F2552" s="275" t="s">
        <v>3061</v>
      </c>
      <c r="G2552" s="276" t="s">
        <v>433</v>
      </c>
      <c r="H2552" s="277">
        <v>55.187</v>
      </c>
      <c r="I2552" s="278"/>
      <c r="J2552" s="279">
        <f>ROUND(I2552*H2552,2)</f>
        <v>0</v>
      </c>
      <c r="K2552" s="275" t="s">
        <v>145</v>
      </c>
      <c r="L2552" s="280"/>
      <c r="M2552" s="281" t="s">
        <v>1</v>
      </c>
      <c r="N2552" s="282" t="s">
        <v>38</v>
      </c>
      <c r="O2552" s="86"/>
      <c r="P2552" s="246">
        <f>O2552*H2552</f>
        <v>0</v>
      </c>
      <c r="Q2552" s="246">
        <v>0.00014</v>
      </c>
      <c r="R2552" s="246">
        <f>Q2552*H2552</f>
        <v>0.007726179999999999</v>
      </c>
      <c r="S2552" s="246">
        <v>0</v>
      </c>
      <c r="T2552" s="247">
        <f>S2552*H2552</f>
        <v>0</v>
      </c>
      <c r="AR2552" s="248" t="s">
        <v>609</v>
      </c>
      <c r="AT2552" s="248" t="s">
        <v>174</v>
      </c>
      <c r="AU2552" s="248" t="s">
        <v>83</v>
      </c>
      <c r="AY2552" s="17" t="s">
        <v>139</v>
      </c>
      <c r="BE2552" s="249">
        <f>IF(N2552="základní",J2552,0)</f>
        <v>0</v>
      </c>
      <c r="BF2552" s="249">
        <f>IF(N2552="snížená",J2552,0)</f>
        <v>0</v>
      </c>
      <c r="BG2552" s="249">
        <f>IF(N2552="zákl. přenesená",J2552,0)</f>
        <v>0</v>
      </c>
      <c r="BH2552" s="249">
        <f>IF(N2552="sníž. přenesená",J2552,0)</f>
        <v>0</v>
      </c>
      <c r="BI2552" s="249">
        <f>IF(N2552="nulová",J2552,0)</f>
        <v>0</v>
      </c>
      <c r="BJ2552" s="17" t="s">
        <v>81</v>
      </c>
      <c r="BK2552" s="249">
        <f>ROUND(I2552*H2552,2)</f>
        <v>0</v>
      </c>
      <c r="BL2552" s="17" t="s">
        <v>230</v>
      </c>
      <c r="BM2552" s="248" t="s">
        <v>3062</v>
      </c>
    </row>
    <row r="2553" spans="2:51" s="14" customFormat="1" ht="12">
      <c r="B2553" s="289"/>
      <c r="C2553" s="290"/>
      <c r="D2553" s="252" t="s">
        <v>148</v>
      </c>
      <c r="E2553" s="291" t="s">
        <v>1</v>
      </c>
      <c r="F2553" s="292" t="s">
        <v>3053</v>
      </c>
      <c r="G2553" s="290"/>
      <c r="H2553" s="291" t="s">
        <v>1</v>
      </c>
      <c r="I2553" s="293"/>
      <c r="J2553" s="290"/>
      <c r="K2553" s="290"/>
      <c r="L2553" s="294"/>
      <c r="M2553" s="295"/>
      <c r="N2553" s="296"/>
      <c r="O2553" s="296"/>
      <c r="P2553" s="296"/>
      <c r="Q2553" s="296"/>
      <c r="R2553" s="296"/>
      <c r="S2553" s="296"/>
      <c r="T2553" s="297"/>
      <c r="AT2553" s="298" t="s">
        <v>148</v>
      </c>
      <c r="AU2553" s="298" t="s">
        <v>83</v>
      </c>
      <c r="AV2553" s="14" t="s">
        <v>81</v>
      </c>
      <c r="AW2553" s="14" t="s">
        <v>30</v>
      </c>
      <c r="AX2553" s="14" t="s">
        <v>73</v>
      </c>
      <c r="AY2553" s="298" t="s">
        <v>139</v>
      </c>
    </row>
    <row r="2554" spans="2:51" s="12" customFormat="1" ht="12">
      <c r="B2554" s="250"/>
      <c r="C2554" s="251"/>
      <c r="D2554" s="252" t="s">
        <v>148</v>
      </c>
      <c r="E2554" s="253" t="s">
        <v>1</v>
      </c>
      <c r="F2554" s="254" t="s">
        <v>3063</v>
      </c>
      <c r="G2554" s="251"/>
      <c r="H2554" s="255">
        <v>32.857</v>
      </c>
      <c r="I2554" s="256"/>
      <c r="J2554" s="251"/>
      <c r="K2554" s="251"/>
      <c r="L2554" s="257"/>
      <c r="M2554" s="258"/>
      <c r="N2554" s="259"/>
      <c r="O2554" s="259"/>
      <c r="P2554" s="259"/>
      <c r="Q2554" s="259"/>
      <c r="R2554" s="259"/>
      <c r="S2554" s="259"/>
      <c r="T2554" s="260"/>
      <c r="AT2554" s="261" t="s">
        <v>148</v>
      </c>
      <c r="AU2554" s="261" t="s">
        <v>83</v>
      </c>
      <c r="AV2554" s="12" t="s">
        <v>83</v>
      </c>
      <c r="AW2554" s="12" t="s">
        <v>30</v>
      </c>
      <c r="AX2554" s="12" t="s">
        <v>73</v>
      </c>
      <c r="AY2554" s="261" t="s">
        <v>139</v>
      </c>
    </row>
    <row r="2555" spans="2:51" s="12" customFormat="1" ht="12">
      <c r="B2555" s="250"/>
      <c r="C2555" s="251"/>
      <c r="D2555" s="252" t="s">
        <v>148</v>
      </c>
      <c r="E2555" s="253" t="s">
        <v>1</v>
      </c>
      <c r="F2555" s="254" t="s">
        <v>3064</v>
      </c>
      <c r="G2555" s="251"/>
      <c r="H2555" s="255">
        <v>22.33</v>
      </c>
      <c r="I2555" s="256"/>
      <c r="J2555" s="251"/>
      <c r="K2555" s="251"/>
      <c r="L2555" s="257"/>
      <c r="M2555" s="258"/>
      <c r="N2555" s="259"/>
      <c r="O2555" s="259"/>
      <c r="P2555" s="259"/>
      <c r="Q2555" s="259"/>
      <c r="R2555" s="259"/>
      <c r="S2555" s="259"/>
      <c r="T2555" s="260"/>
      <c r="AT2555" s="261" t="s">
        <v>148</v>
      </c>
      <c r="AU2555" s="261" t="s">
        <v>83</v>
      </c>
      <c r="AV2555" s="12" t="s">
        <v>83</v>
      </c>
      <c r="AW2555" s="12" t="s">
        <v>30</v>
      </c>
      <c r="AX2555" s="12" t="s">
        <v>73</v>
      </c>
      <c r="AY2555" s="261" t="s">
        <v>139</v>
      </c>
    </row>
    <row r="2556" spans="2:51" s="13" customFormat="1" ht="12">
      <c r="B2556" s="262"/>
      <c r="C2556" s="263"/>
      <c r="D2556" s="252" t="s">
        <v>148</v>
      </c>
      <c r="E2556" s="264" t="s">
        <v>1</v>
      </c>
      <c r="F2556" s="265" t="s">
        <v>150</v>
      </c>
      <c r="G2556" s="263"/>
      <c r="H2556" s="266">
        <v>55.187</v>
      </c>
      <c r="I2556" s="267"/>
      <c r="J2556" s="263"/>
      <c r="K2556" s="263"/>
      <c r="L2556" s="268"/>
      <c r="M2556" s="269"/>
      <c r="N2556" s="270"/>
      <c r="O2556" s="270"/>
      <c r="P2556" s="270"/>
      <c r="Q2556" s="270"/>
      <c r="R2556" s="270"/>
      <c r="S2556" s="270"/>
      <c r="T2556" s="271"/>
      <c r="AT2556" s="272" t="s">
        <v>148</v>
      </c>
      <c r="AU2556" s="272" t="s">
        <v>83</v>
      </c>
      <c r="AV2556" s="13" t="s">
        <v>146</v>
      </c>
      <c r="AW2556" s="13" t="s">
        <v>30</v>
      </c>
      <c r="AX2556" s="13" t="s">
        <v>81</v>
      </c>
      <c r="AY2556" s="272" t="s">
        <v>139</v>
      </c>
    </row>
    <row r="2557" spans="2:65" s="1" customFormat="1" ht="24" customHeight="1">
      <c r="B2557" s="38"/>
      <c r="C2557" s="237" t="s">
        <v>3065</v>
      </c>
      <c r="D2557" s="237" t="s">
        <v>141</v>
      </c>
      <c r="E2557" s="238" t="s">
        <v>3066</v>
      </c>
      <c r="F2557" s="239" t="s">
        <v>3067</v>
      </c>
      <c r="G2557" s="240" t="s">
        <v>292</v>
      </c>
      <c r="H2557" s="283"/>
      <c r="I2557" s="242"/>
      <c r="J2557" s="243">
        <f>ROUND(I2557*H2557,2)</f>
        <v>0</v>
      </c>
      <c r="K2557" s="239" t="s">
        <v>145</v>
      </c>
      <c r="L2557" s="43"/>
      <c r="M2557" s="244" t="s">
        <v>1</v>
      </c>
      <c r="N2557" s="245" t="s">
        <v>38</v>
      </c>
      <c r="O2557" s="86"/>
      <c r="P2557" s="246">
        <f>O2557*H2557</f>
        <v>0</v>
      </c>
      <c r="Q2557" s="246">
        <v>0</v>
      </c>
      <c r="R2557" s="246">
        <f>Q2557*H2557</f>
        <v>0</v>
      </c>
      <c r="S2557" s="246">
        <v>0</v>
      </c>
      <c r="T2557" s="247">
        <f>S2557*H2557</f>
        <v>0</v>
      </c>
      <c r="AR2557" s="248" t="s">
        <v>230</v>
      </c>
      <c r="AT2557" s="248" t="s">
        <v>141</v>
      </c>
      <c r="AU2557" s="248" t="s">
        <v>83</v>
      </c>
      <c r="AY2557" s="17" t="s">
        <v>139</v>
      </c>
      <c r="BE2557" s="249">
        <f>IF(N2557="základní",J2557,0)</f>
        <v>0</v>
      </c>
      <c r="BF2557" s="249">
        <f>IF(N2557="snížená",J2557,0)</f>
        <v>0</v>
      </c>
      <c r="BG2557" s="249">
        <f>IF(N2557="zákl. přenesená",J2557,0)</f>
        <v>0</v>
      </c>
      <c r="BH2557" s="249">
        <f>IF(N2557="sníž. přenesená",J2557,0)</f>
        <v>0</v>
      </c>
      <c r="BI2557" s="249">
        <f>IF(N2557="nulová",J2557,0)</f>
        <v>0</v>
      </c>
      <c r="BJ2557" s="17" t="s">
        <v>81</v>
      </c>
      <c r="BK2557" s="249">
        <f>ROUND(I2557*H2557,2)</f>
        <v>0</v>
      </c>
      <c r="BL2557" s="17" t="s">
        <v>230</v>
      </c>
      <c r="BM2557" s="248" t="s">
        <v>3068</v>
      </c>
    </row>
    <row r="2558" spans="2:65" s="1" customFormat="1" ht="24" customHeight="1">
      <c r="B2558" s="38"/>
      <c r="C2558" s="237" t="s">
        <v>3069</v>
      </c>
      <c r="D2558" s="237" t="s">
        <v>141</v>
      </c>
      <c r="E2558" s="238" t="s">
        <v>3070</v>
      </c>
      <c r="F2558" s="239" t="s">
        <v>3071</v>
      </c>
      <c r="G2558" s="240" t="s">
        <v>292</v>
      </c>
      <c r="H2558" s="283"/>
      <c r="I2558" s="242"/>
      <c r="J2558" s="243">
        <f>ROUND(I2558*H2558,2)</f>
        <v>0</v>
      </c>
      <c r="K2558" s="239" t="s">
        <v>145</v>
      </c>
      <c r="L2558" s="43"/>
      <c r="M2558" s="244" t="s">
        <v>1</v>
      </c>
      <c r="N2558" s="245" t="s">
        <v>38</v>
      </c>
      <c r="O2558" s="86"/>
      <c r="P2558" s="246">
        <f>O2558*H2558</f>
        <v>0</v>
      </c>
      <c r="Q2558" s="246">
        <v>0</v>
      </c>
      <c r="R2558" s="246">
        <f>Q2558*H2558</f>
        <v>0</v>
      </c>
      <c r="S2558" s="246">
        <v>0</v>
      </c>
      <c r="T2558" s="247">
        <f>S2558*H2558</f>
        <v>0</v>
      </c>
      <c r="AR2558" s="248" t="s">
        <v>230</v>
      </c>
      <c r="AT2558" s="248" t="s">
        <v>141</v>
      </c>
      <c r="AU2558" s="248" t="s">
        <v>83</v>
      </c>
      <c r="AY2558" s="17" t="s">
        <v>139</v>
      </c>
      <c r="BE2558" s="249">
        <f>IF(N2558="základní",J2558,0)</f>
        <v>0</v>
      </c>
      <c r="BF2558" s="249">
        <f>IF(N2558="snížená",J2558,0)</f>
        <v>0</v>
      </c>
      <c r="BG2558" s="249">
        <f>IF(N2558="zákl. přenesená",J2558,0)</f>
        <v>0</v>
      </c>
      <c r="BH2558" s="249">
        <f>IF(N2558="sníž. přenesená",J2558,0)</f>
        <v>0</v>
      </c>
      <c r="BI2558" s="249">
        <f>IF(N2558="nulová",J2558,0)</f>
        <v>0</v>
      </c>
      <c r="BJ2558" s="17" t="s">
        <v>81</v>
      </c>
      <c r="BK2558" s="249">
        <f>ROUND(I2558*H2558,2)</f>
        <v>0</v>
      </c>
      <c r="BL2558" s="17" t="s">
        <v>230</v>
      </c>
      <c r="BM2558" s="248" t="s">
        <v>3072</v>
      </c>
    </row>
    <row r="2559" spans="2:63" s="11" customFormat="1" ht="22.8" customHeight="1">
      <c r="B2559" s="221"/>
      <c r="C2559" s="222"/>
      <c r="D2559" s="223" t="s">
        <v>72</v>
      </c>
      <c r="E2559" s="235" t="s">
        <v>3073</v>
      </c>
      <c r="F2559" s="235" t="s">
        <v>3074</v>
      </c>
      <c r="G2559" s="222"/>
      <c r="H2559" s="222"/>
      <c r="I2559" s="225"/>
      <c r="J2559" s="236">
        <f>BK2559</f>
        <v>0</v>
      </c>
      <c r="K2559" s="222"/>
      <c r="L2559" s="227"/>
      <c r="M2559" s="228"/>
      <c r="N2559" s="229"/>
      <c r="O2559" s="229"/>
      <c r="P2559" s="230">
        <f>P2560</f>
        <v>0</v>
      </c>
      <c r="Q2559" s="229"/>
      <c r="R2559" s="230">
        <f>R2560</f>
        <v>0</v>
      </c>
      <c r="S2559" s="229"/>
      <c r="T2559" s="231">
        <f>T2560</f>
        <v>0</v>
      </c>
      <c r="AR2559" s="232" t="s">
        <v>83</v>
      </c>
      <c r="AT2559" s="233" t="s">
        <v>72</v>
      </c>
      <c r="AU2559" s="233" t="s">
        <v>81</v>
      </c>
      <c r="AY2559" s="232" t="s">
        <v>139</v>
      </c>
      <c r="BK2559" s="234">
        <f>BK2560</f>
        <v>0</v>
      </c>
    </row>
    <row r="2560" spans="2:65" s="1" customFormat="1" ht="36" customHeight="1">
      <c r="B2560" s="38"/>
      <c r="C2560" s="237" t="s">
        <v>3075</v>
      </c>
      <c r="D2560" s="237" t="s">
        <v>141</v>
      </c>
      <c r="E2560" s="238" t="s">
        <v>3076</v>
      </c>
      <c r="F2560" s="239" t="s">
        <v>3077</v>
      </c>
      <c r="G2560" s="240" t="s">
        <v>384</v>
      </c>
      <c r="H2560" s="241">
        <v>150</v>
      </c>
      <c r="I2560" s="242"/>
      <c r="J2560" s="243">
        <f>ROUND(I2560*H2560,2)</f>
        <v>0</v>
      </c>
      <c r="K2560" s="239" t="s">
        <v>1</v>
      </c>
      <c r="L2560" s="43"/>
      <c r="M2560" s="244" t="s">
        <v>1</v>
      </c>
      <c r="N2560" s="245" t="s">
        <v>38</v>
      </c>
      <c r="O2560" s="86"/>
      <c r="P2560" s="246">
        <f>O2560*H2560</f>
        <v>0</v>
      </c>
      <c r="Q2560" s="246">
        <v>0</v>
      </c>
      <c r="R2560" s="246">
        <f>Q2560*H2560</f>
        <v>0</v>
      </c>
      <c r="S2560" s="246">
        <v>0</v>
      </c>
      <c r="T2560" s="247">
        <f>S2560*H2560</f>
        <v>0</v>
      </c>
      <c r="AR2560" s="248" t="s">
        <v>146</v>
      </c>
      <c r="AT2560" s="248" t="s">
        <v>141</v>
      </c>
      <c r="AU2560" s="248" t="s">
        <v>83</v>
      </c>
      <c r="AY2560" s="17" t="s">
        <v>139</v>
      </c>
      <c r="BE2560" s="249">
        <f>IF(N2560="základní",J2560,0)</f>
        <v>0</v>
      </c>
      <c r="BF2560" s="249">
        <f>IF(N2560="snížená",J2560,0)</f>
        <v>0</v>
      </c>
      <c r="BG2560" s="249">
        <f>IF(N2560="zákl. přenesená",J2560,0)</f>
        <v>0</v>
      </c>
      <c r="BH2560" s="249">
        <f>IF(N2560="sníž. přenesená",J2560,0)</f>
        <v>0</v>
      </c>
      <c r="BI2560" s="249">
        <f>IF(N2560="nulová",J2560,0)</f>
        <v>0</v>
      </c>
      <c r="BJ2560" s="17" t="s">
        <v>81</v>
      </c>
      <c r="BK2560" s="249">
        <f>ROUND(I2560*H2560,2)</f>
        <v>0</v>
      </c>
      <c r="BL2560" s="17" t="s">
        <v>146</v>
      </c>
      <c r="BM2560" s="248" t="s">
        <v>3078</v>
      </c>
    </row>
    <row r="2561" spans="2:63" s="11" customFormat="1" ht="22.8" customHeight="1">
      <c r="B2561" s="221"/>
      <c r="C2561" s="222"/>
      <c r="D2561" s="223" t="s">
        <v>72</v>
      </c>
      <c r="E2561" s="235" t="s">
        <v>3079</v>
      </c>
      <c r="F2561" s="235" t="s">
        <v>3080</v>
      </c>
      <c r="G2561" s="222"/>
      <c r="H2561" s="222"/>
      <c r="I2561" s="225"/>
      <c r="J2561" s="236">
        <f>BK2561</f>
        <v>0</v>
      </c>
      <c r="K2561" s="222"/>
      <c r="L2561" s="227"/>
      <c r="M2561" s="228"/>
      <c r="N2561" s="229"/>
      <c r="O2561" s="229"/>
      <c r="P2561" s="230">
        <f>SUM(P2562:P2691)</f>
        <v>0</v>
      </c>
      <c r="Q2561" s="229"/>
      <c r="R2561" s="230">
        <f>SUM(R2562:R2691)</f>
        <v>0.6736370000000002</v>
      </c>
      <c r="S2561" s="229"/>
      <c r="T2561" s="231">
        <f>SUM(T2562:T2691)</f>
        <v>0</v>
      </c>
      <c r="AR2561" s="232" t="s">
        <v>83</v>
      </c>
      <c r="AT2561" s="233" t="s">
        <v>72</v>
      </c>
      <c r="AU2561" s="233" t="s">
        <v>81</v>
      </c>
      <c r="AY2561" s="232" t="s">
        <v>139</v>
      </c>
      <c r="BK2561" s="234">
        <f>SUM(BK2562:BK2691)</f>
        <v>0</v>
      </c>
    </row>
    <row r="2562" spans="2:65" s="1" customFormat="1" ht="24" customHeight="1">
      <c r="B2562" s="38"/>
      <c r="C2562" s="237" t="s">
        <v>3081</v>
      </c>
      <c r="D2562" s="237" t="s">
        <v>141</v>
      </c>
      <c r="E2562" s="238" t="s">
        <v>3082</v>
      </c>
      <c r="F2562" s="239" t="s">
        <v>3083</v>
      </c>
      <c r="G2562" s="240" t="s">
        <v>171</v>
      </c>
      <c r="H2562" s="241">
        <v>62.8</v>
      </c>
      <c r="I2562" s="242"/>
      <c r="J2562" s="243">
        <f>ROUND(I2562*H2562,2)</f>
        <v>0</v>
      </c>
      <c r="K2562" s="239" t="s">
        <v>145</v>
      </c>
      <c r="L2562" s="43"/>
      <c r="M2562" s="244" t="s">
        <v>1</v>
      </c>
      <c r="N2562" s="245" t="s">
        <v>38</v>
      </c>
      <c r="O2562" s="86"/>
      <c r="P2562" s="246">
        <f>O2562*H2562</f>
        <v>0</v>
      </c>
      <c r="Q2562" s="246">
        <v>0.00189</v>
      </c>
      <c r="R2562" s="246">
        <f>Q2562*H2562</f>
        <v>0.11869199999999999</v>
      </c>
      <c r="S2562" s="246">
        <v>0</v>
      </c>
      <c r="T2562" s="247">
        <f>S2562*H2562</f>
        <v>0</v>
      </c>
      <c r="AR2562" s="248" t="s">
        <v>230</v>
      </c>
      <c r="AT2562" s="248" t="s">
        <v>141</v>
      </c>
      <c r="AU2562" s="248" t="s">
        <v>83</v>
      </c>
      <c r="AY2562" s="17" t="s">
        <v>139</v>
      </c>
      <c r="BE2562" s="249">
        <f>IF(N2562="základní",J2562,0)</f>
        <v>0</v>
      </c>
      <c r="BF2562" s="249">
        <f>IF(N2562="snížená",J2562,0)</f>
        <v>0</v>
      </c>
      <c r="BG2562" s="249">
        <f>IF(N2562="zákl. přenesená",J2562,0)</f>
        <v>0</v>
      </c>
      <c r="BH2562" s="249">
        <f>IF(N2562="sníž. přenesená",J2562,0)</f>
        <v>0</v>
      </c>
      <c r="BI2562" s="249">
        <f>IF(N2562="nulová",J2562,0)</f>
        <v>0</v>
      </c>
      <c r="BJ2562" s="17" t="s">
        <v>81</v>
      </c>
      <c r="BK2562" s="249">
        <f>ROUND(I2562*H2562,2)</f>
        <v>0</v>
      </c>
      <c r="BL2562" s="17" t="s">
        <v>230</v>
      </c>
      <c r="BM2562" s="248" t="s">
        <v>3084</v>
      </c>
    </row>
    <row r="2563" spans="2:51" s="12" customFormat="1" ht="12">
      <c r="B2563" s="250"/>
      <c r="C2563" s="251"/>
      <c r="D2563" s="252" t="s">
        <v>148</v>
      </c>
      <c r="E2563" s="253" t="s">
        <v>1</v>
      </c>
      <c r="F2563" s="254" t="s">
        <v>3085</v>
      </c>
      <c r="G2563" s="251"/>
      <c r="H2563" s="255">
        <v>18.8</v>
      </c>
      <c r="I2563" s="256"/>
      <c r="J2563" s="251"/>
      <c r="K2563" s="251"/>
      <c r="L2563" s="257"/>
      <c r="M2563" s="258"/>
      <c r="N2563" s="259"/>
      <c r="O2563" s="259"/>
      <c r="P2563" s="259"/>
      <c r="Q2563" s="259"/>
      <c r="R2563" s="259"/>
      <c r="S2563" s="259"/>
      <c r="T2563" s="260"/>
      <c r="AT2563" s="261" t="s">
        <v>148</v>
      </c>
      <c r="AU2563" s="261" t="s">
        <v>83</v>
      </c>
      <c r="AV2563" s="12" t="s">
        <v>83</v>
      </c>
      <c r="AW2563" s="12" t="s">
        <v>30</v>
      </c>
      <c r="AX2563" s="12" t="s">
        <v>73</v>
      </c>
      <c r="AY2563" s="261" t="s">
        <v>139</v>
      </c>
    </row>
    <row r="2564" spans="2:51" s="12" customFormat="1" ht="12">
      <c r="B2564" s="250"/>
      <c r="C2564" s="251"/>
      <c r="D2564" s="252" t="s">
        <v>148</v>
      </c>
      <c r="E2564" s="253" t="s">
        <v>1</v>
      </c>
      <c r="F2564" s="254" t="s">
        <v>3086</v>
      </c>
      <c r="G2564" s="251"/>
      <c r="H2564" s="255">
        <v>41</v>
      </c>
      <c r="I2564" s="256"/>
      <c r="J2564" s="251"/>
      <c r="K2564" s="251"/>
      <c r="L2564" s="257"/>
      <c r="M2564" s="258"/>
      <c r="N2564" s="259"/>
      <c r="O2564" s="259"/>
      <c r="P2564" s="259"/>
      <c r="Q2564" s="259"/>
      <c r="R2564" s="259"/>
      <c r="S2564" s="259"/>
      <c r="T2564" s="260"/>
      <c r="AT2564" s="261" t="s">
        <v>148</v>
      </c>
      <c r="AU2564" s="261" t="s">
        <v>83</v>
      </c>
      <c r="AV2564" s="12" t="s">
        <v>83</v>
      </c>
      <c r="AW2564" s="12" t="s">
        <v>30</v>
      </c>
      <c r="AX2564" s="12" t="s">
        <v>73</v>
      </c>
      <c r="AY2564" s="261" t="s">
        <v>139</v>
      </c>
    </row>
    <row r="2565" spans="2:51" s="12" customFormat="1" ht="12">
      <c r="B2565" s="250"/>
      <c r="C2565" s="251"/>
      <c r="D2565" s="252" t="s">
        <v>148</v>
      </c>
      <c r="E2565" s="253" t="s">
        <v>1</v>
      </c>
      <c r="F2565" s="254" t="s">
        <v>3087</v>
      </c>
      <c r="G2565" s="251"/>
      <c r="H2565" s="255">
        <v>3</v>
      </c>
      <c r="I2565" s="256"/>
      <c r="J2565" s="251"/>
      <c r="K2565" s="251"/>
      <c r="L2565" s="257"/>
      <c r="M2565" s="258"/>
      <c r="N2565" s="259"/>
      <c r="O2565" s="259"/>
      <c r="P2565" s="259"/>
      <c r="Q2565" s="259"/>
      <c r="R2565" s="259"/>
      <c r="S2565" s="259"/>
      <c r="T2565" s="260"/>
      <c r="AT2565" s="261" t="s">
        <v>148</v>
      </c>
      <c r="AU2565" s="261" t="s">
        <v>83</v>
      </c>
      <c r="AV2565" s="12" t="s">
        <v>83</v>
      </c>
      <c r="AW2565" s="12" t="s">
        <v>30</v>
      </c>
      <c r="AX2565" s="12" t="s">
        <v>73</v>
      </c>
      <c r="AY2565" s="261" t="s">
        <v>139</v>
      </c>
    </row>
    <row r="2566" spans="2:51" s="13" customFormat="1" ht="12">
      <c r="B2566" s="262"/>
      <c r="C2566" s="263"/>
      <c r="D2566" s="252" t="s">
        <v>148</v>
      </c>
      <c r="E2566" s="264" t="s">
        <v>1</v>
      </c>
      <c r="F2566" s="265" t="s">
        <v>150</v>
      </c>
      <c r="G2566" s="263"/>
      <c r="H2566" s="266">
        <v>62.8</v>
      </c>
      <c r="I2566" s="267"/>
      <c r="J2566" s="263"/>
      <c r="K2566" s="263"/>
      <c r="L2566" s="268"/>
      <c r="M2566" s="269"/>
      <c r="N2566" s="270"/>
      <c r="O2566" s="270"/>
      <c r="P2566" s="270"/>
      <c r="Q2566" s="270"/>
      <c r="R2566" s="270"/>
      <c r="S2566" s="270"/>
      <c r="T2566" s="271"/>
      <c r="AT2566" s="272" t="s">
        <v>148</v>
      </c>
      <c r="AU2566" s="272" t="s">
        <v>83</v>
      </c>
      <c r="AV2566" s="13" t="s">
        <v>146</v>
      </c>
      <c r="AW2566" s="13" t="s">
        <v>30</v>
      </c>
      <c r="AX2566" s="13" t="s">
        <v>81</v>
      </c>
      <c r="AY2566" s="272" t="s">
        <v>139</v>
      </c>
    </row>
    <row r="2567" spans="2:65" s="1" customFormat="1" ht="24" customHeight="1">
      <c r="B2567" s="38"/>
      <c r="C2567" s="237" t="s">
        <v>3088</v>
      </c>
      <c r="D2567" s="237" t="s">
        <v>141</v>
      </c>
      <c r="E2567" s="238" t="s">
        <v>3089</v>
      </c>
      <c r="F2567" s="239" t="s">
        <v>3090</v>
      </c>
      <c r="G2567" s="240" t="s">
        <v>171</v>
      </c>
      <c r="H2567" s="241">
        <v>16</v>
      </c>
      <c r="I2567" s="242"/>
      <c r="J2567" s="243">
        <f>ROUND(I2567*H2567,2)</f>
        <v>0</v>
      </c>
      <c r="K2567" s="239" t="s">
        <v>145</v>
      </c>
      <c r="L2567" s="43"/>
      <c r="M2567" s="244" t="s">
        <v>1</v>
      </c>
      <c r="N2567" s="245" t="s">
        <v>38</v>
      </c>
      <c r="O2567" s="86"/>
      <c r="P2567" s="246">
        <f>O2567*H2567</f>
        <v>0</v>
      </c>
      <c r="Q2567" s="246">
        <v>0.00227</v>
      </c>
      <c r="R2567" s="246">
        <f>Q2567*H2567</f>
        <v>0.03632</v>
      </c>
      <c r="S2567" s="246">
        <v>0</v>
      </c>
      <c r="T2567" s="247">
        <f>S2567*H2567</f>
        <v>0</v>
      </c>
      <c r="AR2567" s="248" t="s">
        <v>230</v>
      </c>
      <c r="AT2567" s="248" t="s">
        <v>141</v>
      </c>
      <c r="AU2567" s="248" t="s">
        <v>83</v>
      </c>
      <c r="AY2567" s="17" t="s">
        <v>139</v>
      </c>
      <c r="BE2567" s="249">
        <f>IF(N2567="základní",J2567,0)</f>
        <v>0</v>
      </c>
      <c r="BF2567" s="249">
        <f>IF(N2567="snížená",J2567,0)</f>
        <v>0</v>
      </c>
      <c r="BG2567" s="249">
        <f>IF(N2567="zákl. přenesená",J2567,0)</f>
        <v>0</v>
      </c>
      <c r="BH2567" s="249">
        <f>IF(N2567="sníž. přenesená",J2567,0)</f>
        <v>0</v>
      </c>
      <c r="BI2567" s="249">
        <f>IF(N2567="nulová",J2567,0)</f>
        <v>0</v>
      </c>
      <c r="BJ2567" s="17" t="s">
        <v>81</v>
      </c>
      <c r="BK2567" s="249">
        <f>ROUND(I2567*H2567,2)</f>
        <v>0</v>
      </c>
      <c r="BL2567" s="17" t="s">
        <v>230</v>
      </c>
      <c r="BM2567" s="248" t="s">
        <v>3091</v>
      </c>
    </row>
    <row r="2568" spans="2:51" s="12" customFormat="1" ht="12">
      <c r="B2568" s="250"/>
      <c r="C2568" s="251"/>
      <c r="D2568" s="252" t="s">
        <v>148</v>
      </c>
      <c r="E2568" s="253" t="s">
        <v>1</v>
      </c>
      <c r="F2568" s="254" t="s">
        <v>3092</v>
      </c>
      <c r="G2568" s="251"/>
      <c r="H2568" s="255">
        <v>16</v>
      </c>
      <c r="I2568" s="256"/>
      <c r="J2568" s="251"/>
      <c r="K2568" s="251"/>
      <c r="L2568" s="257"/>
      <c r="M2568" s="258"/>
      <c r="N2568" s="259"/>
      <c r="O2568" s="259"/>
      <c r="P2568" s="259"/>
      <c r="Q2568" s="259"/>
      <c r="R2568" s="259"/>
      <c r="S2568" s="259"/>
      <c r="T2568" s="260"/>
      <c r="AT2568" s="261" t="s">
        <v>148</v>
      </c>
      <c r="AU2568" s="261" t="s">
        <v>83</v>
      </c>
      <c r="AV2568" s="12" t="s">
        <v>83</v>
      </c>
      <c r="AW2568" s="12" t="s">
        <v>30</v>
      </c>
      <c r="AX2568" s="12" t="s">
        <v>73</v>
      </c>
      <c r="AY2568" s="261" t="s">
        <v>139</v>
      </c>
    </row>
    <row r="2569" spans="2:51" s="13" customFormat="1" ht="12">
      <c r="B2569" s="262"/>
      <c r="C2569" s="263"/>
      <c r="D2569" s="252" t="s">
        <v>148</v>
      </c>
      <c r="E2569" s="264" t="s">
        <v>1</v>
      </c>
      <c r="F2569" s="265" t="s">
        <v>150</v>
      </c>
      <c r="G2569" s="263"/>
      <c r="H2569" s="266">
        <v>16</v>
      </c>
      <c r="I2569" s="267"/>
      <c r="J2569" s="263"/>
      <c r="K2569" s="263"/>
      <c r="L2569" s="268"/>
      <c r="M2569" s="269"/>
      <c r="N2569" s="270"/>
      <c r="O2569" s="270"/>
      <c r="P2569" s="270"/>
      <c r="Q2569" s="270"/>
      <c r="R2569" s="270"/>
      <c r="S2569" s="270"/>
      <c r="T2569" s="271"/>
      <c r="AT2569" s="272" t="s">
        <v>148</v>
      </c>
      <c r="AU2569" s="272" t="s">
        <v>83</v>
      </c>
      <c r="AV2569" s="13" t="s">
        <v>146</v>
      </c>
      <c r="AW2569" s="13" t="s">
        <v>30</v>
      </c>
      <c r="AX2569" s="13" t="s">
        <v>81</v>
      </c>
      <c r="AY2569" s="272" t="s">
        <v>139</v>
      </c>
    </row>
    <row r="2570" spans="2:65" s="1" customFormat="1" ht="24" customHeight="1">
      <c r="B2570" s="38"/>
      <c r="C2570" s="237" t="s">
        <v>3093</v>
      </c>
      <c r="D2570" s="237" t="s">
        <v>141</v>
      </c>
      <c r="E2570" s="238" t="s">
        <v>3094</v>
      </c>
      <c r="F2570" s="239" t="s">
        <v>3095</v>
      </c>
      <c r="G2570" s="240" t="s">
        <v>171</v>
      </c>
      <c r="H2570" s="241">
        <v>25.5</v>
      </c>
      <c r="I2570" s="242"/>
      <c r="J2570" s="243">
        <f>ROUND(I2570*H2570,2)</f>
        <v>0</v>
      </c>
      <c r="K2570" s="239" t="s">
        <v>145</v>
      </c>
      <c r="L2570" s="43"/>
      <c r="M2570" s="244" t="s">
        <v>1</v>
      </c>
      <c r="N2570" s="245" t="s">
        <v>38</v>
      </c>
      <c r="O2570" s="86"/>
      <c r="P2570" s="246">
        <f>O2570*H2570</f>
        <v>0</v>
      </c>
      <c r="Q2570" s="246">
        <v>0.0035</v>
      </c>
      <c r="R2570" s="246">
        <f>Q2570*H2570</f>
        <v>0.08925</v>
      </c>
      <c r="S2570" s="246">
        <v>0</v>
      </c>
      <c r="T2570" s="247">
        <f>S2570*H2570</f>
        <v>0</v>
      </c>
      <c r="AR2570" s="248" t="s">
        <v>230</v>
      </c>
      <c r="AT2570" s="248" t="s">
        <v>141</v>
      </c>
      <c r="AU2570" s="248" t="s">
        <v>83</v>
      </c>
      <c r="AY2570" s="17" t="s">
        <v>139</v>
      </c>
      <c r="BE2570" s="249">
        <f>IF(N2570="základní",J2570,0)</f>
        <v>0</v>
      </c>
      <c r="BF2570" s="249">
        <f>IF(N2570="snížená",J2570,0)</f>
        <v>0</v>
      </c>
      <c r="BG2570" s="249">
        <f>IF(N2570="zákl. přenesená",J2570,0)</f>
        <v>0</v>
      </c>
      <c r="BH2570" s="249">
        <f>IF(N2570="sníž. přenesená",J2570,0)</f>
        <v>0</v>
      </c>
      <c r="BI2570" s="249">
        <f>IF(N2570="nulová",J2570,0)</f>
        <v>0</v>
      </c>
      <c r="BJ2570" s="17" t="s">
        <v>81</v>
      </c>
      <c r="BK2570" s="249">
        <f>ROUND(I2570*H2570,2)</f>
        <v>0</v>
      </c>
      <c r="BL2570" s="17" t="s">
        <v>230</v>
      </c>
      <c r="BM2570" s="248" t="s">
        <v>3096</v>
      </c>
    </row>
    <row r="2571" spans="2:51" s="12" customFormat="1" ht="12">
      <c r="B2571" s="250"/>
      <c r="C2571" s="251"/>
      <c r="D2571" s="252" t="s">
        <v>148</v>
      </c>
      <c r="E2571" s="253" t="s">
        <v>1</v>
      </c>
      <c r="F2571" s="254" t="s">
        <v>3097</v>
      </c>
      <c r="G2571" s="251"/>
      <c r="H2571" s="255">
        <v>25.5</v>
      </c>
      <c r="I2571" s="256"/>
      <c r="J2571" s="251"/>
      <c r="K2571" s="251"/>
      <c r="L2571" s="257"/>
      <c r="M2571" s="258"/>
      <c r="N2571" s="259"/>
      <c r="O2571" s="259"/>
      <c r="P2571" s="259"/>
      <c r="Q2571" s="259"/>
      <c r="R2571" s="259"/>
      <c r="S2571" s="259"/>
      <c r="T2571" s="260"/>
      <c r="AT2571" s="261" t="s">
        <v>148</v>
      </c>
      <c r="AU2571" s="261" t="s">
        <v>83</v>
      </c>
      <c r="AV2571" s="12" t="s">
        <v>83</v>
      </c>
      <c r="AW2571" s="12" t="s">
        <v>30</v>
      </c>
      <c r="AX2571" s="12" t="s">
        <v>73</v>
      </c>
      <c r="AY2571" s="261" t="s">
        <v>139</v>
      </c>
    </row>
    <row r="2572" spans="2:51" s="13" customFormat="1" ht="12">
      <c r="B2572" s="262"/>
      <c r="C2572" s="263"/>
      <c r="D2572" s="252" t="s">
        <v>148</v>
      </c>
      <c r="E2572" s="264" t="s">
        <v>1</v>
      </c>
      <c r="F2572" s="265" t="s">
        <v>150</v>
      </c>
      <c r="G2572" s="263"/>
      <c r="H2572" s="266">
        <v>25.5</v>
      </c>
      <c r="I2572" s="267"/>
      <c r="J2572" s="263"/>
      <c r="K2572" s="263"/>
      <c r="L2572" s="268"/>
      <c r="M2572" s="269"/>
      <c r="N2572" s="270"/>
      <c r="O2572" s="270"/>
      <c r="P2572" s="270"/>
      <c r="Q2572" s="270"/>
      <c r="R2572" s="270"/>
      <c r="S2572" s="270"/>
      <c r="T2572" s="271"/>
      <c r="AT2572" s="272" t="s">
        <v>148</v>
      </c>
      <c r="AU2572" s="272" t="s">
        <v>83</v>
      </c>
      <c r="AV2572" s="13" t="s">
        <v>146</v>
      </c>
      <c r="AW2572" s="13" t="s">
        <v>30</v>
      </c>
      <c r="AX2572" s="13" t="s">
        <v>81</v>
      </c>
      <c r="AY2572" s="272" t="s">
        <v>139</v>
      </c>
    </row>
    <row r="2573" spans="2:65" s="1" customFormat="1" ht="16.5" customHeight="1">
      <c r="B2573" s="38"/>
      <c r="C2573" s="237" t="s">
        <v>3098</v>
      </c>
      <c r="D2573" s="237" t="s">
        <v>141</v>
      </c>
      <c r="E2573" s="238" t="s">
        <v>3099</v>
      </c>
      <c r="F2573" s="239" t="s">
        <v>3100</v>
      </c>
      <c r="G2573" s="240" t="s">
        <v>171</v>
      </c>
      <c r="H2573" s="241">
        <v>3.2</v>
      </c>
      <c r="I2573" s="242"/>
      <c r="J2573" s="243">
        <f>ROUND(I2573*H2573,2)</f>
        <v>0</v>
      </c>
      <c r="K2573" s="239" t="s">
        <v>1</v>
      </c>
      <c r="L2573" s="43"/>
      <c r="M2573" s="244" t="s">
        <v>1</v>
      </c>
      <c r="N2573" s="245" t="s">
        <v>38</v>
      </c>
      <c r="O2573" s="86"/>
      <c r="P2573" s="246">
        <f>O2573*H2573</f>
        <v>0</v>
      </c>
      <c r="Q2573" s="246">
        <v>0</v>
      </c>
      <c r="R2573" s="246">
        <f>Q2573*H2573</f>
        <v>0</v>
      </c>
      <c r="S2573" s="246">
        <v>0</v>
      </c>
      <c r="T2573" s="247">
        <f>S2573*H2573</f>
        <v>0</v>
      </c>
      <c r="AR2573" s="248" t="s">
        <v>230</v>
      </c>
      <c r="AT2573" s="248" t="s">
        <v>141</v>
      </c>
      <c r="AU2573" s="248" t="s">
        <v>83</v>
      </c>
      <c r="AY2573" s="17" t="s">
        <v>139</v>
      </c>
      <c r="BE2573" s="249">
        <f>IF(N2573="základní",J2573,0)</f>
        <v>0</v>
      </c>
      <c r="BF2573" s="249">
        <f>IF(N2573="snížená",J2573,0)</f>
        <v>0</v>
      </c>
      <c r="BG2573" s="249">
        <f>IF(N2573="zákl. přenesená",J2573,0)</f>
        <v>0</v>
      </c>
      <c r="BH2573" s="249">
        <f>IF(N2573="sníž. přenesená",J2573,0)</f>
        <v>0</v>
      </c>
      <c r="BI2573" s="249">
        <f>IF(N2573="nulová",J2573,0)</f>
        <v>0</v>
      </c>
      <c r="BJ2573" s="17" t="s">
        <v>81</v>
      </c>
      <c r="BK2573" s="249">
        <f>ROUND(I2573*H2573,2)</f>
        <v>0</v>
      </c>
      <c r="BL2573" s="17" t="s">
        <v>230</v>
      </c>
      <c r="BM2573" s="248" t="s">
        <v>3101</v>
      </c>
    </row>
    <row r="2574" spans="2:51" s="12" customFormat="1" ht="12">
      <c r="B2574" s="250"/>
      <c r="C2574" s="251"/>
      <c r="D2574" s="252" t="s">
        <v>148</v>
      </c>
      <c r="E2574" s="253" t="s">
        <v>1</v>
      </c>
      <c r="F2574" s="254" t="s">
        <v>3102</v>
      </c>
      <c r="G2574" s="251"/>
      <c r="H2574" s="255">
        <v>2</v>
      </c>
      <c r="I2574" s="256"/>
      <c r="J2574" s="251"/>
      <c r="K2574" s="251"/>
      <c r="L2574" s="257"/>
      <c r="M2574" s="258"/>
      <c r="N2574" s="259"/>
      <c r="O2574" s="259"/>
      <c r="P2574" s="259"/>
      <c r="Q2574" s="259"/>
      <c r="R2574" s="259"/>
      <c r="S2574" s="259"/>
      <c r="T2574" s="260"/>
      <c r="AT2574" s="261" t="s">
        <v>148</v>
      </c>
      <c r="AU2574" s="261" t="s">
        <v>83</v>
      </c>
      <c r="AV2574" s="12" t="s">
        <v>83</v>
      </c>
      <c r="AW2574" s="12" t="s">
        <v>30</v>
      </c>
      <c r="AX2574" s="12" t="s">
        <v>73</v>
      </c>
      <c r="AY2574" s="261" t="s">
        <v>139</v>
      </c>
    </row>
    <row r="2575" spans="2:51" s="12" customFormat="1" ht="12">
      <c r="B2575" s="250"/>
      <c r="C2575" s="251"/>
      <c r="D2575" s="252" t="s">
        <v>148</v>
      </c>
      <c r="E2575" s="253" t="s">
        <v>1</v>
      </c>
      <c r="F2575" s="254" t="s">
        <v>3103</v>
      </c>
      <c r="G2575" s="251"/>
      <c r="H2575" s="255">
        <v>1.2</v>
      </c>
      <c r="I2575" s="256"/>
      <c r="J2575" s="251"/>
      <c r="K2575" s="251"/>
      <c r="L2575" s="257"/>
      <c r="M2575" s="258"/>
      <c r="N2575" s="259"/>
      <c r="O2575" s="259"/>
      <c r="P2575" s="259"/>
      <c r="Q2575" s="259"/>
      <c r="R2575" s="259"/>
      <c r="S2575" s="259"/>
      <c r="T2575" s="260"/>
      <c r="AT2575" s="261" t="s">
        <v>148</v>
      </c>
      <c r="AU2575" s="261" t="s">
        <v>83</v>
      </c>
      <c r="AV2575" s="12" t="s">
        <v>83</v>
      </c>
      <c r="AW2575" s="12" t="s">
        <v>30</v>
      </c>
      <c r="AX2575" s="12" t="s">
        <v>73</v>
      </c>
      <c r="AY2575" s="261" t="s">
        <v>139</v>
      </c>
    </row>
    <row r="2576" spans="2:51" s="13" customFormat="1" ht="12">
      <c r="B2576" s="262"/>
      <c r="C2576" s="263"/>
      <c r="D2576" s="252" t="s">
        <v>148</v>
      </c>
      <c r="E2576" s="264" t="s">
        <v>1</v>
      </c>
      <c r="F2576" s="265" t="s">
        <v>150</v>
      </c>
      <c r="G2576" s="263"/>
      <c r="H2576" s="266">
        <v>3.2</v>
      </c>
      <c r="I2576" s="267"/>
      <c r="J2576" s="263"/>
      <c r="K2576" s="263"/>
      <c r="L2576" s="268"/>
      <c r="M2576" s="269"/>
      <c r="N2576" s="270"/>
      <c r="O2576" s="270"/>
      <c r="P2576" s="270"/>
      <c r="Q2576" s="270"/>
      <c r="R2576" s="270"/>
      <c r="S2576" s="270"/>
      <c r="T2576" s="271"/>
      <c r="AT2576" s="272" t="s">
        <v>148</v>
      </c>
      <c r="AU2576" s="272" t="s">
        <v>83</v>
      </c>
      <c r="AV2576" s="13" t="s">
        <v>146</v>
      </c>
      <c r="AW2576" s="13" t="s">
        <v>30</v>
      </c>
      <c r="AX2576" s="13" t="s">
        <v>81</v>
      </c>
      <c r="AY2576" s="272" t="s">
        <v>139</v>
      </c>
    </row>
    <row r="2577" spans="2:65" s="1" customFormat="1" ht="24" customHeight="1">
      <c r="B2577" s="38"/>
      <c r="C2577" s="237" t="s">
        <v>3104</v>
      </c>
      <c r="D2577" s="237" t="s">
        <v>141</v>
      </c>
      <c r="E2577" s="238" t="s">
        <v>3105</v>
      </c>
      <c r="F2577" s="239" t="s">
        <v>3106</v>
      </c>
      <c r="G2577" s="240" t="s">
        <v>171</v>
      </c>
      <c r="H2577" s="241">
        <v>30.4</v>
      </c>
      <c r="I2577" s="242"/>
      <c r="J2577" s="243">
        <f>ROUND(I2577*H2577,2)</f>
        <v>0</v>
      </c>
      <c r="K2577" s="239" t="s">
        <v>1</v>
      </c>
      <c r="L2577" s="43"/>
      <c r="M2577" s="244" t="s">
        <v>1</v>
      </c>
      <c r="N2577" s="245" t="s">
        <v>38</v>
      </c>
      <c r="O2577" s="86"/>
      <c r="P2577" s="246">
        <f>O2577*H2577</f>
        <v>0</v>
      </c>
      <c r="Q2577" s="246">
        <v>0</v>
      </c>
      <c r="R2577" s="246">
        <f>Q2577*H2577</f>
        <v>0</v>
      </c>
      <c r="S2577" s="246">
        <v>0</v>
      </c>
      <c r="T2577" s="247">
        <f>S2577*H2577</f>
        <v>0</v>
      </c>
      <c r="AR2577" s="248" t="s">
        <v>230</v>
      </c>
      <c r="AT2577" s="248" t="s">
        <v>141</v>
      </c>
      <c r="AU2577" s="248" t="s">
        <v>83</v>
      </c>
      <c r="AY2577" s="17" t="s">
        <v>139</v>
      </c>
      <c r="BE2577" s="249">
        <f>IF(N2577="základní",J2577,0)</f>
        <v>0</v>
      </c>
      <c r="BF2577" s="249">
        <f>IF(N2577="snížená",J2577,0)</f>
        <v>0</v>
      </c>
      <c r="BG2577" s="249">
        <f>IF(N2577="zákl. přenesená",J2577,0)</f>
        <v>0</v>
      </c>
      <c r="BH2577" s="249">
        <f>IF(N2577="sníž. přenesená",J2577,0)</f>
        <v>0</v>
      </c>
      <c r="BI2577" s="249">
        <f>IF(N2577="nulová",J2577,0)</f>
        <v>0</v>
      </c>
      <c r="BJ2577" s="17" t="s">
        <v>81</v>
      </c>
      <c r="BK2577" s="249">
        <f>ROUND(I2577*H2577,2)</f>
        <v>0</v>
      </c>
      <c r="BL2577" s="17" t="s">
        <v>230</v>
      </c>
      <c r="BM2577" s="248" t="s">
        <v>3107</v>
      </c>
    </row>
    <row r="2578" spans="2:51" s="12" customFormat="1" ht="12">
      <c r="B2578" s="250"/>
      <c r="C2578" s="251"/>
      <c r="D2578" s="252" t="s">
        <v>148</v>
      </c>
      <c r="E2578" s="253" t="s">
        <v>1</v>
      </c>
      <c r="F2578" s="254" t="s">
        <v>3108</v>
      </c>
      <c r="G2578" s="251"/>
      <c r="H2578" s="255">
        <v>12</v>
      </c>
      <c r="I2578" s="256"/>
      <c r="J2578" s="251"/>
      <c r="K2578" s="251"/>
      <c r="L2578" s="257"/>
      <c r="M2578" s="258"/>
      <c r="N2578" s="259"/>
      <c r="O2578" s="259"/>
      <c r="P2578" s="259"/>
      <c r="Q2578" s="259"/>
      <c r="R2578" s="259"/>
      <c r="S2578" s="259"/>
      <c r="T2578" s="260"/>
      <c r="AT2578" s="261" t="s">
        <v>148</v>
      </c>
      <c r="AU2578" s="261" t="s">
        <v>83</v>
      </c>
      <c r="AV2578" s="12" t="s">
        <v>83</v>
      </c>
      <c r="AW2578" s="12" t="s">
        <v>30</v>
      </c>
      <c r="AX2578" s="12" t="s">
        <v>73</v>
      </c>
      <c r="AY2578" s="261" t="s">
        <v>139</v>
      </c>
    </row>
    <row r="2579" spans="2:51" s="12" customFormat="1" ht="12">
      <c r="B2579" s="250"/>
      <c r="C2579" s="251"/>
      <c r="D2579" s="252" t="s">
        <v>148</v>
      </c>
      <c r="E2579" s="253" t="s">
        <v>1</v>
      </c>
      <c r="F2579" s="254" t="s">
        <v>3109</v>
      </c>
      <c r="G2579" s="251"/>
      <c r="H2579" s="255">
        <v>3</v>
      </c>
      <c r="I2579" s="256"/>
      <c r="J2579" s="251"/>
      <c r="K2579" s="251"/>
      <c r="L2579" s="257"/>
      <c r="M2579" s="258"/>
      <c r="N2579" s="259"/>
      <c r="O2579" s="259"/>
      <c r="P2579" s="259"/>
      <c r="Q2579" s="259"/>
      <c r="R2579" s="259"/>
      <c r="S2579" s="259"/>
      <c r="T2579" s="260"/>
      <c r="AT2579" s="261" t="s">
        <v>148</v>
      </c>
      <c r="AU2579" s="261" t="s">
        <v>83</v>
      </c>
      <c r="AV2579" s="12" t="s">
        <v>83</v>
      </c>
      <c r="AW2579" s="12" t="s">
        <v>30</v>
      </c>
      <c r="AX2579" s="12" t="s">
        <v>73</v>
      </c>
      <c r="AY2579" s="261" t="s">
        <v>139</v>
      </c>
    </row>
    <row r="2580" spans="2:51" s="12" customFormat="1" ht="12">
      <c r="B2580" s="250"/>
      <c r="C2580" s="251"/>
      <c r="D2580" s="252" t="s">
        <v>148</v>
      </c>
      <c r="E2580" s="253" t="s">
        <v>1</v>
      </c>
      <c r="F2580" s="254" t="s">
        <v>3110</v>
      </c>
      <c r="G2580" s="251"/>
      <c r="H2580" s="255">
        <v>2.6</v>
      </c>
      <c r="I2580" s="256"/>
      <c r="J2580" s="251"/>
      <c r="K2580" s="251"/>
      <c r="L2580" s="257"/>
      <c r="M2580" s="258"/>
      <c r="N2580" s="259"/>
      <c r="O2580" s="259"/>
      <c r="P2580" s="259"/>
      <c r="Q2580" s="259"/>
      <c r="R2580" s="259"/>
      <c r="S2580" s="259"/>
      <c r="T2580" s="260"/>
      <c r="AT2580" s="261" t="s">
        <v>148</v>
      </c>
      <c r="AU2580" s="261" t="s">
        <v>83</v>
      </c>
      <c r="AV2580" s="12" t="s">
        <v>83</v>
      </c>
      <c r="AW2580" s="12" t="s">
        <v>30</v>
      </c>
      <c r="AX2580" s="12" t="s">
        <v>73</v>
      </c>
      <c r="AY2580" s="261" t="s">
        <v>139</v>
      </c>
    </row>
    <row r="2581" spans="2:51" s="12" customFormat="1" ht="12">
      <c r="B2581" s="250"/>
      <c r="C2581" s="251"/>
      <c r="D2581" s="252" t="s">
        <v>148</v>
      </c>
      <c r="E2581" s="253" t="s">
        <v>1</v>
      </c>
      <c r="F2581" s="254" t="s">
        <v>3111</v>
      </c>
      <c r="G2581" s="251"/>
      <c r="H2581" s="255">
        <v>3.6</v>
      </c>
      <c r="I2581" s="256"/>
      <c r="J2581" s="251"/>
      <c r="K2581" s="251"/>
      <c r="L2581" s="257"/>
      <c r="M2581" s="258"/>
      <c r="N2581" s="259"/>
      <c r="O2581" s="259"/>
      <c r="P2581" s="259"/>
      <c r="Q2581" s="259"/>
      <c r="R2581" s="259"/>
      <c r="S2581" s="259"/>
      <c r="T2581" s="260"/>
      <c r="AT2581" s="261" t="s">
        <v>148</v>
      </c>
      <c r="AU2581" s="261" t="s">
        <v>83</v>
      </c>
      <c r="AV2581" s="12" t="s">
        <v>83</v>
      </c>
      <c r="AW2581" s="12" t="s">
        <v>30</v>
      </c>
      <c r="AX2581" s="12" t="s">
        <v>73</v>
      </c>
      <c r="AY2581" s="261" t="s">
        <v>139</v>
      </c>
    </row>
    <row r="2582" spans="2:51" s="12" customFormat="1" ht="12">
      <c r="B2582" s="250"/>
      <c r="C2582" s="251"/>
      <c r="D2582" s="252" t="s">
        <v>148</v>
      </c>
      <c r="E2582" s="253" t="s">
        <v>1</v>
      </c>
      <c r="F2582" s="254" t="s">
        <v>3112</v>
      </c>
      <c r="G2582" s="251"/>
      <c r="H2582" s="255">
        <v>9.2</v>
      </c>
      <c r="I2582" s="256"/>
      <c r="J2582" s="251"/>
      <c r="K2582" s="251"/>
      <c r="L2582" s="257"/>
      <c r="M2582" s="258"/>
      <c r="N2582" s="259"/>
      <c r="O2582" s="259"/>
      <c r="P2582" s="259"/>
      <c r="Q2582" s="259"/>
      <c r="R2582" s="259"/>
      <c r="S2582" s="259"/>
      <c r="T2582" s="260"/>
      <c r="AT2582" s="261" t="s">
        <v>148</v>
      </c>
      <c r="AU2582" s="261" t="s">
        <v>83</v>
      </c>
      <c r="AV2582" s="12" t="s">
        <v>83</v>
      </c>
      <c r="AW2582" s="12" t="s">
        <v>30</v>
      </c>
      <c r="AX2582" s="12" t="s">
        <v>73</v>
      </c>
      <c r="AY2582" s="261" t="s">
        <v>139</v>
      </c>
    </row>
    <row r="2583" spans="2:51" s="13" customFormat="1" ht="12">
      <c r="B2583" s="262"/>
      <c r="C2583" s="263"/>
      <c r="D2583" s="252" t="s">
        <v>148</v>
      </c>
      <c r="E2583" s="264" t="s">
        <v>1</v>
      </c>
      <c r="F2583" s="265" t="s">
        <v>150</v>
      </c>
      <c r="G2583" s="263"/>
      <c r="H2583" s="266">
        <v>30.400000000000002</v>
      </c>
      <c r="I2583" s="267"/>
      <c r="J2583" s="263"/>
      <c r="K2583" s="263"/>
      <c r="L2583" s="268"/>
      <c r="M2583" s="269"/>
      <c r="N2583" s="270"/>
      <c r="O2583" s="270"/>
      <c r="P2583" s="270"/>
      <c r="Q2583" s="270"/>
      <c r="R2583" s="270"/>
      <c r="S2583" s="270"/>
      <c r="T2583" s="271"/>
      <c r="AT2583" s="272" t="s">
        <v>148</v>
      </c>
      <c r="AU2583" s="272" t="s">
        <v>83</v>
      </c>
      <c r="AV2583" s="13" t="s">
        <v>146</v>
      </c>
      <c r="AW2583" s="13" t="s">
        <v>30</v>
      </c>
      <c r="AX2583" s="13" t="s">
        <v>81</v>
      </c>
      <c r="AY2583" s="272" t="s">
        <v>139</v>
      </c>
    </row>
    <row r="2584" spans="2:65" s="1" customFormat="1" ht="24" customHeight="1">
      <c r="B2584" s="38"/>
      <c r="C2584" s="237" t="s">
        <v>3113</v>
      </c>
      <c r="D2584" s="237" t="s">
        <v>141</v>
      </c>
      <c r="E2584" s="238" t="s">
        <v>3114</v>
      </c>
      <c r="F2584" s="239" t="s">
        <v>3115</v>
      </c>
      <c r="G2584" s="240" t="s">
        <v>171</v>
      </c>
      <c r="H2584" s="241">
        <v>32.9</v>
      </c>
      <c r="I2584" s="242"/>
      <c r="J2584" s="243">
        <f>ROUND(I2584*H2584,2)</f>
        <v>0</v>
      </c>
      <c r="K2584" s="239" t="s">
        <v>145</v>
      </c>
      <c r="L2584" s="43"/>
      <c r="M2584" s="244" t="s">
        <v>1</v>
      </c>
      <c r="N2584" s="245" t="s">
        <v>38</v>
      </c>
      <c r="O2584" s="86"/>
      <c r="P2584" s="246">
        <f>O2584*H2584</f>
        <v>0</v>
      </c>
      <c r="Q2584" s="246">
        <v>0.00177</v>
      </c>
      <c r="R2584" s="246">
        <f>Q2584*H2584</f>
        <v>0.058233</v>
      </c>
      <c r="S2584" s="246">
        <v>0</v>
      </c>
      <c r="T2584" s="247">
        <f>S2584*H2584</f>
        <v>0</v>
      </c>
      <c r="AR2584" s="248" t="s">
        <v>230</v>
      </c>
      <c r="AT2584" s="248" t="s">
        <v>141</v>
      </c>
      <c r="AU2584" s="248" t="s">
        <v>83</v>
      </c>
      <c r="AY2584" s="17" t="s">
        <v>139</v>
      </c>
      <c r="BE2584" s="249">
        <f>IF(N2584="základní",J2584,0)</f>
        <v>0</v>
      </c>
      <c r="BF2584" s="249">
        <f>IF(N2584="snížená",J2584,0)</f>
        <v>0</v>
      </c>
      <c r="BG2584" s="249">
        <f>IF(N2584="zákl. přenesená",J2584,0)</f>
        <v>0</v>
      </c>
      <c r="BH2584" s="249">
        <f>IF(N2584="sníž. přenesená",J2584,0)</f>
        <v>0</v>
      </c>
      <c r="BI2584" s="249">
        <f>IF(N2584="nulová",J2584,0)</f>
        <v>0</v>
      </c>
      <c r="BJ2584" s="17" t="s">
        <v>81</v>
      </c>
      <c r="BK2584" s="249">
        <f>ROUND(I2584*H2584,2)</f>
        <v>0</v>
      </c>
      <c r="BL2584" s="17" t="s">
        <v>230</v>
      </c>
      <c r="BM2584" s="248" t="s">
        <v>3116</v>
      </c>
    </row>
    <row r="2585" spans="2:51" s="12" customFormat="1" ht="12">
      <c r="B2585" s="250"/>
      <c r="C2585" s="251"/>
      <c r="D2585" s="252" t="s">
        <v>148</v>
      </c>
      <c r="E2585" s="253" t="s">
        <v>1</v>
      </c>
      <c r="F2585" s="254" t="s">
        <v>3117</v>
      </c>
      <c r="G2585" s="251"/>
      <c r="H2585" s="255">
        <v>15.9</v>
      </c>
      <c r="I2585" s="256"/>
      <c r="J2585" s="251"/>
      <c r="K2585" s="251"/>
      <c r="L2585" s="257"/>
      <c r="M2585" s="258"/>
      <c r="N2585" s="259"/>
      <c r="O2585" s="259"/>
      <c r="P2585" s="259"/>
      <c r="Q2585" s="259"/>
      <c r="R2585" s="259"/>
      <c r="S2585" s="259"/>
      <c r="T2585" s="260"/>
      <c r="AT2585" s="261" t="s">
        <v>148</v>
      </c>
      <c r="AU2585" s="261" t="s">
        <v>83</v>
      </c>
      <c r="AV2585" s="12" t="s">
        <v>83</v>
      </c>
      <c r="AW2585" s="12" t="s">
        <v>30</v>
      </c>
      <c r="AX2585" s="12" t="s">
        <v>73</v>
      </c>
      <c r="AY2585" s="261" t="s">
        <v>139</v>
      </c>
    </row>
    <row r="2586" spans="2:51" s="12" customFormat="1" ht="12">
      <c r="B2586" s="250"/>
      <c r="C2586" s="251"/>
      <c r="D2586" s="252" t="s">
        <v>148</v>
      </c>
      <c r="E2586" s="253" t="s">
        <v>1</v>
      </c>
      <c r="F2586" s="254" t="s">
        <v>3118</v>
      </c>
      <c r="G2586" s="251"/>
      <c r="H2586" s="255">
        <v>7.2</v>
      </c>
      <c r="I2586" s="256"/>
      <c r="J2586" s="251"/>
      <c r="K2586" s="251"/>
      <c r="L2586" s="257"/>
      <c r="M2586" s="258"/>
      <c r="N2586" s="259"/>
      <c r="O2586" s="259"/>
      <c r="P2586" s="259"/>
      <c r="Q2586" s="259"/>
      <c r="R2586" s="259"/>
      <c r="S2586" s="259"/>
      <c r="T2586" s="260"/>
      <c r="AT2586" s="261" t="s">
        <v>148</v>
      </c>
      <c r="AU2586" s="261" t="s">
        <v>83</v>
      </c>
      <c r="AV2586" s="12" t="s">
        <v>83</v>
      </c>
      <c r="AW2586" s="12" t="s">
        <v>30</v>
      </c>
      <c r="AX2586" s="12" t="s">
        <v>73</v>
      </c>
      <c r="AY2586" s="261" t="s">
        <v>139</v>
      </c>
    </row>
    <row r="2587" spans="2:51" s="12" customFormat="1" ht="12">
      <c r="B2587" s="250"/>
      <c r="C2587" s="251"/>
      <c r="D2587" s="252" t="s">
        <v>148</v>
      </c>
      <c r="E2587" s="253" t="s">
        <v>1</v>
      </c>
      <c r="F2587" s="254" t="s">
        <v>3111</v>
      </c>
      <c r="G2587" s="251"/>
      <c r="H2587" s="255">
        <v>3.6</v>
      </c>
      <c r="I2587" s="256"/>
      <c r="J2587" s="251"/>
      <c r="K2587" s="251"/>
      <c r="L2587" s="257"/>
      <c r="M2587" s="258"/>
      <c r="N2587" s="259"/>
      <c r="O2587" s="259"/>
      <c r="P2587" s="259"/>
      <c r="Q2587" s="259"/>
      <c r="R2587" s="259"/>
      <c r="S2587" s="259"/>
      <c r="T2587" s="260"/>
      <c r="AT2587" s="261" t="s">
        <v>148</v>
      </c>
      <c r="AU2587" s="261" t="s">
        <v>83</v>
      </c>
      <c r="AV2587" s="12" t="s">
        <v>83</v>
      </c>
      <c r="AW2587" s="12" t="s">
        <v>30</v>
      </c>
      <c r="AX2587" s="12" t="s">
        <v>73</v>
      </c>
      <c r="AY2587" s="261" t="s">
        <v>139</v>
      </c>
    </row>
    <row r="2588" spans="2:51" s="12" customFormat="1" ht="12">
      <c r="B2588" s="250"/>
      <c r="C2588" s="251"/>
      <c r="D2588" s="252" t="s">
        <v>148</v>
      </c>
      <c r="E2588" s="253" t="s">
        <v>1</v>
      </c>
      <c r="F2588" s="254" t="s">
        <v>3119</v>
      </c>
      <c r="G2588" s="251"/>
      <c r="H2588" s="255">
        <v>6.2</v>
      </c>
      <c r="I2588" s="256"/>
      <c r="J2588" s="251"/>
      <c r="K2588" s="251"/>
      <c r="L2588" s="257"/>
      <c r="M2588" s="258"/>
      <c r="N2588" s="259"/>
      <c r="O2588" s="259"/>
      <c r="P2588" s="259"/>
      <c r="Q2588" s="259"/>
      <c r="R2588" s="259"/>
      <c r="S2588" s="259"/>
      <c r="T2588" s="260"/>
      <c r="AT2588" s="261" t="s">
        <v>148</v>
      </c>
      <c r="AU2588" s="261" t="s">
        <v>83</v>
      </c>
      <c r="AV2588" s="12" t="s">
        <v>83</v>
      </c>
      <c r="AW2588" s="12" t="s">
        <v>30</v>
      </c>
      <c r="AX2588" s="12" t="s">
        <v>73</v>
      </c>
      <c r="AY2588" s="261" t="s">
        <v>139</v>
      </c>
    </row>
    <row r="2589" spans="2:51" s="13" customFormat="1" ht="12">
      <c r="B2589" s="262"/>
      <c r="C2589" s="263"/>
      <c r="D2589" s="252" t="s">
        <v>148</v>
      </c>
      <c r="E2589" s="264" t="s">
        <v>1</v>
      </c>
      <c r="F2589" s="265" t="s">
        <v>150</v>
      </c>
      <c r="G2589" s="263"/>
      <c r="H2589" s="266">
        <v>32.900000000000006</v>
      </c>
      <c r="I2589" s="267"/>
      <c r="J2589" s="263"/>
      <c r="K2589" s="263"/>
      <c r="L2589" s="268"/>
      <c r="M2589" s="269"/>
      <c r="N2589" s="270"/>
      <c r="O2589" s="270"/>
      <c r="P2589" s="270"/>
      <c r="Q2589" s="270"/>
      <c r="R2589" s="270"/>
      <c r="S2589" s="270"/>
      <c r="T2589" s="271"/>
      <c r="AT2589" s="272" t="s">
        <v>148</v>
      </c>
      <c r="AU2589" s="272" t="s">
        <v>83</v>
      </c>
      <c r="AV2589" s="13" t="s">
        <v>146</v>
      </c>
      <c r="AW2589" s="13" t="s">
        <v>30</v>
      </c>
      <c r="AX2589" s="13" t="s">
        <v>81</v>
      </c>
      <c r="AY2589" s="272" t="s">
        <v>139</v>
      </c>
    </row>
    <row r="2590" spans="2:65" s="1" customFormat="1" ht="24" customHeight="1">
      <c r="B2590" s="38"/>
      <c r="C2590" s="237" t="s">
        <v>3120</v>
      </c>
      <c r="D2590" s="237" t="s">
        <v>141</v>
      </c>
      <c r="E2590" s="238" t="s">
        <v>3121</v>
      </c>
      <c r="F2590" s="239" t="s">
        <v>3122</v>
      </c>
      <c r="G2590" s="240" t="s">
        <v>171</v>
      </c>
      <c r="H2590" s="241">
        <v>89.7</v>
      </c>
      <c r="I2590" s="242"/>
      <c r="J2590" s="243">
        <f>ROUND(I2590*H2590,2)</f>
        <v>0</v>
      </c>
      <c r="K2590" s="239" t="s">
        <v>145</v>
      </c>
      <c r="L2590" s="43"/>
      <c r="M2590" s="244" t="s">
        <v>1</v>
      </c>
      <c r="N2590" s="245" t="s">
        <v>38</v>
      </c>
      <c r="O2590" s="86"/>
      <c r="P2590" s="246">
        <f>O2590*H2590</f>
        <v>0</v>
      </c>
      <c r="Q2590" s="246">
        <v>0.00277</v>
      </c>
      <c r="R2590" s="246">
        <f>Q2590*H2590</f>
        <v>0.248469</v>
      </c>
      <c r="S2590" s="246">
        <v>0</v>
      </c>
      <c r="T2590" s="247">
        <f>S2590*H2590</f>
        <v>0</v>
      </c>
      <c r="AR2590" s="248" t="s">
        <v>230</v>
      </c>
      <c r="AT2590" s="248" t="s">
        <v>141</v>
      </c>
      <c r="AU2590" s="248" t="s">
        <v>83</v>
      </c>
      <c r="AY2590" s="17" t="s">
        <v>139</v>
      </c>
      <c r="BE2590" s="249">
        <f>IF(N2590="základní",J2590,0)</f>
        <v>0</v>
      </c>
      <c r="BF2590" s="249">
        <f>IF(N2590="snížená",J2590,0)</f>
        <v>0</v>
      </c>
      <c r="BG2590" s="249">
        <f>IF(N2590="zákl. přenesená",J2590,0)</f>
        <v>0</v>
      </c>
      <c r="BH2590" s="249">
        <f>IF(N2590="sníž. přenesená",J2590,0)</f>
        <v>0</v>
      </c>
      <c r="BI2590" s="249">
        <f>IF(N2590="nulová",J2590,0)</f>
        <v>0</v>
      </c>
      <c r="BJ2590" s="17" t="s">
        <v>81</v>
      </c>
      <c r="BK2590" s="249">
        <f>ROUND(I2590*H2590,2)</f>
        <v>0</v>
      </c>
      <c r="BL2590" s="17" t="s">
        <v>230</v>
      </c>
      <c r="BM2590" s="248" t="s">
        <v>3123</v>
      </c>
    </row>
    <row r="2591" spans="2:51" s="12" customFormat="1" ht="12">
      <c r="B2591" s="250"/>
      <c r="C2591" s="251"/>
      <c r="D2591" s="252" t="s">
        <v>148</v>
      </c>
      <c r="E2591" s="253" t="s">
        <v>1</v>
      </c>
      <c r="F2591" s="254" t="s">
        <v>3124</v>
      </c>
      <c r="G2591" s="251"/>
      <c r="H2591" s="255">
        <v>77.4</v>
      </c>
      <c r="I2591" s="256"/>
      <c r="J2591" s="251"/>
      <c r="K2591" s="251"/>
      <c r="L2591" s="257"/>
      <c r="M2591" s="258"/>
      <c r="N2591" s="259"/>
      <c r="O2591" s="259"/>
      <c r="P2591" s="259"/>
      <c r="Q2591" s="259"/>
      <c r="R2591" s="259"/>
      <c r="S2591" s="259"/>
      <c r="T2591" s="260"/>
      <c r="AT2591" s="261" t="s">
        <v>148</v>
      </c>
      <c r="AU2591" s="261" t="s">
        <v>83</v>
      </c>
      <c r="AV2591" s="12" t="s">
        <v>83</v>
      </c>
      <c r="AW2591" s="12" t="s">
        <v>30</v>
      </c>
      <c r="AX2591" s="12" t="s">
        <v>73</v>
      </c>
      <c r="AY2591" s="261" t="s">
        <v>139</v>
      </c>
    </row>
    <row r="2592" spans="2:51" s="12" customFormat="1" ht="12">
      <c r="B2592" s="250"/>
      <c r="C2592" s="251"/>
      <c r="D2592" s="252" t="s">
        <v>148</v>
      </c>
      <c r="E2592" s="253" t="s">
        <v>1</v>
      </c>
      <c r="F2592" s="254" t="s">
        <v>3111</v>
      </c>
      <c r="G2592" s="251"/>
      <c r="H2592" s="255">
        <v>3.6</v>
      </c>
      <c r="I2592" s="256"/>
      <c r="J2592" s="251"/>
      <c r="K2592" s="251"/>
      <c r="L2592" s="257"/>
      <c r="M2592" s="258"/>
      <c r="N2592" s="259"/>
      <c r="O2592" s="259"/>
      <c r="P2592" s="259"/>
      <c r="Q2592" s="259"/>
      <c r="R2592" s="259"/>
      <c r="S2592" s="259"/>
      <c r="T2592" s="260"/>
      <c r="AT2592" s="261" t="s">
        <v>148</v>
      </c>
      <c r="AU2592" s="261" t="s">
        <v>83</v>
      </c>
      <c r="AV2592" s="12" t="s">
        <v>83</v>
      </c>
      <c r="AW2592" s="12" t="s">
        <v>30</v>
      </c>
      <c r="AX2592" s="12" t="s">
        <v>73</v>
      </c>
      <c r="AY2592" s="261" t="s">
        <v>139</v>
      </c>
    </row>
    <row r="2593" spans="2:51" s="12" customFormat="1" ht="12">
      <c r="B2593" s="250"/>
      <c r="C2593" s="251"/>
      <c r="D2593" s="252" t="s">
        <v>148</v>
      </c>
      <c r="E2593" s="253" t="s">
        <v>1</v>
      </c>
      <c r="F2593" s="254" t="s">
        <v>3125</v>
      </c>
      <c r="G2593" s="251"/>
      <c r="H2593" s="255">
        <v>6.9</v>
      </c>
      <c r="I2593" s="256"/>
      <c r="J2593" s="251"/>
      <c r="K2593" s="251"/>
      <c r="L2593" s="257"/>
      <c r="M2593" s="258"/>
      <c r="N2593" s="259"/>
      <c r="O2593" s="259"/>
      <c r="P2593" s="259"/>
      <c r="Q2593" s="259"/>
      <c r="R2593" s="259"/>
      <c r="S2593" s="259"/>
      <c r="T2593" s="260"/>
      <c r="AT2593" s="261" t="s">
        <v>148</v>
      </c>
      <c r="AU2593" s="261" t="s">
        <v>83</v>
      </c>
      <c r="AV2593" s="12" t="s">
        <v>83</v>
      </c>
      <c r="AW2593" s="12" t="s">
        <v>30</v>
      </c>
      <c r="AX2593" s="12" t="s">
        <v>73</v>
      </c>
      <c r="AY2593" s="261" t="s">
        <v>139</v>
      </c>
    </row>
    <row r="2594" spans="2:51" s="12" customFormat="1" ht="12">
      <c r="B2594" s="250"/>
      <c r="C2594" s="251"/>
      <c r="D2594" s="252" t="s">
        <v>148</v>
      </c>
      <c r="E2594" s="253" t="s">
        <v>1</v>
      </c>
      <c r="F2594" s="254" t="s">
        <v>3126</v>
      </c>
      <c r="G2594" s="251"/>
      <c r="H2594" s="255">
        <v>1.8</v>
      </c>
      <c r="I2594" s="256"/>
      <c r="J2594" s="251"/>
      <c r="K2594" s="251"/>
      <c r="L2594" s="257"/>
      <c r="M2594" s="258"/>
      <c r="N2594" s="259"/>
      <c r="O2594" s="259"/>
      <c r="P2594" s="259"/>
      <c r="Q2594" s="259"/>
      <c r="R2594" s="259"/>
      <c r="S2594" s="259"/>
      <c r="T2594" s="260"/>
      <c r="AT2594" s="261" t="s">
        <v>148</v>
      </c>
      <c r="AU2594" s="261" t="s">
        <v>83</v>
      </c>
      <c r="AV2594" s="12" t="s">
        <v>83</v>
      </c>
      <c r="AW2594" s="12" t="s">
        <v>30</v>
      </c>
      <c r="AX2594" s="12" t="s">
        <v>73</v>
      </c>
      <c r="AY2594" s="261" t="s">
        <v>139</v>
      </c>
    </row>
    <row r="2595" spans="2:51" s="13" customFormat="1" ht="12">
      <c r="B2595" s="262"/>
      <c r="C2595" s="263"/>
      <c r="D2595" s="252" t="s">
        <v>148</v>
      </c>
      <c r="E2595" s="264" t="s">
        <v>1</v>
      </c>
      <c r="F2595" s="265" t="s">
        <v>150</v>
      </c>
      <c r="G2595" s="263"/>
      <c r="H2595" s="266">
        <v>89.7</v>
      </c>
      <c r="I2595" s="267"/>
      <c r="J2595" s="263"/>
      <c r="K2595" s="263"/>
      <c r="L2595" s="268"/>
      <c r="M2595" s="269"/>
      <c r="N2595" s="270"/>
      <c r="O2595" s="270"/>
      <c r="P2595" s="270"/>
      <c r="Q2595" s="270"/>
      <c r="R2595" s="270"/>
      <c r="S2595" s="270"/>
      <c r="T2595" s="271"/>
      <c r="AT2595" s="272" t="s">
        <v>148</v>
      </c>
      <c r="AU2595" s="272" t="s">
        <v>83</v>
      </c>
      <c r="AV2595" s="13" t="s">
        <v>146</v>
      </c>
      <c r="AW2595" s="13" t="s">
        <v>30</v>
      </c>
      <c r="AX2595" s="13" t="s">
        <v>81</v>
      </c>
      <c r="AY2595" s="272" t="s">
        <v>139</v>
      </c>
    </row>
    <row r="2596" spans="2:65" s="1" customFormat="1" ht="16.5" customHeight="1">
      <c r="B2596" s="38"/>
      <c r="C2596" s="237" t="s">
        <v>3127</v>
      </c>
      <c r="D2596" s="237" t="s">
        <v>141</v>
      </c>
      <c r="E2596" s="238" t="s">
        <v>3128</v>
      </c>
      <c r="F2596" s="239" t="s">
        <v>3129</v>
      </c>
      <c r="G2596" s="240" t="s">
        <v>171</v>
      </c>
      <c r="H2596" s="241">
        <v>25.2</v>
      </c>
      <c r="I2596" s="242"/>
      <c r="J2596" s="243">
        <f>ROUND(I2596*H2596,2)</f>
        <v>0</v>
      </c>
      <c r="K2596" s="239" t="s">
        <v>1</v>
      </c>
      <c r="L2596" s="43"/>
      <c r="M2596" s="244" t="s">
        <v>1</v>
      </c>
      <c r="N2596" s="245" t="s">
        <v>38</v>
      </c>
      <c r="O2596" s="86"/>
      <c r="P2596" s="246">
        <f>O2596*H2596</f>
        <v>0</v>
      </c>
      <c r="Q2596" s="246">
        <v>0</v>
      </c>
      <c r="R2596" s="246">
        <f>Q2596*H2596</f>
        <v>0</v>
      </c>
      <c r="S2596" s="246">
        <v>0</v>
      </c>
      <c r="T2596" s="247">
        <f>S2596*H2596</f>
        <v>0</v>
      </c>
      <c r="AR2596" s="248" t="s">
        <v>230</v>
      </c>
      <c r="AT2596" s="248" t="s">
        <v>141</v>
      </c>
      <c r="AU2596" s="248" t="s">
        <v>83</v>
      </c>
      <c r="AY2596" s="17" t="s">
        <v>139</v>
      </c>
      <c r="BE2596" s="249">
        <f>IF(N2596="základní",J2596,0)</f>
        <v>0</v>
      </c>
      <c r="BF2596" s="249">
        <f>IF(N2596="snížená",J2596,0)</f>
        <v>0</v>
      </c>
      <c r="BG2596" s="249">
        <f>IF(N2596="zákl. přenesená",J2596,0)</f>
        <v>0</v>
      </c>
      <c r="BH2596" s="249">
        <f>IF(N2596="sníž. přenesená",J2596,0)</f>
        <v>0</v>
      </c>
      <c r="BI2596" s="249">
        <f>IF(N2596="nulová",J2596,0)</f>
        <v>0</v>
      </c>
      <c r="BJ2596" s="17" t="s">
        <v>81</v>
      </c>
      <c r="BK2596" s="249">
        <f>ROUND(I2596*H2596,2)</f>
        <v>0</v>
      </c>
      <c r="BL2596" s="17" t="s">
        <v>230</v>
      </c>
      <c r="BM2596" s="248" t="s">
        <v>3130</v>
      </c>
    </row>
    <row r="2597" spans="2:51" s="12" customFormat="1" ht="12">
      <c r="B2597" s="250"/>
      <c r="C2597" s="251"/>
      <c r="D2597" s="252" t="s">
        <v>148</v>
      </c>
      <c r="E2597" s="253" t="s">
        <v>1</v>
      </c>
      <c r="F2597" s="254" t="s">
        <v>3131</v>
      </c>
      <c r="G2597" s="251"/>
      <c r="H2597" s="255">
        <v>6.6</v>
      </c>
      <c r="I2597" s="256"/>
      <c r="J2597" s="251"/>
      <c r="K2597" s="251"/>
      <c r="L2597" s="257"/>
      <c r="M2597" s="258"/>
      <c r="N2597" s="259"/>
      <c r="O2597" s="259"/>
      <c r="P2597" s="259"/>
      <c r="Q2597" s="259"/>
      <c r="R2597" s="259"/>
      <c r="S2597" s="259"/>
      <c r="T2597" s="260"/>
      <c r="AT2597" s="261" t="s">
        <v>148</v>
      </c>
      <c r="AU2597" s="261" t="s">
        <v>83</v>
      </c>
      <c r="AV2597" s="12" t="s">
        <v>83</v>
      </c>
      <c r="AW2597" s="12" t="s">
        <v>30</v>
      </c>
      <c r="AX2597" s="12" t="s">
        <v>73</v>
      </c>
      <c r="AY2597" s="261" t="s">
        <v>139</v>
      </c>
    </row>
    <row r="2598" spans="2:51" s="12" customFormat="1" ht="12">
      <c r="B2598" s="250"/>
      <c r="C2598" s="251"/>
      <c r="D2598" s="252" t="s">
        <v>148</v>
      </c>
      <c r="E2598" s="253" t="s">
        <v>1</v>
      </c>
      <c r="F2598" s="254" t="s">
        <v>3132</v>
      </c>
      <c r="G2598" s="251"/>
      <c r="H2598" s="255">
        <v>5.8</v>
      </c>
      <c r="I2598" s="256"/>
      <c r="J2598" s="251"/>
      <c r="K2598" s="251"/>
      <c r="L2598" s="257"/>
      <c r="M2598" s="258"/>
      <c r="N2598" s="259"/>
      <c r="O2598" s="259"/>
      <c r="P2598" s="259"/>
      <c r="Q2598" s="259"/>
      <c r="R2598" s="259"/>
      <c r="S2598" s="259"/>
      <c r="T2598" s="260"/>
      <c r="AT2598" s="261" t="s">
        <v>148</v>
      </c>
      <c r="AU2598" s="261" t="s">
        <v>83</v>
      </c>
      <c r="AV2598" s="12" t="s">
        <v>83</v>
      </c>
      <c r="AW2598" s="12" t="s">
        <v>30</v>
      </c>
      <c r="AX2598" s="12" t="s">
        <v>73</v>
      </c>
      <c r="AY2598" s="261" t="s">
        <v>139</v>
      </c>
    </row>
    <row r="2599" spans="2:51" s="12" customFormat="1" ht="12">
      <c r="B2599" s="250"/>
      <c r="C2599" s="251"/>
      <c r="D2599" s="252" t="s">
        <v>148</v>
      </c>
      <c r="E2599" s="253" t="s">
        <v>1</v>
      </c>
      <c r="F2599" s="254" t="s">
        <v>3133</v>
      </c>
      <c r="G2599" s="251"/>
      <c r="H2599" s="255">
        <v>8.3</v>
      </c>
      <c r="I2599" s="256"/>
      <c r="J2599" s="251"/>
      <c r="K2599" s="251"/>
      <c r="L2599" s="257"/>
      <c r="M2599" s="258"/>
      <c r="N2599" s="259"/>
      <c r="O2599" s="259"/>
      <c r="P2599" s="259"/>
      <c r="Q2599" s="259"/>
      <c r="R2599" s="259"/>
      <c r="S2599" s="259"/>
      <c r="T2599" s="260"/>
      <c r="AT2599" s="261" t="s">
        <v>148</v>
      </c>
      <c r="AU2599" s="261" t="s">
        <v>83</v>
      </c>
      <c r="AV2599" s="12" t="s">
        <v>83</v>
      </c>
      <c r="AW2599" s="12" t="s">
        <v>30</v>
      </c>
      <c r="AX2599" s="12" t="s">
        <v>73</v>
      </c>
      <c r="AY2599" s="261" t="s">
        <v>139</v>
      </c>
    </row>
    <row r="2600" spans="2:51" s="12" customFormat="1" ht="12">
      <c r="B2600" s="250"/>
      <c r="C2600" s="251"/>
      <c r="D2600" s="252" t="s">
        <v>148</v>
      </c>
      <c r="E2600" s="253" t="s">
        <v>1</v>
      </c>
      <c r="F2600" s="254" t="s">
        <v>3134</v>
      </c>
      <c r="G2600" s="251"/>
      <c r="H2600" s="255">
        <v>2.7</v>
      </c>
      <c r="I2600" s="256"/>
      <c r="J2600" s="251"/>
      <c r="K2600" s="251"/>
      <c r="L2600" s="257"/>
      <c r="M2600" s="258"/>
      <c r="N2600" s="259"/>
      <c r="O2600" s="259"/>
      <c r="P2600" s="259"/>
      <c r="Q2600" s="259"/>
      <c r="R2600" s="259"/>
      <c r="S2600" s="259"/>
      <c r="T2600" s="260"/>
      <c r="AT2600" s="261" t="s">
        <v>148</v>
      </c>
      <c r="AU2600" s="261" t="s">
        <v>83</v>
      </c>
      <c r="AV2600" s="12" t="s">
        <v>83</v>
      </c>
      <c r="AW2600" s="12" t="s">
        <v>30</v>
      </c>
      <c r="AX2600" s="12" t="s">
        <v>73</v>
      </c>
      <c r="AY2600" s="261" t="s">
        <v>139</v>
      </c>
    </row>
    <row r="2601" spans="2:51" s="12" customFormat="1" ht="12">
      <c r="B2601" s="250"/>
      <c r="C2601" s="251"/>
      <c r="D2601" s="252" t="s">
        <v>148</v>
      </c>
      <c r="E2601" s="253" t="s">
        <v>1</v>
      </c>
      <c r="F2601" s="254" t="s">
        <v>3135</v>
      </c>
      <c r="G2601" s="251"/>
      <c r="H2601" s="255">
        <v>0.9</v>
      </c>
      <c r="I2601" s="256"/>
      <c r="J2601" s="251"/>
      <c r="K2601" s="251"/>
      <c r="L2601" s="257"/>
      <c r="M2601" s="258"/>
      <c r="N2601" s="259"/>
      <c r="O2601" s="259"/>
      <c r="P2601" s="259"/>
      <c r="Q2601" s="259"/>
      <c r="R2601" s="259"/>
      <c r="S2601" s="259"/>
      <c r="T2601" s="260"/>
      <c r="AT2601" s="261" t="s">
        <v>148</v>
      </c>
      <c r="AU2601" s="261" t="s">
        <v>83</v>
      </c>
      <c r="AV2601" s="12" t="s">
        <v>83</v>
      </c>
      <c r="AW2601" s="12" t="s">
        <v>30</v>
      </c>
      <c r="AX2601" s="12" t="s">
        <v>73</v>
      </c>
      <c r="AY2601" s="261" t="s">
        <v>139</v>
      </c>
    </row>
    <row r="2602" spans="2:51" s="12" customFormat="1" ht="12">
      <c r="B2602" s="250"/>
      <c r="C2602" s="251"/>
      <c r="D2602" s="252" t="s">
        <v>148</v>
      </c>
      <c r="E2602" s="253" t="s">
        <v>1</v>
      </c>
      <c r="F2602" s="254" t="s">
        <v>3136</v>
      </c>
      <c r="G2602" s="251"/>
      <c r="H2602" s="255">
        <v>0.15</v>
      </c>
      <c r="I2602" s="256"/>
      <c r="J2602" s="251"/>
      <c r="K2602" s="251"/>
      <c r="L2602" s="257"/>
      <c r="M2602" s="258"/>
      <c r="N2602" s="259"/>
      <c r="O2602" s="259"/>
      <c r="P2602" s="259"/>
      <c r="Q2602" s="259"/>
      <c r="R2602" s="259"/>
      <c r="S2602" s="259"/>
      <c r="T2602" s="260"/>
      <c r="AT2602" s="261" t="s">
        <v>148</v>
      </c>
      <c r="AU2602" s="261" t="s">
        <v>83</v>
      </c>
      <c r="AV2602" s="12" t="s">
        <v>83</v>
      </c>
      <c r="AW2602" s="12" t="s">
        <v>30</v>
      </c>
      <c r="AX2602" s="12" t="s">
        <v>73</v>
      </c>
      <c r="AY2602" s="261" t="s">
        <v>139</v>
      </c>
    </row>
    <row r="2603" spans="2:51" s="12" customFormat="1" ht="12">
      <c r="B2603" s="250"/>
      <c r="C2603" s="251"/>
      <c r="D2603" s="252" t="s">
        <v>148</v>
      </c>
      <c r="E2603" s="253" t="s">
        <v>1</v>
      </c>
      <c r="F2603" s="254" t="s">
        <v>3137</v>
      </c>
      <c r="G2603" s="251"/>
      <c r="H2603" s="255">
        <v>0.45</v>
      </c>
      <c r="I2603" s="256"/>
      <c r="J2603" s="251"/>
      <c r="K2603" s="251"/>
      <c r="L2603" s="257"/>
      <c r="M2603" s="258"/>
      <c r="N2603" s="259"/>
      <c r="O2603" s="259"/>
      <c r="P2603" s="259"/>
      <c r="Q2603" s="259"/>
      <c r="R2603" s="259"/>
      <c r="S2603" s="259"/>
      <c r="T2603" s="260"/>
      <c r="AT2603" s="261" t="s">
        <v>148</v>
      </c>
      <c r="AU2603" s="261" t="s">
        <v>83</v>
      </c>
      <c r="AV2603" s="12" t="s">
        <v>83</v>
      </c>
      <c r="AW2603" s="12" t="s">
        <v>30</v>
      </c>
      <c r="AX2603" s="12" t="s">
        <v>73</v>
      </c>
      <c r="AY2603" s="261" t="s">
        <v>139</v>
      </c>
    </row>
    <row r="2604" spans="2:51" s="12" customFormat="1" ht="12">
      <c r="B2604" s="250"/>
      <c r="C2604" s="251"/>
      <c r="D2604" s="252" t="s">
        <v>148</v>
      </c>
      <c r="E2604" s="253" t="s">
        <v>1</v>
      </c>
      <c r="F2604" s="254" t="s">
        <v>3138</v>
      </c>
      <c r="G2604" s="251"/>
      <c r="H2604" s="255">
        <v>0.3</v>
      </c>
      <c r="I2604" s="256"/>
      <c r="J2604" s="251"/>
      <c r="K2604" s="251"/>
      <c r="L2604" s="257"/>
      <c r="M2604" s="258"/>
      <c r="N2604" s="259"/>
      <c r="O2604" s="259"/>
      <c r="P2604" s="259"/>
      <c r="Q2604" s="259"/>
      <c r="R2604" s="259"/>
      <c r="S2604" s="259"/>
      <c r="T2604" s="260"/>
      <c r="AT2604" s="261" t="s">
        <v>148</v>
      </c>
      <c r="AU2604" s="261" t="s">
        <v>83</v>
      </c>
      <c r="AV2604" s="12" t="s">
        <v>83</v>
      </c>
      <c r="AW2604" s="12" t="s">
        <v>30</v>
      </c>
      <c r="AX2604" s="12" t="s">
        <v>73</v>
      </c>
      <c r="AY2604" s="261" t="s">
        <v>139</v>
      </c>
    </row>
    <row r="2605" spans="2:51" s="13" customFormat="1" ht="12">
      <c r="B2605" s="262"/>
      <c r="C2605" s="263"/>
      <c r="D2605" s="252" t="s">
        <v>148</v>
      </c>
      <c r="E2605" s="264" t="s">
        <v>1</v>
      </c>
      <c r="F2605" s="265" t="s">
        <v>150</v>
      </c>
      <c r="G2605" s="263"/>
      <c r="H2605" s="266">
        <v>25.199999999999996</v>
      </c>
      <c r="I2605" s="267"/>
      <c r="J2605" s="263"/>
      <c r="K2605" s="263"/>
      <c r="L2605" s="268"/>
      <c r="M2605" s="269"/>
      <c r="N2605" s="270"/>
      <c r="O2605" s="270"/>
      <c r="P2605" s="270"/>
      <c r="Q2605" s="270"/>
      <c r="R2605" s="270"/>
      <c r="S2605" s="270"/>
      <c r="T2605" s="271"/>
      <c r="AT2605" s="272" t="s">
        <v>148</v>
      </c>
      <c r="AU2605" s="272" t="s">
        <v>83</v>
      </c>
      <c r="AV2605" s="13" t="s">
        <v>146</v>
      </c>
      <c r="AW2605" s="13" t="s">
        <v>30</v>
      </c>
      <c r="AX2605" s="13" t="s">
        <v>81</v>
      </c>
      <c r="AY2605" s="272" t="s">
        <v>139</v>
      </c>
    </row>
    <row r="2606" spans="2:65" s="1" customFormat="1" ht="16.5" customHeight="1">
      <c r="B2606" s="38"/>
      <c r="C2606" s="237" t="s">
        <v>3139</v>
      </c>
      <c r="D2606" s="237" t="s">
        <v>141</v>
      </c>
      <c r="E2606" s="238" t="s">
        <v>3140</v>
      </c>
      <c r="F2606" s="239" t="s">
        <v>3141</v>
      </c>
      <c r="G2606" s="240" t="s">
        <v>171</v>
      </c>
      <c r="H2606" s="241">
        <v>18.2</v>
      </c>
      <c r="I2606" s="242"/>
      <c r="J2606" s="243">
        <f>ROUND(I2606*H2606,2)</f>
        <v>0</v>
      </c>
      <c r="K2606" s="239" t="s">
        <v>145</v>
      </c>
      <c r="L2606" s="43"/>
      <c r="M2606" s="244" t="s">
        <v>1</v>
      </c>
      <c r="N2606" s="245" t="s">
        <v>38</v>
      </c>
      <c r="O2606" s="86"/>
      <c r="P2606" s="246">
        <f>O2606*H2606</f>
        <v>0</v>
      </c>
      <c r="Q2606" s="246">
        <v>0.00035</v>
      </c>
      <c r="R2606" s="246">
        <f>Q2606*H2606</f>
        <v>0.00637</v>
      </c>
      <c r="S2606" s="246">
        <v>0</v>
      </c>
      <c r="T2606" s="247">
        <f>S2606*H2606</f>
        <v>0</v>
      </c>
      <c r="AR2606" s="248" t="s">
        <v>230</v>
      </c>
      <c r="AT2606" s="248" t="s">
        <v>141</v>
      </c>
      <c r="AU2606" s="248" t="s">
        <v>83</v>
      </c>
      <c r="AY2606" s="17" t="s">
        <v>139</v>
      </c>
      <c r="BE2606" s="249">
        <f>IF(N2606="základní",J2606,0)</f>
        <v>0</v>
      </c>
      <c r="BF2606" s="249">
        <f>IF(N2606="snížená",J2606,0)</f>
        <v>0</v>
      </c>
      <c r="BG2606" s="249">
        <f>IF(N2606="zákl. přenesená",J2606,0)</f>
        <v>0</v>
      </c>
      <c r="BH2606" s="249">
        <f>IF(N2606="sníž. přenesená",J2606,0)</f>
        <v>0</v>
      </c>
      <c r="BI2606" s="249">
        <f>IF(N2606="nulová",J2606,0)</f>
        <v>0</v>
      </c>
      <c r="BJ2606" s="17" t="s">
        <v>81</v>
      </c>
      <c r="BK2606" s="249">
        <f>ROUND(I2606*H2606,2)</f>
        <v>0</v>
      </c>
      <c r="BL2606" s="17" t="s">
        <v>230</v>
      </c>
      <c r="BM2606" s="248" t="s">
        <v>3142</v>
      </c>
    </row>
    <row r="2607" spans="2:51" s="12" customFormat="1" ht="12">
      <c r="B2607" s="250"/>
      <c r="C2607" s="251"/>
      <c r="D2607" s="252" t="s">
        <v>148</v>
      </c>
      <c r="E2607" s="253" t="s">
        <v>1</v>
      </c>
      <c r="F2607" s="254" t="s">
        <v>3143</v>
      </c>
      <c r="G2607" s="251"/>
      <c r="H2607" s="255">
        <v>2.2</v>
      </c>
      <c r="I2607" s="256"/>
      <c r="J2607" s="251"/>
      <c r="K2607" s="251"/>
      <c r="L2607" s="257"/>
      <c r="M2607" s="258"/>
      <c r="N2607" s="259"/>
      <c r="O2607" s="259"/>
      <c r="P2607" s="259"/>
      <c r="Q2607" s="259"/>
      <c r="R2607" s="259"/>
      <c r="S2607" s="259"/>
      <c r="T2607" s="260"/>
      <c r="AT2607" s="261" t="s">
        <v>148</v>
      </c>
      <c r="AU2607" s="261" t="s">
        <v>83</v>
      </c>
      <c r="AV2607" s="12" t="s">
        <v>83</v>
      </c>
      <c r="AW2607" s="12" t="s">
        <v>30</v>
      </c>
      <c r="AX2607" s="12" t="s">
        <v>73</v>
      </c>
      <c r="AY2607" s="261" t="s">
        <v>139</v>
      </c>
    </row>
    <row r="2608" spans="2:51" s="12" customFormat="1" ht="12">
      <c r="B2608" s="250"/>
      <c r="C2608" s="251"/>
      <c r="D2608" s="252" t="s">
        <v>148</v>
      </c>
      <c r="E2608" s="253" t="s">
        <v>1</v>
      </c>
      <c r="F2608" s="254" t="s">
        <v>3144</v>
      </c>
      <c r="G2608" s="251"/>
      <c r="H2608" s="255">
        <v>8</v>
      </c>
      <c r="I2608" s="256"/>
      <c r="J2608" s="251"/>
      <c r="K2608" s="251"/>
      <c r="L2608" s="257"/>
      <c r="M2608" s="258"/>
      <c r="N2608" s="259"/>
      <c r="O2608" s="259"/>
      <c r="P2608" s="259"/>
      <c r="Q2608" s="259"/>
      <c r="R2608" s="259"/>
      <c r="S2608" s="259"/>
      <c r="T2608" s="260"/>
      <c r="AT2608" s="261" t="s">
        <v>148</v>
      </c>
      <c r="AU2608" s="261" t="s">
        <v>83</v>
      </c>
      <c r="AV2608" s="12" t="s">
        <v>83</v>
      </c>
      <c r="AW2608" s="12" t="s">
        <v>30</v>
      </c>
      <c r="AX2608" s="12" t="s">
        <v>73</v>
      </c>
      <c r="AY2608" s="261" t="s">
        <v>139</v>
      </c>
    </row>
    <row r="2609" spans="2:51" s="12" customFormat="1" ht="12">
      <c r="B2609" s="250"/>
      <c r="C2609" s="251"/>
      <c r="D2609" s="252" t="s">
        <v>148</v>
      </c>
      <c r="E2609" s="253" t="s">
        <v>1</v>
      </c>
      <c r="F2609" s="254" t="s">
        <v>3145</v>
      </c>
      <c r="G2609" s="251"/>
      <c r="H2609" s="255">
        <v>4.9</v>
      </c>
      <c r="I2609" s="256"/>
      <c r="J2609" s="251"/>
      <c r="K2609" s="251"/>
      <c r="L2609" s="257"/>
      <c r="M2609" s="258"/>
      <c r="N2609" s="259"/>
      <c r="O2609" s="259"/>
      <c r="P2609" s="259"/>
      <c r="Q2609" s="259"/>
      <c r="R2609" s="259"/>
      <c r="S2609" s="259"/>
      <c r="T2609" s="260"/>
      <c r="AT2609" s="261" t="s">
        <v>148</v>
      </c>
      <c r="AU2609" s="261" t="s">
        <v>83</v>
      </c>
      <c r="AV2609" s="12" t="s">
        <v>83</v>
      </c>
      <c r="AW2609" s="12" t="s">
        <v>30</v>
      </c>
      <c r="AX2609" s="12" t="s">
        <v>73</v>
      </c>
      <c r="AY2609" s="261" t="s">
        <v>139</v>
      </c>
    </row>
    <row r="2610" spans="2:51" s="12" customFormat="1" ht="12">
      <c r="B2610" s="250"/>
      <c r="C2610" s="251"/>
      <c r="D2610" s="252" t="s">
        <v>148</v>
      </c>
      <c r="E2610" s="253" t="s">
        <v>1</v>
      </c>
      <c r="F2610" s="254" t="s">
        <v>3146</v>
      </c>
      <c r="G2610" s="251"/>
      <c r="H2610" s="255">
        <v>1.5</v>
      </c>
      <c r="I2610" s="256"/>
      <c r="J2610" s="251"/>
      <c r="K2610" s="251"/>
      <c r="L2610" s="257"/>
      <c r="M2610" s="258"/>
      <c r="N2610" s="259"/>
      <c r="O2610" s="259"/>
      <c r="P2610" s="259"/>
      <c r="Q2610" s="259"/>
      <c r="R2610" s="259"/>
      <c r="S2610" s="259"/>
      <c r="T2610" s="260"/>
      <c r="AT2610" s="261" t="s">
        <v>148</v>
      </c>
      <c r="AU2610" s="261" t="s">
        <v>83</v>
      </c>
      <c r="AV2610" s="12" t="s">
        <v>83</v>
      </c>
      <c r="AW2610" s="12" t="s">
        <v>30</v>
      </c>
      <c r="AX2610" s="12" t="s">
        <v>73</v>
      </c>
      <c r="AY2610" s="261" t="s">
        <v>139</v>
      </c>
    </row>
    <row r="2611" spans="2:51" s="12" customFormat="1" ht="12">
      <c r="B2611" s="250"/>
      <c r="C2611" s="251"/>
      <c r="D2611" s="252" t="s">
        <v>148</v>
      </c>
      <c r="E2611" s="253" t="s">
        <v>1</v>
      </c>
      <c r="F2611" s="254" t="s">
        <v>3147</v>
      </c>
      <c r="G2611" s="251"/>
      <c r="H2611" s="255">
        <v>1.1</v>
      </c>
      <c r="I2611" s="256"/>
      <c r="J2611" s="251"/>
      <c r="K2611" s="251"/>
      <c r="L2611" s="257"/>
      <c r="M2611" s="258"/>
      <c r="N2611" s="259"/>
      <c r="O2611" s="259"/>
      <c r="P2611" s="259"/>
      <c r="Q2611" s="259"/>
      <c r="R2611" s="259"/>
      <c r="S2611" s="259"/>
      <c r="T2611" s="260"/>
      <c r="AT2611" s="261" t="s">
        <v>148</v>
      </c>
      <c r="AU2611" s="261" t="s">
        <v>83</v>
      </c>
      <c r="AV2611" s="12" t="s">
        <v>83</v>
      </c>
      <c r="AW2611" s="12" t="s">
        <v>30</v>
      </c>
      <c r="AX2611" s="12" t="s">
        <v>73</v>
      </c>
      <c r="AY2611" s="261" t="s">
        <v>139</v>
      </c>
    </row>
    <row r="2612" spans="2:51" s="12" customFormat="1" ht="12">
      <c r="B2612" s="250"/>
      <c r="C2612" s="251"/>
      <c r="D2612" s="252" t="s">
        <v>148</v>
      </c>
      <c r="E2612" s="253" t="s">
        <v>1</v>
      </c>
      <c r="F2612" s="254" t="s">
        <v>3148</v>
      </c>
      <c r="G2612" s="251"/>
      <c r="H2612" s="255">
        <v>0.5</v>
      </c>
      <c r="I2612" s="256"/>
      <c r="J2612" s="251"/>
      <c r="K2612" s="251"/>
      <c r="L2612" s="257"/>
      <c r="M2612" s="258"/>
      <c r="N2612" s="259"/>
      <c r="O2612" s="259"/>
      <c r="P2612" s="259"/>
      <c r="Q2612" s="259"/>
      <c r="R2612" s="259"/>
      <c r="S2612" s="259"/>
      <c r="T2612" s="260"/>
      <c r="AT2612" s="261" t="s">
        <v>148</v>
      </c>
      <c r="AU2612" s="261" t="s">
        <v>83</v>
      </c>
      <c r="AV2612" s="12" t="s">
        <v>83</v>
      </c>
      <c r="AW2612" s="12" t="s">
        <v>30</v>
      </c>
      <c r="AX2612" s="12" t="s">
        <v>73</v>
      </c>
      <c r="AY2612" s="261" t="s">
        <v>139</v>
      </c>
    </row>
    <row r="2613" spans="2:51" s="13" customFormat="1" ht="12">
      <c r="B2613" s="262"/>
      <c r="C2613" s="263"/>
      <c r="D2613" s="252" t="s">
        <v>148</v>
      </c>
      <c r="E2613" s="264" t="s">
        <v>1</v>
      </c>
      <c r="F2613" s="265" t="s">
        <v>150</v>
      </c>
      <c r="G2613" s="263"/>
      <c r="H2613" s="266">
        <v>18.200000000000003</v>
      </c>
      <c r="I2613" s="267"/>
      <c r="J2613" s="263"/>
      <c r="K2613" s="263"/>
      <c r="L2613" s="268"/>
      <c r="M2613" s="269"/>
      <c r="N2613" s="270"/>
      <c r="O2613" s="270"/>
      <c r="P2613" s="270"/>
      <c r="Q2613" s="270"/>
      <c r="R2613" s="270"/>
      <c r="S2613" s="270"/>
      <c r="T2613" s="271"/>
      <c r="AT2613" s="272" t="s">
        <v>148</v>
      </c>
      <c r="AU2613" s="272" t="s">
        <v>83</v>
      </c>
      <c r="AV2613" s="13" t="s">
        <v>146</v>
      </c>
      <c r="AW2613" s="13" t="s">
        <v>30</v>
      </c>
      <c r="AX2613" s="13" t="s">
        <v>81</v>
      </c>
      <c r="AY2613" s="272" t="s">
        <v>139</v>
      </c>
    </row>
    <row r="2614" spans="2:65" s="1" customFormat="1" ht="16.5" customHeight="1">
      <c r="B2614" s="38"/>
      <c r="C2614" s="237" t="s">
        <v>3149</v>
      </c>
      <c r="D2614" s="237" t="s">
        <v>141</v>
      </c>
      <c r="E2614" s="238" t="s">
        <v>3150</v>
      </c>
      <c r="F2614" s="239" t="s">
        <v>3151</v>
      </c>
      <c r="G2614" s="240" t="s">
        <v>171</v>
      </c>
      <c r="H2614" s="241">
        <v>38.5</v>
      </c>
      <c r="I2614" s="242"/>
      <c r="J2614" s="243">
        <f>ROUND(I2614*H2614,2)</f>
        <v>0</v>
      </c>
      <c r="K2614" s="239" t="s">
        <v>145</v>
      </c>
      <c r="L2614" s="43"/>
      <c r="M2614" s="244" t="s">
        <v>1</v>
      </c>
      <c r="N2614" s="245" t="s">
        <v>38</v>
      </c>
      <c r="O2614" s="86"/>
      <c r="P2614" s="246">
        <f>O2614*H2614</f>
        <v>0</v>
      </c>
      <c r="Q2614" s="246">
        <v>0.00057</v>
      </c>
      <c r="R2614" s="246">
        <f>Q2614*H2614</f>
        <v>0.021945</v>
      </c>
      <c r="S2614" s="246">
        <v>0</v>
      </c>
      <c r="T2614" s="247">
        <f>S2614*H2614</f>
        <v>0</v>
      </c>
      <c r="AR2614" s="248" t="s">
        <v>230</v>
      </c>
      <c r="AT2614" s="248" t="s">
        <v>141</v>
      </c>
      <c r="AU2614" s="248" t="s">
        <v>83</v>
      </c>
      <c r="AY2614" s="17" t="s">
        <v>139</v>
      </c>
      <c r="BE2614" s="249">
        <f>IF(N2614="základní",J2614,0)</f>
        <v>0</v>
      </c>
      <c r="BF2614" s="249">
        <f>IF(N2614="snížená",J2614,0)</f>
        <v>0</v>
      </c>
      <c r="BG2614" s="249">
        <f>IF(N2614="zákl. přenesená",J2614,0)</f>
        <v>0</v>
      </c>
      <c r="BH2614" s="249">
        <f>IF(N2614="sníž. přenesená",J2614,0)</f>
        <v>0</v>
      </c>
      <c r="BI2614" s="249">
        <f>IF(N2614="nulová",J2614,0)</f>
        <v>0</v>
      </c>
      <c r="BJ2614" s="17" t="s">
        <v>81</v>
      </c>
      <c r="BK2614" s="249">
        <f>ROUND(I2614*H2614,2)</f>
        <v>0</v>
      </c>
      <c r="BL2614" s="17" t="s">
        <v>230</v>
      </c>
      <c r="BM2614" s="248" t="s">
        <v>3152</v>
      </c>
    </row>
    <row r="2615" spans="2:51" s="12" customFormat="1" ht="12">
      <c r="B2615" s="250"/>
      <c r="C2615" s="251"/>
      <c r="D2615" s="252" t="s">
        <v>148</v>
      </c>
      <c r="E2615" s="253" t="s">
        <v>1</v>
      </c>
      <c r="F2615" s="254" t="s">
        <v>3153</v>
      </c>
      <c r="G2615" s="251"/>
      <c r="H2615" s="255">
        <v>2.5</v>
      </c>
      <c r="I2615" s="256"/>
      <c r="J2615" s="251"/>
      <c r="K2615" s="251"/>
      <c r="L2615" s="257"/>
      <c r="M2615" s="258"/>
      <c r="N2615" s="259"/>
      <c r="O2615" s="259"/>
      <c r="P2615" s="259"/>
      <c r="Q2615" s="259"/>
      <c r="R2615" s="259"/>
      <c r="S2615" s="259"/>
      <c r="T2615" s="260"/>
      <c r="AT2615" s="261" t="s">
        <v>148</v>
      </c>
      <c r="AU2615" s="261" t="s">
        <v>83</v>
      </c>
      <c r="AV2615" s="12" t="s">
        <v>83</v>
      </c>
      <c r="AW2615" s="12" t="s">
        <v>30</v>
      </c>
      <c r="AX2615" s="12" t="s">
        <v>73</v>
      </c>
      <c r="AY2615" s="261" t="s">
        <v>139</v>
      </c>
    </row>
    <row r="2616" spans="2:51" s="12" customFormat="1" ht="12">
      <c r="B2616" s="250"/>
      <c r="C2616" s="251"/>
      <c r="D2616" s="252" t="s">
        <v>148</v>
      </c>
      <c r="E2616" s="253" t="s">
        <v>1</v>
      </c>
      <c r="F2616" s="254" t="s">
        <v>3154</v>
      </c>
      <c r="G2616" s="251"/>
      <c r="H2616" s="255">
        <v>5.5</v>
      </c>
      <c r="I2616" s="256"/>
      <c r="J2616" s="251"/>
      <c r="K2616" s="251"/>
      <c r="L2616" s="257"/>
      <c r="M2616" s="258"/>
      <c r="N2616" s="259"/>
      <c r="O2616" s="259"/>
      <c r="P2616" s="259"/>
      <c r="Q2616" s="259"/>
      <c r="R2616" s="259"/>
      <c r="S2616" s="259"/>
      <c r="T2616" s="260"/>
      <c r="AT2616" s="261" t="s">
        <v>148</v>
      </c>
      <c r="AU2616" s="261" t="s">
        <v>83</v>
      </c>
      <c r="AV2616" s="12" t="s">
        <v>83</v>
      </c>
      <c r="AW2616" s="12" t="s">
        <v>30</v>
      </c>
      <c r="AX2616" s="12" t="s">
        <v>73</v>
      </c>
      <c r="AY2616" s="261" t="s">
        <v>139</v>
      </c>
    </row>
    <row r="2617" spans="2:51" s="12" customFormat="1" ht="12">
      <c r="B2617" s="250"/>
      <c r="C2617" s="251"/>
      <c r="D2617" s="252" t="s">
        <v>148</v>
      </c>
      <c r="E2617" s="253" t="s">
        <v>1</v>
      </c>
      <c r="F2617" s="254" t="s">
        <v>3155</v>
      </c>
      <c r="G2617" s="251"/>
      <c r="H2617" s="255">
        <v>28</v>
      </c>
      <c r="I2617" s="256"/>
      <c r="J2617" s="251"/>
      <c r="K2617" s="251"/>
      <c r="L2617" s="257"/>
      <c r="M2617" s="258"/>
      <c r="N2617" s="259"/>
      <c r="O2617" s="259"/>
      <c r="P2617" s="259"/>
      <c r="Q2617" s="259"/>
      <c r="R2617" s="259"/>
      <c r="S2617" s="259"/>
      <c r="T2617" s="260"/>
      <c r="AT2617" s="261" t="s">
        <v>148</v>
      </c>
      <c r="AU2617" s="261" t="s">
        <v>83</v>
      </c>
      <c r="AV2617" s="12" t="s">
        <v>83</v>
      </c>
      <c r="AW2617" s="12" t="s">
        <v>30</v>
      </c>
      <c r="AX2617" s="12" t="s">
        <v>73</v>
      </c>
      <c r="AY2617" s="261" t="s">
        <v>139</v>
      </c>
    </row>
    <row r="2618" spans="2:51" s="12" customFormat="1" ht="12">
      <c r="B2618" s="250"/>
      <c r="C2618" s="251"/>
      <c r="D2618" s="252" t="s">
        <v>148</v>
      </c>
      <c r="E2618" s="253" t="s">
        <v>1</v>
      </c>
      <c r="F2618" s="254" t="s">
        <v>3156</v>
      </c>
      <c r="G2618" s="251"/>
      <c r="H2618" s="255">
        <v>2.5</v>
      </c>
      <c r="I2618" s="256"/>
      <c r="J2618" s="251"/>
      <c r="K2618" s="251"/>
      <c r="L2618" s="257"/>
      <c r="M2618" s="258"/>
      <c r="N2618" s="259"/>
      <c r="O2618" s="259"/>
      <c r="P2618" s="259"/>
      <c r="Q2618" s="259"/>
      <c r="R2618" s="259"/>
      <c r="S2618" s="259"/>
      <c r="T2618" s="260"/>
      <c r="AT2618" s="261" t="s">
        <v>148</v>
      </c>
      <c r="AU2618" s="261" t="s">
        <v>83</v>
      </c>
      <c r="AV2618" s="12" t="s">
        <v>83</v>
      </c>
      <c r="AW2618" s="12" t="s">
        <v>30</v>
      </c>
      <c r="AX2618" s="12" t="s">
        <v>73</v>
      </c>
      <c r="AY2618" s="261" t="s">
        <v>139</v>
      </c>
    </row>
    <row r="2619" spans="2:51" s="13" customFormat="1" ht="12">
      <c r="B2619" s="262"/>
      <c r="C2619" s="263"/>
      <c r="D2619" s="252" t="s">
        <v>148</v>
      </c>
      <c r="E2619" s="264" t="s">
        <v>1</v>
      </c>
      <c r="F2619" s="265" t="s">
        <v>150</v>
      </c>
      <c r="G2619" s="263"/>
      <c r="H2619" s="266">
        <v>38.5</v>
      </c>
      <c r="I2619" s="267"/>
      <c r="J2619" s="263"/>
      <c r="K2619" s="263"/>
      <c r="L2619" s="268"/>
      <c r="M2619" s="269"/>
      <c r="N2619" s="270"/>
      <c r="O2619" s="270"/>
      <c r="P2619" s="270"/>
      <c r="Q2619" s="270"/>
      <c r="R2619" s="270"/>
      <c r="S2619" s="270"/>
      <c r="T2619" s="271"/>
      <c r="AT2619" s="272" t="s">
        <v>148</v>
      </c>
      <c r="AU2619" s="272" t="s">
        <v>83</v>
      </c>
      <c r="AV2619" s="13" t="s">
        <v>146</v>
      </c>
      <c r="AW2619" s="13" t="s">
        <v>30</v>
      </c>
      <c r="AX2619" s="13" t="s">
        <v>81</v>
      </c>
      <c r="AY2619" s="272" t="s">
        <v>139</v>
      </c>
    </row>
    <row r="2620" spans="2:65" s="1" customFormat="1" ht="16.5" customHeight="1">
      <c r="B2620" s="38"/>
      <c r="C2620" s="237" t="s">
        <v>3157</v>
      </c>
      <c r="D2620" s="237" t="s">
        <v>141</v>
      </c>
      <c r="E2620" s="238" t="s">
        <v>3158</v>
      </c>
      <c r="F2620" s="239" t="s">
        <v>3159</v>
      </c>
      <c r="G2620" s="240" t="s">
        <v>171</v>
      </c>
      <c r="H2620" s="241">
        <v>40.6</v>
      </c>
      <c r="I2620" s="242"/>
      <c r="J2620" s="243">
        <f>ROUND(I2620*H2620,2)</f>
        <v>0</v>
      </c>
      <c r="K2620" s="239" t="s">
        <v>1</v>
      </c>
      <c r="L2620" s="43"/>
      <c r="M2620" s="244" t="s">
        <v>1</v>
      </c>
      <c r="N2620" s="245" t="s">
        <v>38</v>
      </c>
      <c r="O2620" s="86"/>
      <c r="P2620" s="246">
        <f>O2620*H2620</f>
        <v>0</v>
      </c>
      <c r="Q2620" s="246">
        <v>0</v>
      </c>
      <c r="R2620" s="246">
        <f>Q2620*H2620</f>
        <v>0</v>
      </c>
      <c r="S2620" s="246">
        <v>0</v>
      </c>
      <c r="T2620" s="247">
        <f>S2620*H2620</f>
        <v>0</v>
      </c>
      <c r="AR2620" s="248" t="s">
        <v>230</v>
      </c>
      <c r="AT2620" s="248" t="s">
        <v>141</v>
      </c>
      <c r="AU2620" s="248" t="s">
        <v>83</v>
      </c>
      <c r="AY2620" s="17" t="s">
        <v>139</v>
      </c>
      <c r="BE2620" s="249">
        <f>IF(N2620="základní",J2620,0)</f>
        <v>0</v>
      </c>
      <c r="BF2620" s="249">
        <f>IF(N2620="snížená",J2620,0)</f>
        <v>0</v>
      </c>
      <c r="BG2620" s="249">
        <f>IF(N2620="zákl. přenesená",J2620,0)</f>
        <v>0</v>
      </c>
      <c r="BH2620" s="249">
        <f>IF(N2620="sníž. přenesená",J2620,0)</f>
        <v>0</v>
      </c>
      <c r="BI2620" s="249">
        <f>IF(N2620="nulová",J2620,0)</f>
        <v>0</v>
      </c>
      <c r="BJ2620" s="17" t="s">
        <v>81</v>
      </c>
      <c r="BK2620" s="249">
        <f>ROUND(I2620*H2620,2)</f>
        <v>0</v>
      </c>
      <c r="BL2620" s="17" t="s">
        <v>230</v>
      </c>
      <c r="BM2620" s="248" t="s">
        <v>3160</v>
      </c>
    </row>
    <row r="2621" spans="2:51" s="12" customFormat="1" ht="12">
      <c r="B2621" s="250"/>
      <c r="C2621" s="251"/>
      <c r="D2621" s="252" t="s">
        <v>148</v>
      </c>
      <c r="E2621" s="253" t="s">
        <v>1</v>
      </c>
      <c r="F2621" s="254" t="s">
        <v>3161</v>
      </c>
      <c r="G2621" s="251"/>
      <c r="H2621" s="255">
        <v>5.5</v>
      </c>
      <c r="I2621" s="256"/>
      <c r="J2621" s="251"/>
      <c r="K2621" s="251"/>
      <c r="L2621" s="257"/>
      <c r="M2621" s="258"/>
      <c r="N2621" s="259"/>
      <c r="O2621" s="259"/>
      <c r="P2621" s="259"/>
      <c r="Q2621" s="259"/>
      <c r="R2621" s="259"/>
      <c r="S2621" s="259"/>
      <c r="T2621" s="260"/>
      <c r="AT2621" s="261" t="s">
        <v>148</v>
      </c>
      <c r="AU2621" s="261" t="s">
        <v>83</v>
      </c>
      <c r="AV2621" s="12" t="s">
        <v>83</v>
      </c>
      <c r="AW2621" s="12" t="s">
        <v>30</v>
      </c>
      <c r="AX2621" s="12" t="s">
        <v>73</v>
      </c>
      <c r="AY2621" s="261" t="s">
        <v>139</v>
      </c>
    </row>
    <row r="2622" spans="2:51" s="12" customFormat="1" ht="12">
      <c r="B2622" s="250"/>
      <c r="C2622" s="251"/>
      <c r="D2622" s="252" t="s">
        <v>148</v>
      </c>
      <c r="E2622" s="253" t="s">
        <v>1</v>
      </c>
      <c r="F2622" s="254" t="s">
        <v>3162</v>
      </c>
      <c r="G2622" s="251"/>
      <c r="H2622" s="255">
        <v>2.5</v>
      </c>
      <c r="I2622" s="256"/>
      <c r="J2622" s="251"/>
      <c r="K2622" s="251"/>
      <c r="L2622" s="257"/>
      <c r="M2622" s="258"/>
      <c r="N2622" s="259"/>
      <c r="O2622" s="259"/>
      <c r="P2622" s="259"/>
      <c r="Q2622" s="259"/>
      <c r="R2622" s="259"/>
      <c r="S2622" s="259"/>
      <c r="T2622" s="260"/>
      <c r="AT2622" s="261" t="s">
        <v>148</v>
      </c>
      <c r="AU2622" s="261" t="s">
        <v>83</v>
      </c>
      <c r="AV2622" s="12" t="s">
        <v>83</v>
      </c>
      <c r="AW2622" s="12" t="s">
        <v>30</v>
      </c>
      <c r="AX2622" s="12" t="s">
        <v>73</v>
      </c>
      <c r="AY2622" s="261" t="s">
        <v>139</v>
      </c>
    </row>
    <row r="2623" spans="2:51" s="12" customFormat="1" ht="12">
      <c r="B2623" s="250"/>
      <c r="C2623" s="251"/>
      <c r="D2623" s="252" t="s">
        <v>148</v>
      </c>
      <c r="E2623" s="253" t="s">
        <v>1</v>
      </c>
      <c r="F2623" s="254" t="s">
        <v>3163</v>
      </c>
      <c r="G2623" s="251"/>
      <c r="H2623" s="255">
        <v>5.4</v>
      </c>
      <c r="I2623" s="256"/>
      <c r="J2623" s="251"/>
      <c r="K2623" s="251"/>
      <c r="L2623" s="257"/>
      <c r="M2623" s="258"/>
      <c r="N2623" s="259"/>
      <c r="O2623" s="259"/>
      <c r="P2623" s="259"/>
      <c r="Q2623" s="259"/>
      <c r="R2623" s="259"/>
      <c r="S2623" s="259"/>
      <c r="T2623" s="260"/>
      <c r="AT2623" s="261" t="s">
        <v>148</v>
      </c>
      <c r="AU2623" s="261" t="s">
        <v>83</v>
      </c>
      <c r="AV2623" s="12" t="s">
        <v>83</v>
      </c>
      <c r="AW2623" s="12" t="s">
        <v>30</v>
      </c>
      <c r="AX2623" s="12" t="s">
        <v>73</v>
      </c>
      <c r="AY2623" s="261" t="s">
        <v>139</v>
      </c>
    </row>
    <row r="2624" spans="2:51" s="12" customFormat="1" ht="12">
      <c r="B2624" s="250"/>
      <c r="C2624" s="251"/>
      <c r="D2624" s="252" t="s">
        <v>148</v>
      </c>
      <c r="E2624" s="253" t="s">
        <v>1</v>
      </c>
      <c r="F2624" s="254" t="s">
        <v>3164</v>
      </c>
      <c r="G2624" s="251"/>
      <c r="H2624" s="255">
        <v>20</v>
      </c>
      <c r="I2624" s="256"/>
      <c r="J2624" s="251"/>
      <c r="K2624" s="251"/>
      <c r="L2624" s="257"/>
      <c r="M2624" s="258"/>
      <c r="N2624" s="259"/>
      <c r="O2624" s="259"/>
      <c r="P2624" s="259"/>
      <c r="Q2624" s="259"/>
      <c r="R2624" s="259"/>
      <c r="S2624" s="259"/>
      <c r="T2624" s="260"/>
      <c r="AT2624" s="261" t="s">
        <v>148</v>
      </c>
      <c r="AU2624" s="261" t="s">
        <v>83</v>
      </c>
      <c r="AV2624" s="12" t="s">
        <v>83</v>
      </c>
      <c r="AW2624" s="12" t="s">
        <v>30</v>
      </c>
      <c r="AX2624" s="12" t="s">
        <v>73</v>
      </c>
      <c r="AY2624" s="261" t="s">
        <v>139</v>
      </c>
    </row>
    <row r="2625" spans="2:51" s="12" customFormat="1" ht="12">
      <c r="B2625" s="250"/>
      <c r="C2625" s="251"/>
      <c r="D2625" s="252" t="s">
        <v>148</v>
      </c>
      <c r="E2625" s="253" t="s">
        <v>1</v>
      </c>
      <c r="F2625" s="254" t="s">
        <v>3165</v>
      </c>
      <c r="G2625" s="251"/>
      <c r="H2625" s="255">
        <v>7.2</v>
      </c>
      <c r="I2625" s="256"/>
      <c r="J2625" s="251"/>
      <c r="K2625" s="251"/>
      <c r="L2625" s="257"/>
      <c r="M2625" s="258"/>
      <c r="N2625" s="259"/>
      <c r="O2625" s="259"/>
      <c r="P2625" s="259"/>
      <c r="Q2625" s="259"/>
      <c r="R2625" s="259"/>
      <c r="S2625" s="259"/>
      <c r="T2625" s="260"/>
      <c r="AT2625" s="261" t="s">
        <v>148</v>
      </c>
      <c r="AU2625" s="261" t="s">
        <v>83</v>
      </c>
      <c r="AV2625" s="12" t="s">
        <v>83</v>
      </c>
      <c r="AW2625" s="12" t="s">
        <v>30</v>
      </c>
      <c r="AX2625" s="12" t="s">
        <v>73</v>
      </c>
      <c r="AY2625" s="261" t="s">
        <v>139</v>
      </c>
    </row>
    <row r="2626" spans="2:51" s="13" customFormat="1" ht="12">
      <c r="B2626" s="262"/>
      <c r="C2626" s="263"/>
      <c r="D2626" s="252" t="s">
        <v>148</v>
      </c>
      <c r="E2626" s="264" t="s">
        <v>1</v>
      </c>
      <c r="F2626" s="265" t="s">
        <v>150</v>
      </c>
      <c r="G2626" s="263"/>
      <c r="H2626" s="266">
        <v>40.6</v>
      </c>
      <c r="I2626" s="267"/>
      <c r="J2626" s="263"/>
      <c r="K2626" s="263"/>
      <c r="L2626" s="268"/>
      <c r="M2626" s="269"/>
      <c r="N2626" s="270"/>
      <c r="O2626" s="270"/>
      <c r="P2626" s="270"/>
      <c r="Q2626" s="270"/>
      <c r="R2626" s="270"/>
      <c r="S2626" s="270"/>
      <c r="T2626" s="271"/>
      <c r="AT2626" s="272" t="s">
        <v>148</v>
      </c>
      <c r="AU2626" s="272" t="s">
        <v>83</v>
      </c>
      <c r="AV2626" s="13" t="s">
        <v>146</v>
      </c>
      <c r="AW2626" s="13" t="s">
        <v>30</v>
      </c>
      <c r="AX2626" s="13" t="s">
        <v>81</v>
      </c>
      <c r="AY2626" s="272" t="s">
        <v>139</v>
      </c>
    </row>
    <row r="2627" spans="2:65" s="1" customFormat="1" ht="16.5" customHeight="1">
      <c r="B2627" s="38"/>
      <c r="C2627" s="237" t="s">
        <v>3166</v>
      </c>
      <c r="D2627" s="237" t="s">
        <v>141</v>
      </c>
      <c r="E2627" s="238" t="s">
        <v>3167</v>
      </c>
      <c r="F2627" s="239" t="s">
        <v>3159</v>
      </c>
      <c r="G2627" s="240" t="s">
        <v>171</v>
      </c>
      <c r="H2627" s="241">
        <v>3.75</v>
      </c>
      <c r="I2627" s="242"/>
      <c r="J2627" s="243">
        <f>ROUND(I2627*H2627,2)</f>
        <v>0</v>
      </c>
      <c r="K2627" s="239" t="s">
        <v>1</v>
      </c>
      <c r="L2627" s="43"/>
      <c r="M2627" s="244" t="s">
        <v>1</v>
      </c>
      <c r="N2627" s="245" t="s">
        <v>38</v>
      </c>
      <c r="O2627" s="86"/>
      <c r="P2627" s="246">
        <f>O2627*H2627</f>
        <v>0</v>
      </c>
      <c r="Q2627" s="246">
        <v>0</v>
      </c>
      <c r="R2627" s="246">
        <f>Q2627*H2627</f>
        <v>0</v>
      </c>
      <c r="S2627" s="246">
        <v>0</v>
      </c>
      <c r="T2627" s="247">
        <f>S2627*H2627</f>
        <v>0</v>
      </c>
      <c r="AR2627" s="248" t="s">
        <v>230</v>
      </c>
      <c r="AT2627" s="248" t="s">
        <v>141</v>
      </c>
      <c r="AU2627" s="248" t="s">
        <v>83</v>
      </c>
      <c r="AY2627" s="17" t="s">
        <v>139</v>
      </c>
      <c r="BE2627" s="249">
        <f>IF(N2627="základní",J2627,0)</f>
        <v>0</v>
      </c>
      <c r="BF2627" s="249">
        <f>IF(N2627="snížená",J2627,0)</f>
        <v>0</v>
      </c>
      <c r="BG2627" s="249">
        <f>IF(N2627="zákl. přenesená",J2627,0)</f>
        <v>0</v>
      </c>
      <c r="BH2627" s="249">
        <f>IF(N2627="sníž. přenesená",J2627,0)</f>
        <v>0</v>
      </c>
      <c r="BI2627" s="249">
        <f>IF(N2627="nulová",J2627,0)</f>
        <v>0</v>
      </c>
      <c r="BJ2627" s="17" t="s">
        <v>81</v>
      </c>
      <c r="BK2627" s="249">
        <f>ROUND(I2627*H2627,2)</f>
        <v>0</v>
      </c>
      <c r="BL2627" s="17" t="s">
        <v>230</v>
      </c>
      <c r="BM2627" s="248" t="s">
        <v>3168</v>
      </c>
    </row>
    <row r="2628" spans="2:51" s="12" customFormat="1" ht="12">
      <c r="B2628" s="250"/>
      <c r="C2628" s="251"/>
      <c r="D2628" s="252" t="s">
        <v>148</v>
      </c>
      <c r="E2628" s="253" t="s">
        <v>1</v>
      </c>
      <c r="F2628" s="254" t="s">
        <v>3169</v>
      </c>
      <c r="G2628" s="251"/>
      <c r="H2628" s="255">
        <v>3</v>
      </c>
      <c r="I2628" s="256"/>
      <c r="J2628" s="251"/>
      <c r="K2628" s="251"/>
      <c r="L2628" s="257"/>
      <c r="M2628" s="258"/>
      <c r="N2628" s="259"/>
      <c r="O2628" s="259"/>
      <c r="P2628" s="259"/>
      <c r="Q2628" s="259"/>
      <c r="R2628" s="259"/>
      <c r="S2628" s="259"/>
      <c r="T2628" s="260"/>
      <c r="AT2628" s="261" t="s">
        <v>148</v>
      </c>
      <c r="AU2628" s="261" t="s">
        <v>83</v>
      </c>
      <c r="AV2628" s="12" t="s">
        <v>83</v>
      </c>
      <c r="AW2628" s="12" t="s">
        <v>30</v>
      </c>
      <c r="AX2628" s="12" t="s">
        <v>73</v>
      </c>
      <c r="AY2628" s="261" t="s">
        <v>139</v>
      </c>
    </row>
    <row r="2629" spans="2:51" s="12" customFormat="1" ht="12">
      <c r="B2629" s="250"/>
      <c r="C2629" s="251"/>
      <c r="D2629" s="252" t="s">
        <v>148</v>
      </c>
      <c r="E2629" s="253" t="s">
        <v>1</v>
      </c>
      <c r="F2629" s="254" t="s">
        <v>3170</v>
      </c>
      <c r="G2629" s="251"/>
      <c r="H2629" s="255">
        <v>0.25</v>
      </c>
      <c r="I2629" s="256"/>
      <c r="J2629" s="251"/>
      <c r="K2629" s="251"/>
      <c r="L2629" s="257"/>
      <c r="M2629" s="258"/>
      <c r="N2629" s="259"/>
      <c r="O2629" s="259"/>
      <c r="P2629" s="259"/>
      <c r="Q2629" s="259"/>
      <c r="R2629" s="259"/>
      <c r="S2629" s="259"/>
      <c r="T2629" s="260"/>
      <c r="AT2629" s="261" t="s">
        <v>148</v>
      </c>
      <c r="AU2629" s="261" t="s">
        <v>83</v>
      </c>
      <c r="AV2629" s="12" t="s">
        <v>83</v>
      </c>
      <c r="AW2629" s="12" t="s">
        <v>30</v>
      </c>
      <c r="AX2629" s="12" t="s">
        <v>73</v>
      </c>
      <c r="AY2629" s="261" t="s">
        <v>139</v>
      </c>
    </row>
    <row r="2630" spans="2:51" s="12" customFormat="1" ht="12">
      <c r="B2630" s="250"/>
      <c r="C2630" s="251"/>
      <c r="D2630" s="252" t="s">
        <v>148</v>
      </c>
      <c r="E2630" s="253" t="s">
        <v>1</v>
      </c>
      <c r="F2630" s="254" t="s">
        <v>3171</v>
      </c>
      <c r="G2630" s="251"/>
      <c r="H2630" s="255">
        <v>0.5</v>
      </c>
      <c r="I2630" s="256"/>
      <c r="J2630" s="251"/>
      <c r="K2630" s="251"/>
      <c r="L2630" s="257"/>
      <c r="M2630" s="258"/>
      <c r="N2630" s="259"/>
      <c r="O2630" s="259"/>
      <c r="P2630" s="259"/>
      <c r="Q2630" s="259"/>
      <c r="R2630" s="259"/>
      <c r="S2630" s="259"/>
      <c r="T2630" s="260"/>
      <c r="AT2630" s="261" t="s">
        <v>148</v>
      </c>
      <c r="AU2630" s="261" t="s">
        <v>83</v>
      </c>
      <c r="AV2630" s="12" t="s">
        <v>83</v>
      </c>
      <c r="AW2630" s="12" t="s">
        <v>30</v>
      </c>
      <c r="AX2630" s="12" t="s">
        <v>73</v>
      </c>
      <c r="AY2630" s="261" t="s">
        <v>139</v>
      </c>
    </row>
    <row r="2631" spans="2:51" s="13" customFormat="1" ht="12">
      <c r="B2631" s="262"/>
      <c r="C2631" s="263"/>
      <c r="D2631" s="252" t="s">
        <v>148</v>
      </c>
      <c r="E2631" s="264" t="s">
        <v>1</v>
      </c>
      <c r="F2631" s="265" t="s">
        <v>150</v>
      </c>
      <c r="G2631" s="263"/>
      <c r="H2631" s="266">
        <v>3.75</v>
      </c>
      <c r="I2631" s="267"/>
      <c r="J2631" s="263"/>
      <c r="K2631" s="263"/>
      <c r="L2631" s="268"/>
      <c r="M2631" s="269"/>
      <c r="N2631" s="270"/>
      <c r="O2631" s="270"/>
      <c r="P2631" s="270"/>
      <c r="Q2631" s="270"/>
      <c r="R2631" s="270"/>
      <c r="S2631" s="270"/>
      <c r="T2631" s="271"/>
      <c r="AT2631" s="272" t="s">
        <v>148</v>
      </c>
      <c r="AU2631" s="272" t="s">
        <v>83</v>
      </c>
      <c r="AV2631" s="13" t="s">
        <v>146</v>
      </c>
      <c r="AW2631" s="13" t="s">
        <v>30</v>
      </c>
      <c r="AX2631" s="13" t="s">
        <v>81</v>
      </c>
      <c r="AY2631" s="272" t="s">
        <v>139</v>
      </c>
    </row>
    <row r="2632" spans="2:65" s="1" customFormat="1" ht="16.5" customHeight="1">
      <c r="B2632" s="38"/>
      <c r="C2632" s="237" t="s">
        <v>3172</v>
      </c>
      <c r="D2632" s="237" t="s">
        <v>141</v>
      </c>
      <c r="E2632" s="238" t="s">
        <v>3173</v>
      </c>
      <c r="F2632" s="239" t="s">
        <v>3174</v>
      </c>
      <c r="G2632" s="240" t="s">
        <v>171</v>
      </c>
      <c r="H2632" s="241">
        <v>8</v>
      </c>
      <c r="I2632" s="242"/>
      <c r="J2632" s="243">
        <f>ROUND(I2632*H2632,2)</f>
        <v>0</v>
      </c>
      <c r="K2632" s="239" t="s">
        <v>145</v>
      </c>
      <c r="L2632" s="43"/>
      <c r="M2632" s="244" t="s">
        <v>1</v>
      </c>
      <c r="N2632" s="245" t="s">
        <v>38</v>
      </c>
      <c r="O2632" s="86"/>
      <c r="P2632" s="246">
        <f>O2632*H2632</f>
        <v>0</v>
      </c>
      <c r="Q2632" s="246">
        <v>0.00053</v>
      </c>
      <c r="R2632" s="246">
        <f>Q2632*H2632</f>
        <v>0.00424</v>
      </c>
      <c r="S2632" s="246">
        <v>0</v>
      </c>
      <c r="T2632" s="247">
        <f>S2632*H2632</f>
        <v>0</v>
      </c>
      <c r="AR2632" s="248" t="s">
        <v>230</v>
      </c>
      <c r="AT2632" s="248" t="s">
        <v>141</v>
      </c>
      <c r="AU2632" s="248" t="s">
        <v>83</v>
      </c>
      <c r="AY2632" s="17" t="s">
        <v>139</v>
      </c>
      <c r="BE2632" s="249">
        <f>IF(N2632="základní",J2632,0)</f>
        <v>0</v>
      </c>
      <c r="BF2632" s="249">
        <f>IF(N2632="snížená",J2632,0)</f>
        <v>0</v>
      </c>
      <c r="BG2632" s="249">
        <f>IF(N2632="zákl. přenesená",J2632,0)</f>
        <v>0</v>
      </c>
      <c r="BH2632" s="249">
        <f>IF(N2632="sníž. přenesená",J2632,0)</f>
        <v>0</v>
      </c>
      <c r="BI2632" s="249">
        <f>IF(N2632="nulová",J2632,0)</f>
        <v>0</v>
      </c>
      <c r="BJ2632" s="17" t="s">
        <v>81</v>
      </c>
      <c r="BK2632" s="249">
        <f>ROUND(I2632*H2632,2)</f>
        <v>0</v>
      </c>
      <c r="BL2632" s="17" t="s">
        <v>230</v>
      </c>
      <c r="BM2632" s="248" t="s">
        <v>3175</v>
      </c>
    </row>
    <row r="2633" spans="2:51" s="12" customFormat="1" ht="12">
      <c r="B2633" s="250"/>
      <c r="C2633" s="251"/>
      <c r="D2633" s="252" t="s">
        <v>148</v>
      </c>
      <c r="E2633" s="253" t="s">
        <v>1</v>
      </c>
      <c r="F2633" s="254" t="s">
        <v>1732</v>
      </c>
      <c r="G2633" s="251"/>
      <c r="H2633" s="255">
        <v>8</v>
      </c>
      <c r="I2633" s="256"/>
      <c r="J2633" s="251"/>
      <c r="K2633" s="251"/>
      <c r="L2633" s="257"/>
      <c r="M2633" s="258"/>
      <c r="N2633" s="259"/>
      <c r="O2633" s="259"/>
      <c r="P2633" s="259"/>
      <c r="Q2633" s="259"/>
      <c r="R2633" s="259"/>
      <c r="S2633" s="259"/>
      <c r="T2633" s="260"/>
      <c r="AT2633" s="261" t="s">
        <v>148</v>
      </c>
      <c r="AU2633" s="261" t="s">
        <v>83</v>
      </c>
      <c r="AV2633" s="12" t="s">
        <v>83</v>
      </c>
      <c r="AW2633" s="12" t="s">
        <v>30</v>
      </c>
      <c r="AX2633" s="12" t="s">
        <v>73</v>
      </c>
      <c r="AY2633" s="261" t="s">
        <v>139</v>
      </c>
    </row>
    <row r="2634" spans="2:51" s="13" customFormat="1" ht="12">
      <c r="B2634" s="262"/>
      <c r="C2634" s="263"/>
      <c r="D2634" s="252" t="s">
        <v>148</v>
      </c>
      <c r="E2634" s="264" t="s">
        <v>1</v>
      </c>
      <c r="F2634" s="265" t="s">
        <v>150</v>
      </c>
      <c r="G2634" s="263"/>
      <c r="H2634" s="266">
        <v>8</v>
      </c>
      <c r="I2634" s="267"/>
      <c r="J2634" s="263"/>
      <c r="K2634" s="263"/>
      <c r="L2634" s="268"/>
      <c r="M2634" s="269"/>
      <c r="N2634" s="270"/>
      <c r="O2634" s="270"/>
      <c r="P2634" s="270"/>
      <c r="Q2634" s="270"/>
      <c r="R2634" s="270"/>
      <c r="S2634" s="270"/>
      <c r="T2634" s="271"/>
      <c r="AT2634" s="272" t="s">
        <v>148</v>
      </c>
      <c r="AU2634" s="272" t="s">
        <v>83</v>
      </c>
      <c r="AV2634" s="13" t="s">
        <v>146</v>
      </c>
      <c r="AW2634" s="13" t="s">
        <v>30</v>
      </c>
      <c r="AX2634" s="13" t="s">
        <v>81</v>
      </c>
      <c r="AY2634" s="272" t="s">
        <v>139</v>
      </c>
    </row>
    <row r="2635" spans="2:65" s="1" customFormat="1" ht="16.5" customHeight="1">
      <c r="B2635" s="38"/>
      <c r="C2635" s="237" t="s">
        <v>3176</v>
      </c>
      <c r="D2635" s="237" t="s">
        <v>141</v>
      </c>
      <c r="E2635" s="238" t="s">
        <v>3177</v>
      </c>
      <c r="F2635" s="239" t="s">
        <v>3178</v>
      </c>
      <c r="G2635" s="240" t="s">
        <v>171</v>
      </c>
      <c r="H2635" s="241">
        <v>25.2</v>
      </c>
      <c r="I2635" s="242"/>
      <c r="J2635" s="243">
        <f>ROUND(I2635*H2635,2)</f>
        <v>0</v>
      </c>
      <c r="K2635" s="239" t="s">
        <v>145</v>
      </c>
      <c r="L2635" s="43"/>
      <c r="M2635" s="244" t="s">
        <v>1</v>
      </c>
      <c r="N2635" s="245" t="s">
        <v>38</v>
      </c>
      <c r="O2635" s="86"/>
      <c r="P2635" s="246">
        <f>O2635*H2635</f>
        <v>0</v>
      </c>
      <c r="Q2635" s="246">
        <v>0.00109</v>
      </c>
      <c r="R2635" s="246">
        <f>Q2635*H2635</f>
        <v>0.027468</v>
      </c>
      <c r="S2635" s="246">
        <v>0</v>
      </c>
      <c r="T2635" s="247">
        <f>S2635*H2635</f>
        <v>0</v>
      </c>
      <c r="AR2635" s="248" t="s">
        <v>230</v>
      </c>
      <c r="AT2635" s="248" t="s">
        <v>141</v>
      </c>
      <c r="AU2635" s="248" t="s">
        <v>83</v>
      </c>
      <c r="AY2635" s="17" t="s">
        <v>139</v>
      </c>
      <c r="BE2635" s="249">
        <f>IF(N2635="základní",J2635,0)</f>
        <v>0</v>
      </c>
      <c r="BF2635" s="249">
        <f>IF(N2635="snížená",J2635,0)</f>
        <v>0</v>
      </c>
      <c r="BG2635" s="249">
        <f>IF(N2635="zákl. přenesená",J2635,0)</f>
        <v>0</v>
      </c>
      <c r="BH2635" s="249">
        <f>IF(N2635="sníž. přenesená",J2635,0)</f>
        <v>0</v>
      </c>
      <c r="BI2635" s="249">
        <f>IF(N2635="nulová",J2635,0)</f>
        <v>0</v>
      </c>
      <c r="BJ2635" s="17" t="s">
        <v>81</v>
      </c>
      <c r="BK2635" s="249">
        <f>ROUND(I2635*H2635,2)</f>
        <v>0</v>
      </c>
      <c r="BL2635" s="17" t="s">
        <v>230</v>
      </c>
      <c r="BM2635" s="248" t="s">
        <v>3179</v>
      </c>
    </row>
    <row r="2636" spans="2:51" s="12" customFormat="1" ht="12">
      <c r="B2636" s="250"/>
      <c r="C2636" s="251"/>
      <c r="D2636" s="252" t="s">
        <v>148</v>
      </c>
      <c r="E2636" s="253" t="s">
        <v>1</v>
      </c>
      <c r="F2636" s="254" t="s">
        <v>3180</v>
      </c>
      <c r="G2636" s="251"/>
      <c r="H2636" s="255">
        <v>16</v>
      </c>
      <c r="I2636" s="256"/>
      <c r="J2636" s="251"/>
      <c r="K2636" s="251"/>
      <c r="L2636" s="257"/>
      <c r="M2636" s="258"/>
      <c r="N2636" s="259"/>
      <c r="O2636" s="259"/>
      <c r="P2636" s="259"/>
      <c r="Q2636" s="259"/>
      <c r="R2636" s="259"/>
      <c r="S2636" s="259"/>
      <c r="T2636" s="260"/>
      <c r="AT2636" s="261" t="s">
        <v>148</v>
      </c>
      <c r="AU2636" s="261" t="s">
        <v>83</v>
      </c>
      <c r="AV2636" s="12" t="s">
        <v>83</v>
      </c>
      <c r="AW2636" s="12" t="s">
        <v>30</v>
      </c>
      <c r="AX2636" s="12" t="s">
        <v>73</v>
      </c>
      <c r="AY2636" s="261" t="s">
        <v>139</v>
      </c>
    </row>
    <row r="2637" spans="2:51" s="12" customFormat="1" ht="12">
      <c r="B2637" s="250"/>
      <c r="C2637" s="251"/>
      <c r="D2637" s="252" t="s">
        <v>148</v>
      </c>
      <c r="E2637" s="253" t="s">
        <v>1</v>
      </c>
      <c r="F2637" s="254" t="s">
        <v>3181</v>
      </c>
      <c r="G2637" s="251"/>
      <c r="H2637" s="255">
        <v>9.2</v>
      </c>
      <c r="I2637" s="256"/>
      <c r="J2637" s="251"/>
      <c r="K2637" s="251"/>
      <c r="L2637" s="257"/>
      <c r="M2637" s="258"/>
      <c r="N2637" s="259"/>
      <c r="O2637" s="259"/>
      <c r="P2637" s="259"/>
      <c r="Q2637" s="259"/>
      <c r="R2637" s="259"/>
      <c r="S2637" s="259"/>
      <c r="T2637" s="260"/>
      <c r="AT2637" s="261" t="s">
        <v>148</v>
      </c>
      <c r="AU2637" s="261" t="s">
        <v>83</v>
      </c>
      <c r="AV2637" s="12" t="s">
        <v>83</v>
      </c>
      <c r="AW2637" s="12" t="s">
        <v>30</v>
      </c>
      <c r="AX2637" s="12" t="s">
        <v>73</v>
      </c>
      <c r="AY2637" s="261" t="s">
        <v>139</v>
      </c>
    </row>
    <row r="2638" spans="2:51" s="13" customFormat="1" ht="12">
      <c r="B2638" s="262"/>
      <c r="C2638" s="263"/>
      <c r="D2638" s="252" t="s">
        <v>148</v>
      </c>
      <c r="E2638" s="264" t="s">
        <v>1</v>
      </c>
      <c r="F2638" s="265" t="s">
        <v>150</v>
      </c>
      <c r="G2638" s="263"/>
      <c r="H2638" s="266">
        <v>25.2</v>
      </c>
      <c r="I2638" s="267"/>
      <c r="J2638" s="263"/>
      <c r="K2638" s="263"/>
      <c r="L2638" s="268"/>
      <c r="M2638" s="269"/>
      <c r="N2638" s="270"/>
      <c r="O2638" s="270"/>
      <c r="P2638" s="270"/>
      <c r="Q2638" s="270"/>
      <c r="R2638" s="270"/>
      <c r="S2638" s="270"/>
      <c r="T2638" s="271"/>
      <c r="AT2638" s="272" t="s">
        <v>148</v>
      </c>
      <c r="AU2638" s="272" t="s">
        <v>83</v>
      </c>
      <c r="AV2638" s="13" t="s">
        <v>146</v>
      </c>
      <c r="AW2638" s="13" t="s">
        <v>30</v>
      </c>
      <c r="AX2638" s="13" t="s">
        <v>81</v>
      </c>
      <c r="AY2638" s="272" t="s">
        <v>139</v>
      </c>
    </row>
    <row r="2639" spans="2:65" s="1" customFormat="1" ht="16.5" customHeight="1">
      <c r="B2639" s="38"/>
      <c r="C2639" s="237" t="s">
        <v>3182</v>
      </c>
      <c r="D2639" s="237" t="s">
        <v>141</v>
      </c>
      <c r="E2639" s="238" t="s">
        <v>3183</v>
      </c>
      <c r="F2639" s="239" t="s">
        <v>3184</v>
      </c>
      <c r="G2639" s="240" t="s">
        <v>177</v>
      </c>
      <c r="H2639" s="241">
        <v>27</v>
      </c>
      <c r="I2639" s="242"/>
      <c r="J2639" s="243">
        <f>ROUND(I2639*H2639,2)</f>
        <v>0</v>
      </c>
      <c r="K2639" s="239" t="s">
        <v>1</v>
      </c>
      <c r="L2639" s="43"/>
      <c r="M2639" s="244" t="s">
        <v>1</v>
      </c>
      <c r="N2639" s="245" t="s">
        <v>38</v>
      </c>
      <c r="O2639" s="86"/>
      <c r="P2639" s="246">
        <f>O2639*H2639</f>
        <v>0</v>
      </c>
      <c r="Q2639" s="246">
        <v>0</v>
      </c>
      <c r="R2639" s="246">
        <f>Q2639*H2639</f>
        <v>0</v>
      </c>
      <c r="S2639" s="246">
        <v>0</v>
      </c>
      <c r="T2639" s="247">
        <f>S2639*H2639</f>
        <v>0</v>
      </c>
      <c r="AR2639" s="248" t="s">
        <v>230</v>
      </c>
      <c r="AT2639" s="248" t="s">
        <v>141</v>
      </c>
      <c r="AU2639" s="248" t="s">
        <v>83</v>
      </c>
      <c r="AY2639" s="17" t="s">
        <v>139</v>
      </c>
      <c r="BE2639" s="249">
        <f>IF(N2639="základní",J2639,0)</f>
        <v>0</v>
      </c>
      <c r="BF2639" s="249">
        <f>IF(N2639="snížená",J2639,0)</f>
        <v>0</v>
      </c>
      <c r="BG2639" s="249">
        <f>IF(N2639="zákl. přenesená",J2639,0)</f>
        <v>0</v>
      </c>
      <c r="BH2639" s="249">
        <f>IF(N2639="sníž. přenesená",J2639,0)</f>
        <v>0</v>
      </c>
      <c r="BI2639" s="249">
        <f>IF(N2639="nulová",J2639,0)</f>
        <v>0</v>
      </c>
      <c r="BJ2639" s="17" t="s">
        <v>81</v>
      </c>
      <c r="BK2639" s="249">
        <f>ROUND(I2639*H2639,2)</f>
        <v>0</v>
      </c>
      <c r="BL2639" s="17" t="s">
        <v>230</v>
      </c>
      <c r="BM2639" s="248" t="s">
        <v>3185</v>
      </c>
    </row>
    <row r="2640" spans="2:51" s="12" customFormat="1" ht="12">
      <c r="B2640" s="250"/>
      <c r="C2640" s="251"/>
      <c r="D2640" s="252" t="s">
        <v>148</v>
      </c>
      <c r="E2640" s="253" t="s">
        <v>1</v>
      </c>
      <c r="F2640" s="254" t="s">
        <v>3186</v>
      </c>
      <c r="G2640" s="251"/>
      <c r="H2640" s="255">
        <v>9</v>
      </c>
      <c r="I2640" s="256"/>
      <c r="J2640" s="251"/>
      <c r="K2640" s="251"/>
      <c r="L2640" s="257"/>
      <c r="M2640" s="258"/>
      <c r="N2640" s="259"/>
      <c r="O2640" s="259"/>
      <c r="P2640" s="259"/>
      <c r="Q2640" s="259"/>
      <c r="R2640" s="259"/>
      <c r="S2640" s="259"/>
      <c r="T2640" s="260"/>
      <c r="AT2640" s="261" t="s">
        <v>148</v>
      </c>
      <c r="AU2640" s="261" t="s">
        <v>83</v>
      </c>
      <c r="AV2640" s="12" t="s">
        <v>83</v>
      </c>
      <c r="AW2640" s="12" t="s">
        <v>30</v>
      </c>
      <c r="AX2640" s="12" t="s">
        <v>73</v>
      </c>
      <c r="AY2640" s="261" t="s">
        <v>139</v>
      </c>
    </row>
    <row r="2641" spans="2:51" s="12" customFormat="1" ht="12">
      <c r="B2641" s="250"/>
      <c r="C2641" s="251"/>
      <c r="D2641" s="252" t="s">
        <v>148</v>
      </c>
      <c r="E2641" s="253" t="s">
        <v>1</v>
      </c>
      <c r="F2641" s="254" t="s">
        <v>3187</v>
      </c>
      <c r="G2641" s="251"/>
      <c r="H2641" s="255">
        <v>3</v>
      </c>
      <c r="I2641" s="256"/>
      <c r="J2641" s="251"/>
      <c r="K2641" s="251"/>
      <c r="L2641" s="257"/>
      <c r="M2641" s="258"/>
      <c r="N2641" s="259"/>
      <c r="O2641" s="259"/>
      <c r="P2641" s="259"/>
      <c r="Q2641" s="259"/>
      <c r="R2641" s="259"/>
      <c r="S2641" s="259"/>
      <c r="T2641" s="260"/>
      <c r="AT2641" s="261" t="s">
        <v>148</v>
      </c>
      <c r="AU2641" s="261" t="s">
        <v>83</v>
      </c>
      <c r="AV2641" s="12" t="s">
        <v>83</v>
      </c>
      <c r="AW2641" s="12" t="s">
        <v>30</v>
      </c>
      <c r="AX2641" s="12" t="s">
        <v>73</v>
      </c>
      <c r="AY2641" s="261" t="s">
        <v>139</v>
      </c>
    </row>
    <row r="2642" spans="2:51" s="12" customFormat="1" ht="12">
      <c r="B2642" s="250"/>
      <c r="C2642" s="251"/>
      <c r="D2642" s="252" t="s">
        <v>148</v>
      </c>
      <c r="E2642" s="253" t="s">
        <v>1</v>
      </c>
      <c r="F2642" s="254" t="s">
        <v>3188</v>
      </c>
      <c r="G2642" s="251"/>
      <c r="H2642" s="255">
        <v>8</v>
      </c>
      <c r="I2642" s="256"/>
      <c r="J2642" s="251"/>
      <c r="K2642" s="251"/>
      <c r="L2642" s="257"/>
      <c r="M2642" s="258"/>
      <c r="N2642" s="259"/>
      <c r="O2642" s="259"/>
      <c r="P2642" s="259"/>
      <c r="Q2642" s="259"/>
      <c r="R2642" s="259"/>
      <c r="S2642" s="259"/>
      <c r="T2642" s="260"/>
      <c r="AT2642" s="261" t="s">
        <v>148</v>
      </c>
      <c r="AU2642" s="261" t="s">
        <v>83</v>
      </c>
      <c r="AV2642" s="12" t="s">
        <v>83</v>
      </c>
      <c r="AW2642" s="12" t="s">
        <v>30</v>
      </c>
      <c r="AX2642" s="12" t="s">
        <v>73</v>
      </c>
      <c r="AY2642" s="261" t="s">
        <v>139</v>
      </c>
    </row>
    <row r="2643" spans="2:51" s="12" customFormat="1" ht="12">
      <c r="B2643" s="250"/>
      <c r="C2643" s="251"/>
      <c r="D2643" s="252" t="s">
        <v>148</v>
      </c>
      <c r="E2643" s="253" t="s">
        <v>1</v>
      </c>
      <c r="F2643" s="254" t="s">
        <v>3189</v>
      </c>
      <c r="G2643" s="251"/>
      <c r="H2643" s="255">
        <v>1</v>
      </c>
      <c r="I2643" s="256"/>
      <c r="J2643" s="251"/>
      <c r="K2643" s="251"/>
      <c r="L2643" s="257"/>
      <c r="M2643" s="258"/>
      <c r="N2643" s="259"/>
      <c r="O2643" s="259"/>
      <c r="P2643" s="259"/>
      <c r="Q2643" s="259"/>
      <c r="R2643" s="259"/>
      <c r="S2643" s="259"/>
      <c r="T2643" s="260"/>
      <c r="AT2643" s="261" t="s">
        <v>148</v>
      </c>
      <c r="AU2643" s="261" t="s">
        <v>83</v>
      </c>
      <c r="AV2643" s="12" t="s">
        <v>83</v>
      </c>
      <c r="AW2643" s="12" t="s">
        <v>30</v>
      </c>
      <c r="AX2643" s="12" t="s">
        <v>73</v>
      </c>
      <c r="AY2643" s="261" t="s">
        <v>139</v>
      </c>
    </row>
    <row r="2644" spans="2:51" s="12" customFormat="1" ht="12">
      <c r="B2644" s="250"/>
      <c r="C2644" s="251"/>
      <c r="D2644" s="252" t="s">
        <v>148</v>
      </c>
      <c r="E2644" s="253" t="s">
        <v>1</v>
      </c>
      <c r="F2644" s="254" t="s">
        <v>3190</v>
      </c>
      <c r="G2644" s="251"/>
      <c r="H2644" s="255">
        <v>3</v>
      </c>
      <c r="I2644" s="256"/>
      <c r="J2644" s="251"/>
      <c r="K2644" s="251"/>
      <c r="L2644" s="257"/>
      <c r="M2644" s="258"/>
      <c r="N2644" s="259"/>
      <c r="O2644" s="259"/>
      <c r="P2644" s="259"/>
      <c r="Q2644" s="259"/>
      <c r="R2644" s="259"/>
      <c r="S2644" s="259"/>
      <c r="T2644" s="260"/>
      <c r="AT2644" s="261" t="s">
        <v>148</v>
      </c>
      <c r="AU2644" s="261" t="s">
        <v>83</v>
      </c>
      <c r="AV2644" s="12" t="s">
        <v>83</v>
      </c>
      <c r="AW2644" s="12" t="s">
        <v>30</v>
      </c>
      <c r="AX2644" s="12" t="s">
        <v>73</v>
      </c>
      <c r="AY2644" s="261" t="s">
        <v>139</v>
      </c>
    </row>
    <row r="2645" spans="2:51" s="12" customFormat="1" ht="12">
      <c r="B2645" s="250"/>
      <c r="C2645" s="251"/>
      <c r="D2645" s="252" t="s">
        <v>148</v>
      </c>
      <c r="E2645" s="253" t="s">
        <v>1</v>
      </c>
      <c r="F2645" s="254" t="s">
        <v>3191</v>
      </c>
      <c r="G2645" s="251"/>
      <c r="H2645" s="255">
        <v>3</v>
      </c>
      <c r="I2645" s="256"/>
      <c r="J2645" s="251"/>
      <c r="K2645" s="251"/>
      <c r="L2645" s="257"/>
      <c r="M2645" s="258"/>
      <c r="N2645" s="259"/>
      <c r="O2645" s="259"/>
      <c r="P2645" s="259"/>
      <c r="Q2645" s="259"/>
      <c r="R2645" s="259"/>
      <c r="S2645" s="259"/>
      <c r="T2645" s="260"/>
      <c r="AT2645" s="261" t="s">
        <v>148</v>
      </c>
      <c r="AU2645" s="261" t="s">
        <v>83</v>
      </c>
      <c r="AV2645" s="12" t="s">
        <v>83</v>
      </c>
      <c r="AW2645" s="12" t="s">
        <v>30</v>
      </c>
      <c r="AX2645" s="12" t="s">
        <v>73</v>
      </c>
      <c r="AY2645" s="261" t="s">
        <v>139</v>
      </c>
    </row>
    <row r="2646" spans="2:51" s="13" customFormat="1" ht="12">
      <c r="B2646" s="262"/>
      <c r="C2646" s="263"/>
      <c r="D2646" s="252" t="s">
        <v>148</v>
      </c>
      <c r="E2646" s="264" t="s">
        <v>1</v>
      </c>
      <c r="F2646" s="265" t="s">
        <v>150</v>
      </c>
      <c r="G2646" s="263"/>
      <c r="H2646" s="266">
        <v>27</v>
      </c>
      <c r="I2646" s="267"/>
      <c r="J2646" s="263"/>
      <c r="K2646" s="263"/>
      <c r="L2646" s="268"/>
      <c r="M2646" s="269"/>
      <c r="N2646" s="270"/>
      <c r="O2646" s="270"/>
      <c r="P2646" s="270"/>
      <c r="Q2646" s="270"/>
      <c r="R2646" s="270"/>
      <c r="S2646" s="270"/>
      <c r="T2646" s="271"/>
      <c r="AT2646" s="272" t="s">
        <v>148</v>
      </c>
      <c r="AU2646" s="272" t="s">
        <v>83</v>
      </c>
      <c r="AV2646" s="13" t="s">
        <v>146</v>
      </c>
      <c r="AW2646" s="13" t="s">
        <v>30</v>
      </c>
      <c r="AX2646" s="13" t="s">
        <v>81</v>
      </c>
      <c r="AY2646" s="272" t="s">
        <v>139</v>
      </c>
    </row>
    <row r="2647" spans="2:65" s="1" customFormat="1" ht="16.5" customHeight="1">
      <c r="B2647" s="38"/>
      <c r="C2647" s="237" t="s">
        <v>3192</v>
      </c>
      <c r="D2647" s="237" t="s">
        <v>141</v>
      </c>
      <c r="E2647" s="238" t="s">
        <v>3193</v>
      </c>
      <c r="F2647" s="239" t="s">
        <v>3194</v>
      </c>
      <c r="G2647" s="240" t="s">
        <v>177</v>
      </c>
      <c r="H2647" s="241">
        <v>18</v>
      </c>
      <c r="I2647" s="242"/>
      <c r="J2647" s="243">
        <f>ROUND(I2647*H2647,2)</f>
        <v>0</v>
      </c>
      <c r="K2647" s="239" t="s">
        <v>145</v>
      </c>
      <c r="L2647" s="43"/>
      <c r="M2647" s="244" t="s">
        <v>1</v>
      </c>
      <c r="N2647" s="245" t="s">
        <v>38</v>
      </c>
      <c r="O2647" s="86"/>
      <c r="P2647" s="246">
        <f>O2647*H2647</f>
        <v>0</v>
      </c>
      <c r="Q2647" s="246">
        <v>0</v>
      </c>
      <c r="R2647" s="246">
        <f>Q2647*H2647</f>
        <v>0</v>
      </c>
      <c r="S2647" s="246">
        <v>0</v>
      </c>
      <c r="T2647" s="247">
        <f>S2647*H2647</f>
        <v>0</v>
      </c>
      <c r="AR2647" s="248" t="s">
        <v>230</v>
      </c>
      <c r="AT2647" s="248" t="s">
        <v>141</v>
      </c>
      <c r="AU2647" s="248" t="s">
        <v>83</v>
      </c>
      <c r="AY2647" s="17" t="s">
        <v>139</v>
      </c>
      <c r="BE2647" s="249">
        <f>IF(N2647="základní",J2647,0)</f>
        <v>0</v>
      </c>
      <c r="BF2647" s="249">
        <f>IF(N2647="snížená",J2647,0)</f>
        <v>0</v>
      </c>
      <c r="BG2647" s="249">
        <f>IF(N2647="zákl. přenesená",J2647,0)</f>
        <v>0</v>
      </c>
      <c r="BH2647" s="249">
        <f>IF(N2647="sníž. přenesená",J2647,0)</f>
        <v>0</v>
      </c>
      <c r="BI2647" s="249">
        <f>IF(N2647="nulová",J2647,0)</f>
        <v>0</v>
      </c>
      <c r="BJ2647" s="17" t="s">
        <v>81</v>
      </c>
      <c r="BK2647" s="249">
        <f>ROUND(I2647*H2647,2)</f>
        <v>0</v>
      </c>
      <c r="BL2647" s="17" t="s">
        <v>230</v>
      </c>
      <c r="BM2647" s="248" t="s">
        <v>3195</v>
      </c>
    </row>
    <row r="2648" spans="2:51" s="12" customFormat="1" ht="12">
      <c r="B2648" s="250"/>
      <c r="C2648" s="251"/>
      <c r="D2648" s="252" t="s">
        <v>148</v>
      </c>
      <c r="E2648" s="253" t="s">
        <v>1</v>
      </c>
      <c r="F2648" s="254" t="s">
        <v>3196</v>
      </c>
      <c r="G2648" s="251"/>
      <c r="H2648" s="255">
        <v>5</v>
      </c>
      <c r="I2648" s="256"/>
      <c r="J2648" s="251"/>
      <c r="K2648" s="251"/>
      <c r="L2648" s="257"/>
      <c r="M2648" s="258"/>
      <c r="N2648" s="259"/>
      <c r="O2648" s="259"/>
      <c r="P2648" s="259"/>
      <c r="Q2648" s="259"/>
      <c r="R2648" s="259"/>
      <c r="S2648" s="259"/>
      <c r="T2648" s="260"/>
      <c r="AT2648" s="261" t="s">
        <v>148</v>
      </c>
      <c r="AU2648" s="261" t="s">
        <v>83</v>
      </c>
      <c r="AV2648" s="12" t="s">
        <v>83</v>
      </c>
      <c r="AW2648" s="12" t="s">
        <v>30</v>
      </c>
      <c r="AX2648" s="12" t="s">
        <v>73</v>
      </c>
      <c r="AY2648" s="261" t="s">
        <v>139</v>
      </c>
    </row>
    <row r="2649" spans="2:51" s="12" customFormat="1" ht="12">
      <c r="B2649" s="250"/>
      <c r="C2649" s="251"/>
      <c r="D2649" s="252" t="s">
        <v>148</v>
      </c>
      <c r="E2649" s="253" t="s">
        <v>1</v>
      </c>
      <c r="F2649" s="254" t="s">
        <v>3197</v>
      </c>
      <c r="G2649" s="251"/>
      <c r="H2649" s="255">
        <v>11</v>
      </c>
      <c r="I2649" s="256"/>
      <c r="J2649" s="251"/>
      <c r="K2649" s="251"/>
      <c r="L2649" s="257"/>
      <c r="M2649" s="258"/>
      <c r="N2649" s="259"/>
      <c r="O2649" s="259"/>
      <c r="P2649" s="259"/>
      <c r="Q2649" s="259"/>
      <c r="R2649" s="259"/>
      <c r="S2649" s="259"/>
      <c r="T2649" s="260"/>
      <c r="AT2649" s="261" t="s">
        <v>148</v>
      </c>
      <c r="AU2649" s="261" t="s">
        <v>83</v>
      </c>
      <c r="AV2649" s="12" t="s">
        <v>83</v>
      </c>
      <c r="AW2649" s="12" t="s">
        <v>30</v>
      </c>
      <c r="AX2649" s="12" t="s">
        <v>73</v>
      </c>
      <c r="AY2649" s="261" t="s">
        <v>139</v>
      </c>
    </row>
    <row r="2650" spans="2:51" s="12" customFormat="1" ht="12">
      <c r="B2650" s="250"/>
      <c r="C2650" s="251"/>
      <c r="D2650" s="252" t="s">
        <v>148</v>
      </c>
      <c r="E2650" s="253" t="s">
        <v>1</v>
      </c>
      <c r="F2650" s="254" t="s">
        <v>3198</v>
      </c>
      <c r="G2650" s="251"/>
      <c r="H2650" s="255">
        <v>2</v>
      </c>
      <c r="I2650" s="256"/>
      <c r="J2650" s="251"/>
      <c r="K2650" s="251"/>
      <c r="L2650" s="257"/>
      <c r="M2650" s="258"/>
      <c r="N2650" s="259"/>
      <c r="O2650" s="259"/>
      <c r="P2650" s="259"/>
      <c r="Q2650" s="259"/>
      <c r="R2650" s="259"/>
      <c r="S2650" s="259"/>
      <c r="T2650" s="260"/>
      <c r="AT2650" s="261" t="s">
        <v>148</v>
      </c>
      <c r="AU2650" s="261" t="s">
        <v>83</v>
      </c>
      <c r="AV2650" s="12" t="s">
        <v>83</v>
      </c>
      <c r="AW2650" s="12" t="s">
        <v>30</v>
      </c>
      <c r="AX2650" s="12" t="s">
        <v>73</v>
      </c>
      <c r="AY2650" s="261" t="s">
        <v>139</v>
      </c>
    </row>
    <row r="2651" spans="2:51" s="13" customFormat="1" ht="12">
      <c r="B2651" s="262"/>
      <c r="C2651" s="263"/>
      <c r="D2651" s="252" t="s">
        <v>148</v>
      </c>
      <c r="E2651" s="264" t="s">
        <v>1</v>
      </c>
      <c r="F2651" s="265" t="s">
        <v>150</v>
      </c>
      <c r="G2651" s="263"/>
      <c r="H2651" s="266">
        <v>18</v>
      </c>
      <c r="I2651" s="267"/>
      <c r="J2651" s="263"/>
      <c r="K2651" s="263"/>
      <c r="L2651" s="268"/>
      <c r="M2651" s="269"/>
      <c r="N2651" s="270"/>
      <c r="O2651" s="270"/>
      <c r="P2651" s="270"/>
      <c r="Q2651" s="270"/>
      <c r="R2651" s="270"/>
      <c r="S2651" s="270"/>
      <c r="T2651" s="271"/>
      <c r="AT2651" s="272" t="s">
        <v>148</v>
      </c>
      <c r="AU2651" s="272" t="s">
        <v>83</v>
      </c>
      <c r="AV2651" s="13" t="s">
        <v>146</v>
      </c>
      <c r="AW2651" s="13" t="s">
        <v>30</v>
      </c>
      <c r="AX2651" s="13" t="s">
        <v>81</v>
      </c>
      <c r="AY2651" s="272" t="s">
        <v>139</v>
      </c>
    </row>
    <row r="2652" spans="2:65" s="1" customFormat="1" ht="16.5" customHeight="1">
      <c r="B2652" s="38"/>
      <c r="C2652" s="237" t="s">
        <v>3199</v>
      </c>
      <c r="D2652" s="237" t="s">
        <v>141</v>
      </c>
      <c r="E2652" s="238" t="s">
        <v>3200</v>
      </c>
      <c r="F2652" s="239" t="s">
        <v>3201</v>
      </c>
      <c r="G2652" s="240" t="s">
        <v>177</v>
      </c>
      <c r="H2652" s="241">
        <v>28</v>
      </c>
      <c r="I2652" s="242"/>
      <c r="J2652" s="243">
        <f>ROUND(I2652*H2652,2)</f>
        <v>0</v>
      </c>
      <c r="K2652" s="239" t="s">
        <v>1</v>
      </c>
      <c r="L2652" s="43"/>
      <c r="M2652" s="244" t="s">
        <v>1</v>
      </c>
      <c r="N2652" s="245" t="s">
        <v>38</v>
      </c>
      <c r="O2652" s="86"/>
      <c r="P2652" s="246">
        <f>O2652*H2652</f>
        <v>0</v>
      </c>
      <c r="Q2652" s="246">
        <v>0</v>
      </c>
      <c r="R2652" s="246">
        <f>Q2652*H2652</f>
        <v>0</v>
      </c>
      <c r="S2652" s="246">
        <v>0</v>
      </c>
      <c r="T2652" s="247">
        <f>S2652*H2652</f>
        <v>0</v>
      </c>
      <c r="AR2652" s="248" t="s">
        <v>230</v>
      </c>
      <c r="AT2652" s="248" t="s">
        <v>141</v>
      </c>
      <c r="AU2652" s="248" t="s">
        <v>83</v>
      </c>
      <c r="AY2652" s="17" t="s">
        <v>139</v>
      </c>
      <c r="BE2652" s="249">
        <f>IF(N2652="základní",J2652,0)</f>
        <v>0</v>
      </c>
      <c r="BF2652" s="249">
        <f>IF(N2652="snížená",J2652,0)</f>
        <v>0</v>
      </c>
      <c r="BG2652" s="249">
        <f>IF(N2652="zákl. přenesená",J2652,0)</f>
        <v>0</v>
      </c>
      <c r="BH2652" s="249">
        <f>IF(N2652="sníž. přenesená",J2652,0)</f>
        <v>0</v>
      </c>
      <c r="BI2652" s="249">
        <f>IF(N2652="nulová",J2652,0)</f>
        <v>0</v>
      </c>
      <c r="BJ2652" s="17" t="s">
        <v>81</v>
      </c>
      <c r="BK2652" s="249">
        <f>ROUND(I2652*H2652,2)</f>
        <v>0</v>
      </c>
      <c r="BL2652" s="17" t="s">
        <v>230</v>
      </c>
      <c r="BM2652" s="248" t="s">
        <v>3202</v>
      </c>
    </row>
    <row r="2653" spans="2:51" s="12" customFormat="1" ht="12">
      <c r="B2653" s="250"/>
      <c r="C2653" s="251"/>
      <c r="D2653" s="252" t="s">
        <v>148</v>
      </c>
      <c r="E2653" s="253" t="s">
        <v>1</v>
      </c>
      <c r="F2653" s="254" t="s">
        <v>3203</v>
      </c>
      <c r="G2653" s="251"/>
      <c r="H2653" s="255">
        <v>22</v>
      </c>
      <c r="I2653" s="256"/>
      <c r="J2653" s="251"/>
      <c r="K2653" s="251"/>
      <c r="L2653" s="257"/>
      <c r="M2653" s="258"/>
      <c r="N2653" s="259"/>
      <c r="O2653" s="259"/>
      <c r="P2653" s="259"/>
      <c r="Q2653" s="259"/>
      <c r="R2653" s="259"/>
      <c r="S2653" s="259"/>
      <c r="T2653" s="260"/>
      <c r="AT2653" s="261" t="s">
        <v>148</v>
      </c>
      <c r="AU2653" s="261" t="s">
        <v>83</v>
      </c>
      <c r="AV2653" s="12" t="s">
        <v>83</v>
      </c>
      <c r="AW2653" s="12" t="s">
        <v>30</v>
      </c>
      <c r="AX2653" s="12" t="s">
        <v>73</v>
      </c>
      <c r="AY2653" s="261" t="s">
        <v>139</v>
      </c>
    </row>
    <row r="2654" spans="2:51" s="12" customFormat="1" ht="12">
      <c r="B2654" s="250"/>
      <c r="C2654" s="251"/>
      <c r="D2654" s="252" t="s">
        <v>148</v>
      </c>
      <c r="E2654" s="253" t="s">
        <v>1</v>
      </c>
      <c r="F2654" s="254" t="s">
        <v>3204</v>
      </c>
      <c r="G2654" s="251"/>
      <c r="H2654" s="255">
        <v>3</v>
      </c>
      <c r="I2654" s="256"/>
      <c r="J2654" s="251"/>
      <c r="K2654" s="251"/>
      <c r="L2654" s="257"/>
      <c r="M2654" s="258"/>
      <c r="N2654" s="259"/>
      <c r="O2654" s="259"/>
      <c r="P2654" s="259"/>
      <c r="Q2654" s="259"/>
      <c r="R2654" s="259"/>
      <c r="S2654" s="259"/>
      <c r="T2654" s="260"/>
      <c r="AT2654" s="261" t="s">
        <v>148</v>
      </c>
      <c r="AU2654" s="261" t="s">
        <v>83</v>
      </c>
      <c r="AV2654" s="12" t="s">
        <v>83</v>
      </c>
      <c r="AW2654" s="12" t="s">
        <v>30</v>
      </c>
      <c r="AX2654" s="12" t="s">
        <v>73</v>
      </c>
      <c r="AY2654" s="261" t="s">
        <v>139</v>
      </c>
    </row>
    <row r="2655" spans="2:51" s="12" customFormat="1" ht="12">
      <c r="B2655" s="250"/>
      <c r="C2655" s="251"/>
      <c r="D2655" s="252" t="s">
        <v>148</v>
      </c>
      <c r="E2655" s="253" t="s">
        <v>1</v>
      </c>
      <c r="F2655" s="254" t="s">
        <v>3205</v>
      </c>
      <c r="G2655" s="251"/>
      <c r="H2655" s="255">
        <v>3</v>
      </c>
      <c r="I2655" s="256"/>
      <c r="J2655" s="251"/>
      <c r="K2655" s="251"/>
      <c r="L2655" s="257"/>
      <c r="M2655" s="258"/>
      <c r="N2655" s="259"/>
      <c r="O2655" s="259"/>
      <c r="P2655" s="259"/>
      <c r="Q2655" s="259"/>
      <c r="R2655" s="259"/>
      <c r="S2655" s="259"/>
      <c r="T2655" s="260"/>
      <c r="AT2655" s="261" t="s">
        <v>148</v>
      </c>
      <c r="AU2655" s="261" t="s">
        <v>83</v>
      </c>
      <c r="AV2655" s="12" t="s">
        <v>83</v>
      </c>
      <c r="AW2655" s="12" t="s">
        <v>30</v>
      </c>
      <c r="AX2655" s="12" t="s">
        <v>73</v>
      </c>
      <c r="AY2655" s="261" t="s">
        <v>139</v>
      </c>
    </row>
    <row r="2656" spans="2:51" s="13" customFormat="1" ht="12">
      <c r="B2656" s="262"/>
      <c r="C2656" s="263"/>
      <c r="D2656" s="252" t="s">
        <v>148</v>
      </c>
      <c r="E2656" s="264" t="s">
        <v>1</v>
      </c>
      <c r="F2656" s="265" t="s">
        <v>150</v>
      </c>
      <c r="G2656" s="263"/>
      <c r="H2656" s="266">
        <v>28</v>
      </c>
      <c r="I2656" s="267"/>
      <c r="J2656" s="263"/>
      <c r="K2656" s="263"/>
      <c r="L2656" s="268"/>
      <c r="M2656" s="269"/>
      <c r="N2656" s="270"/>
      <c r="O2656" s="270"/>
      <c r="P2656" s="270"/>
      <c r="Q2656" s="270"/>
      <c r="R2656" s="270"/>
      <c r="S2656" s="270"/>
      <c r="T2656" s="271"/>
      <c r="AT2656" s="272" t="s">
        <v>148</v>
      </c>
      <c r="AU2656" s="272" t="s">
        <v>83</v>
      </c>
      <c r="AV2656" s="13" t="s">
        <v>146</v>
      </c>
      <c r="AW2656" s="13" t="s">
        <v>30</v>
      </c>
      <c r="AX2656" s="13" t="s">
        <v>81</v>
      </c>
      <c r="AY2656" s="272" t="s">
        <v>139</v>
      </c>
    </row>
    <row r="2657" spans="2:65" s="1" customFormat="1" ht="24" customHeight="1">
      <c r="B2657" s="38"/>
      <c r="C2657" s="237" t="s">
        <v>3206</v>
      </c>
      <c r="D2657" s="237" t="s">
        <v>141</v>
      </c>
      <c r="E2657" s="238" t="s">
        <v>3207</v>
      </c>
      <c r="F2657" s="239" t="s">
        <v>3208</v>
      </c>
      <c r="G2657" s="240" t="s">
        <v>177</v>
      </c>
      <c r="H2657" s="241">
        <v>1</v>
      </c>
      <c r="I2657" s="242"/>
      <c r="J2657" s="243">
        <f>ROUND(I2657*H2657,2)</f>
        <v>0</v>
      </c>
      <c r="K2657" s="239" t="s">
        <v>145</v>
      </c>
      <c r="L2657" s="43"/>
      <c r="M2657" s="244" t="s">
        <v>1</v>
      </c>
      <c r="N2657" s="245" t="s">
        <v>38</v>
      </c>
      <c r="O2657" s="86"/>
      <c r="P2657" s="246">
        <f>O2657*H2657</f>
        <v>0</v>
      </c>
      <c r="Q2657" s="246">
        <v>0.00148</v>
      </c>
      <c r="R2657" s="246">
        <f>Q2657*H2657</f>
        <v>0.00148</v>
      </c>
      <c r="S2657" s="246">
        <v>0</v>
      </c>
      <c r="T2657" s="247">
        <f>S2657*H2657</f>
        <v>0</v>
      </c>
      <c r="AR2657" s="248" t="s">
        <v>230</v>
      </c>
      <c r="AT2657" s="248" t="s">
        <v>141</v>
      </c>
      <c r="AU2657" s="248" t="s">
        <v>83</v>
      </c>
      <c r="AY2657" s="17" t="s">
        <v>139</v>
      </c>
      <c r="BE2657" s="249">
        <f>IF(N2657="základní",J2657,0)</f>
        <v>0</v>
      </c>
      <c r="BF2657" s="249">
        <f>IF(N2657="snížená",J2657,0)</f>
        <v>0</v>
      </c>
      <c r="BG2657" s="249">
        <f>IF(N2657="zákl. přenesená",J2657,0)</f>
        <v>0</v>
      </c>
      <c r="BH2657" s="249">
        <f>IF(N2657="sníž. přenesená",J2657,0)</f>
        <v>0</v>
      </c>
      <c r="BI2657" s="249">
        <f>IF(N2657="nulová",J2657,0)</f>
        <v>0</v>
      </c>
      <c r="BJ2657" s="17" t="s">
        <v>81</v>
      </c>
      <c r="BK2657" s="249">
        <f>ROUND(I2657*H2657,2)</f>
        <v>0</v>
      </c>
      <c r="BL2657" s="17" t="s">
        <v>230</v>
      </c>
      <c r="BM2657" s="248" t="s">
        <v>3209</v>
      </c>
    </row>
    <row r="2658" spans="2:65" s="1" customFormat="1" ht="24" customHeight="1">
      <c r="B2658" s="38"/>
      <c r="C2658" s="237" t="s">
        <v>3210</v>
      </c>
      <c r="D2658" s="237" t="s">
        <v>141</v>
      </c>
      <c r="E2658" s="238" t="s">
        <v>3211</v>
      </c>
      <c r="F2658" s="239" t="s">
        <v>3212</v>
      </c>
      <c r="G2658" s="240" t="s">
        <v>177</v>
      </c>
      <c r="H2658" s="241">
        <v>3</v>
      </c>
      <c r="I2658" s="242"/>
      <c r="J2658" s="243">
        <f>ROUND(I2658*H2658,2)</f>
        <v>0</v>
      </c>
      <c r="K2658" s="239" t="s">
        <v>1</v>
      </c>
      <c r="L2658" s="43"/>
      <c r="M2658" s="244" t="s">
        <v>1</v>
      </c>
      <c r="N2658" s="245" t="s">
        <v>38</v>
      </c>
      <c r="O2658" s="86"/>
      <c r="P2658" s="246">
        <f>O2658*H2658</f>
        <v>0</v>
      </c>
      <c r="Q2658" s="246">
        <v>0.01019</v>
      </c>
      <c r="R2658" s="246">
        <f>Q2658*H2658</f>
        <v>0.03057</v>
      </c>
      <c r="S2658" s="246">
        <v>0</v>
      </c>
      <c r="T2658" s="247">
        <f>S2658*H2658</f>
        <v>0</v>
      </c>
      <c r="AR2658" s="248" t="s">
        <v>230</v>
      </c>
      <c r="AT2658" s="248" t="s">
        <v>141</v>
      </c>
      <c r="AU2658" s="248" t="s">
        <v>83</v>
      </c>
      <c r="AY2658" s="17" t="s">
        <v>139</v>
      </c>
      <c r="BE2658" s="249">
        <f>IF(N2658="základní",J2658,0)</f>
        <v>0</v>
      </c>
      <c r="BF2658" s="249">
        <f>IF(N2658="snížená",J2658,0)</f>
        <v>0</v>
      </c>
      <c r="BG2658" s="249">
        <f>IF(N2658="zákl. přenesená",J2658,0)</f>
        <v>0</v>
      </c>
      <c r="BH2658" s="249">
        <f>IF(N2658="sníž. přenesená",J2658,0)</f>
        <v>0</v>
      </c>
      <c r="BI2658" s="249">
        <f>IF(N2658="nulová",J2658,0)</f>
        <v>0</v>
      </c>
      <c r="BJ2658" s="17" t="s">
        <v>81</v>
      </c>
      <c r="BK2658" s="249">
        <f>ROUND(I2658*H2658,2)</f>
        <v>0</v>
      </c>
      <c r="BL2658" s="17" t="s">
        <v>230</v>
      </c>
      <c r="BM2658" s="248" t="s">
        <v>3213</v>
      </c>
    </row>
    <row r="2659" spans="2:51" s="12" customFormat="1" ht="12">
      <c r="B2659" s="250"/>
      <c r="C2659" s="251"/>
      <c r="D2659" s="252" t="s">
        <v>148</v>
      </c>
      <c r="E2659" s="253" t="s">
        <v>1</v>
      </c>
      <c r="F2659" s="254" t="s">
        <v>3214</v>
      </c>
      <c r="G2659" s="251"/>
      <c r="H2659" s="255">
        <v>1</v>
      </c>
      <c r="I2659" s="256"/>
      <c r="J2659" s="251"/>
      <c r="K2659" s="251"/>
      <c r="L2659" s="257"/>
      <c r="M2659" s="258"/>
      <c r="N2659" s="259"/>
      <c r="O2659" s="259"/>
      <c r="P2659" s="259"/>
      <c r="Q2659" s="259"/>
      <c r="R2659" s="259"/>
      <c r="S2659" s="259"/>
      <c r="T2659" s="260"/>
      <c r="AT2659" s="261" t="s">
        <v>148</v>
      </c>
      <c r="AU2659" s="261" t="s">
        <v>83</v>
      </c>
      <c r="AV2659" s="12" t="s">
        <v>83</v>
      </c>
      <c r="AW2659" s="12" t="s">
        <v>30</v>
      </c>
      <c r="AX2659" s="12" t="s">
        <v>73</v>
      </c>
      <c r="AY2659" s="261" t="s">
        <v>139</v>
      </c>
    </row>
    <row r="2660" spans="2:51" s="12" customFormat="1" ht="12">
      <c r="B2660" s="250"/>
      <c r="C2660" s="251"/>
      <c r="D2660" s="252" t="s">
        <v>148</v>
      </c>
      <c r="E2660" s="253" t="s">
        <v>1</v>
      </c>
      <c r="F2660" s="254" t="s">
        <v>3215</v>
      </c>
      <c r="G2660" s="251"/>
      <c r="H2660" s="255">
        <v>1</v>
      </c>
      <c r="I2660" s="256"/>
      <c r="J2660" s="251"/>
      <c r="K2660" s="251"/>
      <c r="L2660" s="257"/>
      <c r="M2660" s="258"/>
      <c r="N2660" s="259"/>
      <c r="O2660" s="259"/>
      <c r="P2660" s="259"/>
      <c r="Q2660" s="259"/>
      <c r="R2660" s="259"/>
      <c r="S2660" s="259"/>
      <c r="T2660" s="260"/>
      <c r="AT2660" s="261" t="s">
        <v>148</v>
      </c>
      <c r="AU2660" s="261" t="s">
        <v>83</v>
      </c>
      <c r="AV2660" s="12" t="s">
        <v>83</v>
      </c>
      <c r="AW2660" s="12" t="s">
        <v>30</v>
      </c>
      <c r="AX2660" s="12" t="s">
        <v>73</v>
      </c>
      <c r="AY2660" s="261" t="s">
        <v>139</v>
      </c>
    </row>
    <row r="2661" spans="2:51" s="12" customFormat="1" ht="12">
      <c r="B2661" s="250"/>
      <c r="C2661" s="251"/>
      <c r="D2661" s="252" t="s">
        <v>148</v>
      </c>
      <c r="E2661" s="253" t="s">
        <v>1</v>
      </c>
      <c r="F2661" s="254" t="s">
        <v>3216</v>
      </c>
      <c r="G2661" s="251"/>
      <c r="H2661" s="255">
        <v>1</v>
      </c>
      <c r="I2661" s="256"/>
      <c r="J2661" s="251"/>
      <c r="K2661" s="251"/>
      <c r="L2661" s="257"/>
      <c r="M2661" s="258"/>
      <c r="N2661" s="259"/>
      <c r="O2661" s="259"/>
      <c r="P2661" s="259"/>
      <c r="Q2661" s="259"/>
      <c r="R2661" s="259"/>
      <c r="S2661" s="259"/>
      <c r="T2661" s="260"/>
      <c r="AT2661" s="261" t="s">
        <v>148</v>
      </c>
      <c r="AU2661" s="261" t="s">
        <v>83</v>
      </c>
      <c r="AV2661" s="12" t="s">
        <v>83</v>
      </c>
      <c r="AW2661" s="12" t="s">
        <v>30</v>
      </c>
      <c r="AX2661" s="12" t="s">
        <v>73</v>
      </c>
      <c r="AY2661" s="261" t="s">
        <v>139</v>
      </c>
    </row>
    <row r="2662" spans="2:51" s="13" customFormat="1" ht="12">
      <c r="B2662" s="262"/>
      <c r="C2662" s="263"/>
      <c r="D2662" s="252" t="s">
        <v>148</v>
      </c>
      <c r="E2662" s="264" t="s">
        <v>1</v>
      </c>
      <c r="F2662" s="265" t="s">
        <v>150</v>
      </c>
      <c r="G2662" s="263"/>
      <c r="H2662" s="266">
        <v>3</v>
      </c>
      <c r="I2662" s="267"/>
      <c r="J2662" s="263"/>
      <c r="K2662" s="263"/>
      <c r="L2662" s="268"/>
      <c r="M2662" s="269"/>
      <c r="N2662" s="270"/>
      <c r="O2662" s="270"/>
      <c r="P2662" s="270"/>
      <c r="Q2662" s="270"/>
      <c r="R2662" s="270"/>
      <c r="S2662" s="270"/>
      <c r="T2662" s="271"/>
      <c r="AT2662" s="272" t="s">
        <v>148</v>
      </c>
      <c r="AU2662" s="272" t="s">
        <v>83</v>
      </c>
      <c r="AV2662" s="13" t="s">
        <v>146</v>
      </c>
      <c r="AW2662" s="13" t="s">
        <v>30</v>
      </c>
      <c r="AX2662" s="13" t="s">
        <v>81</v>
      </c>
      <c r="AY2662" s="272" t="s">
        <v>139</v>
      </c>
    </row>
    <row r="2663" spans="2:65" s="1" customFormat="1" ht="24" customHeight="1">
      <c r="B2663" s="38"/>
      <c r="C2663" s="237" t="s">
        <v>3217</v>
      </c>
      <c r="D2663" s="237" t="s">
        <v>141</v>
      </c>
      <c r="E2663" s="238" t="s">
        <v>3218</v>
      </c>
      <c r="F2663" s="239" t="s">
        <v>3219</v>
      </c>
      <c r="G2663" s="240" t="s">
        <v>177</v>
      </c>
      <c r="H2663" s="241">
        <v>4</v>
      </c>
      <c r="I2663" s="242"/>
      <c r="J2663" s="243">
        <f>ROUND(I2663*H2663,2)</f>
        <v>0</v>
      </c>
      <c r="K2663" s="239" t="s">
        <v>145</v>
      </c>
      <c r="L2663" s="43"/>
      <c r="M2663" s="244" t="s">
        <v>1</v>
      </c>
      <c r="N2663" s="245" t="s">
        <v>38</v>
      </c>
      <c r="O2663" s="86"/>
      <c r="P2663" s="246">
        <f>O2663*H2663</f>
        <v>0</v>
      </c>
      <c r="Q2663" s="246">
        <v>0.0005</v>
      </c>
      <c r="R2663" s="246">
        <f>Q2663*H2663</f>
        <v>0.002</v>
      </c>
      <c r="S2663" s="246">
        <v>0</v>
      </c>
      <c r="T2663" s="247">
        <f>S2663*H2663</f>
        <v>0</v>
      </c>
      <c r="AR2663" s="248" t="s">
        <v>230</v>
      </c>
      <c r="AT2663" s="248" t="s">
        <v>141</v>
      </c>
      <c r="AU2663" s="248" t="s">
        <v>83</v>
      </c>
      <c r="AY2663" s="17" t="s">
        <v>139</v>
      </c>
      <c r="BE2663" s="249">
        <f>IF(N2663="základní",J2663,0)</f>
        <v>0</v>
      </c>
      <c r="BF2663" s="249">
        <f>IF(N2663="snížená",J2663,0)</f>
        <v>0</v>
      </c>
      <c r="BG2663" s="249">
        <f>IF(N2663="zákl. přenesená",J2663,0)</f>
        <v>0</v>
      </c>
      <c r="BH2663" s="249">
        <f>IF(N2663="sníž. přenesená",J2663,0)</f>
        <v>0</v>
      </c>
      <c r="BI2663" s="249">
        <f>IF(N2663="nulová",J2663,0)</f>
        <v>0</v>
      </c>
      <c r="BJ2663" s="17" t="s">
        <v>81</v>
      </c>
      <c r="BK2663" s="249">
        <f>ROUND(I2663*H2663,2)</f>
        <v>0</v>
      </c>
      <c r="BL2663" s="17" t="s">
        <v>230</v>
      </c>
      <c r="BM2663" s="248" t="s">
        <v>3220</v>
      </c>
    </row>
    <row r="2664" spans="2:51" s="12" customFormat="1" ht="12">
      <c r="B2664" s="250"/>
      <c r="C2664" s="251"/>
      <c r="D2664" s="252" t="s">
        <v>148</v>
      </c>
      <c r="E2664" s="253" t="s">
        <v>1</v>
      </c>
      <c r="F2664" s="254" t="s">
        <v>3221</v>
      </c>
      <c r="G2664" s="251"/>
      <c r="H2664" s="255">
        <v>1</v>
      </c>
      <c r="I2664" s="256"/>
      <c r="J2664" s="251"/>
      <c r="K2664" s="251"/>
      <c r="L2664" s="257"/>
      <c r="M2664" s="258"/>
      <c r="N2664" s="259"/>
      <c r="O2664" s="259"/>
      <c r="P2664" s="259"/>
      <c r="Q2664" s="259"/>
      <c r="R2664" s="259"/>
      <c r="S2664" s="259"/>
      <c r="T2664" s="260"/>
      <c r="AT2664" s="261" t="s">
        <v>148</v>
      </c>
      <c r="AU2664" s="261" t="s">
        <v>83</v>
      </c>
      <c r="AV2664" s="12" t="s">
        <v>83</v>
      </c>
      <c r="AW2664" s="12" t="s">
        <v>30</v>
      </c>
      <c r="AX2664" s="12" t="s">
        <v>73</v>
      </c>
      <c r="AY2664" s="261" t="s">
        <v>139</v>
      </c>
    </row>
    <row r="2665" spans="2:51" s="12" customFormat="1" ht="12">
      <c r="B2665" s="250"/>
      <c r="C2665" s="251"/>
      <c r="D2665" s="252" t="s">
        <v>148</v>
      </c>
      <c r="E2665" s="253" t="s">
        <v>1</v>
      </c>
      <c r="F2665" s="254" t="s">
        <v>3222</v>
      </c>
      <c r="G2665" s="251"/>
      <c r="H2665" s="255">
        <v>3</v>
      </c>
      <c r="I2665" s="256"/>
      <c r="J2665" s="251"/>
      <c r="K2665" s="251"/>
      <c r="L2665" s="257"/>
      <c r="M2665" s="258"/>
      <c r="N2665" s="259"/>
      <c r="O2665" s="259"/>
      <c r="P2665" s="259"/>
      <c r="Q2665" s="259"/>
      <c r="R2665" s="259"/>
      <c r="S2665" s="259"/>
      <c r="T2665" s="260"/>
      <c r="AT2665" s="261" t="s">
        <v>148</v>
      </c>
      <c r="AU2665" s="261" t="s">
        <v>83</v>
      </c>
      <c r="AV2665" s="12" t="s">
        <v>83</v>
      </c>
      <c r="AW2665" s="12" t="s">
        <v>30</v>
      </c>
      <c r="AX2665" s="12" t="s">
        <v>73</v>
      </c>
      <c r="AY2665" s="261" t="s">
        <v>139</v>
      </c>
    </row>
    <row r="2666" spans="2:51" s="13" customFormat="1" ht="12">
      <c r="B2666" s="262"/>
      <c r="C2666" s="263"/>
      <c r="D2666" s="252" t="s">
        <v>148</v>
      </c>
      <c r="E2666" s="264" t="s">
        <v>1</v>
      </c>
      <c r="F2666" s="265" t="s">
        <v>150</v>
      </c>
      <c r="G2666" s="263"/>
      <c r="H2666" s="266">
        <v>4</v>
      </c>
      <c r="I2666" s="267"/>
      <c r="J2666" s="263"/>
      <c r="K2666" s="263"/>
      <c r="L2666" s="268"/>
      <c r="M2666" s="269"/>
      <c r="N2666" s="270"/>
      <c r="O2666" s="270"/>
      <c r="P2666" s="270"/>
      <c r="Q2666" s="270"/>
      <c r="R2666" s="270"/>
      <c r="S2666" s="270"/>
      <c r="T2666" s="271"/>
      <c r="AT2666" s="272" t="s">
        <v>148</v>
      </c>
      <c r="AU2666" s="272" t="s">
        <v>83</v>
      </c>
      <c r="AV2666" s="13" t="s">
        <v>146</v>
      </c>
      <c r="AW2666" s="13" t="s">
        <v>30</v>
      </c>
      <c r="AX2666" s="13" t="s">
        <v>81</v>
      </c>
      <c r="AY2666" s="272" t="s">
        <v>139</v>
      </c>
    </row>
    <row r="2667" spans="2:65" s="1" customFormat="1" ht="24" customHeight="1">
      <c r="B2667" s="38"/>
      <c r="C2667" s="237" t="s">
        <v>3223</v>
      </c>
      <c r="D2667" s="237" t="s">
        <v>141</v>
      </c>
      <c r="E2667" s="238" t="s">
        <v>3224</v>
      </c>
      <c r="F2667" s="239" t="s">
        <v>3225</v>
      </c>
      <c r="G2667" s="240" t="s">
        <v>177</v>
      </c>
      <c r="H2667" s="241">
        <v>1</v>
      </c>
      <c r="I2667" s="242"/>
      <c r="J2667" s="243">
        <f>ROUND(I2667*H2667,2)</f>
        <v>0</v>
      </c>
      <c r="K2667" s="239" t="s">
        <v>1</v>
      </c>
      <c r="L2667" s="43"/>
      <c r="M2667" s="244" t="s">
        <v>1</v>
      </c>
      <c r="N2667" s="245" t="s">
        <v>38</v>
      </c>
      <c r="O2667" s="86"/>
      <c r="P2667" s="246">
        <f>O2667*H2667</f>
        <v>0</v>
      </c>
      <c r="Q2667" s="246">
        <v>0.00212</v>
      </c>
      <c r="R2667" s="246">
        <f>Q2667*H2667</f>
        <v>0.00212</v>
      </c>
      <c r="S2667" s="246">
        <v>0</v>
      </c>
      <c r="T2667" s="247">
        <f>S2667*H2667</f>
        <v>0</v>
      </c>
      <c r="AR2667" s="248" t="s">
        <v>230</v>
      </c>
      <c r="AT2667" s="248" t="s">
        <v>141</v>
      </c>
      <c r="AU2667" s="248" t="s">
        <v>83</v>
      </c>
      <c r="AY2667" s="17" t="s">
        <v>139</v>
      </c>
      <c r="BE2667" s="249">
        <f>IF(N2667="základní",J2667,0)</f>
        <v>0</v>
      </c>
      <c r="BF2667" s="249">
        <f>IF(N2667="snížená",J2667,0)</f>
        <v>0</v>
      </c>
      <c r="BG2667" s="249">
        <f>IF(N2667="zákl. přenesená",J2667,0)</f>
        <v>0</v>
      </c>
      <c r="BH2667" s="249">
        <f>IF(N2667="sníž. přenesená",J2667,0)</f>
        <v>0</v>
      </c>
      <c r="BI2667" s="249">
        <f>IF(N2667="nulová",J2667,0)</f>
        <v>0</v>
      </c>
      <c r="BJ2667" s="17" t="s">
        <v>81</v>
      </c>
      <c r="BK2667" s="249">
        <f>ROUND(I2667*H2667,2)</f>
        <v>0</v>
      </c>
      <c r="BL2667" s="17" t="s">
        <v>230</v>
      </c>
      <c r="BM2667" s="248" t="s">
        <v>3226</v>
      </c>
    </row>
    <row r="2668" spans="2:65" s="1" customFormat="1" ht="24" customHeight="1">
      <c r="B2668" s="38"/>
      <c r="C2668" s="237" t="s">
        <v>3227</v>
      </c>
      <c r="D2668" s="237" t="s">
        <v>141</v>
      </c>
      <c r="E2668" s="238" t="s">
        <v>3228</v>
      </c>
      <c r="F2668" s="239" t="s">
        <v>3229</v>
      </c>
      <c r="G2668" s="240" t="s">
        <v>177</v>
      </c>
      <c r="H2668" s="241">
        <v>5</v>
      </c>
      <c r="I2668" s="242"/>
      <c r="J2668" s="243">
        <f>ROUND(I2668*H2668,2)</f>
        <v>0</v>
      </c>
      <c r="K2668" s="239" t="s">
        <v>1</v>
      </c>
      <c r="L2668" s="43"/>
      <c r="M2668" s="244" t="s">
        <v>1</v>
      </c>
      <c r="N2668" s="245" t="s">
        <v>38</v>
      </c>
      <c r="O2668" s="86"/>
      <c r="P2668" s="246">
        <f>O2668*H2668</f>
        <v>0</v>
      </c>
      <c r="Q2668" s="246">
        <v>0.00212</v>
      </c>
      <c r="R2668" s="246">
        <f>Q2668*H2668</f>
        <v>0.0106</v>
      </c>
      <c r="S2668" s="246">
        <v>0</v>
      </c>
      <c r="T2668" s="247">
        <f>S2668*H2668</f>
        <v>0</v>
      </c>
      <c r="AR2668" s="248" t="s">
        <v>230</v>
      </c>
      <c r="AT2668" s="248" t="s">
        <v>141</v>
      </c>
      <c r="AU2668" s="248" t="s">
        <v>83</v>
      </c>
      <c r="AY2668" s="17" t="s">
        <v>139</v>
      </c>
      <c r="BE2668" s="249">
        <f>IF(N2668="základní",J2668,0)</f>
        <v>0</v>
      </c>
      <c r="BF2668" s="249">
        <f>IF(N2668="snížená",J2668,0)</f>
        <v>0</v>
      </c>
      <c r="BG2668" s="249">
        <f>IF(N2668="zákl. přenesená",J2668,0)</f>
        <v>0</v>
      </c>
      <c r="BH2668" s="249">
        <f>IF(N2668="sníž. přenesená",J2668,0)</f>
        <v>0</v>
      </c>
      <c r="BI2668" s="249">
        <f>IF(N2668="nulová",J2668,0)</f>
        <v>0</v>
      </c>
      <c r="BJ2668" s="17" t="s">
        <v>81</v>
      </c>
      <c r="BK2668" s="249">
        <f>ROUND(I2668*H2668,2)</f>
        <v>0</v>
      </c>
      <c r="BL2668" s="17" t="s">
        <v>230</v>
      </c>
      <c r="BM2668" s="248" t="s">
        <v>3230</v>
      </c>
    </row>
    <row r="2669" spans="2:65" s="1" customFormat="1" ht="24" customHeight="1">
      <c r="B2669" s="38"/>
      <c r="C2669" s="237" t="s">
        <v>3231</v>
      </c>
      <c r="D2669" s="237" t="s">
        <v>141</v>
      </c>
      <c r="E2669" s="238" t="s">
        <v>3232</v>
      </c>
      <c r="F2669" s="239" t="s">
        <v>3233</v>
      </c>
      <c r="G2669" s="240" t="s">
        <v>177</v>
      </c>
      <c r="H2669" s="241">
        <v>4</v>
      </c>
      <c r="I2669" s="242"/>
      <c r="J2669" s="243">
        <f>ROUND(I2669*H2669,2)</f>
        <v>0</v>
      </c>
      <c r="K2669" s="239" t="s">
        <v>1</v>
      </c>
      <c r="L2669" s="43"/>
      <c r="M2669" s="244" t="s">
        <v>1</v>
      </c>
      <c r="N2669" s="245" t="s">
        <v>38</v>
      </c>
      <c r="O2669" s="86"/>
      <c r="P2669" s="246">
        <f>O2669*H2669</f>
        <v>0</v>
      </c>
      <c r="Q2669" s="246">
        <v>0.00143</v>
      </c>
      <c r="R2669" s="246">
        <f>Q2669*H2669</f>
        <v>0.00572</v>
      </c>
      <c r="S2669" s="246">
        <v>0</v>
      </c>
      <c r="T2669" s="247">
        <f>S2669*H2669</f>
        <v>0</v>
      </c>
      <c r="AR2669" s="248" t="s">
        <v>230</v>
      </c>
      <c r="AT2669" s="248" t="s">
        <v>141</v>
      </c>
      <c r="AU2669" s="248" t="s">
        <v>83</v>
      </c>
      <c r="AY2669" s="17" t="s">
        <v>139</v>
      </c>
      <c r="BE2669" s="249">
        <f>IF(N2669="základní",J2669,0)</f>
        <v>0</v>
      </c>
      <c r="BF2669" s="249">
        <f>IF(N2669="snížená",J2669,0)</f>
        <v>0</v>
      </c>
      <c r="BG2669" s="249">
        <f>IF(N2669="zákl. přenesená",J2669,0)</f>
        <v>0</v>
      </c>
      <c r="BH2669" s="249">
        <f>IF(N2669="sníž. přenesená",J2669,0)</f>
        <v>0</v>
      </c>
      <c r="BI2669" s="249">
        <f>IF(N2669="nulová",J2669,0)</f>
        <v>0</v>
      </c>
      <c r="BJ2669" s="17" t="s">
        <v>81</v>
      </c>
      <c r="BK2669" s="249">
        <f>ROUND(I2669*H2669,2)</f>
        <v>0</v>
      </c>
      <c r="BL2669" s="17" t="s">
        <v>230</v>
      </c>
      <c r="BM2669" s="248" t="s">
        <v>3234</v>
      </c>
    </row>
    <row r="2670" spans="2:65" s="1" customFormat="1" ht="24" customHeight="1">
      <c r="B2670" s="38"/>
      <c r="C2670" s="237" t="s">
        <v>3235</v>
      </c>
      <c r="D2670" s="237" t="s">
        <v>141</v>
      </c>
      <c r="E2670" s="238" t="s">
        <v>3236</v>
      </c>
      <c r="F2670" s="239" t="s">
        <v>3237</v>
      </c>
      <c r="G2670" s="240" t="s">
        <v>177</v>
      </c>
      <c r="H2670" s="241">
        <v>6</v>
      </c>
      <c r="I2670" s="242"/>
      <c r="J2670" s="243">
        <f>ROUND(I2670*H2670,2)</f>
        <v>0</v>
      </c>
      <c r="K2670" s="239" t="s">
        <v>1</v>
      </c>
      <c r="L2670" s="43"/>
      <c r="M2670" s="244" t="s">
        <v>1</v>
      </c>
      <c r="N2670" s="245" t="s">
        <v>38</v>
      </c>
      <c r="O2670" s="86"/>
      <c r="P2670" s="246">
        <f>O2670*H2670</f>
        <v>0</v>
      </c>
      <c r="Q2670" s="246">
        <v>0.00143</v>
      </c>
      <c r="R2670" s="246">
        <f>Q2670*H2670</f>
        <v>0.00858</v>
      </c>
      <c r="S2670" s="246">
        <v>0</v>
      </c>
      <c r="T2670" s="247">
        <f>S2670*H2670</f>
        <v>0</v>
      </c>
      <c r="AR2670" s="248" t="s">
        <v>230</v>
      </c>
      <c r="AT2670" s="248" t="s">
        <v>141</v>
      </c>
      <c r="AU2670" s="248" t="s">
        <v>83</v>
      </c>
      <c r="AY2670" s="17" t="s">
        <v>139</v>
      </c>
      <c r="BE2670" s="249">
        <f>IF(N2670="základní",J2670,0)</f>
        <v>0</v>
      </c>
      <c r="BF2670" s="249">
        <f>IF(N2670="snížená",J2670,0)</f>
        <v>0</v>
      </c>
      <c r="BG2670" s="249">
        <f>IF(N2670="zákl. přenesená",J2670,0)</f>
        <v>0</v>
      </c>
      <c r="BH2670" s="249">
        <f>IF(N2670="sníž. přenesená",J2670,0)</f>
        <v>0</v>
      </c>
      <c r="BI2670" s="249">
        <f>IF(N2670="nulová",J2670,0)</f>
        <v>0</v>
      </c>
      <c r="BJ2670" s="17" t="s">
        <v>81</v>
      </c>
      <c r="BK2670" s="249">
        <f>ROUND(I2670*H2670,2)</f>
        <v>0</v>
      </c>
      <c r="BL2670" s="17" t="s">
        <v>230</v>
      </c>
      <c r="BM2670" s="248" t="s">
        <v>3238</v>
      </c>
    </row>
    <row r="2671" spans="2:65" s="1" customFormat="1" ht="16.5" customHeight="1">
      <c r="B2671" s="38"/>
      <c r="C2671" s="237" t="s">
        <v>3239</v>
      </c>
      <c r="D2671" s="237" t="s">
        <v>141</v>
      </c>
      <c r="E2671" s="238" t="s">
        <v>3240</v>
      </c>
      <c r="F2671" s="239" t="s">
        <v>3241</v>
      </c>
      <c r="G2671" s="240" t="s">
        <v>177</v>
      </c>
      <c r="H2671" s="241">
        <v>2</v>
      </c>
      <c r="I2671" s="242"/>
      <c r="J2671" s="243">
        <f>ROUND(I2671*H2671,2)</f>
        <v>0</v>
      </c>
      <c r="K2671" s="239" t="s">
        <v>145</v>
      </c>
      <c r="L2671" s="43"/>
      <c r="M2671" s="244" t="s">
        <v>1</v>
      </c>
      <c r="N2671" s="245" t="s">
        <v>38</v>
      </c>
      <c r="O2671" s="86"/>
      <c r="P2671" s="246">
        <f>O2671*H2671</f>
        <v>0</v>
      </c>
      <c r="Q2671" s="246">
        <v>0.00016</v>
      </c>
      <c r="R2671" s="246">
        <f>Q2671*H2671</f>
        <v>0.00032</v>
      </c>
      <c r="S2671" s="246">
        <v>0</v>
      </c>
      <c r="T2671" s="247">
        <f>S2671*H2671</f>
        <v>0</v>
      </c>
      <c r="AR2671" s="248" t="s">
        <v>230</v>
      </c>
      <c r="AT2671" s="248" t="s">
        <v>141</v>
      </c>
      <c r="AU2671" s="248" t="s">
        <v>83</v>
      </c>
      <c r="AY2671" s="17" t="s">
        <v>139</v>
      </c>
      <c r="BE2671" s="249">
        <f>IF(N2671="základní",J2671,0)</f>
        <v>0</v>
      </c>
      <c r="BF2671" s="249">
        <f>IF(N2671="snížená",J2671,0)</f>
        <v>0</v>
      </c>
      <c r="BG2671" s="249">
        <f>IF(N2671="zákl. přenesená",J2671,0)</f>
        <v>0</v>
      </c>
      <c r="BH2671" s="249">
        <f>IF(N2671="sníž. přenesená",J2671,0)</f>
        <v>0</v>
      </c>
      <c r="BI2671" s="249">
        <f>IF(N2671="nulová",J2671,0)</f>
        <v>0</v>
      </c>
      <c r="BJ2671" s="17" t="s">
        <v>81</v>
      </c>
      <c r="BK2671" s="249">
        <f>ROUND(I2671*H2671,2)</f>
        <v>0</v>
      </c>
      <c r="BL2671" s="17" t="s">
        <v>230</v>
      </c>
      <c r="BM2671" s="248" t="s">
        <v>3242</v>
      </c>
    </row>
    <row r="2672" spans="2:65" s="1" customFormat="1" ht="16.5" customHeight="1">
      <c r="B2672" s="38"/>
      <c r="C2672" s="237" t="s">
        <v>3243</v>
      </c>
      <c r="D2672" s="237" t="s">
        <v>141</v>
      </c>
      <c r="E2672" s="238" t="s">
        <v>3244</v>
      </c>
      <c r="F2672" s="239" t="s">
        <v>3245</v>
      </c>
      <c r="G2672" s="240" t="s">
        <v>177</v>
      </c>
      <c r="H2672" s="241">
        <v>6</v>
      </c>
      <c r="I2672" s="242"/>
      <c r="J2672" s="243">
        <f>ROUND(I2672*H2672,2)</f>
        <v>0</v>
      </c>
      <c r="K2672" s="239" t="s">
        <v>1</v>
      </c>
      <c r="L2672" s="43"/>
      <c r="M2672" s="244" t="s">
        <v>1</v>
      </c>
      <c r="N2672" s="245" t="s">
        <v>38</v>
      </c>
      <c r="O2672" s="86"/>
      <c r="P2672" s="246">
        <f>O2672*H2672</f>
        <v>0</v>
      </c>
      <c r="Q2672" s="246">
        <v>0</v>
      </c>
      <c r="R2672" s="246">
        <f>Q2672*H2672</f>
        <v>0</v>
      </c>
      <c r="S2672" s="246">
        <v>0</v>
      </c>
      <c r="T2672" s="247">
        <f>S2672*H2672</f>
        <v>0</v>
      </c>
      <c r="AR2672" s="248" t="s">
        <v>230</v>
      </c>
      <c r="AT2672" s="248" t="s">
        <v>141</v>
      </c>
      <c r="AU2672" s="248" t="s">
        <v>83</v>
      </c>
      <c r="AY2672" s="17" t="s">
        <v>139</v>
      </c>
      <c r="BE2672" s="249">
        <f>IF(N2672="základní",J2672,0)</f>
        <v>0</v>
      </c>
      <c r="BF2672" s="249">
        <f>IF(N2672="snížená",J2672,0)</f>
        <v>0</v>
      </c>
      <c r="BG2672" s="249">
        <f>IF(N2672="zákl. přenesená",J2672,0)</f>
        <v>0</v>
      </c>
      <c r="BH2672" s="249">
        <f>IF(N2672="sníž. přenesená",J2672,0)</f>
        <v>0</v>
      </c>
      <c r="BI2672" s="249">
        <f>IF(N2672="nulová",J2672,0)</f>
        <v>0</v>
      </c>
      <c r="BJ2672" s="17" t="s">
        <v>81</v>
      </c>
      <c r="BK2672" s="249">
        <f>ROUND(I2672*H2672,2)</f>
        <v>0</v>
      </c>
      <c r="BL2672" s="17" t="s">
        <v>230</v>
      </c>
      <c r="BM2672" s="248" t="s">
        <v>3246</v>
      </c>
    </row>
    <row r="2673" spans="2:65" s="1" customFormat="1" ht="16.5" customHeight="1">
      <c r="B2673" s="38"/>
      <c r="C2673" s="237" t="s">
        <v>3247</v>
      </c>
      <c r="D2673" s="237" t="s">
        <v>141</v>
      </c>
      <c r="E2673" s="238" t="s">
        <v>3248</v>
      </c>
      <c r="F2673" s="239" t="s">
        <v>3249</v>
      </c>
      <c r="G2673" s="240" t="s">
        <v>177</v>
      </c>
      <c r="H2673" s="241">
        <v>5</v>
      </c>
      <c r="I2673" s="242"/>
      <c r="J2673" s="243">
        <f>ROUND(I2673*H2673,2)</f>
        <v>0</v>
      </c>
      <c r="K2673" s="239" t="s">
        <v>1</v>
      </c>
      <c r="L2673" s="43"/>
      <c r="M2673" s="244" t="s">
        <v>1</v>
      </c>
      <c r="N2673" s="245" t="s">
        <v>38</v>
      </c>
      <c r="O2673" s="86"/>
      <c r="P2673" s="246">
        <f>O2673*H2673</f>
        <v>0</v>
      </c>
      <c r="Q2673" s="246">
        <v>0.00018</v>
      </c>
      <c r="R2673" s="246">
        <f>Q2673*H2673</f>
        <v>0.0009000000000000001</v>
      </c>
      <c r="S2673" s="246">
        <v>0</v>
      </c>
      <c r="T2673" s="247">
        <f>S2673*H2673</f>
        <v>0</v>
      </c>
      <c r="AR2673" s="248" t="s">
        <v>230</v>
      </c>
      <c r="AT2673" s="248" t="s">
        <v>141</v>
      </c>
      <c r="AU2673" s="248" t="s">
        <v>83</v>
      </c>
      <c r="AY2673" s="17" t="s">
        <v>139</v>
      </c>
      <c r="BE2673" s="249">
        <f>IF(N2673="základní",J2673,0)</f>
        <v>0</v>
      </c>
      <c r="BF2673" s="249">
        <f>IF(N2673="snížená",J2673,0)</f>
        <v>0</v>
      </c>
      <c r="BG2673" s="249">
        <f>IF(N2673="zákl. přenesená",J2673,0)</f>
        <v>0</v>
      </c>
      <c r="BH2673" s="249">
        <f>IF(N2673="sníž. přenesená",J2673,0)</f>
        <v>0</v>
      </c>
      <c r="BI2673" s="249">
        <f>IF(N2673="nulová",J2673,0)</f>
        <v>0</v>
      </c>
      <c r="BJ2673" s="17" t="s">
        <v>81</v>
      </c>
      <c r="BK2673" s="249">
        <f>ROUND(I2673*H2673,2)</f>
        <v>0</v>
      </c>
      <c r="BL2673" s="17" t="s">
        <v>230</v>
      </c>
      <c r="BM2673" s="248" t="s">
        <v>3250</v>
      </c>
    </row>
    <row r="2674" spans="2:65" s="1" customFormat="1" ht="16.5" customHeight="1">
      <c r="B2674" s="38"/>
      <c r="C2674" s="237" t="s">
        <v>3251</v>
      </c>
      <c r="D2674" s="237" t="s">
        <v>141</v>
      </c>
      <c r="E2674" s="238" t="s">
        <v>3252</v>
      </c>
      <c r="F2674" s="239" t="s">
        <v>3253</v>
      </c>
      <c r="G2674" s="240" t="s">
        <v>177</v>
      </c>
      <c r="H2674" s="241">
        <v>2</v>
      </c>
      <c r="I2674" s="242"/>
      <c r="J2674" s="243">
        <f>ROUND(I2674*H2674,2)</f>
        <v>0</v>
      </c>
      <c r="K2674" s="239" t="s">
        <v>1</v>
      </c>
      <c r="L2674" s="43"/>
      <c r="M2674" s="244" t="s">
        <v>1</v>
      </c>
      <c r="N2674" s="245" t="s">
        <v>38</v>
      </c>
      <c r="O2674" s="86"/>
      <c r="P2674" s="246">
        <f>O2674*H2674</f>
        <v>0</v>
      </c>
      <c r="Q2674" s="246">
        <v>0.00018</v>
      </c>
      <c r="R2674" s="246">
        <f>Q2674*H2674</f>
        <v>0.00036</v>
      </c>
      <c r="S2674" s="246">
        <v>0</v>
      </c>
      <c r="T2674" s="247">
        <f>S2674*H2674</f>
        <v>0</v>
      </c>
      <c r="AR2674" s="248" t="s">
        <v>230</v>
      </c>
      <c r="AT2674" s="248" t="s">
        <v>141</v>
      </c>
      <c r="AU2674" s="248" t="s">
        <v>83</v>
      </c>
      <c r="AY2674" s="17" t="s">
        <v>139</v>
      </c>
      <c r="BE2674" s="249">
        <f>IF(N2674="základní",J2674,0)</f>
        <v>0</v>
      </c>
      <c r="BF2674" s="249">
        <f>IF(N2674="snížená",J2674,0)</f>
        <v>0</v>
      </c>
      <c r="BG2674" s="249">
        <f>IF(N2674="zákl. přenesená",J2674,0)</f>
        <v>0</v>
      </c>
      <c r="BH2674" s="249">
        <f>IF(N2674="sníž. přenesená",J2674,0)</f>
        <v>0</v>
      </c>
      <c r="BI2674" s="249">
        <f>IF(N2674="nulová",J2674,0)</f>
        <v>0</v>
      </c>
      <c r="BJ2674" s="17" t="s">
        <v>81</v>
      </c>
      <c r="BK2674" s="249">
        <f>ROUND(I2674*H2674,2)</f>
        <v>0</v>
      </c>
      <c r="BL2674" s="17" t="s">
        <v>230</v>
      </c>
      <c r="BM2674" s="248" t="s">
        <v>3254</v>
      </c>
    </row>
    <row r="2675" spans="2:51" s="12" customFormat="1" ht="12">
      <c r="B2675" s="250"/>
      <c r="C2675" s="251"/>
      <c r="D2675" s="252" t="s">
        <v>148</v>
      </c>
      <c r="E2675" s="253" t="s">
        <v>1</v>
      </c>
      <c r="F2675" s="254" t="s">
        <v>3255</v>
      </c>
      <c r="G2675" s="251"/>
      <c r="H2675" s="255">
        <v>1</v>
      </c>
      <c r="I2675" s="256"/>
      <c r="J2675" s="251"/>
      <c r="K2675" s="251"/>
      <c r="L2675" s="257"/>
      <c r="M2675" s="258"/>
      <c r="N2675" s="259"/>
      <c r="O2675" s="259"/>
      <c r="P2675" s="259"/>
      <c r="Q2675" s="259"/>
      <c r="R2675" s="259"/>
      <c r="S2675" s="259"/>
      <c r="T2675" s="260"/>
      <c r="AT2675" s="261" t="s">
        <v>148</v>
      </c>
      <c r="AU2675" s="261" t="s">
        <v>83</v>
      </c>
      <c r="AV2675" s="12" t="s">
        <v>83</v>
      </c>
      <c r="AW2675" s="12" t="s">
        <v>30</v>
      </c>
      <c r="AX2675" s="12" t="s">
        <v>73</v>
      </c>
      <c r="AY2675" s="261" t="s">
        <v>139</v>
      </c>
    </row>
    <row r="2676" spans="2:51" s="12" customFormat="1" ht="12">
      <c r="B2676" s="250"/>
      <c r="C2676" s="251"/>
      <c r="D2676" s="252" t="s">
        <v>148</v>
      </c>
      <c r="E2676" s="253" t="s">
        <v>1</v>
      </c>
      <c r="F2676" s="254" t="s">
        <v>3256</v>
      </c>
      <c r="G2676" s="251"/>
      <c r="H2676" s="255">
        <v>1</v>
      </c>
      <c r="I2676" s="256"/>
      <c r="J2676" s="251"/>
      <c r="K2676" s="251"/>
      <c r="L2676" s="257"/>
      <c r="M2676" s="258"/>
      <c r="N2676" s="259"/>
      <c r="O2676" s="259"/>
      <c r="P2676" s="259"/>
      <c r="Q2676" s="259"/>
      <c r="R2676" s="259"/>
      <c r="S2676" s="259"/>
      <c r="T2676" s="260"/>
      <c r="AT2676" s="261" t="s">
        <v>148</v>
      </c>
      <c r="AU2676" s="261" t="s">
        <v>83</v>
      </c>
      <c r="AV2676" s="12" t="s">
        <v>83</v>
      </c>
      <c r="AW2676" s="12" t="s">
        <v>30</v>
      </c>
      <c r="AX2676" s="12" t="s">
        <v>73</v>
      </c>
      <c r="AY2676" s="261" t="s">
        <v>139</v>
      </c>
    </row>
    <row r="2677" spans="2:51" s="13" customFormat="1" ht="12">
      <c r="B2677" s="262"/>
      <c r="C2677" s="263"/>
      <c r="D2677" s="252" t="s">
        <v>148</v>
      </c>
      <c r="E2677" s="264" t="s">
        <v>1</v>
      </c>
      <c r="F2677" s="265" t="s">
        <v>150</v>
      </c>
      <c r="G2677" s="263"/>
      <c r="H2677" s="266">
        <v>2</v>
      </c>
      <c r="I2677" s="267"/>
      <c r="J2677" s="263"/>
      <c r="K2677" s="263"/>
      <c r="L2677" s="268"/>
      <c r="M2677" s="269"/>
      <c r="N2677" s="270"/>
      <c r="O2677" s="270"/>
      <c r="P2677" s="270"/>
      <c r="Q2677" s="270"/>
      <c r="R2677" s="270"/>
      <c r="S2677" s="270"/>
      <c r="T2677" s="271"/>
      <c r="AT2677" s="272" t="s">
        <v>148</v>
      </c>
      <c r="AU2677" s="272" t="s">
        <v>83</v>
      </c>
      <c r="AV2677" s="13" t="s">
        <v>146</v>
      </c>
      <c r="AW2677" s="13" t="s">
        <v>30</v>
      </c>
      <c r="AX2677" s="13" t="s">
        <v>81</v>
      </c>
      <c r="AY2677" s="272" t="s">
        <v>139</v>
      </c>
    </row>
    <row r="2678" spans="2:65" s="1" customFormat="1" ht="16.5" customHeight="1">
      <c r="B2678" s="38"/>
      <c r="C2678" s="237" t="s">
        <v>3257</v>
      </c>
      <c r="D2678" s="237" t="s">
        <v>141</v>
      </c>
      <c r="E2678" s="238" t="s">
        <v>3258</v>
      </c>
      <c r="F2678" s="239" t="s">
        <v>3259</v>
      </c>
      <c r="G2678" s="240" t="s">
        <v>171</v>
      </c>
      <c r="H2678" s="241">
        <v>189</v>
      </c>
      <c r="I2678" s="242"/>
      <c r="J2678" s="243">
        <f>ROUND(I2678*H2678,2)</f>
        <v>0</v>
      </c>
      <c r="K2678" s="239" t="s">
        <v>1</v>
      </c>
      <c r="L2678" s="43"/>
      <c r="M2678" s="244" t="s">
        <v>1</v>
      </c>
      <c r="N2678" s="245" t="s">
        <v>38</v>
      </c>
      <c r="O2678" s="86"/>
      <c r="P2678" s="246">
        <f>O2678*H2678</f>
        <v>0</v>
      </c>
      <c r="Q2678" s="246">
        <v>0</v>
      </c>
      <c r="R2678" s="246">
        <f>Q2678*H2678</f>
        <v>0</v>
      </c>
      <c r="S2678" s="246">
        <v>0</v>
      </c>
      <c r="T2678" s="247">
        <f>S2678*H2678</f>
        <v>0</v>
      </c>
      <c r="AR2678" s="248" t="s">
        <v>230</v>
      </c>
      <c r="AT2678" s="248" t="s">
        <v>141</v>
      </c>
      <c r="AU2678" s="248" t="s">
        <v>83</v>
      </c>
      <c r="AY2678" s="17" t="s">
        <v>139</v>
      </c>
      <c r="BE2678" s="249">
        <f>IF(N2678="základní",J2678,0)</f>
        <v>0</v>
      </c>
      <c r="BF2678" s="249">
        <f>IF(N2678="snížená",J2678,0)</f>
        <v>0</v>
      </c>
      <c r="BG2678" s="249">
        <f>IF(N2678="zákl. přenesená",J2678,0)</f>
        <v>0</v>
      </c>
      <c r="BH2678" s="249">
        <f>IF(N2678="sníž. přenesená",J2678,0)</f>
        <v>0</v>
      </c>
      <c r="BI2678" s="249">
        <f>IF(N2678="nulová",J2678,0)</f>
        <v>0</v>
      </c>
      <c r="BJ2678" s="17" t="s">
        <v>81</v>
      </c>
      <c r="BK2678" s="249">
        <f>ROUND(I2678*H2678,2)</f>
        <v>0</v>
      </c>
      <c r="BL2678" s="17" t="s">
        <v>230</v>
      </c>
      <c r="BM2678" s="248" t="s">
        <v>3260</v>
      </c>
    </row>
    <row r="2679" spans="2:51" s="12" customFormat="1" ht="12">
      <c r="B2679" s="250"/>
      <c r="C2679" s="251"/>
      <c r="D2679" s="252" t="s">
        <v>148</v>
      </c>
      <c r="E2679" s="253" t="s">
        <v>1</v>
      </c>
      <c r="F2679" s="254" t="s">
        <v>3261</v>
      </c>
      <c r="G2679" s="251"/>
      <c r="H2679" s="255">
        <v>66.5</v>
      </c>
      <c r="I2679" s="256"/>
      <c r="J2679" s="251"/>
      <c r="K2679" s="251"/>
      <c r="L2679" s="257"/>
      <c r="M2679" s="258"/>
      <c r="N2679" s="259"/>
      <c r="O2679" s="259"/>
      <c r="P2679" s="259"/>
      <c r="Q2679" s="259"/>
      <c r="R2679" s="259"/>
      <c r="S2679" s="259"/>
      <c r="T2679" s="260"/>
      <c r="AT2679" s="261" t="s">
        <v>148</v>
      </c>
      <c r="AU2679" s="261" t="s">
        <v>83</v>
      </c>
      <c r="AV2679" s="12" t="s">
        <v>83</v>
      </c>
      <c r="AW2679" s="12" t="s">
        <v>30</v>
      </c>
      <c r="AX2679" s="12" t="s">
        <v>73</v>
      </c>
      <c r="AY2679" s="261" t="s">
        <v>139</v>
      </c>
    </row>
    <row r="2680" spans="2:51" s="12" customFormat="1" ht="12">
      <c r="B2680" s="250"/>
      <c r="C2680" s="251"/>
      <c r="D2680" s="252" t="s">
        <v>148</v>
      </c>
      <c r="E2680" s="253" t="s">
        <v>1</v>
      </c>
      <c r="F2680" s="254" t="s">
        <v>3262</v>
      </c>
      <c r="G2680" s="251"/>
      <c r="H2680" s="255">
        <v>122.5</v>
      </c>
      <c r="I2680" s="256"/>
      <c r="J2680" s="251"/>
      <c r="K2680" s="251"/>
      <c r="L2680" s="257"/>
      <c r="M2680" s="258"/>
      <c r="N2680" s="259"/>
      <c r="O2680" s="259"/>
      <c r="P2680" s="259"/>
      <c r="Q2680" s="259"/>
      <c r="R2680" s="259"/>
      <c r="S2680" s="259"/>
      <c r="T2680" s="260"/>
      <c r="AT2680" s="261" t="s">
        <v>148</v>
      </c>
      <c r="AU2680" s="261" t="s">
        <v>83</v>
      </c>
      <c r="AV2680" s="12" t="s">
        <v>83</v>
      </c>
      <c r="AW2680" s="12" t="s">
        <v>30</v>
      </c>
      <c r="AX2680" s="12" t="s">
        <v>73</v>
      </c>
      <c r="AY2680" s="261" t="s">
        <v>139</v>
      </c>
    </row>
    <row r="2681" spans="2:51" s="13" customFormat="1" ht="12">
      <c r="B2681" s="262"/>
      <c r="C2681" s="263"/>
      <c r="D2681" s="252" t="s">
        <v>148</v>
      </c>
      <c r="E2681" s="264" t="s">
        <v>1</v>
      </c>
      <c r="F2681" s="265" t="s">
        <v>150</v>
      </c>
      <c r="G2681" s="263"/>
      <c r="H2681" s="266">
        <v>189</v>
      </c>
      <c r="I2681" s="267"/>
      <c r="J2681" s="263"/>
      <c r="K2681" s="263"/>
      <c r="L2681" s="268"/>
      <c r="M2681" s="269"/>
      <c r="N2681" s="270"/>
      <c r="O2681" s="270"/>
      <c r="P2681" s="270"/>
      <c r="Q2681" s="270"/>
      <c r="R2681" s="270"/>
      <c r="S2681" s="270"/>
      <c r="T2681" s="271"/>
      <c r="AT2681" s="272" t="s">
        <v>148</v>
      </c>
      <c r="AU2681" s="272" t="s">
        <v>83</v>
      </c>
      <c r="AV2681" s="13" t="s">
        <v>146</v>
      </c>
      <c r="AW2681" s="13" t="s">
        <v>30</v>
      </c>
      <c r="AX2681" s="13" t="s">
        <v>81</v>
      </c>
      <c r="AY2681" s="272" t="s">
        <v>139</v>
      </c>
    </row>
    <row r="2682" spans="2:65" s="1" customFormat="1" ht="16.5" customHeight="1">
      <c r="B2682" s="38"/>
      <c r="C2682" s="237" t="s">
        <v>3263</v>
      </c>
      <c r="D2682" s="237" t="s">
        <v>141</v>
      </c>
      <c r="E2682" s="238" t="s">
        <v>3264</v>
      </c>
      <c r="F2682" s="239" t="s">
        <v>3265</v>
      </c>
      <c r="G2682" s="240" t="s">
        <v>171</v>
      </c>
      <c r="H2682" s="241">
        <v>89.7</v>
      </c>
      <c r="I2682" s="242"/>
      <c r="J2682" s="243">
        <f>ROUND(I2682*H2682,2)</f>
        <v>0</v>
      </c>
      <c r="K2682" s="239" t="s">
        <v>145</v>
      </c>
      <c r="L2682" s="43"/>
      <c r="M2682" s="244" t="s">
        <v>1</v>
      </c>
      <c r="N2682" s="245" t="s">
        <v>38</v>
      </c>
      <c r="O2682" s="86"/>
      <c r="P2682" s="246">
        <f>O2682*H2682</f>
        <v>0</v>
      </c>
      <c r="Q2682" s="246">
        <v>0</v>
      </c>
      <c r="R2682" s="246">
        <f>Q2682*H2682</f>
        <v>0</v>
      </c>
      <c r="S2682" s="246">
        <v>0</v>
      </c>
      <c r="T2682" s="247">
        <f>S2682*H2682</f>
        <v>0</v>
      </c>
      <c r="AR2682" s="248" t="s">
        <v>230</v>
      </c>
      <c r="AT2682" s="248" t="s">
        <v>141</v>
      </c>
      <c r="AU2682" s="248" t="s">
        <v>83</v>
      </c>
      <c r="AY2682" s="17" t="s">
        <v>139</v>
      </c>
      <c r="BE2682" s="249">
        <f>IF(N2682="základní",J2682,0)</f>
        <v>0</v>
      </c>
      <c r="BF2682" s="249">
        <f>IF(N2682="snížená",J2682,0)</f>
        <v>0</v>
      </c>
      <c r="BG2682" s="249">
        <f>IF(N2682="zákl. přenesená",J2682,0)</f>
        <v>0</v>
      </c>
      <c r="BH2682" s="249">
        <f>IF(N2682="sníž. přenesená",J2682,0)</f>
        <v>0</v>
      </c>
      <c r="BI2682" s="249">
        <f>IF(N2682="nulová",J2682,0)</f>
        <v>0</v>
      </c>
      <c r="BJ2682" s="17" t="s">
        <v>81</v>
      </c>
      <c r="BK2682" s="249">
        <f>ROUND(I2682*H2682,2)</f>
        <v>0</v>
      </c>
      <c r="BL2682" s="17" t="s">
        <v>230</v>
      </c>
      <c r="BM2682" s="248" t="s">
        <v>3266</v>
      </c>
    </row>
    <row r="2683" spans="2:51" s="12" customFormat="1" ht="12">
      <c r="B2683" s="250"/>
      <c r="C2683" s="251"/>
      <c r="D2683" s="252" t="s">
        <v>148</v>
      </c>
      <c r="E2683" s="253" t="s">
        <v>1</v>
      </c>
      <c r="F2683" s="254" t="s">
        <v>3267</v>
      </c>
      <c r="G2683" s="251"/>
      <c r="H2683" s="255">
        <v>89.7</v>
      </c>
      <c r="I2683" s="256"/>
      <c r="J2683" s="251"/>
      <c r="K2683" s="251"/>
      <c r="L2683" s="257"/>
      <c r="M2683" s="258"/>
      <c r="N2683" s="259"/>
      <c r="O2683" s="259"/>
      <c r="P2683" s="259"/>
      <c r="Q2683" s="259"/>
      <c r="R2683" s="259"/>
      <c r="S2683" s="259"/>
      <c r="T2683" s="260"/>
      <c r="AT2683" s="261" t="s">
        <v>148</v>
      </c>
      <c r="AU2683" s="261" t="s">
        <v>83</v>
      </c>
      <c r="AV2683" s="12" t="s">
        <v>83</v>
      </c>
      <c r="AW2683" s="12" t="s">
        <v>30</v>
      </c>
      <c r="AX2683" s="12" t="s">
        <v>73</v>
      </c>
      <c r="AY2683" s="261" t="s">
        <v>139</v>
      </c>
    </row>
    <row r="2684" spans="2:51" s="13" customFormat="1" ht="12">
      <c r="B2684" s="262"/>
      <c r="C2684" s="263"/>
      <c r="D2684" s="252" t="s">
        <v>148</v>
      </c>
      <c r="E2684" s="264" t="s">
        <v>1</v>
      </c>
      <c r="F2684" s="265" t="s">
        <v>150</v>
      </c>
      <c r="G2684" s="263"/>
      <c r="H2684" s="266">
        <v>89.7</v>
      </c>
      <c r="I2684" s="267"/>
      <c r="J2684" s="263"/>
      <c r="K2684" s="263"/>
      <c r="L2684" s="268"/>
      <c r="M2684" s="269"/>
      <c r="N2684" s="270"/>
      <c r="O2684" s="270"/>
      <c r="P2684" s="270"/>
      <c r="Q2684" s="270"/>
      <c r="R2684" s="270"/>
      <c r="S2684" s="270"/>
      <c r="T2684" s="271"/>
      <c r="AT2684" s="272" t="s">
        <v>148</v>
      </c>
      <c r="AU2684" s="272" t="s">
        <v>83</v>
      </c>
      <c r="AV2684" s="13" t="s">
        <v>146</v>
      </c>
      <c r="AW2684" s="13" t="s">
        <v>30</v>
      </c>
      <c r="AX2684" s="13" t="s">
        <v>81</v>
      </c>
      <c r="AY2684" s="272" t="s">
        <v>139</v>
      </c>
    </row>
    <row r="2685" spans="2:65" s="1" customFormat="1" ht="16.5" customHeight="1">
      <c r="B2685" s="38"/>
      <c r="C2685" s="237" t="s">
        <v>3268</v>
      </c>
      <c r="D2685" s="237" t="s">
        <v>141</v>
      </c>
      <c r="E2685" s="238" t="s">
        <v>3269</v>
      </c>
      <c r="F2685" s="239" t="s">
        <v>3270</v>
      </c>
      <c r="G2685" s="240" t="s">
        <v>171</v>
      </c>
      <c r="H2685" s="241">
        <v>20</v>
      </c>
      <c r="I2685" s="242"/>
      <c r="J2685" s="243">
        <f>ROUND(I2685*H2685,2)</f>
        <v>0</v>
      </c>
      <c r="K2685" s="239" t="s">
        <v>145</v>
      </c>
      <c r="L2685" s="43"/>
      <c r="M2685" s="244" t="s">
        <v>1</v>
      </c>
      <c r="N2685" s="245" t="s">
        <v>38</v>
      </c>
      <c r="O2685" s="86"/>
      <c r="P2685" s="246">
        <f>O2685*H2685</f>
        <v>0</v>
      </c>
      <c r="Q2685" s="246">
        <v>0</v>
      </c>
      <c r="R2685" s="246">
        <f>Q2685*H2685</f>
        <v>0</v>
      </c>
      <c r="S2685" s="246">
        <v>0</v>
      </c>
      <c r="T2685" s="247">
        <f>S2685*H2685</f>
        <v>0</v>
      </c>
      <c r="AR2685" s="248" t="s">
        <v>230</v>
      </c>
      <c r="AT2685" s="248" t="s">
        <v>141</v>
      </c>
      <c r="AU2685" s="248" t="s">
        <v>83</v>
      </c>
      <c r="AY2685" s="17" t="s">
        <v>139</v>
      </c>
      <c r="BE2685" s="249">
        <f>IF(N2685="základní",J2685,0)</f>
        <v>0</v>
      </c>
      <c r="BF2685" s="249">
        <f>IF(N2685="snížená",J2685,0)</f>
        <v>0</v>
      </c>
      <c r="BG2685" s="249">
        <f>IF(N2685="zákl. přenesená",J2685,0)</f>
        <v>0</v>
      </c>
      <c r="BH2685" s="249">
        <f>IF(N2685="sníž. přenesená",J2685,0)</f>
        <v>0</v>
      </c>
      <c r="BI2685" s="249">
        <f>IF(N2685="nulová",J2685,0)</f>
        <v>0</v>
      </c>
      <c r="BJ2685" s="17" t="s">
        <v>81</v>
      </c>
      <c r="BK2685" s="249">
        <f>ROUND(I2685*H2685,2)</f>
        <v>0</v>
      </c>
      <c r="BL2685" s="17" t="s">
        <v>230</v>
      </c>
      <c r="BM2685" s="248" t="s">
        <v>3271</v>
      </c>
    </row>
    <row r="2686" spans="2:51" s="12" customFormat="1" ht="12">
      <c r="B2686" s="250"/>
      <c r="C2686" s="251"/>
      <c r="D2686" s="252" t="s">
        <v>148</v>
      </c>
      <c r="E2686" s="253" t="s">
        <v>1</v>
      </c>
      <c r="F2686" s="254" t="s">
        <v>3272</v>
      </c>
      <c r="G2686" s="251"/>
      <c r="H2686" s="255">
        <v>20</v>
      </c>
      <c r="I2686" s="256"/>
      <c r="J2686" s="251"/>
      <c r="K2686" s="251"/>
      <c r="L2686" s="257"/>
      <c r="M2686" s="258"/>
      <c r="N2686" s="259"/>
      <c r="O2686" s="259"/>
      <c r="P2686" s="259"/>
      <c r="Q2686" s="259"/>
      <c r="R2686" s="259"/>
      <c r="S2686" s="259"/>
      <c r="T2686" s="260"/>
      <c r="AT2686" s="261" t="s">
        <v>148</v>
      </c>
      <c r="AU2686" s="261" t="s">
        <v>83</v>
      </c>
      <c r="AV2686" s="12" t="s">
        <v>83</v>
      </c>
      <c r="AW2686" s="12" t="s">
        <v>30</v>
      </c>
      <c r="AX2686" s="12" t="s">
        <v>73</v>
      </c>
      <c r="AY2686" s="261" t="s">
        <v>139</v>
      </c>
    </row>
    <row r="2687" spans="2:51" s="13" customFormat="1" ht="12">
      <c r="B2687" s="262"/>
      <c r="C2687" s="263"/>
      <c r="D2687" s="252" t="s">
        <v>148</v>
      </c>
      <c r="E2687" s="264" t="s">
        <v>1</v>
      </c>
      <c r="F2687" s="265" t="s">
        <v>150</v>
      </c>
      <c r="G2687" s="263"/>
      <c r="H2687" s="266">
        <v>20</v>
      </c>
      <c r="I2687" s="267"/>
      <c r="J2687" s="263"/>
      <c r="K2687" s="263"/>
      <c r="L2687" s="268"/>
      <c r="M2687" s="269"/>
      <c r="N2687" s="270"/>
      <c r="O2687" s="270"/>
      <c r="P2687" s="270"/>
      <c r="Q2687" s="270"/>
      <c r="R2687" s="270"/>
      <c r="S2687" s="270"/>
      <c r="T2687" s="271"/>
      <c r="AT2687" s="272" t="s">
        <v>148</v>
      </c>
      <c r="AU2687" s="272" t="s">
        <v>83</v>
      </c>
      <c r="AV2687" s="13" t="s">
        <v>146</v>
      </c>
      <c r="AW2687" s="13" t="s">
        <v>30</v>
      </c>
      <c r="AX2687" s="13" t="s">
        <v>81</v>
      </c>
      <c r="AY2687" s="272" t="s">
        <v>139</v>
      </c>
    </row>
    <row r="2688" spans="2:65" s="1" customFormat="1" ht="16.5" customHeight="1">
      <c r="B2688" s="38"/>
      <c r="C2688" s="237" t="s">
        <v>3273</v>
      </c>
      <c r="D2688" s="237" t="s">
        <v>141</v>
      </c>
      <c r="E2688" s="238" t="s">
        <v>3274</v>
      </c>
      <c r="F2688" s="239" t="s">
        <v>3275</v>
      </c>
      <c r="G2688" s="240" t="s">
        <v>247</v>
      </c>
      <c r="H2688" s="241">
        <v>1</v>
      </c>
      <c r="I2688" s="242"/>
      <c r="J2688" s="243">
        <f>ROUND(I2688*H2688,2)</f>
        <v>0</v>
      </c>
      <c r="K2688" s="239" t="s">
        <v>1</v>
      </c>
      <c r="L2688" s="43"/>
      <c r="M2688" s="244" t="s">
        <v>1</v>
      </c>
      <c r="N2688" s="245" t="s">
        <v>38</v>
      </c>
      <c r="O2688" s="86"/>
      <c r="P2688" s="246">
        <f>O2688*H2688</f>
        <v>0</v>
      </c>
      <c r="Q2688" s="246">
        <v>0</v>
      </c>
      <c r="R2688" s="246">
        <f>Q2688*H2688</f>
        <v>0</v>
      </c>
      <c r="S2688" s="246">
        <v>0</v>
      </c>
      <c r="T2688" s="247">
        <f>S2688*H2688</f>
        <v>0</v>
      </c>
      <c r="AR2688" s="248" t="s">
        <v>230</v>
      </c>
      <c r="AT2688" s="248" t="s">
        <v>141</v>
      </c>
      <c r="AU2688" s="248" t="s">
        <v>83</v>
      </c>
      <c r="AY2688" s="17" t="s">
        <v>139</v>
      </c>
      <c r="BE2688" s="249">
        <f>IF(N2688="základní",J2688,0)</f>
        <v>0</v>
      </c>
      <c r="BF2688" s="249">
        <f>IF(N2688="snížená",J2688,0)</f>
        <v>0</v>
      </c>
      <c r="BG2688" s="249">
        <f>IF(N2688="zákl. přenesená",J2688,0)</f>
        <v>0</v>
      </c>
      <c r="BH2688" s="249">
        <f>IF(N2688="sníž. přenesená",J2688,0)</f>
        <v>0</v>
      </c>
      <c r="BI2688" s="249">
        <f>IF(N2688="nulová",J2688,0)</f>
        <v>0</v>
      </c>
      <c r="BJ2688" s="17" t="s">
        <v>81</v>
      </c>
      <c r="BK2688" s="249">
        <f>ROUND(I2688*H2688,2)</f>
        <v>0</v>
      </c>
      <c r="BL2688" s="17" t="s">
        <v>230</v>
      </c>
      <c r="BM2688" s="248" t="s">
        <v>3276</v>
      </c>
    </row>
    <row r="2689" spans="2:65" s="1" customFormat="1" ht="16.5" customHeight="1">
      <c r="B2689" s="38"/>
      <c r="C2689" s="237" t="s">
        <v>3277</v>
      </c>
      <c r="D2689" s="237" t="s">
        <v>141</v>
      </c>
      <c r="E2689" s="238" t="s">
        <v>3278</v>
      </c>
      <c r="F2689" s="239" t="s">
        <v>3279</v>
      </c>
      <c r="G2689" s="240" t="s">
        <v>247</v>
      </c>
      <c r="H2689" s="241">
        <v>1</v>
      </c>
      <c r="I2689" s="242"/>
      <c r="J2689" s="243">
        <f>ROUND(I2689*H2689,2)</f>
        <v>0</v>
      </c>
      <c r="K2689" s="239" t="s">
        <v>1</v>
      </c>
      <c r="L2689" s="43"/>
      <c r="M2689" s="244" t="s">
        <v>1</v>
      </c>
      <c r="N2689" s="245" t="s">
        <v>38</v>
      </c>
      <c r="O2689" s="86"/>
      <c r="P2689" s="246">
        <f>O2689*H2689</f>
        <v>0</v>
      </c>
      <c r="Q2689" s="246">
        <v>0</v>
      </c>
      <c r="R2689" s="246">
        <f>Q2689*H2689</f>
        <v>0</v>
      </c>
      <c r="S2689" s="246">
        <v>0</v>
      </c>
      <c r="T2689" s="247">
        <f>S2689*H2689</f>
        <v>0</v>
      </c>
      <c r="AR2689" s="248" t="s">
        <v>230</v>
      </c>
      <c r="AT2689" s="248" t="s">
        <v>141</v>
      </c>
      <c r="AU2689" s="248" t="s">
        <v>83</v>
      </c>
      <c r="AY2689" s="17" t="s">
        <v>139</v>
      </c>
      <c r="BE2689" s="249">
        <f>IF(N2689="základní",J2689,0)</f>
        <v>0</v>
      </c>
      <c r="BF2689" s="249">
        <f>IF(N2689="snížená",J2689,0)</f>
        <v>0</v>
      </c>
      <c r="BG2689" s="249">
        <f>IF(N2689="zákl. přenesená",J2689,0)</f>
        <v>0</v>
      </c>
      <c r="BH2689" s="249">
        <f>IF(N2689="sníž. přenesená",J2689,0)</f>
        <v>0</v>
      </c>
      <c r="BI2689" s="249">
        <f>IF(N2689="nulová",J2689,0)</f>
        <v>0</v>
      </c>
      <c r="BJ2689" s="17" t="s">
        <v>81</v>
      </c>
      <c r="BK2689" s="249">
        <f>ROUND(I2689*H2689,2)</f>
        <v>0</v>
      </c>
      <c r="BL2689" s="17" t="s">
        <v>230</v>
      </c>
      <c r="BM2689" s="248" t="s">
        <v>3280</v>
      </c>
    </row>
    <row r="2690" spans="2:65" s="1" customFormat="1" ht="24" customHeight="1">
      <c r="B2690" s="38"/>
      <c r="C2690" s="237" t="s">
        <v>3281</v>
      </c>
      <c r="D2690" s="237" t="s">
        <v>141</v>
      </c>
      <c r="E2690" s="238" t="s">
        <v>3282</v>
      </c>
      <c r="F2690" s="239" t="s">
        <v>3283</v>
      </c>
      <c r="G2690" s="240" t="s">
        <v>292</v>
      </c>
      <c r="H2690" s="283"/>
      <c r="I2690" s="242"/>
      <c r="J2690" s="243">
        <f>ROUND(I2690*H2690,2)</f>
        <v>0</v>
      </c>
      <c r="K2690" s="239" t="s">
        <v>145</v>
      </c>
      <c r="L2690" s="43"/>
      <c r="M2690" s="244" t="s">
        <v>1</v>
      </c>
      <c r="N2690" s="245" t="s">
        <v>38</v>
      </c>
      <c r="O2690" s="86"/>
      <c r="P2690" s="246">
        <f>O2690*H2690</f>
        <v>0</v>
      </c>
      <c r="Q2690" s="246">
        <v>0</v>
      </c>
      <c r="R2690" s="246">
        <f>Q2690*H2690</f>
        <v>0</v>
      </c>
      <c r="S2690" s="246">
        <v>0</v>
      </c>
      <c r="T2690" s="247">
        <f>S2690*H2690</f>
        <v>0</v>
      </c>
      <c r="AR2690" s="248" t="s">
        <v>230</v>
      </c>
      <c r="AT2690" s="248" t="s">
        <v>141</v>
      </c>
      <c r="AU2690" s="248" t="s">
        <v>83</v>
      </c>
      <c r="AY2690" s="17" t="s">
        <v>139</v>
      </c>
      <c r="BE2690" s="249">
        <f>IF(N2690="základní",J2690,0)</f>
        <v>0</v>
      </c>
      <c r="BF2690" s="249">
        <f>IF(N2690="snížená",J2690,0)</f>
        <v>0</v>
      </c>
      <c r="BG2690" s="249">
        <f>IF(N2690="zákl. přenesená",J2690,0)</f>
        <v>0</v>
      </c>
      <c r="BH2690" s="249">
        <f>IF(N2690="sníž. přenesená",J2690,0)</f>
        <v>0</v>
      </c>
      <c r="BI2690" s="249">
        <f>IF(N2690="nulová",J2690,0)</f>
        <v>0</v>
      </c>
      <c r="BJ2690" s="17" t="s">
        <v>81</v>
      </c>
      <c r="BK2690" s="249">
        <f>ROUND(I2690*H2690,2)</f>
        <v>0</v>
      </c>
      <c r="BL2690" s="17" t="s">
        <v>230</v>
      </c>
      <c r="BM2690" s="248" t="s">
        <v>3284</v>
      </c>
    </row>
    <row r="2691" spans="2:65" s="1" customFormat="1" ht="24" customHeight="1">
      <c r="B2691" s="38"/>
      <c r="C2691" s="237" t="s">
        <v>3285</v>
      </c>
      <c r="D2691" s="237" t="s">
        <v>141</v>
      </c>
      <c r="E2691" s="238" t="s">
        <v>3286</v>
      </c>
      <c r="F2691" s="239" t="s">
        <v>3287</v>
      </c>
      <c r="G2691" s="240" t="s">
        <v>292</v>
      </c>
      <c r="H2691" s="283"/>
      <c r="I2691" s="242"/>
      <c r="J2691" s="243">
        <f>ROUND(I2691*H2691,2)</f>
        <v>0</v>
      </c>
      <c r="K2691" s="239" t="s">
        <v>145</v>
      </c>
      <c r="L2691" s="43"/>
      <c r="M2691" s="244" t="s">
        <v>1</v>
      </c>
      <c r="N2691" s="245" t="s">
        <v>38</v>
      </c>
      <c r="O2691" s="86"/>
      <c r="P2691" s="246">
        <f>O2691*H2691</f>
        <v>0</v>
      </c>
      <c r="Q2691" s="246">
        <v>0</v>
      </c>
      <c r="R2691" s="246">
        <f>Q2691*H2691</f>
        <v>0</v>
      </c>
      <c r="S2691" s="246">
        <v>0</v>
      </c>
      <c r="T2691" s="247">
        <f>S2691*H2691</f>
        <v>0</v>
      </c>
      <c r="AR2691" s="248" t="s">
        <v>230</v>
      </c>
      <c r="AT2691" s="248" t="s">
        <v>141</v>
      </c>
      <c r="AU2691" s="248" t="s">
        <v>83</v>
      </c>
      <c r="AY2691" s="17" t="s">
        <v>139</v>
      </c>
      <c r="BE2691" s="249">
        <f>IF(N2691="základní",J2691,0)</f>
        <v>0</v>
      </c>
      <c r="BF2691" s="249">
        <f>IF(N2691="snížená",J2691,0)</f>
        <v>0</v>
      </c>
      <c r="BG2691" s="249">
        <f>IF(N2691="zákl. přenesená",J2691,0)</f>
        <v>0</v>
      </c>
      <c r="BH2691" s="249">
        <f>IF(N2691="sníž. přenesená",J2691,0)</f>
        <v>0</v>
      </c>
      <c r="BI2691" s="249">
        <f>IF(N2691="nulová",J2691,0)</f>
        <v>0</v>
      </c>
      <c r="BJ2691" s="17" t="s">
        <v>81</v>
      </c>
      <c r="BK2691" s="249">
        <f>ROUND(I2691*H2691,2)</f>
        <v>0</v>
      </c>
      <c r="BL2691" s="17" t="s">
        <v>230</v>
      </c>
      <c r="BM2691" s="248" t="s">
        <v>3288</v>
      </c>
    </row>
    <row r="2692" spans="2:63" s="11" customFormat="1" ht="22.8" customHeight="1">
      <c r="B2692" s="221"/>
      <c r="C2692" s="222"/>
      <c r="D2692" s="223" t="s">
        <v>72</v>
      </c>
      <c r="E2692" s="235" t="s">
        <v>3289</v>
      </c>
      <c r="F2692" s="235" t="s">
        <v>3290</v>
      </c>
      <c r="G2692" s="222"/>
      <c r="H2692" s="222"/>
      <c r="I2692" s="225"/>
      <c r="J2692" s="236">
        <f>BK2692</f>
        <v>0</v>
      </c>
      <c r="K2692" s="222"/>
      <c r="L2692" s="227"/>
      <c r="M2692" s="228"/>
      <c r="N2692" s="229"/>
      <c r="O2692" s="229"/>
      <c r="P2692" s="230">
        <f>SUM(P2693:P2803)</f>
        <v>0</v>
      </c>
      <c r="Q2692" s="229"/>
      <c r="R2692" s="230">
        <f>SUM(R2693:R2803)</f>
        <v>0.9463494999999997</v>
      </c>
      <c r="S2692" s="229"/>
      <c r="T2692" s="231">
        <f>SUM(T2693:T2803)</f>
        <v>0</v>
      </c>
      <c r="AR2692" s="232" t="s">
        <v>83</v>
      </c>
      <c r="AT2692" s="233" t="s">
        <v>72</v>
      </c>
      <c r="AU2692" s="233" t="s">
        <v>81</v>
      </c>
      <c r="AY2692" s="232" t="s">
        <v>139</v>
      </c>
      <c r="BK2692" s="234">
        <f>SUM(BK2693:BK2803)</f>
        <v>0</v>
      </c>
    </row>
    <row r="2693" spans="2:65" s="1" customFormat="1" ht="24" customHeight="1">
      <c r="B2693" s="38"/>
      <c r="C2693" s="237" t="s">
        <v>3291</v>
      </c>
      <c r="D2693" s="237" t="s">
        <v>141</v>
      </c>
      <c r="E2693" s="238" t="s">
        <v>3292</v>
      </c>
      <c r="F2693" s="239" t="s">
        <v>3293</v>
      </c>
      <c r="G2693" s="240" t="s">
        <v>171</v>
      </c>
      <c r="H2693" s="241">
        <v>66.4</v>
      </c>
      <c r="I2693" s="242"/>
      <c r="J2693" s="243">
        <f>ROUND(I2693*H2693,2)</f>
        <v>0</v>
      </c>
      <c r="K2693" s="239" t="s">
        <v>145</v>
      </c>
      <c r="L2693" s="43"/>
      <c r="M2693" s="244" t="s">
        <v>1</v>
      </c>
      <c r="N2693" s="245" t="s">
        <v>38</v>
      </c>
      <c r="O2693" s="86"/>
      <c r="P2693" s="246">
        <f>O2693*H2693</f>
        <v>0</v>
      </c>
      <c r="Q2693" s="246">
        <v>0.0004</v>
      </c>
      <c r="R2693" s="246">
        <f>Q2693*H2693</f>
        <v>0.026560000000000004</v>
      </c>
      <c r="S2693" s="246">
        <v>0</v>
      </c>
      <c r="T2693" s="247">
        <f>S2693*H2693</f>
        <v>0</v>
      </c>
      <c r="AR2693" s="248" t="s">
        <v>230</v>
      </c>
      <c r="AT2693" s="248" t="s">
        <v>141</v>
      </c>
      <c r="AU2693" s="248" t="s">
        <v>83</v>
      </c>
      <c r="AY2693" s="17" t="s">
        <v>139</v>
      </c>
      <c r="BE2693" s="249">
        <f>IF(N2693="základní",J2693,0)</f>
        <v>0</v>
      </c>
      <c r="BF2693" s="249">
        <f>IF(N2693="snížená",J2693,0)</f>
        <v>0</v>
      </c>
      <c r="BG2693" s="249">
        <f>IF(N2693="zákl. přenesená",J2693,0)</f>
        <v>0</v>
      </c>
      <c r="BH2693" s="249">
        <f>IF(N2693="sníž. přenesená",J2693,0)</f>
        <v>0</v>
      </c>
      <c r="BI2693" s="249">
        <f>IF(N2693="nulová",J2693,0)</f>
        <v>0</v>
      </c>
      <c r="BJ2693" s="17" t="s">
        <v>81</v>
      </c>
      <c r="BK2693" s="249">
        <f>ROUND(I2693*H2693,2)</f>
        <v>0</v>
      </c>
      <c r="BL2693" s="17" t="s">
        <v>230</v>
      </c>
      <c r="BM2693" s="248" t="s">
        <v>3294</v>
      </c>
    </row>
    <row r="2694" spans="2:51" s="14" customFormat="1" ht="12">
      <c r="B2694" s="289"/>
      <c r="C2694" s="290"/>
      <c r="D2694" s="252" t="s">
        <v>148</v>
      </c>
      <c r="E2694" s="291" t="s">
        <v>1</v>
      </c>
      <c r="F2694" s="292" t="s">
        <v>1646</v>
      </c>
      <c r="G2694" s="290"/>
      <c r="H2694" s="291" t="s">
        <v>1</v>
      </c>
      <c r="I2694" s="293"/>
      <c r="J2694" s="290"/>
      <c r="K2694" s="290"/>
      <c r="L2694" s="294"/>
      <c r="M2694" s="295"/>
      <c r="N2694" s="296"/>
      <c r="O2694" s="296"/>
      <c r="P2694" s="296"/>
      <c r="Q2694" s="296"/>
      <c r="R2694" s="296"/>
      <c r="S2694" s="296"/>
      <c r="T2694" s="297"/>
      <c r="AT2694" s="298" t="s">
        <v>148</v>
      </c>
      <c r="AU2694" s="298" t="s">
        <v>83</v>
      </c>
      <c r="AV2694" s="14" t="s">
        <v>81</v>
      </c>
      <c r="AW2694" s="14" t="s">
        <v>30</v>
      </c>
      <c r="AX2694" s="14" t="s">
        <v>73</v>
      </c>
      <c r="AY2694" s="298" t="s">
        <v>139</v>
      </c>
    </row>
    <row r="2695" spans="2:51" s="12" customFormat="1" ht="12">
      <c r="B2695" s="250"/>
      <c r="C2695" s="251"/>
      <c r="D2695" s="252" t="s">
        <v>148</v>
      </c>
      <c r="E2695" s="253" t="s">
        <v>1</v>
      </c>
      <c r="F2695" s="254" t="s">
        <v>3295</v>
      </c>
      <c r="G2695" s="251"/>
      <c r="H2695" s="255">
        <v>21.8</v>
      </c>
      <c r="I2695" s="256"/>
      <c r="J2695" s="251"/>
      <c r="K2695" s="251"/>
      <c r="L2695" s="257"/>
      <c r="M2695" s="258"/>
      <c r="N2695" s="259"/>
      <c r="O2695" s="259"/>
      <c r="P2695" s="259"/>
      <c r="Q2695" s="259"/>
      <c r="R2695" s="259"/>
      <c r="S2695" s="259"/>
      <c r="T2695" s="260"/>
      <c r="AT2695" s="261" t="s">
        <v>148</v>
      </c>
      <c r="AU2695" s="261" t="s">
        <v>83</v>
      </c>
      <c r="AV2695" s="12" t="s">
        <v>83</v>
      </c>
      <c r="AW2695" s="12" t="s">
        <v>30</v>
      </c>
      <c r="AX2695" s="12" t="s">
        <v>73</v>
      </c>
      <c r="AY2695" s="261" t="s">
        <v>139</v>
      </c>
    </row>
    <row r="2696" spans="2:51" s="12" customFormat="1" ht="12">
      <c r="B2696" s="250"/>
      <c r="C2696" s="251"/>
      <c r="D2696" s="252" t="s">
        <v>148</v>
      </c>
      <c r="E2696" s="253" t="s">
        <v>1</v>
      </c>
      <c r="F2696" s="254" t="s">
        <v>3296</v>
      </c>
      <c r="G2696" s="251"/>
      <c r="H2696" s="255">
        <v>14</v>
      </c>
      <c r="I2696" s="256"/>
      <c r="J2696" s="251"/>
      <c r="K2696" s="251"/>
      <c r="L2696" s="257"/>
      <c r="M2696" s="258"/>
      <c r="N2696" s="259"/>
      <c r="O2696" s="259"/>
      <c r="P2696" s="259"/>
      <c r="Q2696" s="259"/>
      <c r="R2696" s="259"/>
      <c r="S2696" s="259"/>
      <c r="T2696" s="260"/>
      <c r="AT2696" s="261" t="s">
        <v>148</v>
      </c>
      <c r="AU2696" s="261" t="s">
        <v>83</v>
      </c>
      <c r="AV2696" s="12" t="s">
        <v>83</v>
      </c>
      <c r="AW2696" s="12" t="s">
        <v>30</v>
      </c>
      <c r="AX2696" s="12" t="s">
        <v>73</v>
      </c>
      <c r="AY2696" s="261" t="s">
        <v>139</v>
      </c>
    </row>
    <row r="2697" spans="2:51" s="14" customFormat="1" ht="12">
      <c r="B2697" s="289"/>
      <c r="C2697" s="290"/>
      <c r="D2697" s="252" t="s">
        <v>148</v>
      </c>
      <c r="E2697" s="291" t="s">
        <v>1</v>
      </c>
      <c r="F2697" s="292" t="s">
        <v>1650</v>
      </c>
      <c r="G2697" s="290"/>
      <c r="H2697" s="291" t="s">
        <v>1</v>
      </c>
      <c r="I2697" s="293"/>
      <c r="J2697" s="290"/>
      <c r="K2697" s="290"/>
      <c r="L2697" s="294"/>
      <c r="M2697" s="295"/>
      <c r="N2697" s="296"/>
      <c r="O2697" s="296"/>
      <c r="P2697" s="296"/>
      <c r="Q2697" s="296"/>
      <c r="R2697" s="296"/>
      <c r="S2697" s="296"/>
      <c r="T2697" s="297"/>
      <c r="AT2697" s="298" t="s">
        <v>148</v>
      </c>
      <c r="AU2697" s="298" t="s">
        <v>83</v>
      </c>
      <c r="AV2697" s="14" t="s">
        <v>81</v>
      </c>
      <c r="AW2697" s="14" t="s">
        <v>30</v>
      </c>
      <c r="AX2697" s="14" t="s">
        <v>73</v>
      </c>
      <c r="AY2697" s="298" t="s">
        <v>139</v>
      </c>
    </row>
    <row r="2698" spans="2:51" s="12" customFormat="1" ht="12">
      <c r="B2698" s="250"/>
      <c r="C2698" s="251"/>
      <c r="D2698" s="252" t="s">
        <v>148</v>
      </c>
      <c r="E2698" s="253" t="s">
        <v>1</v>
      </c>
      <c r="F2698" s="254" t="s">
        <v>3297</v>
      </c>
      <c r="G2698" s="251"/>
      <c r="H2698" s="255">
        <v>10.2</v>
      </c>
      <c r="I2698" s="256"/>
      <c r="J2698" s="251"/>
      <c r="K2698" s="251"/>
      <c r="L2698" s="257"/>
      <c r="M2698" s="258"/>
      <c r="N2698" s="259"/>
      <c r="O2698" s="259"/>
      <c r="P2698" s="259"/>
      <c r="Q2698" s="259"/>
      <c r="R2698" s="259"/>
      <c r="S2698" s="259"/>
      <c r="T2698" s="260"/>
      <c r="AT2698" s="261" t="s">
        <v>148</v>
      </c>
      <c r="AU2698" s="261" t="s">
        <v>83</v>
      </c>
      <c r="AV2698" s="12" t="s">
        <v>83</v>
      </c>
      <c r="AW2698" s="12" t="s">
        <v>30</v>
      </c>
      <c r="AX2698" s="12" t="s">
        <v>73</v>
      </c>
      <c r="AY2698" s="261" t="s">
        <v>139</v>
      </c>
    </row>
    <row r="2699" spans="2:51" s="12" customFormat="1" ht="12">
      <c r="B2699" s="250"/>
      <c r="C2699" s="251"/>
      <c r="D2699" s="252" t="s">
        <v>148</v>
      </c>
      <c r="E2699" s="253" t="s">
        <v>1</v>
      </c>
      <c r="F2699" s="254" t="s">
        <v>3298</v>
      </c>
      <c r="G2699" s="251"/>
      <c r="H2699" s="255">
        <v>17.1</v>
      </c>
      <c r="I2699" s="256"/>
      <c r="J2699" s="251"/>
      <c r="K2699" s="251"/>
      <c r="L2699" s="257"/>
      <c r="M2699" s="258"/>
      <c r="N2699" s="259"/>
      <c r="O2699" s="259"/>
      <c r="P2699" s="259"/>
      <c r="Q2699" s="259"/>
      <c r="R2699" s="259"/>
      <c r="S2699" s="259"/>
      <c r="T2699" s="260"/>
      <c r="AT2699" s="261" t="s">
        <v>148</v>
      </c>
      <c r="AU2699" s="261" t="s">
        <v>83</v>
      </c>
      <c r="AV2699" s="12" t="s">
        <v>83</v>
      </c>
      <c r="AW2699" s="12" t="s">
        <v>30</v>
      </c>
      <c r="AX2699" s="12" t="s">
        <v>73</v>
      </c>
      <c r="AY2699" s="261" t="s">
        <v>139</v>
      </c>
    </row>
    <row r="2700" spans="2:51" s="12" customFormat="1" ht="12">
      <c r="B2700" s="250"/>
      <c r="C2700" s="251"/>
      <c r="D2700" s="252" t="s">
        <v>148</v>
      </c>
      <c r="E2700" s="253" t="s">
        <v>1</v>
      </c>
      <c r="F2700" s="254" t="s">
        <v>3299</v>
      </c>
      <c r="G2700" s="251"/>
      <c r="H2700" s="255">
        <v>1.2</v>
      </c>
      <c r="I2700" s="256"/>
      <c r="J2700" s="251"/>
      <c r="K2700" s="251"/>
      <c r="L2700" s="257"/>
      <c r="M2700" s="258"/>
      <c r="N2700" s="259"/>
      <c r="O2700" s="259"/>
      <c r="P2700" s="259"/>
      <c r="Q2700" s="259"/>
      <c r="R2700" s="259"/>
      <c r="S2700" s="259"/>
      <c r="T2700" s="260"/>
      <c r="AT2700" s="261" t="s">
        <v>148</v>
      </c>
      <c r="AU2700" s="261" t="s">
        <v>83</v>
      </c>
      <c r="AV2700" s="12" t="s">
        <v>83</v>
      </c>
      <c r="AW2700" s="12" t="s">
        <v>30</v>
      </c>
      <c r="AX2700" s="12" t="s">
        <v>73</v>
      </c>
      <c r="AY2700" s="261" t="s">
        <v>139</v>
      </c>
    </row>
    <row r="2701" spans="2:51" s="12" customFormat="1" ht="12">
      <c r="B2701" s="250"/>
      <c r="C2701" s="251"/>
      <c r="D2701" s="252" t="s">
        <v>148</v>
      </c>
      <c r="E2701" s="253" t="s">
        <v>1</v>
      </c>
      <c r="F2701" s="254" t="s">
        <v>3300</v>
      </c>
      <c r="G2701" s="251"/>
      <c r="H2701" s="255">
        <v>2.1</v>
      </c>
      <c r="I2701" s="256"/>
      <c r="J2701" s="251"/>
      <c r="K2701" s="251"/>
      <c r="L2701" s="257"/>
      <c r="M2701" s="258"/>
      <c r="N2701" s="259"/>
      <c r="O2701" s="259"/>
      <c r="P2701" s="259"/>
      <c r="Q2701" s="259"/>
      <c r="R2701" s="259"/>
      <c r="S2701" s="259"/>
      <c r="T2701" s="260"/>
      <c r="AT2701" s="261" t="s">
        <v>148</v>
      </c>
      <c r="AU2701" s="261" t="s">
        <v>83</v>
      </c>
      <c r="AV2701" s="12" t="s">
        <v>83</v>
      </c>
      <c r="AW2701" s="12" t="s">
        <v>30</v>
      </c>
      <c r="AX2701" s="12" t="s">
        <v>73</v>
      </c>
      <c r="AY2701" s="261" t="s">
        <v>139</v>
      </c>
    </row>
    <row r="2702" spans="2:51" s="13" customFormat="1" ht="12">
      <c r="B2702" s="262"/>
      <c r="C2702" s="263"/>
      <c r="D2702" s="252" t="s">
        <v>148</v>
      </c>
      <c r="E2702" s="264" t="s">
        <v>1</v>
      </c>
      <c r="F2702" s="265" t="s">
        <v>150</v>
      </c>
      <c r="G2702" s="263"/>
      <c r="H2702" s="266">
        <v>66.39999999999999</v>
      </c>
      <c r="I2702" s="267"/>
      <c r="J2702" s="263"/>
      <c r="K2702" s="263"/>
      <c r="L2702" s="268"/>
      <c r="M2702" s="269"/>
      <c r="N2702" s="270"/>
      <c r="O2702" s="270"/>
      <c r="P2702" s="270"/>
      <c r="Q2702" s="270"/>
      <c r="R2702" s="270"/>
      <c r="S2702" s="270"/>
      <c r="T2702" s="271"/>
      <c r="AT2702" s="272" t="s">
        <v>148</v>
      </c>
      <c r="AU2702" s="272" t="s">
        <v>83</v>
      </c>
      <c r="AV2702" s="13" t="s">
        <v>146</v>
      </c>
      <c r="AW2702" s="13" t="s">
        <v>30</v>
      </c>
      <c r="AX2702" s="13" t="s">
        <v>81</v>
      </c>
      <c r="AY2702" s="272" t="s">
        <v>139</v>
      </c>
    </row>
    <row r="2703" spans="2:65" s="1" customFormat="1" ht="24" customHeight="1">
      <c r="B2703" s="38"/>
      <c r="C2703" s="237" t="s">
        <v>3301</v>
      </c>
      <c r="D2703" s="237" t="s">
        <v>141</v>
      </c>
      <c r="E2703" s="238" t="s">
        <v>3302</v>
      </c>
      <c r="F2703" s="239" t="s">
        <v>3303</v>
      </c>
      <c r="G2703" s="240" t="s">
        <v>171</v>
      </c>
      <c r="H2703" s="241">
        <v>39.85</v>
      </c>
      <c r="I2703" s="242"/>
      <c r="J2703" s="243">
        <f>ROUND(I2703*H2703,2)</f>
        <v>0</v>
      </c>
      <c r="K2703" s="239" t="s">
        <v>145</v>
      </c>
      <c r="L2703" s="43"/>
      <c r="M2703" s="244" t="s">
        <v>1</v>
      </c>
      <c r="N2703" s="245" t="s">
        <v>38</v>
      </c>
      <c r="O2703" s="86"/>
      <c r="P2703" s="246">
        <f>O2703*H2703</f>
        <v>0</v>
      </c>
      <c r="Q2703" s="246">
        <v>0.00066</v>
      </c>
      <c r="R2703" s="246">
        <f>Q2703*H2703</f>
        <v>0.026301</v>
      </c>
      <c r="S2703" s="246">
        <v>0</v>
      </c>
      <c r="T2703" s="247">
        <f>S2703*H2703</f>
        <v>0</v>
      </c>
      <c r="AR2703" s="248" t="s">
        <v>230</v>
      </c>
      <c r="AT2703" s="248" t="s">
        <v>141</v>
      </c>
      <c r="AU2703" s="248" t="s">
        <v>83</v>
      </c>
      <c r="AY2703" s="17" t="s">
        <v>139</v>
      </c>
      <c r="BE2703" s="249">
        <f>IF(N2703="základní",J2703,0)</f>
        <v>0</v>
      </c>
      <c r="BF2703" s="249">
        <f>IF(N2703="snížená",J2703,0)</f>
        <v>0</v>
      </c>
      <c r="BG2703" s="249">
        <f>IF(N2703="zákl. přenesená",J2703,0)</f>
        <v>0</v>
      </c>
      <c r="BH2703" s="249">
        <f>IF(N2703="sníž. přenesená",J2703,0)</f>
        <v>0</v>
      </c>
      <c r="BI2703" s="249">
        <f>IF(N2703="nulová",J2703,0)</f>
        <v>0</v>
      </c>
      <c r="BJ2703" s="17" t="s">
        <v>81</v>
      </c>
      <c r="BK2703" s="249">
        <f>ROUND(I2703*H2703,2)</f>
        <v>0</v>
      </c>
      <c r="BL2703" s="17" t="s">
        <v>230</v>
      </c>
      <c r="BM2703" s="248" t="s">
        <v>3304</v>
      </c>
    </row>
    <row r="2704" spans="2:51" s="14" customFormat="1" ht="12">
      <c r="B2704" s="289"/>
      <c r="C2704" s="290"/>
      <c r="D2704" s="252" t="s">
        <v>148</v>
      </c>
      <c r="E2704" s="291" t="s">
        <v>1</v>
      </c>
      <c r="F2704" s="292" t="s">
        <v>1646</v>
      </c>
      <c r="G2704" s="290"/>
      <c r="H2704" s="291" t="s">
        <v>1</v>
      </c>
      <c r="I2704" s="293"/>
      <c r="J2704" s="290"/>
      <c r="K2704" s="290"/>
      <c r="L2704" s="294"/>
      <c r="M2704" s="295"/>
      <c r="N2704" s="296"/>
      <c r="O2704" s="296"/>
      <c r="P2704" s="296"/>
      <c r="Q2704" s="296"/>
      <c r="R2704" s="296"/>
      <c r="S2704" s="296"/>
      <c r="T2704" s="297"/>
      <c r="AT2704" s="298" t="s">
        <v>148</v>
      </c>
      <c r="AU2704" s="298" t="s">
        <v>83</v>
      </c>
      <c r="AV2704" s="14" t="s">
        <v>81</v>
      </c>
      <c r="AW2704" s="14" t="s">
        <v>30</v>
      </c>
      <c r="AX2704" s="14" t="s">
        <v>73</v>
      </c>
      <c r="AY2704" s="298" t="s">
        <v>139</v>
      </c>
    </row>
    <row r="2705" spans="2:51" s="12" customFormat="1" ht="12">
      <c r="B2705" s="250"/>
      <c r="C2705" s="251"/>
      <c r="D2705" s="252" t="s">
        <v>148</v>
      </c>
      <c r="E2705" s="253" t="s">
        <v>1</v>
      </c>
      <c r="F2705" s="254" t="s">
        <v>3305</v>
      </c>
      <c r="G2705" s="251"/>
      <c r="H2705" s="255">
        <v>3.9</v>
      </c>
      <c r="I2705" s="256"/>
      <c r="J2705" s="251"/>
      <c r="K2705" s="251"/>
      <c r="L2705" s="257"/>
      <c r="M2705" s="258"/>
      <c r="N2705" s="259"/>
      <c r="O2705" s="259"/>
      <c r="P2705" s="259"/>
      <c r="Q2705" s="259"/>
      <c r="R2705" s="259"/>
      <c r="S2705" s="259"/>
      <c r="T2705" s="260"/>
      <c r="AT2705" s="261" t="s">
        <v>148</v>
      </c>
      <c r="AU2705" s="261" t="s">
        <v>83</v>
      </c>
      <c r="AV2705" s="12" t="s">
        <v>83</v>
      </c>
      <c r="AW2705" s="12" t="s">
        <v>30</v>
      </c>
      <c r="AX2705" s="12" t="s">
        <v>73</v>
      </c>
      <c r="AY2705" s="261" t="s">
        <v>139</v>
      </c>
    </row>
    <row r="2706" spans="2:51" s="12" customFormat="1" ht="12">
      <c r="B2706" s="250"/>
      <c r="C2706" s="251"/>
      <c r="D2706" s="252" t="s">
        <v>148</v>
      </c>
      <c r="E2706" s="253" t="s">
        <v>1</v>
      </c>
      <c r="F2706" s="254" t="s">
        <v>3306</v>
      </c>
      <c r="G2706" s="251"/>
      <c r="H2706" s="255">
        <v>9.2</v>
      </c>
      <c r="I2706" s="256"/>
      <c r="J2706" s="251"/>
      <c r="K2706" s="251"/>
      <c r="L2706" s="257"/>
      <c r="M2706" s="258"/>
      <c r="N2706" s="259"/>
      <c r="O2706" s="259"/>
      <c r="P2706" s="259"/>
      <c r="Q2706" s="259"/>
      <c r="R2706" s="259"/>
      <c r="S2706" s="259"/>
      <c r="T2706" s="260"/>
      <c r="AT2706" s="261" t="s">
        <v>148</v>
      </c>
      <c r="AU2706" s="261" t="s">
        <v>83</v>
      </c>
      <c r="AV2706" s="12" t="s">
        <v>83</v>
      </c>
      <c r="AW2706" s="12" t="s">
        <v>30</v>
      </c>
      <c r="AX2706" s="12" t="s">
        <v>73</v>
      </c>
      <c r="AY2706" s="261" t="s">
        <v>139</v>
      </c>
    </row>
    <row r="2707" spans="2:51" s="12" customFormat="1" ht="12">
      <c r="B2707" s="250"/>
      <c r="C2707" s="251"/>
      <c r="D2707" s="252" t="s">
        <v>148</v>
      </c>
      <c r="E2707" s="253" t="s">
        <v>1</v>
      </c>
      <c r="F2707" s="254" t="s">
        <v>3307</v>
      </c>
      <c r="G2707" s="251"/>
      <c r="H2707" s="255">
        <v>2.8</v>
      </c>
      <c r="I2707" s="256"/>
      <c r="J2707" s="251"/>
      <c r="K2707" s="251"/>
      <c r="L2707" s="257"/>
      <c r="M2707" s="258"/>
      <c r="N2707" s="259"/>
      <c r="O2707" s="259"/>
      <c r="P2707" s="259"/>
      <c r="Q2707" s="259"/>
      <c r="R2707" s="259"/>
      <c r="S2707" s="259"/>
      <c r="T2707" s="260"/>
      <c r="AT2707" s="261" t="s">
        <v>148</v>
      </c>
      <c r="AU2707" s="261" t="s">
        <v>83</v>
      </c>
      <c r="AV2707" s="12" t="s">
        <v>83</v>
      </c>
      <c r="AW2707" s="12" t="s">
        <v>30</v>
      </c>
      <c r="AX2707" s="12" t="s">
        <v>73</v>
      </c>
      <c r="AY2707" s="261" t="s">
        <v>139</v>
      </c>
    </row>
    <row r="2708" spans="2:51" s="12" customFormat="1" ht="12">
      <c r="B2708" s="250"/>
      <c r="C2708" s="251"/>
      <c r="D2708" s="252" t="s">
        <v>148</v>
      </c>
      <c r="E2708" s="253" t="s">
        <v>1</v>
      </c>
      <c r="F2708" s="254" t="s">
        <v>3308</v>
      </c>
      <c r="G2708" s="251"/>
      <c r="H2708" s="255">
        <v>2.4</v>
      </c>
      <c r="I2708" s="256"/>
      <c r="J2708" s="251"/>
      <c r="K2708" s="251"/>
      <c r="L2708" s="257"/>
      <c r="M2708" s="258"/>
      <c r="N2708" s="259"/>
      <c r="O2708" s="259"/>
      <c r="P2708" s="259"/>
      <c r="Q2708" s="259"/>
      <c r="R2708" s="259"/>
      <c r="S2708" s="259"/>
      <c r="T2708" s="260"/>
      <c r="AT2708" s="261" t="s">
        <v>148</v>
      </c>
      <c r="AU2708" s="261" t="s">
        <v>83</v>
      </c>
      <c r="AV2708" s="12" t="s">
        <v>83</v>
      </c>
      <c r="AW2708" s="12" t="s">
        <v>30</v>
      </c>
      <c r="AX2708" s="12" t="s">
        <v>73</v>
      </c>
      <c r="AY2708" s="261" t="s">
        <v>139</v>
      </c>
    </row>
    <row r="2709" spans="2:51" s="14" customFormat="1" ht="12">
      <c r="B2709" s="289"/>
      <c r="C2709" s="290"/>
      <c r="D2709" s="252" t="s">
        <v>148</v>
      </c>
      <c r="E2709" s="291" t="s">
        <v>1</v>
      </c>
      <c r="F2709" s="292" t="s">
        <v>1650</v>
      </c>
      <c r="G2709" s="290"/>
      <c r="H2709" s="291" t="s">
        <v>1</v>
      </c>
      <c r="I2709" s="293"/>
      <c r="J2709" s="290"/>
      <c r="K2709" s="290"/>
      <c r="L2709" s="294"/>
      <c r="M2709" s="295"/>
      <c r="N2709" s="296"/>
      <c r="O2709" s="296"/>
      <c r="P2709" s="296"/>
      <c r="Q2709" s="296"/>
      <c r="R2709" s="296"/>
      <c r="S2709" s="296"/>
      <c r="T2709" s="297"/>
      <c r="AT2709" s="298" t="s">
        <v>148</v>
      </c>
      <c r="AU2709" s="298" t="s">
        <v>83</v>
      </c>
      <c r="AV2709" s="14" t="s">
        <v>81</v>
      </c>
      <c r="AW2709" s="14" t="s">
        <v>30</v>
      </c>
      <c r="AX2709" s="14" t="s">
        <v>73</v>
      </c>
      <c r="AY2709" s="298" t="s">
        <v>139</v>
      </c>
    </row>
    <row r="2710" spans="2:51" s="12" customFormat="1" ht="12">
      <c r="B2710" s="250"/>
      <c r="C2710" s="251"/>
      <c r="D2710" s="252" t="s">
        <v>148</v>
      </c>
      <c r="E2710" s="253" t="s">
        <v>1</v>
      </c>
      <c r="F2710" s="254" t="s">
        <v>3309</v>
      </c>
      <c r="G2710" s="251"/>
      <c r="H2710" s="255">
        <v>21.55</v>
      </c>
      <c r="I2710" s="256"/>
      <c r="J2710" s="251"/>
      <c r="K2710" s="251"/>
      <c r="L2710" s="257"/>
      <c r="M2710" s="258"/>
      <c r="N2710" s="259"/>
      <c r="O2710" s="259"/>
      <c r="P2710" s="259"/>
      <c r="Q2710" s="259"/>
      <c r="R2710" s="259"/>
      <c r="S2710" s="259"/>
      <c r="T2710" s="260"/>
      <c r="AT2710" s="261" t="s">
        <v>148</v>
      </c>
      <c r="AU2710" s="261" t="s">
        <v>83</v>
      </c>
      <c r="AV2710" s="12" t="s">
        <v>83</v>
      </c>
      <c r="AW2710" s="12" t="s">
        <v>30</v>
      </c>
      <c r="AX2710" s="12" t="s">
        <v>73</v>
      </c>
      <c r="AY2710" s="261" t="s">
        <v>139</v>
      </c>
    </row>
    <row r="2711" spans="2:51" s="13" customFormat="1" ht="12">
      <c r="B2711" s="262"/>
      <c r="C2711" s="263"/>
      <c r="D2711" s="252" t="s">
        <v>148</v>
      </c>
      <c r="E2711" s="264" t="s">
        <v>1</v>
      </c>
      <c r="F2711" s="265" t="s">
        <v>150</v>
      </c>
      <c r="G2711" s="263"/>
      <c r="H2711" s="266">
        <v>39.849999999999994</v>
      </c>
      <c r="I2711" s="267"/>
      <c r="J2711" s="263"/>
      <c r="K2711" s="263"/>
      <c r="L2711" s="268"/>
      <c r="M2711" s="269"/>
      <c r="N2711" s="270"/>
      <c r="O2711" s="270"/>
      <c r="P2711" s="270"/>
      <c r="Q2711" s="270"/>
      <c r="R2711" s="270"/>
      <c r="S2711" s="270"/>
      <c r="T2711" s="271"/>
      <c r="AT2711" s="272" t="s">
        <v>148</v>
      </c>
      <c r="AU2711" s="272" t="s">
        <v>83</v>
      </c>
      <c r="AV2711" s="13" t="s">
        <v>146</v>
      </c>
      <c r="AW2711" s="13" t="s">
        <v>30</v>
      </c>
      <c r="AX2711" s="13" t="s">
        <v>81</v>
      </c>
      <c r="AY2711" s="272" t="s">
        <v>139</v>
      </c>
    </row>
    <row r="2712" spans="2:65" s="1" customFormat="1" ht="24" customHeight="1">
      <c r="B2712" s="38"/>
      <c r="C2712" s="237" t="s">
        <v>3310</v>
      </c>
      <c r="D2712" s="237" t="s">
        <v>141</v>
      </c>
      <c r="E2712" s="238" t="s">
        <v>3311</v>
      </c>
      <c r="F2712" s="239" t="s">
        <v>3312</v>
      </c>
      <c r="G2712" s="240" t="s">
        <v>171</v>
      </c>
      <c r="H2712" s="241">
        <v>30.45</v>
      </c>
      <c r="I2712" s="242"/>
      <c r="J2712" s="243">
        <f>ROUND(I2712*H2712,2)</f>
        <v>0</v>
      </c>
      <c r="K2712" s="239" t="s">
        <v>145</v>
      </c>
      <c r="L2712" s="43"/>
      <c r="M2712" s="244" t="s">
        <v>1</v>
      </c>
      <c r="N2712" s="245" t="s">
        <v>38</v>
      </c>
      <c r="O2712" s="86"/>
      <c r="P2712" s="246">
        <f>O2712*H2712</f>
        <v>0</v>
      </c>
      <c r="Q2712" s="246">
        <v>0.00091</v>
      </c>
      <c r="R2712" s="246">
        <f>Q2712*H2712</f>
        <v>0.027709499999999998</v>
      </c>
      <c r="S2712" s="246">
        <v>0</v>
      </c>
      <c r="T2712" s="247">
        <f>S2712*H2712</f>
        <v>0</v>
      </c>
      <c r="AR2712" s="248" t="s">
        <v>230</v>
      </c>
      <c r="AT2712" s="248" t="s">
        <v>141</v>
      </c>
      <c r="AU2712" s="248" t="s">
        <v>83</v>
      </c>
      <c r="AY2712" s="17" t="s">
        <v>139</v>
      </c>
      <c r="BE2712" s="249">
        <f>IF(N2712="základní",J2712,0)</f>
        <v>0</v>
      </c>
      <c r="BF2712" s="249">
        <f>IF(N2712="snížená",J2712,0)</f>
        <v>0</v>
      </c>
      <c r="BG2712" s="249">
        <f>IF(N2712="zákl. přenesená",J2712,0)</f>
        <v>0</v>
      </c>
      <c r="BH2712" s="249">
        <f>IF(N2712="sníž. přenesená",J2712,0)</f>
        <v>0</v>
      </c>
      <c r="BI2712" s="249">
        <f>IF(N2712="nulová",J2712,0)</f>
        <v>0</v>
      </c>
      <c r="BJ2712" s="17" t="s">
        <v>81</v>
      </c>
      <c r="BK2712" s="249">
        <f>ROUND(I2712*H2712,2)</f>
        <v>0</v>
      </c>
      <c r="BL2712" s="17" t="s">
        <v>230</v>
      </c>
      <c r="BM2712" s="248" t="s">
        <v>3313</v>
      </c>
    </row>
    <row r="2713" spans="2:51" s="14" customFormat="1" ht="12">
      <c r="B2713" s="289"/>
      <c r="C2713" s="290"/>
      <c r="D2713" s="252" t="s">
        <v>148</v>
      </c>
      <c r="E2713" s="291" t="s">
        <v>1</v>
      </c>
      <c r="F2713" s="292" t="s">
        <v>1646</v>
      </c>
      <c r="G2713" s="290"/>
      <c r="H2713" s="291" t="s">
        <v>1</v>
      </c>
      <c r="I2713" s="293"/>
      <c r="J2713" s="290"/>
      <c r="K2713" s="290"/>
      <c r="L2713" s="294"/>
      <c r="M2713" s="295"/>
      <c r="N2713" s="296"/>
      <c r="O2713" s="296"/>
      <c r="P2713" s="296"/>
      <c r="Q2713" s="296"/>
      <c r="R2713" s="296"/>
      <c r="S2713" s="296"/>
      <c r="T2713" s="297"/>
      <c r="AT2713" s="298" t="s">
        <v>148</v>
      </c>
      <c r="AU2713" s="298" t="s">
        <v>83</v>
      </c>
      <c r="AV2713" s="14" t="s">
        <v>81</v>
      </c>
      <c r="AW2713" s="14" t="s">
        <v>30</v>
      </c>
      <c r="AX2713" s="14" t="s">
        <v>73</v>
      </c>
      <c r="AY2713" s="298" t="s">
        <v>139</v>
      </c>
    </row>
    <row r="2714" spans="2:51" s="12" customFormat="1" ht="12">
      <c r="B2714" s="250"/>
      <c r="C2714" s="251"/>
      <c r="D2714" s="252" t="s">
        <v>148</v>
      </c>
      <c r="E2714" s="253" t="s">
        <v>1</v>
      </c>
      <c r="F2714" s="254" t="s">
        <v>3314</v>
      </c>
      <c r="G2714" s="251"/>
      <c r="H2714" s="255">
        <v>21.6</v>
      </c>
      <c r="I2714" s="256"/>
      <c r="J2714" s="251"/>
      <c r="K2714" s="251"/>
      <c r="L2714" s="257"/>
      <c r="M2714" s="258"/>
      <c r="N2714" s="259"/>
      <c r="O2714" s="259"/>
      <c r="P2714" s="259"/>
      <c r="Q2714" s="259"/>
      <c r="R2714" s="259"/>
      <c r="S2714" s="259"/>
      <c r="T2714" s="260"/>
      <c r="AT2714" s="261" t="s">
        <v>148</v>
      </c>
      <c r="AU2714" s="261" t="s">
        <v>83</v>
      </c>
      <c r="AV2714" s="12" t="s">
        <v>83</v>
      </c>
      <c r="AW2714" s="12" t="s">
        <v>30</v>
      </c>
      <c r="AX2714" s="12" t="s">
        <v>73</v>
      </c>
      <c r="AY2714" s="261" t="s">
        <v>139</v>
      </c>
    </row>
    <row r="2715" spans="2:51" s="14" customFormat="1" ht="12">
      <c r="B2715" s="289"/>
      <c r="C2715" s="290"/>
      <c r="D2715" s="252" t="s">
        <v>148</v>
      </c>
      <c r="E2715" s="291" t="s">
        <v>1</v>
      </c>
      <c r="F2715" s="292" t="s">
        <v>1650</v>
      </c>
      <c r="G2715" s="290"/>
      <c r="H2715" s="291" t="s">
        <v>1</v>
      </c>
      <c r="I2715" s="293"/>
      <c r="J2715" s="290"/>
      <c r="K2715" s="290"/>
      <c r="L2715" s="294"/>
      <c r="M2715" s="295"/>
      <c r="N2715" s="296"/>
      <c r="O2715" s="296"/>
      <c r="P2715" s="296"/>
      <c r="Q2715" s="296"/>
      <c r="R2715" s="296"/>
      <c r="S2715" s="296"/>
      <c r="T2715" s="297"/>
      <c r="AT2715" s="298" t="s">
        <v>148</v>
      </c>
      <c r="AU2715" s="298" t="s">
        <v>83</v>
      </c>
      <c r="AV2715" s="14" t="s">
        <v>81</v>
      </c>
      <c r="AW2715" s="14" t="s">
        <v>30</v>
      </c>
      <c r="AX2715" s="14" t="s">
        <v>73</v>
      </c>
      <c r="AY2715" s="298" t="s">
        <v>139</v>
      </c>
    </row>
    <row r="2716" spans="2:51" s="12" customFormat="1" ht="12">
      <c r="B2716" s="250"/>
      <c r="C2716" s="251"/>
      <c r="D2716" s="252" t="s">
        <v>148</v>
      </c>
      <c r="E2716" s="253" t="s">
        <v>1</v>
      </c>
      <c r="F2716" s="254" t="s">
        <v>3315</v>
      </c>
      <c r="G2716" s="251"/>
      <c r="H2716" s="255">
        <v>8.85</v>
      </c>
      <c r="I2716" s="256"/>
      <c r="J2716" s="251"/>
      <c r="K2716" s="251"/>
      <c r="L2716" s="257"/>
      <c r="M2716" s="258"/>
      <c r="N2716" s="259"/>
      <c r="O2716" s="259"/>
      <c r="P2716" s="259"/>
      <c r="Q2716" s="259"/>
      <c r="R2716" s="259"/>
      <c r="S2716" s="259"/>
      <c r="T2716" s="260"/>
      <c r="AT2716" s="261" t="s">
        <v>148</v>
      </c>
      <c r="AU2716" s="261" t="s">
        <v>83</v>
      </c>
      <c r="AV2716" s="12" t="s">
        <v>83</v>
      </c>
      <c r="AW2716" s="12" t="s">
        <v>30</v>
      </c>
      <c r="AX2716" s="12" t="s">
        <v>73</v>
      </c>
      <c r="AY2716" s="261" t="s">
        <v>139</v>
      </c>
    </row>
    <row r="2717" spans="2:51" s="13" customFormat="1" ht="12">
      <c r="B2717" s="262"/>
      <c r="C2717" s="263"/>
      <c r="D2717" s="252" t="s">
        <v>148</v>
      </c>
      <c r="E2717" s="264" t="s">
        <v>1</v>
      </c>
      <c r="F2717" s="265" t="s">
        <v>150</v>
      </c>
      <c r="G2717" s="263"/>
      <c r="H2717" s="266">
        <v>30.450000000000003</v>
      </c>
      <c r="I2717" s="267"/>
      <c r="J2717" s="263"/>
      <c r="K2717" s="263"/>
      <c r="L2717" s="268"/>
      <c r="M2717" s="269"/>
      <c r="N2717" s="270"/>
      <c r="O2717" s="270"/>
      <c r="P2717" s="270"/>
      <c r="Q2717" s="270"/>
      <c r="R2717" s="270"/>
      <c r="S2717" s="270"/>
      <c r="T2717" s="271"/>
      <c r="AT2717" s="272" t="s">
        <v>148</v>
      </c>
      <c r="AU2717" s="272" t="s">
        <v>83</v>
      </c>
      <c r="AV2717" s="13" t="s">
        <v>146</v>
      </c>
      <c r="AW2717" s="13" t="s">
        <v>30</v>
      </c>
      <c r="AX2717" s="13" t="s">
        <v>81</v>
      </c>
      <c r="AY2717" s="272" t="s">
        <v>139</v>
      </c>
    </row>
    <row r="2718" spans="2:65" s="1" customFormat="1" ht="24" customHeight="1">
      <c r="B2718" s="38"/>
      <c r="C2718" s="237" t="s">
        <v>3316</v>
      </c>
      <c r="D2718" s="237" t="s">
        <v>141</v>
      </c>
      <c r="E2718" s="238" t="s">
        <v>3317</v>
      </c>
      <c r="F2718" s="239" t="s">
        <v>3318</v>
      </c>
      <c r="G2718" s="240" t="s">
        <v>171</v>
      </c>
      <c r="H2718" s="241">
        <v>7.9</v>
      </c>
      <c r="I2718" s="242"/>
      <c r="J2718" s="243">
        <f>ROUND(I2718*H2718,2)</f>
        <v>0</v>
      </c>
      <c r="K2718" s="239" t="s">
        <v>145</v>
      </c>
      <c r="L2718" s="43"/>
      <c r="M2718" s="244" t="s">
        <v>1</v>
      </c>
      <c r="N2718" s="245" t="s">
        <v>38</v>
      </c>
      <c r="O2718" s="86"/>
      <c r="P2718" s="246">
        <f>O2718*H2718</f>
        <v>0</v>
      </c>
      <c r="Q2718" s="246">
        <v>0.00119</v>
      </c>
      <c r="R2718" s="246">
        <f>Q2718*H2718</f>
        <v>0.009401000000000001</v>
      </c>
      <c r="S2718" s="246">
        <v>0</v>
      </c>
      <c r="T2718" s="247">
        <f>S2718*H2718</f>
        <v>0</v>
      </c>
      <c r="AR2718" s="248" t="s">
        <v>230</v>
      </c>
      <c r="AT2718" s="248" t="s">
        <v>141</v>
      </c>
      <c r="AU2718" s="248" t="s">
        <v>83</v>
      </c>
      <c r="AY2718" s="17" t="s">
        <v>139</v>
      </c>
      <c r="BE2718" s="249">
        <f>IF(N2718="základní",J2718,0)</f>
        <v>0</v>
      </c>
      <c r="BF2718" s="249">
        <f>IF(N2718="snížená",J2718,0)</f>
        <v>0</v>
      </c>
      <c r="BG2718" s="249">
        <f>IF(N2718="zákl. přenesená",J2718,0)</f>
        <v>0</v>
      </c>
      <c r="BH2718" s="249">
        <f>IF(N2718="sníž. přenesená",J2718,0)</f>
        <v>0</v>
      </c>
      <c r="BI2718" s="249">
        <f>IF(N2718="nulová",J2718,0)</f>
        <v>0</v>
      </c>
      <c r="BJ2718" s="17" t="s">
        <v>81</v>
      </c>
      <c r="BK2718" s="249">
        <f>ROUND(I2718*H2718,2)</f>
        <v>0</v>
      </c>
      <c r="BL2718" s="17" t="s">
        <v>230</v>
      </c>
      <c r="BM2718" s="248" t="s">
        <v>3319</v>
      </c>
    </row>
    <row r="2719" spans="2:51" s="14" customFormat="1" ht="12">
      <c r="B2719" s="289"/>
      <c r="C2719" s="290"/>
      <c r="D2719" s="252" t="s">
        <v>148</v>
      </c>
      <c r="E2719" s="291" t="s">
        <v>1</v>
      </c>
      <c r="F2719" s="292" t="s">
        <v>1650</v>
      </c>
      <c r="G2719" s="290"/>
      <c r="H2719" s="291" t="s">
        <v>1</v>
      </c>
      <c r="I2719" s="293"/>
      <c r="J2719" s="290"/>
      <c r="K2719" s="290"/>
      <c r="L2719" s="294"/>
      <c r="M2719" s="295"/>
      <c r="N2719" s="296"/>
      <c r="O2719" s="296"/>
      <c r="P2719" s="296"/>
      <c r="Q2719" s="296"/>
      <c r="R2719" s="296"/>
      <c r="S2719" s="296"/>
      <c r="T2719" s="297"/>
      <c r="AT2719" s="298" t="s">
        <v>148</v>
      </c>
      <c r="AU2719" s="298" t="s">
        <v>83</v>
      </c>
      <c r="AV2719" s="14" t="s">
        <v>81</v>
      </c>
      <c r="AW2719" s="14" t="s">
        <v>30</v>
      </c>
      <c r="AX2719" s="14" t="s">
        <v>73</v>
      </c>
      <c r="AY2719" s="298" t="s">
        <v>139</v>
      </c>
    </row>
    <row r="2720" spans="2:51" s="12" customFormat="1" ht="12">
      <c r="B2720" s="250"/>
      <c r="C2720" s="251"/>
      <c r="D2720" s="252" t="s">
        <v>148</v>
      </c>
      <c r="E2720" s="253" t="s">
        <v>1</v>
      </c>
      <c r="F2720" s="254" t="s">
        <v>3320</v>
      </c>
      <c r="G2720" s="251"/>
      <c r="H2720" s="255">
        <v>7.9</v>
      </c>
      <c r="I2720" s="256"/>
      <c r="J2720" s="251"/>
      <c r="K2720" s="251"/>
      <c r="L2720" s="257"/>
      <c r="M2720" s="258"/>
      <c r="N2720" s="259"/>
      <c r="O2720" s="259"/>
      <c r="P2720" s="259"/>
      <c r="Q2720" s="259"/>
      <c r="R2720" s="259"/>
      <c r="S2720" s="259"/>
      <c r="T2720" s="260"/>
      <c r="AT2720" s="261" t="s">
        <v>148</v>
      </c>
      <c r="AU2720" s="261" t="s">
        <v>83</v>
      </c>
      <c r="AV2720" s="12" t="s">
        <v>83</v>
      </c>
      <c r="AW2720" s="12" t="s">
        <v>30</v>
      </c>
      <c r="AX2720" s="12" t="s">
        <v>73</v>
      </c>
      <c r="AY2720" s="261" t="s">
        <v>139</v>
      </c>
    </row>
    <row r="2721" spans="2:51" s="13" customFormat="1" ht="12">
      <c r="B2721" s="262"/>
      <c r="C2721" s="263"/>
      <c r="D2721" s="252" t="s">
        <v>148</v>
      </c>
      <c r="E2721" s="264" t="s">
        <v>1</v>
      </c>
      <c r="F2721" s="265" t="s">
        <v>150</v>
      </c>
      <c r="G2721" s="263"/>
      <c r="H2721" s="266">
        <v>7.9</v>
      </c>
      <c r="I2721" s="267"/>
      <c r="J2721" s="263"/>
      <c r="K2721" s="263"/>
      <c r="L2721" s="268"/>
      <c r="M2721" s="269"/>
      <c r="N2721" s="270"/>
      <c r="O2721" s="270"/>
      <c r="P2721" s="270"/>
      <c r="Q2721" s="270"/>
      <c r="R2721" s="270"/>
      <c r="S2721" s="270"/>
      <c r="T2721" s="271"/>
      <c r="AT2721" s="272" t="s">
        <v>148</v>
      </c>
      <c r="AU2721" s="272" t="s">
        <v>83</v>
      </c>
      <c r="AV2721" s="13" t="s">
        <v>146</v>
      </c>
      <c r="AW2721" s="13" t="s">
        <v>30</v>
      </c>
      <c r="AX2721" s="13" t="s">
        <v>81</v>
      </c>
      <c r="AY2721" s="272" t="s">
        <v>139</v>
      </c>
    </row>
    <row r="2722" spans="2:65" s="1" customFormat="1" ht="24" customHeight="1">
      <c r="B2722" s="38"/>
      <c r="C2722" s="237" t="s">
        <v>3321</v>
      </c>
      <c r="D2722" s="237" t="s">
        <v>141</v>
      </c>
      <c r="E2722" s="238" t="s">
        <v>3322</v>
      </c>
      <c r="F2722" s="239" t="s">
        <v>3323</v>
      </c>
      <c r="G2722" s="240" t="s">
        <v>171</v>
      </c>
      <c r="H2722" s="241">
        <v>12.3</v>
      </c>
      <c r="I2722" s="242"/>
      <c r="J2722" s="243">
        <f>ROUND(I2722*H2722,2)</f>
        <v>0</v>
      </c>
      <c r="K2722" s="239" t="s">
        <v>145</v>
      </c>
      <c r="L2722" s="43"/>
      <c r="M2722" s="244" t="s">
        <v>1</v>
      </c>
      <c r="N2722" s="245" t="s">
        <v>38</v>
      </c>
      <c r="O2722" s="86"/>
      <c r="P2722" s="246">
        <f>O2722*H2722</f>
        <v>0</v>
      </c>
      <c r="Q2722" s="246">
        <v>0.00252</v>
      </c>
      <c r="R2722" s="246">
        <f>Q2722*H2722</f>
        <v>0.030996000000000003</v>
      </c>
      <c r="S2722" s="246">
        <v>0</v>
      </c>
      <c r="T2722" s="247">
        <f>S2722*H2722</f>
        <v>0</v>
      </c>
      <c r="AR2722" s="248" t="s">
        <v>230</v>
      </c>
      <c r="AT2722" s="248" t="s">
        <v>141</v>
      </c>
      <c r="AU2722" s="248" t="s">
        <v>83</v>
      </c>
      <c r="AY2722" s="17" t="s">
        <v>139</v>
      </c>
      <c r="BE2722" s="249">
        <f>IF(N2722="základní",J2722,0)</f>
        <v>0</v>
      </c>
      <c r="BF2722" s="249">
        <f>IF(N2722="snížená",J2722,0)</f>
        <v>0</v>
      </c>
      <c r="BG2722" s="249">
        <f>IF(N2722="zákl. přenesená",J2722,0)</f>
        <v>0</v>
      </c>
      <c r="BH2722" s="249">
        <f>IF(N2722="sníž. přenesená",J2722,0)</f>
        <v>0</v>
      </c>
      <c r="BI2722" s="249">
        <f>IF(N2722="nulová",J2722,0)</f>
        <v>0</v>
      </c>
      <c r="BJ2722" s="17" t="s">
        <v>81</v>
      </c>
      <c r="BK2722" s="249">
        <f>ROUND(I2722*H2722,2)</f>
        <v>0</v>
      </c>
      <c r="BL2722" s="17" t="s">
        <v>230</v>
      </c>
      <c r="BM2722" s="248" t="s">
        <v>3324</v>
      </c>
    </row>
    <row r="2723" spans="2:51" s="14" customFormat="1" ht="12">
      <c r="B2723" s="289"/>
      <c r="C2723" s="290"/>
      <c r="D2723" s="252" t="s">
        <v>148</v>
      </c>
      <c r="E2723" s="291" t="s">
        <v>1</v>
      </c>
      <c r="F2723" s="292" t="s">
        <v>1646</v>
      </c>
      <c r="G2723" s="290"/>
      <c r="H2723" s="291" t="s">
        <v>1</v>
      </c>
      <c r="I2723" s="293"/>
      <c r="J2723" s="290"/>
      <c r="K2723" s="290"/>
      <c r="L2723" s="294"/>
      <c r="M2723" s="295"/>
      <c r="N2723" s="296"/>
      <c r="O2723" s="296"/>
      <c r="P2723" s="296"/>
      <c r="Q2723" s="296"/>
      <c r="R2723" s="296"/>
      <c r="S2723" s="296"/>
      <c r="T2723" s="297"/>
      <c r="AT2723" s="298" t="s">
        <v>148</v>
      </c>
      <c r="AU2723" s="298" t="s">
        <v>83</v>
      </c>
      <c r="AV2723" s="14" t="s">
        <v>81</v>
      </c>
      <c r="AW2723" s="14" t="s">
        <v>30</v>
      </c>
      <c r="AX2723" s="14" t="s">
        <v>73</v>
      </c>
      <c r="AY2723" s="298" t="s">
        <v>139</v>
      </c>
    </row>
    <row r="2724" spans="2:51" s="12" customFormat="1" ht="12">
      <c r="B2724" s="250"/>
      <c r="C2724" s="251"/>
      <c r="D2724" s="252" t="s">
        <v>148</v>
      </c>
      <c r="E2724" s="253" t="s">
        <v>1</v>
      </c>
      <c r="F2724" s="254" t="s">
        <v>3325</v>
      </c>
      <c r="G2724" s="251"/>
      <c r="H2724" s="255">
        <v>7.3</v>
      </c>
      <c r="I2724" s="256"/>
      <c r="J2724" s="251"/>
      <c r="K2724" s="251"/>
      <c r="L2724" s="257"/>
      <c r="M2724" s="258"/>
      <c r="N2724" s="259"/>
      <c r="O2724" s="259"/>
      <c r="P2724" s="259"/>
      <c r="Q2724" s="259"/>
      <c r="R2724" s="259"/>
      <c r="S2724" s="259"/>
      <c r="T2724" s="260"/>
      <c r="AT2724" s="261" t="s">
        <v>148</v>
      </c>
      <c r="AU2724" s="261" t="s">
        <v>83</v>
      </c>
      <c r="AV2724" s="12" t="s">
        <v>83</v>
      </c>
      <c r="AW2724" s="12" t="s">
        <v>30</v>
      </c>
      <c r="AX2724" s="12" t="s">
        <v>73</v>
      </c>
      <c r="AY2724" s="261" t="s">
        <v>139</v>
      </c>
    </row>
    <row r="2725" spans="2:51" s="14" customFormat="1" ht="12">
      <c r="B2725" s="289"/>
      <c r="C2725" s="290"/>
      <c r="D2725" s="252" t="s">
        <v>148</v>
      </c>
      <c r="E2725" s="291" t="s">
        <v>1</v>
      </c>
      <c r="F2725" s="292" t="s">
        <v>1650</v>
      </c>
      <c r="G2725" s="290"/>
      <c r="H2725" s="291" t="s">
        <v>1</v>
      </c>
      <c r="I2725" s="293"/>
      <c r="J2725" s="290"/>
      <c r="K2725" s="290"/>
      <c r="L2725" s="294"/>
      <c r="M2725" s="295"/>
      <c r="N2725" s="296"/>
      <c r="O2725" s="296"/>
      <c r="P2725" s="296"/>
      <c r="Q2725" s="296"/>
      <c r="R2725" s="296"/>
      <c r="S2725" s="296"/>
      <c r="T2725" s="297"/>
      <c r="AT2725" s="298" t="s">
        <v>148</v>
      </c>
      <c r="AU2725" s="298" t="s">
        <v>83</v>
      </c>
      <c r="AV2725" s="14" t="s">
        <v>81</v>
      </c>
      <c r="AW2725" s="14" t="s">
        <v>30</v>
      </c>
      <c r="AX2725" s="14" t="s">
        <v>73</v>
      </c>
      <c r="AY2725" s="298" t="s">
        <v>139</v>
      </c>
    </row>
    <row r="2726" spans="2:51" s="12" customFormat="1" ht="12">
      <c r="B2726" s="250"/>
      <c r="C2726" s="251"/>
      <c r="D2726" s="252" t="s">
        <v>148</v>
      </c>
      <c r="E2726" s="253" t="s">
        <v>1</v>
      </c>
      <c r="F2726" s="254" t="s">
        <v>3326</v>
      </c>
      <c r="G2726" s="251"/>
      <c r="H2726" s="255">
        <v>5</v>
      </c>
      <c r="I2726" s="256"/>
      <c r="J2726" s="251"/>
      <c r="K2726" s="251"/>
      <c r="L2726" s="257"/>
      <c r="M2726" s="258"/>
      <c r="N2726" s="259"/>
      <c r="O2726" s="259"/>
      <c r="P2726" s="259"/>
      <c r="Q2726" s="259"/>
      <c r="R2726" s="259"/>
      <c r="S2726" s="259"/>
      <c r="T2726" s="260"/>
      <c r="AT2726" s="261" t="s">
        <v>148</v>
      </c>
      <c r="AU2726" s="261" t="s">
        <v>83</v>
      </c>
      <c r="AV2726" s="12" t="s">
        <v>83</v>
      </c>
      <c r="AW2726" s="12" t="s">
        <v>30</v>
      </c>
      <c r="AX2726" s="12" t="s">
        <v>73</v>
      </c>
      <c r="AY2726" s="261" t="s">
        <v>139</v>
      </c>
    </row>
    <row r="2727" spans="2:51" s="13" customFormat="1" ht="12">
      <c r="B2727" s="262"/>
      <c r="C2727" s="263"/>
      <c r="D2727" s="252" t="s">
        <v>148</v>
      </c>
      <c r="E2727" s="264" t="s">
        <v>1</v>
      </c>
      <c r="F2727" s="265" t="s">
        <v>150</v>
      </c>
      <c r="G2727" s="263"/>
      <c r="H2727" s="266">
        <v>12.3</v>
      </c>
      <c r="I2727" s="267"/>
      <c r="J2727" s="263"/>
      <c r="K2727" s="263"/>
      <c r="L2727" s="268"/>
      <c r="M2727" s="269"/>
      <c r="N2727" s="270"/>
      <c r="O2727" s="270"/>
      <c r="P2727" s="270"/>
      <c r="Q2727" s="270"/>
      <c r="R2727" s="270"/>
      <c r="S2727" s="270"/>
      <c r="T2727" s="271"/>
      <c r="AT2727" s="272" t="s">
        <v>148</v>
      </c>
      <c r="AU2727" s="272" t="s">
        <v>83</v>
      </c>
      <c r="AV2727" s="13" t="s">
        <v>146</v>
      </c>
      <c r="AW2727" s="13" t="s">
        <v>30</v>
      </c>
      <c r="AX2727" s="13" t="s">
        <v>81</v>
      </c>
      <c r="AY2727" s="272" t="s">
        <v>139</v>
      </c>
    </row>
    <row r="2728" spans="2:65" s="1" customFormat="1" ht="24" customHeight="1">
      <c r="B2728" s="38"/>
      <c r="C2728" s="237" t="s">
        <v>3327</v>
      </c>
      <c r="D2728" s="237" t="s">
        <v>141</v>
      </c>
      <c r="E2728" s="238" t="s">
        <v>3328</v>
      </c>
      <c r="F2728" s="239" t="s">
        <v>3329</v>
      </c>
      <c r="G2728" s="240" t="s">
        <v>171</v>
      </c>
      <c r="H2728" s="241">
        <v>113</v>
      </c>
      <c r="I2728" s="242"/>
      <c r="J2728" s="243">
        <f>ROUND(I2728*H2728,2)</f>
        <v>0</v>
      </c>
      <c r="K2728" s="239" t="s">
        <v>145</v>
      </c>
      <c r="L2728" s="43"/>
      <c r="M2728" s="244" t="s">
        <v>1</v>
      </c>
      <c r="N2728" s="245" t="s">
        <v>38</v>
      </c>
      <c r="O2728" s="86"/>
      <c r="P2728" s="246">
        <f>O2728*H2728</f>
        <v>0</v>
      </c>
      <c r="Q2728" s="246">
        <v>0.0035</v>
      </c>
      <c r="R2728" s="246">
        <f>Q2728*H2728</f>
        <v>0.3955</v>
      </c>
      <c r="S2728" s="246">
        <v>0</v>
      </c>
      <c r="T2728" s="247">
        <f>S2728*H2728</f>
        <v>0</v>
      </c>
      <c r="AR2728" s="248" t="s">
        <v>230</v>
      </c>
      <c r="AT2728" s="248" t="s">
        <v>141</v>
      </c>
      <c r="AU2728" s="248" t="s">
        <v>83</v>
      </c>
      <c r="AY2728" s="17" t="s">
        <v>139</v>
      </c>
      <c r="BE2728" s="249">
        <f>IF(N2728="základní",J2728,0)</f>
        <v>0</v>
      </c>
      <c r="BF2728" s="249">
        <f>IF(N2728="snížená",J2728,0)</f>
        <v>0</v>
      </c>
      <c r="BG2728" s="249">
        <f>IF(N2728="zákl. přenesená",J2728,0)</f>
        <v>0</v>
      </c>
      <c r="BH2728" s="249">
        <f>IF(N2728="sníž. přenesená",J2728,0)</f>
        <v>0</v>
      </c>
      <c r="BI2728" s="249">
        <f>IF(N2728="nulová",J2728,0)</f>
        <v>0</v>
      </c>
      <c r="BJ2728" s="17" t="s">
        <v>81</v>
      </c>
      <c r="BK2728" s="249">
        <f>ROUND(I2728*H2728,2)</f>
        <v>0</v>
      </c>
      <c r="BL2728" s="17" t="s">
        <v>230</v>
      </c>
      <c r="BM2728" s="248" t="s">
        <v>3330</v>
      </c>
    </row>
    <row r="2729" spans="2:51" s="14" customFormat="1" ht="12">
      <c r="B2729" s="289"/>
      <c r="C2729" s="290"/>
      <c r="D2729" s="252" t="s">
        <v>148</v>
      </c>
      <c r="E2729" s="291" t="s">
        <v>1</v>
      </c>
      <c r="F2729" s="292" t="s">
        <v>1646</v>
      </c>
      <c r="G2729" s="290"/>
      <c r="H2729" s="291" t="s">
        <v>1</v>
      </c>
      <c r="I2729" s="293"/>
      <c r="J2729" s="290"/>
      <c r="K2729" s="290"/>
      <c r="L2729" s="294"/>
      <c r="M2729" s="295"/>
      <c r="N2729" s="296"/>
      <c r="O2729" s="296"/>
      <c r="P2729" s="296"/>
      <c r="Q2729" s="296"/>
      <c r="R2729" s="296"/>
      <c r="S2729" s="296"/>
      <c r="T2729" s="297"/>
      <c r="AT2729" s="298" t="s">
        <v>148</v>
      </c>
      <c r="AU2729" s="298" t="s">
        <v>83</v>
      </c>
      <c r="AV2729" s="14" t="s">
        <v>81</v>
      </c>
      <c r="AW2729" s="14" t="s">
        <v>30</v>
      </c>
      <c r="AX2729" s="14" t="s">
        <v>73</v>
      </c>
      <c r="AY2729" s="298" t="s">
        <v>139</v>
      </c>
    </row>
    <row r="2730" spans="2:51" s="12" customFormat="1" ht="12">
      <c r="B2730" s="250"/>
      <c r="C2730" s="251"/>
      <c r="D2730" s="252" t="s">
        <v>148</v>
      </c>
      <c r="E2730" s="253" t="s">
        <v>1</v>
      </c>
      <c r="F2730" s="254" t="s">
        <v>3331</v>
      </c>
      <c r="G2730" s="251"/>
      <c r="H2730" s="255">
        <v>56.4</v>
      </c>
      <c r="I2730" s="256"/>
      <c r="J2730" s="251"/>
      <c r="K2730" s="251"/>
      <c r="L2730" s="257"/>
      <c r="M2730" s="258"/>
      <c r="N2730" s="259"/>
      <c r="O2730" s="259"/>
      <c r="P2730" s="259"/>
      <c r="Q2730" s="259"/>
      <c r="R2730" s="259"/>
      <c r="S2730" s="259"/>
      <c r="T2730" s="260"/>
      <c r="AT2730" s="261" t="s">
        <v>148</v>
      </c>
      <c r="AU2730" s="261" t="s">
        <v>83</v>
      </c>
      <c r="AV2730" s="12" t="s">
        <v>83</v>
      </c>
      <c r="AW2730" s="12" t="s">
        <v>30</v>
      </c>
      <c r="AX2730" s="12" t="s">
        <v>73</v>
      </c>
      <c r="AY2730" s="261" t="s">
        <v>139</v>
      </c>
    </row>
    <row r="2731" spans="2:51" s="12" customFormat="1" ht="12">
      <c r="B2731" s="250"/>
      <c r="C2731" s="251"/>
      <c r="D2731" s="252" t="s">
        <v>148</v>
      </c>
      <c r="E2731" s="253" t="s">
        <v>1</v>
      </c>
      <c r="F2731" s="254" t="s">
        <v>3332</v>
      </c>
      <c r="G2731" s="251"/>
      <c r="H2731" s="255">
        <v>49.6</v>
      </c>
      <c r="I2731" s="256"/>
      <c r="J2731" s="251"/>
      <c r="K2731" s="251"/>
      <c r="L2731" s="257"/>
      <c r="M2731" s="258"/>
      <c r="N2731" s="259"/>
      <c r="O2731" s="259"/>
      <c r="P2731" s="259"/>
      <c r="Q2731" s="259"/>
      <c r="R2731" s="259"/>
      <c r="S2731" s="259"/>
      <c r="T2731" s="260"/>
      <c r="AT2731" s="261" t="s">
        <v>148</v>
      </c>
      <c r="AU2731" s="261" t="s">
        <v>83</v>
      </c>
      <c r="AV2731" s="12" t="s">
        <v>83</v>
      </c>
      <c r="AW2731" s="12" t="s">
        <v>30</v>
      </c>
      <c r="AX2731" s="12" t="s">
        <v>73</v>
      </c>
      <c r="AY2731" s="261" t="s">
        <v>139</v>
      </c>
    </row>
    <row r="2732" spans="2:51" s="14" customFormat="1" ht="12">
      <c r="B2732" s="289"/>
      <c r="C2732" s="290"/>
      <c r="D2732" s="252" t="s">
        <v>148</v>
      </c>
      <c r="E2732" s="291" t="s">
        <v>1</v>
      </c>
      <c r="F2732" s="292" t="s">
        <v>1650</v>
      </c>
      <c r="G2732" s="290"/>
      <c r="H2732" s="291" t="s">
        <v>1</v>
      </c>
      <c r="I2732" s="293"/>
      <c r="J2732" s="290"/>
      <c r="K2732" s="290"/>
      <c r="L2732" s="294"/>
      <c r="M2732" s="295"/>
      <c r="N2732" s="296"/>
      <c r="O2732" s="296"/>
      <c r="P2732" s="296"/>
      <c r="Q2732" s="296"/>
      <c r="R2732" s="296"/>
      <c r="S2732" s="296"/>
      <c r="T2732" s="297"/>
      <c r="AT2732" s="298" t="s">
        <v>148</v>
      </c>
      <c r="AU2732" s="298" t="s">
        <v>83</v>
      </c>
      <c r="AV2732" s="14" t="s">
        <v>81</v>
      </c>
      <c r="AW2732" s="14" t="s">
        <v>30</v>
      </c>
      <c r="AX2732" s="14" t="s">
        <v>73</v>
      </c>
      <c r="AY2732" s="298" t="s">
        <v>139</v>
      </c>
    </row>
    <row r="2733" spans="2:51" s="12" customFormat="1" ht="12">
      <c r="B2733" s="250"/>
      <c r="C2733" s="251"/>
      <c r="D2733" s="252" t="s">
        <v>148</v>
      </c>
      <c r="E2733" s="253" t="s">
        <v>1</v>
      </c>
      <c r="F2733" s="254" t="s">
        <v>3333</v>
      </c>
      <c r="G2733" s="251"/>
      <c r="H2733" s="255">
        <v>7</v>
      </c>
      <c r="I2733" s="256"/>
      <c r="J2733" s="251"/>
      <c r="K2733" s="251"/>
      <c r="L2733" s="257"/>
      <c r="M2733" s="258"/>
      <c r="N2733" s="259"/>
      <c r="O2733" s="259"/>
      <c r="P2733" s="259"/>
      <c r="Q2733" s="259"/>
      <c r="R2733" s="259"/>
      <c r="S2733" s="259"/>
      <c r="T2733" s="260"/>
      <c r="AT2733" s="261" t="s">
        <v>148</v>
      </c>
      <c r="AU2733" s="261" t="s">
        <v>83</v>
      </c>
      <c r="AV2733" s="12" t="s">
        <v>83</v>
      </c>
      <c r="AW2733" s="12" t="s">
        <v>30</v>
      </c>
      <c r="AX2733" s="12" t="s">
        <v>73</v>
      </c>
      <c r="AY2733" s="261" t="s">
        <v>139</v>
      </c>
    </row>
    <row r="2734" spans="2:51" s="13" customFormat="1" ht="12">
      <c r="B2734" s="262"/>
      <c r="C2734" s="263"/>
      <c r="D2734" s="252" t="s">
        <v>148</v>
      </c>
      <c r="E2734" s="264" t="s">
        <v>1</v>
      </c>
      <c r="F2734" s="265" t="s">
        <v>150</v>
      </c>
      <c r="G2734" s="263"/>
      <c r="H2734" s="266">
        <v>113</v>
      </c>
      <c r="I2734" s="267"/>
      <c r="J2734" s="263"/>
      <c r="K2734" s="263"/>
      <c r="L2734" s="268"/>
      <c r="M2734" s="269"/>
      <c r="N2734" s="270"/>
      <c r="O2734" s="270"/>
      <c r="P2734" s="270"/>
      <c r="Q2734" s="270"/>
      <c r="R2734" s="270"/>
      <c r="S2734" s="270"/>
      <c r="T2734" s="271"/>
      <c r="AT2734" s="272" t="s">
        <v>148</v>
      </c>
      <c r="AU2734" s="272" t="s">
        <v>83</v>
      </c>
      <c r="AV2734" s="13" t="s">
        <v>146</v>
      </c>
      <c r="AW2734" s="13" t="s">
        <v>30</v>
      </c>
      <c r="AX2734" s="13" t="s">
        <v>81</v>
      </c>
      <c r="AY2734" s="272" t="s">
        <v>139</v>
      </c>
    </row>
    <row r="2735" spans="2:65" s="1" customFormat="1" ht="36" customHeight="1">
      <c r="B2735" s="38"/>
      <c r="C2735" s="237" t="s">
        <v>3334</v>
      </c>
      <c r="D2735" s="237" t="s">
        <v>141</v>
      </c>
      <c r="E2735" s="238" t="s">
        <v>3335</v>
      </c>
      <c r="F2735" s="239" t="s">
        <v>3336</v>
      </c>
      <c r="G2735" s="240" t="s">
        <v>171</v>
      </c>
      <c r="H2735" s="241">
        <v>88.82</v>
      </c>
      <c r="I2735" s="242"/>
      <c r="J2735" s="243">
        <f>ROUND(I2735*H2735,2)</f>
        <v>0</v>
      </c>
      <c r="K2735" s="239" t="s">
        <v>145</v>
      </c>
      <c r="L2735" s="43"/>
      <c r="M2735" s="244" t="s">
        <v>1</v>
      </c>
      <c r="N2735" s="245" t="s">
        <v>38</v>
      </c>
      <c r="O2735" s="86"/>
      <c r="P2735" s="246">
        <f>O2735*H2735</f>
        <v>0</v>
      </c>
      <c r="Q2735" s="246">
        <v>0.0007</v>
      </c>
      <c r="R2735" s="246">
        <f>Q2735*H2735</f>
        <v>0.06217399999999999</v>
      </c>
      <c r="S2735" s="246">
        <v>0</v>
      </c>
      <c r="T2735" s="247">
        <f>S2735*H2735</f>
        <v>0</v>
      </c>
      <c r="AR2735" s="248" t="s">
        <v>230</v>
      </c>
      <c r="AT2735" s="248" t="s">
        <v>141</v>
      </c>
      <c r="AU2735" s="248" t="s">
        <v>83</v>
      </c>
      <c r="AY2735" s="17" t="s">
        <v>139</v>
      </c>
      <c r="BE2735" s="249">
        <f>IF(N2735="základní",J2735,0)</f>
        <v>0</v>
      </c>
      <c r="BF2735" s="249">
        <f>IF(N2735="snížená",J2735,0)</f>
        <v>0</v>
      </c>
      <c r="BG2735" s="249">
        <f>IF(N2735="zákl. přenesená",J2735,0)</f>
        <v>0</v>
      </c>
      <c r="BH2735" s="249">
        <f>IF(N2735="sníž. přenesená",J2735,0)</f>
        <v>0</v>
      </c>
      <c r="BI2735" s="249">
        <f>IF(N2735="nulová",J2735,0)</f>
        <v>0</v>
      </c>
      <c r="BJ2735" s="17" t="s">
        <v>81</v>
      </c>
      <c r="BK2735" s="249">
        <f>ROUND(I2735*H2735,2)</f>
        <v>0</v>
      </c>
      <c r="BL2735" s="17" t="s">
        <v>230</v>
      </c>
      <c r="BM2735" s="248" t="s">
        <v>3337</v>
      </c>
    </row>
    <row r="2736" spans="2:51" s="14" customFormat="1" ht="12">
      <c r="B2736" s="289"/>
      <c r="C2736" s="290"/>
      <c r="D2736" s="252" t="s">
        <v>148</v>
      </c>
      <c r="E2736" s="291" t="s">
        <v>1</v>
      </c>
      <c r="F2736" s="292" t="s">
        <v>1646</v>
      </c>
      <c r="G2736" s="290"/>
      <c r="H2736" s="291" t="s">
        <v>1</v>
      </c>
      <c r="I2736" s="293"/>
      <c r="J2736" s="290"/>
      <c r="K2736" s="290"/>
      <c r="L2736" s="294"/>
      <c r="M2736" s="295"/>
      <c r="N2736" s="296"/>
      <c r="O2736" s="296"/>
      <c r="P2736" s="296"/>
      <c r="Q2736" s="296"/>
      <c r="R2736" s="296"/>
      <c r="S2736" s="296"/>
      <c r="T2736" s="297"/>
      <c r="AT2736" s="298" t="s">
        <v>148</v>
      </c>
      <c r="AU2736" s="298" t="s">
        <v>83</v>
      </c>
      <c r="AV2736" s="14" t="s">
        <v>81</v>
      </c>
      <c r="AW2736" s="14" t="s">
        <v>30</v>
      </c>
      <c r="AX2736" s="14" t="s">
        <v>73</v>
      </c>
      <c r="AY2736" s="298" t="s">
        <v>139</v>
      </c>
    </row>
    <row r="2737" spans="2:51" s="12" customFormat="1" ht="12">
      <c r="B2737" s="250"/>
      <c r="C2737" s="251"/>
      <c r="D2737" s="252" t="s">
        <v>148</v>
      </c>
      <c r="E2737" s="253" t="s">
        <v>1</v>
      </c>
      <c r="F2737" s="254" t="s">
        <v>3338</v>
      </c>
      <c r="G2737" s="251"/>
      <c r="H2737" s="255">
        <v>23.4</v>
      </c>
      <c r="I2737" s="256"/>
      <c r="J2737" s="251"/>
      <c r="K2737" s="251"/>
      <c r="L2737" s="257"/>
      <c r="M2737" s="258"/>
      <c r="N2737" s="259"/>
      <c r="O2737" s="259"/>
      <c r="P2737" s="259"/>
      <c r="Q2737" s="259"/>
      <c r="R2737" s="259"/>
      <c r="S2737" s="259"/>
      <c r="T2737" s="260"/>
      <c r="AT2737" s="261" t="s">
        <v>148</v>
      </c>
      <c r="AU2737" s="261" t="s">
        <v>83</v>
      </c>
      <c r="AV2737" s="12" t="s">
        <v>83</v>
      </c>
      <c r="AW2737" s="12" t="s">
        <v>30</v>
      </c>
      <c r="AX2737" s="12" t="s">
        <v>73</v>
      </c>
      <c r="AY2737" s="261" t="s">
        <v>139</v>
      </c>
    </row>
    <row r="2738" spans="2:51" s="12" customFormat="1" ht="12">
      <c r="B2738" s="250"/>
      <c r="C2738" s="251"/>
      <c r="D2738" s="252" t="s">
        <v>148</v>
      </c>
      <c r="E2738" s="253" t="s">
        <v>1</v>
      </c>
      <c r="F2738" s="254" t="s">
        <v>3339</v>
      </c>
      <c r="G2738" s="251"/>
      <c r="H2738" s="255">
        <v>8</v>
      </c>
      <c r="I2738" s="256"/>
      <c r="J2738" s="251"/>
      <c r="K2738" s="251"/>
      <c r="L2738" s="257"/>
      <c r="M2738" s="258"/>
      <c r="N2738" s="259"/>
      <c r="O2738" s="259"/>
      <c r="P2738" s="259"/>
      <c r="Q2738" s="259"/>
      <c r="R2738" s="259"/>
      <c r="S2738" s="259"/>
      <c r="T2738" s="260"/>
      <c r="AT2738" s="261" t="s">
        <v>148</v>
      </c>
      <c r="AU2738" s="261" t="s">
        <v>83</v>
      </c>
      <c r="AV2738" s="12" t="s">
        <v>83</v>
      </c>
      <c r="AW2738" s="12" t="s">
        <v>30</v>
      </c>
      <c r="AX2738" s="12" t="s">
        <v>73</v>
      </c>
      <c r="AY2738" s="261" t="s">
        <v>139</v>
      </c>
    </row>
    <row r="2739" spans="2:51" s="12" customFormat="1" ht="12">
      <c r="B2739" s="250"/>
      <c r="C2739" s="251"/>
      <c r="D2739" s="252" t="s">
        <v>148</v>
      </c>
      <c r="E2739" s="253" t="s">
        <v>1</v>
      </c>
      <c r="F2739" s="254" t="s">
        <v>3340</v>
      </c>
      <c r="G2739" s="251"/>
      <c r="H2739" s="255">
        <v>7.1</v>
      </c>
      <c r="I2739" s="256"/>
      <c r="J2739" s="251"/>
      <c r="K2739" s="251"/>
      <c r="L2739" s="257"/>
      <c r="M2739" s="258"/>
      <c r="N2739" s="259"/>
      <c r="O2739" s="259"/>
      <c r="P2739" s="259"/>
      <c r="Q2739" s="259"/>
      <c r="R2739" s="259"/>
      <c r="S2739" s="259"/>
      <c r="T2739" s="260"/>
      <c r="AT2739" s="261" t="s">
        <v>148</v>
      </c>
      <c r="AU2739" s="261" t="s">
        <v>83</v>
      </c>
      <c r="AV2739" s="12" t="s">
        <v>83</v>
      </c>
      <c r="AW2739" s="12" t="s">
        <v>30</v>
      </c>
      <c r="AX2739" s="12" t="s">
        <v>73</v>
      </c>
      <c r="AY2739" s="261" t="s">
        <v>139</v>
      </c>
    </row>
    <row r="2740" spans="2:51" s="14" customFormat="1" ht="12">
      <c r="B2740" s="289"/>
      <c r="C2740" s="290"/>
      <c r="D2740" s="252" t="s">
        <v>148</v>
      </c>
      <c r="E2740" s="291" t="s">
        <v>1</v>
      </c>
      <c r="F2740" s="292" t="s">
        <v>1650</v>
      </c>
      <c r="G2740" s="290"/>
      <c r="H2740" s="291" t="s">
        <v>1</v>
      </c>
      <c r="I2740" s="293"/>
      <c r="J2740" s="290"/>
      <c r="K2740" s="290"/>
      <c r="L2740" s="294"/>
      <c r="M2740" s="295"/>
      <c r="N2740" s="296"/>
      <c r="O2740" s="296"/>
      <c r="P2740" s="296"/>
      <c r="Q2740" s="296"/>
      <c r="R2740" s="296"/>
      <c r="S2740" s="296"/>
      <c r="T2740" s="297"/>
      <c r="AT2740" s="298" t="s">
        <v>148</v>
      </c>
      <c r="AU2740" s="298" t="s">
        <v>83</v>
      </c>
      <c r="AV2740" s="14" t="s">
        <v>81</v>
      </c>
      <c r="AW2740" s="14" t="s">
        <v>30</v>
      </c>
      <c r="AX2740" s="14" t="s">
        <v>73</v>
      </c>
      <c r="AY2740" s="298" t="s">
        <v>139</v>
      </c>
    </row>
    <row r="2741" spans="2:51" s="12" customFormat="1" ht="12">
      <c r="B2741" s="250"/>
      <c r="C2741" s="251"/>
      <c r="D2741" s="252" t="s">
        <v>148</v>
      </c>
      <c r="E2741" s="253" t="s">
        <v>1</v>
      </c>
      <c r="F2741" s="254" t="s">
        <v>3341</v>
      </c>
      <c r="G2741" s="251"/>
      <c r="H2741" s="255">
        <v>47.8</v>
      </c>
      <c r="I2741" s="256"/>
      <c r="J2741" s="251"/>
      <c r="K2741" s="251"/>
      <c r="L2741" s="257"/>
      <c r="M2741" s="258"/>
      <c r="N2741" s="259"/>
      <c r="O2741" s="259"/>
      <c r="P2741" s="259"/>
      <c r="Q2741" s="259"/>
      <c r="R2741" s="259"/>
      <c r="S2741" s="259"/>
      <c r="T2741" s="260"/>
      <c r="AT2741" s="261" t="s">
        <v>148</v>
      </c>
      <c r="AU2741" s="261" t="s">
        <v>83</v>
      </c>
      <c r="AV2741" s="12" t="s">
        <v>83</v>
      </c>
      <c r="AW2741" s="12" t="s">
        <v>30</v>
      </c>
      <c r="AX2741" s="12" t="s">
        <v>73</v>
      </c>
      <c r="AY2741" s="261" t="s">
        <v>139</v>
      </c>
    </row>
    <row r="2742" spans="2:51" s="12" customFormat="1" ht="12">
      <c r="B2742" s="250"/>
      <c r="C2742" s="251"/>
      <c r="D2742" s="252" t="s">
        <v>148</v>
      </c>
      <c r="E2742" s="253" t="s">
        <v>1</v>
      </c>
      <c r="F2742" s="254" t="s">
        <v>3342</v>
      </c>
      <c r="G2742" s="251"/>
      <c r="H2742" s="255">
        <v>2.52</v>
      </c>
      <c r="I2742" s="256"/>
      <c r="J2742" s="251"/>
      <c r="K2742" s="251"/>
      <c r="L2742" s="257"/>
      <c r="M2742" s="258"/>
      <c r="N2742" s="259"/>
      <c r="O2742" s="259"/>
      <c r="P2742" s="259"/>
      <c r="Q2742" s="259"/>
      <c r="R2742" s="259"/>
      <c r="S2742" s="259"/>
      <c r="T2742" s="260"/>
      <c r="AT2742" s="261" t="s">
        <v>148</v>
      </c>
      <c r="AU2742" s="261" t="s">
        <v>83</v>
      </c>
      <c r="AV2742" s="12" t="s">
        <v>83</v>
      </c>
      <c r="AW2742" s="12" t="s">
        <v>30</v>
      </c>
      <c r="AX2742" s="12" t="s">
        <v>73</v>
      </c>
      <c r="AY2742" s="261" t="s">
        <v>139</v>
      </c>
    </row>
    <row r="2743" spans="2:51" s="13" customFormat="1" ht="12">
      <c r="B2743" s="262"/>
      <c r="C2743" s="263"/>
      <c r="D2743" s="252" t="s">
        <v>148</v>
      </c>
      <c r="E2743" s="264" t="s">
        <v>1</v>
      </c>
      <c r="F2743" s="265" t="s">
        <v>150</v>
      </c>
      <c r="G2743" s="263"/>
      <c r="H2743" s="266">
        <v>88.82</v>
      </c>
      <c r="I2743" s="267"/>
      <c r="J2743" s="263"/>
      <c r="K2743" s="263"/>
      <c r="L2743" s="268"/>
      <c r="M2743" s="269"/>
      <c r="N2743" s="270"/>
      <c r="O2743" s="270"/>
      <c r="P2743" s="270"/>
      <c r="Q2743" s="270"/>
      <c r="R2743" s="270"/>
      <c r="S2743" s="270"/>
      <c r="T2743" s="271"/>
      <c r="AT2743" s="272" t="s">
        <v>148</v>
      </c>
      <c r="AU2743" s="272" t="s">
        <v>83</v>
      </c>
      <c r="AV2743" s="13" t="s">
        <v>146</v>
      </c>
      <c r="AW2743" s="13" t="s">
        <v>30</v>
      </c>
      <c r="AX2743" s="13" t="s">
        <v>81</v>
      </c>
      <c r="AY2743" s="272" t="s">
        <v>139</v>
      </c>
    </row>
    <row r="2744" spans="2:65" s="1" customFormat="1" ht="36" customHeight="1">
      <c r="B2744" s="38"/>
      <c r="C2744" s="237" t="s">
        <v>3343</v>
      </c>
      <c r="D2744" s="237" t="s">
        <v>141</v>
      </c>
      <c r="E2744" s="238" t="s">
        <v>3344</v>
      </c>
      <c r="F2744" s="239" t="s">
        <v>3345</v>
      </c>
      <c r="G2744" s="240" t="s">
        <v>171</v>
      </c>
      <c r="H2744" s="241">
        <v>59.5</v>
      </c>
      <c r="I2744" s="242"/>
      <c r="J2744" s="243">
        <f>ROUND(I2744*H2744,2)</f>
        <v>0</v>
      </c>
      <c r="K2744" s="239" t="s">
        <v>145</v>
      </c>
      <c r="L2744" s="43"/>
      <c r="M2744" s="244" t="s">
        <v>1</v>
      </c>
      <c r="N2744" s="245" t="s">
        <v>38</v>
      </c>
      <c r="O2744" s="86"/>
      <c r="P2744" s="246">
        <f>O2744*H2744</f>
        <v>0</v>
      </c>
      <c r="Q2744" s="246">
        <v>0.00078</v>
      </c>
      <c r="R2744" s="246">
        <f>Q2744*H2744</f>
        <v>0.04641</v>
      </c>
      <c r="S2744" s="246">
        <v>0</v>
      </c>
      <c r="T2744" s="247">
        <f>S2744*H2744</f>
        <v>0</v>
      </c>
      <c r="AR2744" s="248" t="s">
        <v>230</v>
      </c>
      <c r="AT2744" s="248" t="s">
        <v>141</v>
      </c>
      <c r="AU2744" s="248" t="s">
        <v>83</v>
      </c>
      <c r="AY2744" s="17" t="s">
        <v>139</v>
      </c>
      <c r="BE2744" s="249">
        <f>IF(N2744="základní",J2744,0)</f>
        <v>0</v>
      </c>
      <c r="BF2744" s="249">
        <f>IF(N2744="snížená",J2744,0)</f>
        <v>0</v>
      </c>
      <c r="BG2744" s="249">
        <f>IF(N2744="zákl. přenesená",J2744,0)</f>
        <v>0</v>
      </c>
      <c r="BH2744" s="249">
        <f>IF(N2744="sníž. přenesená",J2744,0)</f>
        <v>0</v>
      </c>
      <c r="BI2744" s="249">
        <f>IF(N2744="nulová",J2744,0)</f>
        <v>0</v>
      </c>
      <c r="BJ2744" s="17" t="s">
        <v>81</v>
      </c>
      <c r="BK2744" s="249">
        <f>ROUND(I2744*H2744,2)</f>
        <v>0</v>
      </c>
      <c r="BL2744" s="17" t="s">
        <v>230</v>
      </c>
      <c r="BM2744" s="248" t="s">
        <v>3346</v>
      </c>
    </row>
    <row r="2745" spans="2:51" s="14" customFormat="1" ht="12">
      <c r="B2745" s="289"/>
      <c r="C2745" s="290"/>
      <c r="D2745" s="252" t="s">
        <v>148</v>
      </c>
      <c r="E2745" s="291" t="s">
        <v>1</v>
      </c>
      <c r="F2745" s="292" t="s">
        <v>1646</v>
      </c>
      <c r="G2745" s="290"/>
      <c r="H2745" s="291" t="s">
        <v>1</v>
      </c>
      <c r="I2745" s="293"/>
      <c r="J2745" s="290"/>
      <c r="K2745" s="290"/>
      <c r="L2745" s="294"/>
      <c r="M2745" s="295"/>
      <c r="N2745" s="296"/>
      <c r="O2745" s="296"/>
      <c r="P2745" s="296"/>
      <c r="Q2745" s="296"/>
      <c r="R2745" s="296"/>
      <c r="S2745" s="296"/>
      <c r="T2745" s="297"/>
      <c r="AT2745" s="298" t="s">
        <v>148</v>
      </c>
      <c r="AU2745" s="298" t="s">
        <v>83</v>
      </c>
      <c r="AV2745" s="14" t="s">
        <v>81</v>
      </c>
      <c r="AW2745" s="14" t="s">
        <v>30</v>
      </c>
      <c r="AX2745" s="14" t="s">
        <v>73</v>
      </c>
      <c r="AY2745" s="298" t="s">
        <v>139</v>
      </c>
    </row>
    <row r="2746" spans="2:51" s="12" customFormat="1" ht="12">
      <c r="B2746" s="250"/>
      <c r="C2746" s="251"/>
      <c r="D2746" s="252" t="s">
        <v>148</v>
      </c>
      <c r="E2746" s="253" t="s">
        <v>1</v>
      </c>
      <c r="F2746" s="254" t="s">
        <v>3347</v>
      </c>
      <c r="G2746" s="251"/>
      <c r="H2746" s="255">
        <v>23.7</v>
      </c>
      <c r="I2746" s="256"/>
      <c r="J2746" s="251"/>
      <c r="K2746" s="251"/>
      <c r="L2746" s="257"/>
      <c r="M2746" s="258"/>
      <c r="N2746" s="259"/>
      <c r="O2746" s="259"/>
      <c r="P2746" s="259"/>
      <c r="Q2746" s="259"/>
      <c r="R2746" s="259"/>
      <c r="S2746" s="259"/>
      <c r="T2746" s="260"/>
      <c r="AT2746" s="261" t="s">
        <v>148</v>
      </c>
      <c r="AU2746" s="261" t="s">
        <v>83</v>
      </c>
      <c r="AV2746" s="12" t="s">
        <v>83</v>
      </c>
      <c r="AW2746" s="12" t="s">
        <v>30</v>
      </c>
      <c r="AX2746" s="12" t="s">
        <v>73</v>
      </c>
      <c r="AY2746" s="261" t="s">
        <v>139</v>
      </c>
    </row>
    <row r="2747" spans="2:51" s="12" customFormat="1" ht="12">
      <c r="B2747" s="250"/>
      <c r="C2747" s="251"/>
      <c r="D2747" s="252" t="s">
        <v>148</v>
      </c>
      <c r="E2747" s="253" t="s">
        <v>1</v>
      </c>
      <c r="F2747" s="254" t="s">
        <v>3348</v>
      </c>
      <c r="G2747" s="251"/>
      <c r="H2747" s="255">
        <v>8.3</v>
      </c>
      <c r="I2747" s="256"/>
      <c r="J2747" s="251"/>
      <c r="K2747" s="251"/>
      <c r="L2747" s="257"/>
      <c r="M2747" s="258"/>
      <c r="N2747" s="259"/>
      <c r="O2747" s="259"/>
      <c r="P2747" s="259"/>
      <c r="Q2747" s="259"/>
      <c r="R2747" s="259"/>
      <c r="S2747" s="259"/>
      <c r="T2747" s="260"/>
      <c r="AT2747" s="261" t="s">
        <v>148</v>
      </c>
      <c r="AU2747" s="261" t="s">
        <v>83</v>
      </c>
      <c r="AV2747" s="12" t="s">
        <v>83</v>
      </c>
      <c r="AW2747" s="12" t="s">
        <v>30</v>
      </c>
      <c r="AX2747" s="12" t="s">
        <v>73</v>
      </c>
      <c r="AY2747" s="261" t="s">
        <v>139</v>
      </c>
    </row>
    <row r="2748" spans="2:51" s="12" customFormat="1" ht="12">
      <c r="B2748" s="250"/>
      <c r="C2748" s="251"/>
      <c r="D2748" s="252" t="s">
        <v>148</v>
      </c>
      <c r="E2748" s="253" t="s">
        <v>1</v>
      </c>
      <c r="F2748" s="254" t="s">
        <v>3349</v>
      </c>
      <c r="G2748" s="251"/>
      <c r="H2748" s="255">
        <v>4.4</v>
      </c>
      <c r="I2748" s="256"/>
      <c r="J2748" s="251"/>
      <c r="K2748" s="251"/>
      <c r="L2748" s="257"/>
      <c r="M2748" s="258"/>
      <c r="N2748" s="259"/>
      <c r="O2748" s="259"/>
      <c r="P2748" s="259"/>
      <c r="Q2748" s="259"/>
      <c r="R2748" s="259"/>
      <c r="S2748" s="259"/>
      <c r="T2748" s="260"/>
      <c r="AT2748" s="261" t="s">
        <v>148</v>
      </c>
      <c r="AU2748" s="261" t="s">
        <v>83</v>
      </c>
      <c r="AV2748" s="12" t="s">
        <v>83</v>
      </c>
      <c r="AW2748" s="12" t="s">
        <v>30</v>
      </c>
      <c r="AX2748" s="12" t="s">
        <v>73</v>
      </c>
      <c r="AY2748" s="261" t="s">
        <v>139</v>
      </c>
    </row>
    <row r="2749" spans="2:51" s="14" customFormat="1" ht="12">
      <c r="B2749" s="289"/>
      <c r="C2749" s="290"/>
      <c r="D2749" s="252" t="s">
        <v>148</v>
      </c>
      <c r="E2749" s="291" t="s">
        <v>1</v>
      </c>
      <c r="F2749" s="292" t="s">
        <v>1650</v>
      </c>
      <c r="G2749" s="290"/>
      <c r="H2749" s="291" t="s">
        <v>1</v>
      </c>
      <c r="I2749" s="293"/>
      <c r="J2749" s="290"/>
      <c r="K2749" s="290"/>
      <c r="L2749" s="294"/>
      <c r="M2749" s="295"/>
      <c r="N2749" s="296"/>
      <c r="O2749" s="296"/>
      <c r="P2749" s="296"/>
      <c r="Q2749" s="296"/>
      <c r="R2749" s="296"/>
      <c r="S2749" s="296"/>
      <c r="T2749" s="297"/>
      <c r="AT2749" s="298" t="s">
        <v>148</v>
      </c>
      <c r="AU2749" s="298" t="s">
        <v>83</v>
      </c>
      <c r="AV2749" s="14" t="s">
        <v>81</v>
      </c>
      <c r="AW2749" s="14" t="s">
        <v>30</v>
      </c>
      <c r="AX2749" s="14" t="s">
        <v>73</v>
      </c>
      <c r="AY2749" s="298" t="s">
        <v>139</v>
      </c>
    </row>
    <row r="2750" spans="2:51" s="12" customFormat="1" ht="12">
      <c r="B2750" s="250"/>
      <c r="C2750" s="251"/>
      <c r="D2750" s="252" t="s">
        <v>148</v>
      </c>
      <c r="E2750" s="253" t="s">
        <v>1</v>
      </c>
      <c r="F2750" s="254" t="s">
        <v>3350</v>
      </c>
      <c r="G2750" s="251"/>
      <c r="H2750" s="255">
        <v>23.1</v>
      </c>
      <c r="I2750" s="256"/>
      <c r="J2750" s="251"/>
      <c r="K2750" s="251"/>
      <c r="L2750" s="257"/>
      <c r="M2750" s="258"/>
      <c r="N2750" s="259"/>
      <c r="O2750" s="259"/>
      <c r="P2750" s="259"/>
      <c r="Q2750" s="259"/>
      <c r="R2750" s="259"/>
      <c r="S2750" s="259"/>
      <c r="T2750" s="260"/>
      <c r="AT2750" s="261" t="s">
        <v>148</v>
      </c>
      <c r="AU2750" s="261" t="s">
        <v>83</v>
      </c>
      <c r="AV2750" s="12" t="s">
        <v>83</v>
      </c>
      <c r="AW2750" s="12" t="s">
        <v>30</v>
      </c>
      <c r="AX2750" s="12" t="s">
        <v>73</v>
      </c>
      <c r="AY2750" s="261" t="s">
        <v>139</v>
      </c>
    </row>
    <row r="2751" spans="2:51" s="13" customFormat="1" ht="12">
      <c r="B2751" s="262"/>
      <c r="C2751" s="263"/>
      <c r="D2751" s="252" t="s">
        <v>148</v>
      </c>
      <c r="E2751" s="264" t="s">
        <v>1</v>
      </c>
      <c r="F2751" s="265" t="s">
        <v>150</v>
      </c>
      <c r="G2751" s="263"/>
      <c r="H2751" s="266">
        <v>59.5</v>
      </c>
      <c r="I2751" s="267"/>
      <c r="J2751" s="263"/>
      <c r="K2751" s="263"/>
      <c r="L2751" s="268"/>
      <c r="M2751" s="269"/>
      <c r="N2751" s="270"/>
      <c r="O2751" s="270"/>
      <c r="P2751" s="270"/>
      <c r="Q2751" s="270"/>
      <c r="R2751" s="270"/>
      <c r="S2751" s="270"/>
      <c r="T2751" s="271"/>
      <c r="AT2751" s="272" t="s">
        <v>148</v>
      </c>
      <c r="AU2751" s="272" t="s">
        <v>83</v>
      </c>
      <c r="AV2751" s="13" t="s">
        <v>146</v>
      </c>
      <c r="AW2751" s="13" t="s">
        <v>30</v>
      </c>
      <c r="AX2751" s="13" t="s">
        <v>81</v>
      </c>
      <c r="AY2751" s="272" t="s">
        <v>139</v>
      </c>
    </row>
    <row r="2752" spans="2:65" s="1" customFormat="1" ht="36" customHeight="1">
      <c r="B2752" s="38"/>
      <c r="C2752" s="237" t="s">
        <v>3351</v>
      </c>
      <c r="D2752" s="237" t="s">
        <v>141</v>
      </c>
      <c r="E2752" s="238" t="s">
        <v>3352</v>
      </c>
      <c r="F2752" s="239" t="s">
        <v>3353</v>
      </c>
      <c r="G2752" s="240" t="s">
        <v>171</v>
      </c>
      <c r="H2752" s="241">
        <v>46.8</v>
      </c>
      <c r="I2752" s="242"/>
      <c r="J2752" s="243">
        <f>ROUND(I2752*H2752,2)</f>
        <v>0</v>
      </c>
      <c r="K2752" s="239" t="s">
        <v>145</v>
      </c>
      <c r="L2752" s="43"/>
      <c r="M2752" s="244" t="s">
        <v>1</v>
      </c>
      <c r="N2752" s="245" t="s">
        <v>38</v>
      </c>
      <c r="O2752" s="86"/>
      <c r="P2752" s="246">
        <f>O2752*H2752</f>
        <v>0</v>
      </c>
      <c r="Q2752" s="246">
        <v>0.00096</v>
      </c>
      <c r="R2752" s="246">
        <f>Q2752*H2752</f>
        <v>0.044927999999999996</v>
      </c>
      <c r="S2752" s="246">
        <v>0</v>
      </c>
      <c r="T2752" s="247">
        <f>S2752*H2752</f>
        <v>0</v>
      </c>
      <c r="AR2752" s="248" t="s">
        <v>230</v>
      </c>
      <c r="AT2752" s="248" t="s">
        <v>141</v>
      </c>
      <c r="AU2752" s="248" t="s">
        <v>83</v>
      </c>
      <c r="AY2752" s="17" t="s">
        <v>139</v>
      </c>
      <c r="BE2752" s="249">
        <f>IF(N2752="základní",J2752,0)</f>
        <v>0</v>
      </c>
      <c r="BF2752" s="249">
        <f>IF(N2752="snížená",J2752,0)</f>
        <v>0</v>
      </c>
      <c r="BG2752" s="249">
        <f>IF(N2752="zákl. přenesená",J2752,0)</f>
        <v>0</v>
      </c>
      <c r="BH2752" s="249">
        <f>IF(N2752="sníž. přenesená",J2752,0)</f>
        <v>0</v>
      </c>
      <c r="BI2752" s="249">
        <f>IF(N2752="nulová",J2752,0)</f>
        <v>0</v>
      </c>
      <c r="BJ2752" s="17" t="s">
        <v>81</v>
      </c>
      <c r="BK2752" s="249">
        <f>ROUND(I2752*H2752,2)</f>
        <v>0</v>
      </c>
      <c r="BL2752" s="17" t="s">
        <v>230</v>
      </c>
      <c r="BM2752" s="248" t="s">
        <v>3354</v>
      </c>
    </row>
    <row r="2753" spans="2:51" s="14" customFormat="1" ht="12">
      <c r="B2753" s="289"/>
      <c r="C2753" s="290"/>
      <c r="D2753" s="252" t="s">
        <v>148</v>
      </c>
      <c r="E2753" s="291" t="s">
        <v>1</v>
      </c>
      <c r="F2753" s="292" t="s">
        <v>1646</v>
      </c>
      <c r="G2753" s="290"/>
      <c r="H2753" s="291" t="s">
        <v>1</v>
      </c>
      <c r="I2753" s="293"/>
      <c r="J2753" s="290"/>
      <c r="K2753" s="290"/>
      <c r="L2753" s="294"/>
      <c r="M2753" s="295"/>
      <c r="N2753" s="296"/>
      <c r="O2753" s="296"/>
      <c r="P2753" s="296"/>
      <c r="Q2753" s="296"/>
      <c r="R2753" s="296"/>
      <c r="S2753" s="296"/>
      <c r="T2753" s="297"/>
      <c r="AT2753" s="298" t="s">
        <v>148</v>
      </c>
      <c r="AU2753" s="298" t="s">
        <v>83</v>
      </c>
      <c r="AV2753" s="14" t="s">
        <v>81</v>
      </c>
      <c r="AW2753" s="14" t="s">
        <v>30</v>
      </c>
      <c r="AX2753" s="14" t="s">
        <v>73</v>
      </c>
      <c r="AY2753" s="298" t="s">
        <v>139</v>
      </c>
    </row>
    <row r="2754" spans="2:51" s="12" customFormat="1" ht="12">
      <c r="B2754" s="250"/>
      <c r="C2754" s="251"/>
      <c r="D2754" s="252" t="s">
        <v>148</v>
      </c>
      <c r="E2754" s="253" t="s">
        <v>1</v>
      </c>
      <c r="F2754" s="254" t="s">
        <v>3355</v>
      </c>
      <c r="G2754" s="251"/>
      <c r="H2754" s="255">
        <v>16.2</v>
      </c>
      <c r="I2754" s="256"/>
      <c r="J2754" s="251"/>
      <c r="K2754" s="251"/>
      <c r="L2754" s="257"/>
      <c r="M2754" s="258"/>
      <c r="N2754" s="259"/>
      <c r="O2754" s="259"/>
      <c r="P2754" s="259"/>
      <c r="Q2754" s="259"/>
      <c r="R2754" s="259"/>
      <c r="S2754" s="259"/>
      <c r="T2754" s="260"/>
      <c r="AT2754" s="261" t="s">
        <v>148</v>
      </c>
      <c r="AU2754" s="261" t="s">
        <v>83</v>
      </c>
      <c r="AV2754" s="12" t="s">
        <v>83</v>
      </c>
      <c r="AW2754" s="12" t="s">
        <v>30</v>
      </c>
      <c r="AX2754" s="12" t="s">
        <v>73</v>
      </c>
      <c r="AY2754" s="261" t="s">
        <v>139</v>
      </c>
    </row>
    <row r="2755" spans="2:51" s="14" customFormat="1" ht="12">
      <c r="B2755" s="289"/>
      <c r="C2755" s="290"/>
      <c r="D2755" s="252" t="s">
        <v>148</v>
      </c>
      <c r="E2755" s="291" t="s">
        <v>1</v>
      </c>
      <c r="F2755" s="292" t="s">
        <v>1650</v>
      </c>
      <c r="G2755" s="290"/>
      <c r="H2755" s="291" t="s">
        <v>1</v>
      </c>
      <c r="I2755" s="293"/>
      <c r="J2755" s="290"/>
      <c r="K2755" s="290"/>
      <c r="L2755" s="294"/>
      <c r="M2755" s="295"/>
      <c r="N2755" s="296"/>
      <c r="O2755" s="296"/>
      <c r="P2755" s="296"/>
      <c r="Q2755" s="296"/>
      <c r="R2755" s="296"/>
      <c r="S2755" s="296"/>
      <c r="T2755" s="297"/>
      <c r="AT2755" s="298" t="s">
        <v>148</v>
      </c>
      <c r="AU2755" s="298" t="s">
        <v>83</v>
      </c>
      <c r="AV2755" s="14" t="s">
        <v>81</v>
      </c>
      <c r="AW2755" s="14" t="s">
        <v>30</v>
      </c>
      <c r="AX2755" s="14" t="s">
        <v>73</v>
      </c>
      <c r="AY2755" s="298" t="s">
        <v>139</v>
      </c>
    </row>
    <row r="2756" spans="2:51" s="12" customFormat="1" ht="12">
      <c r="B2756" s="250"/>
      <c r="C2756" s="251"/>
      <c r="D2756" s="252" t="s">
        <v>148</v>
      </c>
      <c r="E2756" s="253" t="s">
        <v>1</v>
      </c>
      <c r="F2756" s="254" t="s">
        <v>3356</v>
      </c>
      <c r="G2756" s="251"/>
      <c r="H2756" s="255">
        <v>30.6</v>
      </c>
      <c r="I2756" s="256"/>
      <c r="J2756" s="251"/>
      <c r="K2756" s="251"/>
      <c r="L2756" s="257"/>
      <c r="M2756" s="258"/>
      <c r="N2756" s="259"/>
      <c r="O2756" s="259"/>
      <c r="P2756" s="259"/>
      <c r="Q2756" s="259"/>
      <c r="R2756" s="259"/>
      <c r="S2756" s="259"/>
      <c r="T2756" s="260"/>
      <c r="AT2756" s="261" t="s">
        <v>148</v>
      </c>
      <c r="AU2756" s="261" t="s">
        <v>83</v>
      </c>
      <c r="AV2756" s="12" t="s">
        <v>83</v>
      </c>
      <c r="AW2756" s="12" t="s">
        <v>30</v>
      </c>
      <c r="AX2756" s="12" t="s">
        <v>73</v>
      </c>
      <c r="AY2756" s="261" t="s">
        <v>139</v>
      </c>
    </row>
    <row r="2757" spans="2:51" s="13" customFormat="1" ht="12">
      <c r="B2757" s="262"/>
      <c r="C2757" s="263"/>
      <c r="D2757" s="252" t="s">
        <v>148</v>
      </c>
      <c r="E2757" s="264" t="s">
        <v>1</v>
      </c>
      <c r="F2757" s="265" t="s">
        <v>150</v>
      </c>
      <c r="G2757" s="263"/>
      <c r="H2757" s="266">
        <v>46.8</v>
      </c>
      <c r="I2757" s="267"/>
      <c r="J2757" s="263"/>
      <c r="K2757" s="263"/>
      <c r="L2757" s="268"/>
      <c r="M2757" s="269"/>
      <c r="N2757" s="270"/>
      <c r="O2757" s="270"/>
      <c r="P2757" s="270"/>
      <c r="Q2757" s="270"/>
      <c r="R2757" s="270"/>
      <c r="S2757" s="270"/>
      <c r="T2757" s="271"/>
      <c r="AT2757" s="272" t="s">
        <v>148</v>
      </c>
      <c r="AU2757" s="272" t="s">
        <v>83</v>
      </c>
      <c r="AV2757" s="13" t="s">
        <v>146</v>
      </c>
      <c r="AW2757" s="13" t="s">
        <v>30</v>
      </c>
      <c r="AX2757" s="13" t="s">
        <v>81</v>
      </c>
      <c r="AY2757" s="272" t="s">
        <v>139</v>
      </c>
    </row>
    <row r="2758" spans="2:65" s="1" customFormat="1" ht="36" customHeight="1">
      <c r="B2758" s="38"/>
      <c r="C2758" s="237" t="s">
        <v>3357</v>
      </c>
      <c r="D2758" s="237" t="s">
        <v>141</v>
      </c>
      <c r="E2758" s="238" t="s">
        <v>3358</v>
      </c>
      <c r="F2758" s="239" t="s">
        <v>3359</v>
      </c>
      <c r="G2758" s="240" t="s">
        <v>171</v>
      </c>
      <c r="H2758" s="241">
        <v>28.4</v>
      </c>
      <c r="I2758" s="242"/>
      <c r="J2758" s="243">
        <f>ROUND(I2758*H2758,2)</f>
        <v>0</v>
      </c>
      <c r="K2758" s="239" t="s">
        <v>145</v>
      </c>
      <c r="L2758" s="43"/>
      <c r="M2758" s="244" t="s">
        <v>1</v>
      </c>
      <c r="N2758" s="245" t="s">
        <v>38</v>
      </c>
      <c r="O2758" s="86"/>
      <c r="P2758" s="246">
        <f>O2758*H2758</f>
        <v>0</v>
      </c>
      <c r="Q2758" s="246">
        <v>0.00125</v>
      </c>
      <c r="R2758" s="246">
        <f>Q2758*H2758</f>
        <v>0.0355</v>
      </c>
      <c r="S2758" s="246">
        <v>0</v>
      </c>
      <c r="T2758" s="247">
        <f>S2758*H2758</f>
        <v>0</v>
      </c>
      <c r="AR2758" s="248" t="s">
        <v>230</v>
      </c>
      <c r="AT2758" s="248" t="s">
        <v>141</v>
      </c>
      <c r="AU2758" s="248" t="s">
        <v>83</v>
      </c>
      <c r="AY2758" s="17" t="s">
        <v>139</v>
      </c>
      <c r="BE2758" s="249">
        <f>IF(N2758="základní",J2758,0)</f>
        <v>0</v>
      </c>
      <c r="BF2758" s="249">
        <f>IF(N2758="snížená",J2758,0)</f>
        <v>0</v>
      </c>
      <c r="BG2758" s="249">
        <f>IF(N2758="zákl. přenesená",J2758,0)</f>
        <v>0</v>
      </c>
      <c r="BH2758" s="249">
        <f>IF(N2758="sníž. přenesená",J2758,0)</f>
        <v>0</v>
      </c>
      <c r="BI2758" s="249">
        <f>IF(N2758="nulová",J2758,0)</f>
        <v>0</v>
      </c>
      <c r="BJ2758" s="17" t="s">
        <v>81</v>
      </c>
      <c r="BK2758" s="249">
        <f>ROUND(I2758*H2758,2)</f>
        <v>0</v>
      </c>
      <c r="BL2758" s="17" t="s">
        <v>230</v>
      </c>
      <c r="BM2758" s="248" t="s">
        <v>3360</v>
      </c>
    </row>
    <row r="2759" spans="2:51" s="14" customFormat="1" ht="12">
      <c r="B2759" s="289"/>
      <c r="C2759" s="290"/>
      <c r="D2759" s="252" t="s">
        <v>148</v>
      </c>
      <c r="E2759" s="291" t="s">
        <v>1</v>
      </c>
      <c r="F2759" s="292" t="s">
        <v>1646</v>
      </c>
      <c r="G2759" s="290"/>
      <c r="H2759" s="291" t="s">
        <v>1</v>
      </c>
      <c r="I2759" s="293"/>
      <c r="J2759" s="290"/>
      <c r="K2759" s="290"/>
      <c r="L2759" s="294"/>
      <c r="M2759" s="295"/>
      <c r="N2759" s="296"/>
      <c r="O2759" s="296"/>
      <c r="P2759" s="296"/>
      <c r="Q2759" s="296"/>
      <c r="R2759" s="296"/>
      <c r="S2759" s="296"/>
      <c r="T2759" s="297"/>
      <c r="AT2759" s="298" t="s">
        <v>148</v>
      </c>
      <c r="AU2759" s="298" t="s">
        <v>83</v>
      </c>
      <c r="AV2759" s="14" t="s">
        <v>81</v>
      </c>
      <c r="AW2759" s="14" t="s">
        <v>30</v>
      </c>
      <c r="AX2759" s="14" t="s">
        <v>73</v>
      </c>
      <c r="AY2759" s="298" t="s">
        <v>139</v>
      </c>
    </row>
    <row r="2760" spans="2:51" s="12" customFormat="1" ht="12">
      <c r="B2760" s="250"/>
      <c r="C2760" s="251"/>
      <c r="D2760" s="252" t="s">
        <v>148</v>
      </c>
      <c r="E2760" s="253" t="s">
        <v>1</v>
      </c>
      <c r="F2760" s="254" t="s">
        <v>3361</v>
      </c>
      <c r="G2760" s="251"/>
      <c r="H2760" s="255">
        <v>8.5</v>
      </c>
      <c r="I2760" s="256"/>
      <c r="J2760" s="251"/>
      <c r="K2760" s="251"/>
      <c r="L2760" s="257"/>
      <c r="M2760" s="258"/>
      <c r="N2760" s="259"/>
      <c r="O2760" s="259"/>
      <c r="P2760" s="259"/>
      <c r="Q2760" s="259"/>
      <c r="R2760" s="259"/>
      <c r="S2760" s="259"/>
      <c r="T2760" s="260"/>
      <c r="AT2760" s="261" t="s">
        <v>148</v>
      </c>
      <c r="AU2760" s="261" t="s">
        <v>83</v>
      </c>
      <c r="AV2760" s="12" t="s">
        <v>83</v>
      </c>
      <c r="AW2760" s="12" t="s">
        <v>30</v>
      </c>
      <c r="AX2760" s="12" t="s">
        <v>73</v>
      </c>
      <c r="AY2760" s="261" t="s">
        <v>139</v>
      </c>
    </row>
    <row r="2761" spans="2:51" s="14" customFormat="1" ht="12">
      <c r="B2761" s="289"/>
      <c r="C2761" s="290"/>
      <c r="D2761" s="252" t="s">
        <v>148</v>
      </c>
      <c r="E2761" s="291" t="s">
        <v>1</v>
      </c>
      <c r="F2761" s="292" t="s">
        <v>1650</v>
      </c>
      <c r="G2761" s="290"/>
      <c r="H2761" s="291" t="s">
        <v>1</v>
      </c>
      <c r="I2761" s="293"/>
      <c r="J2761" s="290"/>
      <c r="K2761" s="290"/>
      <c r="L2761" s="294"/>
      <c r="M2761" s="295"/>
      <c r="N2761" s="296"/>
      <c r="O2761" s="296"/>
      <c r="P2761" s="296"/>
      <c r="Q2761" s="296"/>
      <c r="R2761" s="296"/>
      <c r="S2761" s="296"/>
      <c r="T2761" s="297"/>
      <c r="AT2761" s="298" t="s">
        <v>148</v>
      </c>
      <c r="AU2761" s="298" t="s">
        <v>83</v>
      </c>
      <c r="AV2761" s="14" t="s">
        <v>81</v>
      </c>
      <c r="AW2761" s="14" t="s">
        <v>30</v>
      </c>
      <c r="AX2761" s="14" t="s">
        <v>73</v>
      </c>
      <c r="AY2761" s="298" t="s">
        <v>139</v>
      </c>
    </row>
    <row r="2762" spans="2:51" s="12" customFormat="1" ht="12">
      <c r="B2762" s="250"/>
      <c r="C2762" s="251"/>
      <c r="D2762" s="252" t="s">
        <v>148</v>
      </c>
      <c r="E2762" s="253" t="s">
        <v>1</v>
      </c>
      <c r="F2762" s="254" t="s">
        <v>3362</v>
      </c>
      <c r="G2762" s="251"/>
      <c r="H2762" s="255">
        <v>19.9</v>
      </c>
      <c r="I2762" s="256"/>
      <c r="J2762" s="251"/>
      <c r="K2762" s="251"/>
      <c r="L2762" s="257"/>
      <c r="M2762" s="258"/>
      <c r="N2762" s="259"/>
      <c r="O2762" s="259"/>
      <c r="P2762" s="259"/>
      <c r="Q2762" s="259"/>
      <c r="R2762" s="259"/>
      <c r="S2762" s="259"/>
      <c r="T2762" s="260"/>
      <c r="AT2762" s="261" t="s">
        <v>148</v>
      </c>
      <c r="AU2762" s="261" t="s">
        <v>83</v>
      </c>
      <c r="AV2762" s="12" t="s">
        <v>83</v>
      </c>
      <c r="AW2762" s="12" t="s">
        <v>30</v>
      </c>
      <c r="AX2762" s="12" t="s">
        <v>73</v>
      </c>
      <c r="AY2762" s="261" t="s">
        <v>139</v>
      </c>
    </row>
    <row r="2763" spans="2:51" s="13" customFormat="1" ht="12">
      <c r="B2763" s="262"/>
      <c r="C2763" s="263"/>
      <c r="D2763" s="252" t="s">
        <v>148</v>
      </c>
      <c r="E2763" s="264" t="s">
        <v>1</v>
      </c>
      <c r="F2763" s="265" t="s">
        <v>150</v>
      </c>
      <c r="G2763" s="263"/>
      <c r="H2763" s="266">
        <v>28.4</v>
      </c>
      <c r="I2763" s="267"/>
      <c r="J2763" s="263"/>
      <c r="K2763" s="263"/>
      <c r="L2763" s="268"/>
      <c r="M2763" s="269"/>
      <c r="N2763" s="270"/>
      <c r="O2763" s="270"/>
      <c r="P2763" s="270"/>
      <c r="Q2763" s="270"/>
      <c r="R2763" s="270"/>
      <c r="S2763" s="270"/>
      <c r="T2763" s="271"/>
      <c r="AT2763" s="272" t="s">
        <v>148</v>
      </c>
      <c r="AU2763" s="272" t="s">
        <v>83</v>
      </c>
      <c r="AV2763" s="13" t="s">
        <v>146</v>
      </c>
      <c r="AW2763" s="13" t="s">
        <v>30</v>
      </c>
      <c r="AX2763" s="13" t="s">
        <v>81</v>
      </c>
      <c r="AY2763" s="272" t="s">
        <v>139</v>
      </c>
    </row>
    <row r="2764" spans="2:65" s="1" customFormat="1" ht="36" customHeight="1">
      <c r="B2764" s="38"/>
      <c r="C2764" s="237" t="s">
        <v>3363</v>
      </c>
      <c r="D2764" s="237" t="s">
        <v>141</v>
      </c>
      <c r="E2764" s="238" t="s">
        <v>3364</v>
      </c>
      <c r="F2764" s="239" t="s">
        <v>3365</v>
      </c>
      <c r="G2764" s="240" t="s">
        <v>171</v>
      </c>
      <c r="H2764" s="241">
        <v>40</v>
      </c>
      <c r="I2764" s="242"/>
      <c r="J2764" s="243">
        <f>ROUND(I2764*H2764,2)</f>
        <v>0</v>
      </c>
      <c r="K2764" s="239" t="s">
        <v>145</v>
      </c>
      <c r="L2764" s="43"/>
      <c r="M2764" s="244" t="s">
        <v>1</v>
      </c>
      <c r="N2764" s="245" t="s">
        <v>38</v>
      </c>
      <c r="O2764" s="86"/>
      <c r="P2764" s="246">
        <f>O2764*H2764</f>
        <v>0</v>
      </c>
      <c r="Q2764" s="246">
        <v>0.00256</v>
      </c>
      <c r="R2764" s="246">
        <f>Q2764*H2764</f>
        <v>0.1024</v>
      </c>
      <c r="S2764" s="246">
        <v>0</v>
      </c>
      <c r="T2764" s="247">
        <f>S2764*H2764</f>
        <v>0</v>
      </c>
      <c r="AR2764" s="248" t="s">
        <v>230</v>
      </c>
      <c r="AT2764" s="248" t="s">
        <v>141</v>
      </c>
      <c r="AU2764" s="248" t="s">
        <v>83</v>
      </c>
      <c r="AY2764" s="17" t="s">
        <v>139</v>
      </c>
      <c r="BE2764" s="249">
        <f>IF(N2764="základní",J2764,0)</f>
        <v>0</v>
      </c>
      <c r="BF2764" s="249">
        <f>IF(N2764="snížená",J2764,0)</f>
        <v>0</v>
      </c>
      <c r="BG2764" s="249">
        <f>IF(N2764="zákl. přenesená",J2764,0)</f>
        <v>0</v>
      </c>
      <c r="BH2764" s="249">
        <f>IF(N2764="sníž. přenesená",J2764,0)</f>
        <v>0</v>
      </c>
      <c r="BI2764" s="249">
        <f>IF(N2764="nulová",J2764,0)</f>
        <v>0</v>
      </c>
      <c r="BJ2764" s="17" t="s">
        <v>81</v>
      </c>
      <c r="BK2764" s="249">
        <f>ROUND(I2764*H2764,2)</f>
        <v>0</v>
      </c>
      <c r="BL2764" s="17" t="s">
        <v>230</v>
      </c>
      <c r="BM2764" s="248" t="s">
        <v>3366</v>
      </c>
    </row>
    <row r="2765" spans="2:51" s="14" customFormat="1" ht="12">
      <c r="B2765" s="289"/>
      <c r="C2765" s="290"/>
      <c r="D2765" s="252" t="s">
        <v>148</v>
      </c>
      <c r="E2765" s="291" t="s">
        <v>1</v>
      </c>
      <c r="F2765" s="292" t="s">
        <v>1650</v>
      </c>
      <c r="G2765" s="290"/>
      <c r="H2765" s="291" t="s">
        <v>1</v>
      </c>
      <c r="I2765" s="293"/>
      <c r="J2765" s="290"/>
      <c r="K2765" s="290"/>
      <c r="L2765" s="294"/>
      <c r="M2765" s="295"/>
      <c r="N2765" s="296"/>
      <c r="O2765" s="296"/>
      <c r="P2765" s="296"/>
      <c r="Q2765" s="296"/>
      <c r="R2765" s="296"/>
      <c r="S2765" s="296"/>
      <c r="T2765" s="297"/>
      <c r="AT2765" s="298" t="s">
        <v>148</v>
      </c>
      <c r="AU2765" s="298" t="s">
        <v>83</v>
      </c>
      <c r="AV2765" s="14" t="s">
        <v>81</v>
      </c>
      <c r="AW2765" s="14" t="s">
        <v>30</v>
      </c>
      <c r="AX2765" s="14" t="s">
        <v>73</v>
      </c>
      <c r="AY2765" s="298" t="s">
        <v>139</v>
      </c>
    </row>
    <row r="2766" spans="2:51" s="12" customFormat="1" ht="12">
      <c r="B2766" s="250"/>
      <c r="C2766" s="251"/>
      <c r="D2766" s="252" t="s">
        <v>148</v>
      </c>
      <c r="E2766" s="253" t="s">
        <v>1</v>
      </c>
      <c r="F2766" s="254" t="s">
        <v>3367</v>
      </c>
      <c r="G2766" s="251"/>
      <c r="H2766" s="255">
        <v>38</v>
      </c>
      <c r="I2766" s="256"/>
      <c r="J2766" s="251"/>
      <c r="K2766" s="251"/>
      <c r="L2766" s="257"/>
      <c r="M2766" s="258"/>
      <c r="N2766" s="259"/>
      <c r="O2766" s="259"/>
      <c r="P2766" s="259"/>
      <c r="Q2766" s="259"/>
      <c r="R2766" s="259"/>
      <c r="S2766" s="259"/>
      <c r="T2766" s="260"/>
      <c r="AT2766" s="261" t="s">
        <v>148</v>
      </c>
      <c r="AU2766" s="261" t="s">
        <v>83</v>
      </c>
      <c r="AV2766" s="12" t="s">
        <v>83</v>
      </c>
      <c r="AW2766" s="12" t="s">
        <v>30</v>
      </c>
      <c r="AX2766" s="12" t="s">
        <v>73</v>
      </c>
      <c r="AY2766" s="261" t="s">
        <v>139</v>
      </c>
    </row>
    <row r="2767" spans="2:51" s="12" customFormat="1" ht="12">
      <c r="B2767" s="250"/>
      <c r="C2767" s="251"/>
      <c r="D2767" s="252" t="s">
        <v>148</v>
      </c>
      <c r="E2767" s="253" t="s">
        <v>1</v>
      </c>
      <c r="F2767" s="254" t="s">
        <v>1138</v>
      </c>
      <c r="G2767" s="251"/>
      <c r="H2767" s="255">
        <v>2</v>
      </c>
      <c r="I2767" s="256"/>
      <c r="J2767" s="251"/>
      <c r="K2767" s="251"/>
      <c r="L2767" s="257"/>
      <c r="M2767" s="258"/>
      <c r="N2767" s="259"/>
      <c r="O2767" s="259"/>
      <c r="P2767" s="259"/>
      <c r="Q2767" s="259"/>
      <c r="R2767" s="259"/>
      <c r="S2767" s="259"/>
      <c r="T2767" s="260"/>
      <c r="AT2767" s="261" t="s">
        <v>148</v>
      </c>
      <c r="AU2767" s="261" t="s">
        <v>83</v>
      </c>
      <c r="AV2767" s="12" t="s">
        <v>83</v>
      </c>
      <c r="AW2767" s="12" t="s">
        <v>30</v>
      </c>
      <c r="AX2767" s="12" t="s">
        <v>73</v>
      </c>
      <c r="AY2767" s="261" t="s">
        <v>139</v>
      </c>
    </row>
    <row r="2768" spans="2:51" s="13" customFormat="1" ht="12">
      <c r="B2768" s="262"/>
      <c r="C2768" s="263"/>
      <c r="D2768" s="252" t="s">
        <v>148</v>
      </c>
      <c r="E2768" s="264" t="s">
        <v>1</v>
      </c>
      <c r="F2768" s="265" t="s">
        <v>150</v>
      </c>
      <c r="G2768" s="263"/>
      <c r="H2768" s="266">
        <v>40</v>
      </c>
      <c r="I2768" s="267"/>
      <c r="J2768" s="263"/>
      <c r="K2768" s="263"/>
      <c r="L2768" s="268"/>
      <c r="M2768" s="269"/>
      <c r="N2768" s="270"/>
      <c r="O2768" s="270"/>
      <c r="P2768" s="270"/>
      <c r="Q2768" s="270"/>
      <c r="R2768" s="270"/>
      <c r="S2768" s="270"/>
      <c r="T2768" s="271"/>
      <c r="AT2768" s="272" t="s">
        <v>148</v>
      </c>
      <c r="AU2768" s="272" t="s">
        <v>83</v>
      </c>
      <c r="AV2768" s="13" t="s">
        <v>146</v>
      </c>
      <c r="AW2768" s="13" t="s">
        <v>30</v>
      </c>
      <c r="AX2768" s="13" t="s">
        <v>81</v>
      </c>
      <c r="AY2768" s="272" t="s">
        <v>139</v>
      </c>
    </row>
    <row r="2769" spans="2:65" s="1" customFormat="1" ht="16.5" customHeight="1">
      <c r="B2769" s="38"/>
      <c r="C2769" s="237" t="s">
        <v>3368</v>
      </c>
      <c r="D2769" s="237" t="s">
        <v>141</v>
      </c>
      <c r="E2769" s="238" t="s">
        <v>3369</v>
      </c>
      <c r="F2769" s="239" t="s">
        <v>3370</v>
      </c>
      <c r="G2769" s="240" t="s">
        <v>177</v>
      </c>
      <c r="H2769" s="241">
        <v>88</v>
      </c>
      <c r="I2769" s="242"/>
      <c r="J2769" s="243">
        <f>ROUND(I2769*H2769,2)</f>
        <v>0</v>
      </c>
      <c r="K2769" s="239" t="s">
        <v>1</v>
      </c>
      <c r="L2769" s="43"/>
      <c r="M2769" s="244" t="s">
        <v>1</v>
      </c>
      <c r="N2769" s="245" t="s">
        <v>38</v>
      </c>
      <c r="O2769" s="86"/>
      <c r="P2769" s="246">
        <f>O2769*H2769</f>
        <v>0</v>
      </c>
      <c r="Q2769" s="246">
        <v>0</v>
      </c>
      <c r="R2769" s="246">
        <f>Q2769*H2769</f>
        <v>0</v>
      </c>
      <c r="S2769" s="246">
        <v>0</v>
      </c>
      <c r="T2769" s="247">
        <f>S2769*H2769</f>
        <v>0</v>
      </c>
      <c r="AR2769" s="248" t="s">
        <v>230</v>
      </c>
      <c r="AT2769" s="248" t="s">
        <v>141</v>
      </c>
      <c r="AU2769" s="248" t="s">
        <v>83</v>
      </c>
      <c r="AY2769" s="17" t="s">
        <v>139</v>
      </c>
      <c r="BE2769" s="249">
        <f>IF(N2769="základní",J2769,0)</f>
        <v>0</v>
      </c>
      <c r="BF2769" s="249">
        <f>IF(N2769="snížená",J2769,0)</f>
        <v>0</v>
      </c>
      <c r="BG2769" s="249">
        <f>IF(N2769="zákl. přenesená",J2769,0)</f>
        <v>0</v>
      </c>
      <c r="BH2769" s="249">
        <f>IF(N2769="sníž. přenesená",J2769,0)</f>
        <v>0</v>
      </c>
      <c r="BI2769" s="249">
        <f>IF(N2769="nulová",J2769,0)</f>
        <v>0</v>
      </c>
      <c r="BJ2769" s="17" t="s">
        <v>81</v>
      </c>
      <c r="BK2769" s="249">
        <f>ROUND(I2769*H2769,2)</f>
        <v>0</v>
      </c>
      <c r="BL2769" s="17" t="s">
        <v>230</v>
      </c>
      <c r="BM2769" s="248" t="s">
        <v>3371</v>
      </c>
    </row>
    <row r="2770" spans="2:51" s="12" customFormat="1" ht="12">
      <c r="B2770" s="250"/>
      <c r="C2770" s="251"/>
      <c r="D2770" s="252" t="s">
        <v>148</v>
      </c>
      <c r="E2770" s="253" t="s">
        <v>1</v>
      </c>
      <c r="F2770" s="254" t="s">
        <v>3372</v>
      </c>
      <c r="G2770" s="251"/>
      <c r="H2770" s="255">
        <v>18</v>
      </c>
      <c r="I2770" s="256"/>
      <c r="J2770" s="251"/>
      <c r="K2770" s="251"/>
      <c r="L2770" s="257"/>
      <c r="M2770" s="258"/>
      <c r="N2770" s="259"/>
      <c r="O2770" s="259"/>
      <c r="P2770" s="259"/>
      <c r="Q2770" s="259"/>
      <c r="R2770" s="259"/>
      <c r="S2770" s="259"/>
      <c r="T2770" s="260"/>
      <c r="AT2770" s="261" t="s">
        <v>148</v>
      </c>
      <c r="AU2770" s="261" t="s">
        <v>83</v>
      </c>
      <c r="AV2770" s="12" t="s">
        <v>83</v>
      </c>
      <c r="AW2770" s="12" t="s">
        <v>30</v>
      </c>
      <c r="AX2770" s="12" t="s">
        <v>73</v>
      </c>
      <c r="AY2770" s="261" t="s">
        <v>139</v>
      </c>
    </row>
    <row r="2771" spans="2:51" s="12" customFormat="1" ht="12">
      <c r="B2771" s="250"/>
      <c r="C2771" s="251"/>
      <c r="D2771" s="252" t="s">
        <v>148</v>
      </c>
      <c r="E2771" s="253" t="s">
        <v>1</v>
      </c>
      <c r="F2771" s="254" t="s">
        <v>3373</v>
      </c>
      <c r="G2771" s="251"/>
      <c r="H2771" s="255">
        <v>6</v>
      </c>
      <c r="I2771" s="256"/>
      <c r="J2771" s="251"/>
      <c r="K2771" s="251"/>
      <c r="L2771" s="257"/>
      <c r="M2771" s="258"/>
      <c r="N2771" s="259"/>
      <c r="O2771" s="259"/>
      <c r="P2771" s="259"/>
      <c r="Q2771" s="259"/>
      <c r="R2771" s="259"/>
      <c r="S2771" s="259"/>
      <c r="T2771" s="260"/>
      <c r="AT2771" s="261" t="s">
        <v>148</v>
      </c>
      <c r="AU2771" s="261" t="s">
        <v>83</v>
      </c>
      <c r="AV2771" s="12" t="s">
        <v>83</v>
      </c>
      <c r="AW2771" s="12" t="s">
        <v>30</v>
      </c>
      <c r="AX2771" s="12" t="s">
        <v>73</v>
      </c>
      <c r="AY2771" s="261" t="s">
        <v>139</v>
      </c>
    </row>
    <row r="2772" spans="2:51" s="12" customFormat="1" ht="12">
      <c r="B2772" s="250"/>
      <c r="C2772" s="251"/>
      <c r="D2772" s="252" t="s">
        <v>148</v>
      </c>
      <c r="E2772" s="253" t="s">
        <v>1</v>
      </c>
      <c r="F2772" s="254" t="s">
        <v>3374</v>
      </c>
      <c r="G2772" s="251"/>
      <c r="H2772" s="255">
        <v>16</v>
      </c>
      <c r="I2772" s="256"/>
      <c r="J2772" s="251"/>
      <c r="K2772" s="251"/>
      <c r="L2772" s="257"/>
      <c r="M2772" s="258"/>
      <c r="N2772" s="259"/>
      <c r="O2772" s="259"/>
      <c r="P2772" s="259"/>
      <c r="Q2772" s="259"/>
      <c r="R2772" s="259"/>
      <c r="S2772" s="259"/>
      <c r="T2772" s="260"/>
      <c r="AT2772" s="261" t="s">
        <v>148</v>
      </c>
      <c r="AU2772" s="261" t="s">
        <v>83</v>
      </c>
      <c r="AV2772" s="12" t="s">
        <v>83</v>
      </c>
      <c r="AW2772" s="12" t="s">
        <v>30</v>
      </c>
      <c r="AX2772" s="12" t="s">
        <v>73</v>
      </c>
      <c r="AY2772" s="261" t="s">
        <v>139</v>
      </c>
    </row>
    <row r="2773" spans="2:51" s="12" customFormat="1" ht="12">
      <c r="B2773" s="250"/>
      <c r="C2773" s="251"/>
      <c r="D2773" s="252" t="s">
        <v>148</v>
      </c>
      <c r="E2773" s="253" t="s">
        <v>1</v>
      </c>
      <c r="F2773" s="254" t="s">
        <v>3375</v>
      </c>
      <c r="G2773" s="251"/>
      <c r="H2773" s="255">
        <v>6</v>
      </c>
      <c r="I2773" s="256"/>
      <c r="J2773" s="251"/>
      <c r="K2773" s="251"/>
      <c r="L2773" s="257"/>
      <c r="M2773" s="258"/>
      <c r="N2773" s="259"/>
      <c r="O2773" s="259"/>
      <c r="P2773" s="259"/>
      <c r="Q2773" s="259"/>
      <c r="R2773" s="259"/>
      <c r="S2773" s="259"/>
      <c r="T2773" s="260"/>
      <c r="AT2773" s="261" t="s">
        <v>148</v>
      </c>
      <c r="AU2773" s="261" t="s">
        <v>83</v>
      </c>
      <c r="AV2773" s="12" t="s">
        <v>83</v>
      </c>
      <c r="AW2773" s="12" t="s">
        <v>30</v>
      </c>
      <c r="AX2773" s="12" t="s">
        <v>73</v>
      </c>
      <c r="AY2773" s="261" t="s">
        <v>139</v>
      </c>
    </row>
    <row r="2774" spans="2:51" s="12" customFormat="1" ht="12">
      <c r="B2774" s="250"/>
      <c r="C2774" s="251"/>
      <c r="D2774" s="252" t="s">
        <v>148</v>
      </c>
      <c r="E2774" s="253" t="s">
        <v>1</v>
      </c>
      <c r="F2774" s="254" t="s">
        <v>3203</v>
      </c>
      <c r="G2774" s="251"/>
      <c r="H2774" s="255">
        <v>22</v>
      </c>
      <c r="I2774" s="256"/>
      <c r="J2774" s="251"/>
      <c r="K2774" s="251"/>
      <c r="L2774" s="257"/>
      <c r="M2774" s="258"/>
      <c r="N2774" s="259"/>
      <c r="O2774" s="259"/>
      <c r="P2774" s="259"/>
      <c r="Q2774" s="259"/>
      <c r="R2774" s="259"/>
      <c r="S2774" s="259"/>
      <c r="T2774" s="260"/>
      <c r="AT2774" s="261" t="s">
        <v>148</v>
      </c>
      <c r="AU2774" s="261" t="s">
        <v>83</v>
      </c>
      <c r="AV2774" s="12" t="s">
        <v>83</v>
      </c>
      <c r="AW2774" s="12" t="s">
        <v>30</v>
      </c>
      <c r="AX2774" s="12" t="s">
        <v>73</v>
      </c>
      <c r="AY2774" s="261" t="s">
        <v>139</v>
      </c>
    </row>
    <row r="2775" spans="2:51" s="12" customFormat="1" ht="12">
      <c r="B2775" s="250"/>
      <c r="C2775" s="251"/>
      <c r="D2775" s="252" t="s">
        <v>148</v>
      </c>
      <c r="E2775" s="253" t="s">
        <v>1</v>
      </c>
      <c r="F2775" s="254" t="s">
        <v>3204</v>
      </c>
      <c r="G2775" s="251"/>
      <c r="H2775" s="255">
        <v>3</v>
      </c>
      <c r="I2775" s="256"/>
      <c r="J2775" s="251"/>
      <c r="K2775" s="251"/>
      <c r="L2775" s="257"/>
      <c r="M2775" s="258"/>
      <c r="N2775" s="259"/>
      <c r="O2775" s="259"/>
      <c r="P2775" s="259"/>
      <c r="Q2775" s="259"/>
      <c r="R2775" s="259"/>
      <c r="S2775" s="259"/>
      <c r="T2775" s="260"/>
      <c r="AT2775" s="261" t="s">
        <v>148</v>
      </c>
      <c r="AU2775" s="261" t="s">
        <v>83</v>
      </c>
      <c r="AV2775" s="12" t="s">
        <v>83</v>
      </c>
      <c r="AW2775" s="12" t="s">
        <v>30</v>
      </c>
      <c r="AX2775" s="12" t="s">
        <v>73</v>
      </c>
      <c r="AY2775" s="261" t="s">
        <v>139</v>
      </c>
    </row>
    <row r="2776" spans="2:51" s="12" customFormat="1" ht="12">
      <c r="B2776" s="250"/>
      <c r="C2776" s="251"/>
      <c r="D2776" s="252" t="s">
        <v>148</v>
      </c>
      <c r="E2776" s="253" t="s">
        <v>1</v>
      </c>
      <c r="F2776" s="254" t="s">
        <v>3197</v>
      </c>
      <c r="G2776" s="251"/>
      <c r="H2776" s="255">
        <v>11</v>
      </c>
      <c r="I2776" s="256"/>
      <c r="J2776" s="251"/>
      <c r="K2776" s="251"/>
      <c r="L2776" s="257"/>
      <c r="M2776" s="258"/>
      <c r="N2776" s="259"/>
      <c r="O2776" s="259"/>
      <c r="P2776" s="259"/>
      <c r="Q2776" s="259"/>
      <c r="R2776" s="259"/>
      <c r="S2776" s="259"/>
      <c r="T2776" s="260"/>
      <c r="AT2776" s="261" t="s">
        <v>148</v>
      </c>
      <c r="AU2776" s="261" t="s">
        <v>83</v>
      </c>
      <c r="AV2776" s="12" t="s">
        <v>83</v>
      </c>
      <c r="AW2776" s="12" t="s">
        <v>30</v>
      </c>
      <c r="AX2776" s="12" t="s">
        <v>73</v>
      </c>
      <c r="AY2776" s="261" t="s">
        <v>139</v>
      </c>
    </row>
    <row r="2777" spans="2:51" s="12" customFormat="1" ht="12">
      <c r="B2777" s="250"/>
      <c r="C2777" s="251"/>
      <c r="D2777" s="252" t="s">
        <v>148</v>
      </c>
      <c r="E2777" s="253" t="s">
        <v>1</v>
      </c>
      <c r="F2777" s="254" t="s">
        <v>3376</v>
      </c>
      <c r="G2777" s="251"/>
      <c r="H2777" s="255">
        <v>6</v>
      </c>
      <c r="I2777" s="256"/>
      <c r="J2777" s="251"/>
      <c r="K2777" s="251"/>
      <c r="L2777" s="257"/>
      <c r="M2777" s="258"/>
      <c r="N2777" s="259"/>
      <c r="O2777" s="259"/>
      <c r="P2777" s="259"/>
      <c r="Q2777" s="259"/>
      <c r="R2777" s="259"/>
      <c r="S2777" s="259"/>
      <c r="T2777" s="260"/>
      <c r="AT2777" s="261" t="s">
        <v>148</v>
      </c>
      <c r="AU2777" s="261" t="s">
        <v>83</v>
      </c>
      <c r="AV2777" s="12" t="s">
        <v>83</v>
      </c>
      <c r="AW2777" s="12" t="s">
        <v>30</v>
      </c>
      <c r="AX2777" s="12" t="s">
        <v>73</v>
      </c>
      <c r="AY2777" s="261" t="s">
        <v>139</v>
      </c>
    </row>
    <row r="2778" spans="2:51" s="13" customFormat="1" ht="12">
      <c r="B2778" s="262"/>
      <c r="C2778" s="263"/>
      <c r="D2778" s="252" t="s">
        <v>148</v>
      </c>
      <c r="E2778" s="264" t="s">
        <v>1</v>
      </c>
      <c r="F2778" s="265" t="s">
        <v>150</v>
      </c>
      <c r="G2778" s="263"/>
      <c r="H2778" s="266">
        <v>88</v>
      </c>
      <c r="I2778" s="267"/>
      <c r="J2778" s="263"/>
      <c r="K2778" s="263"/>
      <c r="L2778" s="268"/>
      <c r="M2778" s="269"/>
      <c r="N2778" s="270"/>
      <c r="O2778" s="270"/>
      <c r="P2778" s="270"/>
      <c r="Q2778" s="270"/>
      <c r="R2778" s="270"/>
      <c r="S2778" s="270"/>
      <c r="T2778" s="271"/>
      <c r="AT2778" s="272" t="s">
        <v>148</v>
      </c>
      <c r="AU2778" s="272" t="s">
        <v>83</v>
      </c>
      <c r="AV2778" s="13" t="s">
        <v>146</v>
      </c>
      <c r="AW2778" s="13" t="s">
        <v>30</v>
      </c>
      <c r="AX2778" s="13" t="s">
        <v>81</v>
      </c>
      <c r="AY2778" s="272" t="s">
        <v>139</v>
      </c>
    </row>
    <row r="2779" spans="2:65" s="1" customFormat="1" ht="16.5" customHeight="1">
      <c r="B2779" s="38"/>
      <c r="C2779" s="237" t="s">
        <v>3377</v>
      </c>
      <c r="D2779" s="237" t="s">
        <v>141</v>
      </c>
      <c r="E2779" s="238" t="s">
        <v>3378</v>
      </c>
      <c r="F2779" s="239" t="s">
        <v>3379</v>
      </c>
      <c r="G2779" s="240" t="s">
        <v>177</v>
      </c>
      <c r="H2779" s="241">
        <v>2</v>
      </c>
      <c r="I2779" s="242"/>
      <c r="J2779" s="243">
        <f>ROUND(I2779*H2779,2)</f>
        <v>0</v>
      </c>
      <c r="K2779" s="239" t="s">
        <v>145</v>
      </c>
      <c r="L2779" s="43"/>
      <c r="M2779" s="244" t="s">
        <v>1</v>
      </c>
      <c r="N2779" s="245" t="s">
        <v>38</v>
      </c>
      <c r="O2779" s="86"/>
      <c r="P2779" s="246">
        <f>O2779*H2779</f>
        <v>0</v>
      </c>
      <c r="Q2779" s="246">
        <v>0.00112</v>
      </c>
      <c r="R2779" s="246">
        <f>Q2779*H2779</f>
        <v>0.00224</v>
      </c>
      <c r="S2779" s="246">
        <v>0</v>
      </c>
      <c r="T2779" s="247">
        <f>S2779*H2779</f>
        <v>0</v>
      </c>
      <c r="AR2779" s="248" t="s">
        <v>230</v>
      </c>
      <c r="AT2779" s="248" t="s">
        <v>141</v>
      </c>
      <c r="AU2779" s="248" t="s">
        <v>83</v>
      </c>
      <c r="AY2779" s="17" t="s">
        <v>139</v>
      </c>
      <c r="BE2779" s="249">
        <f>IF(N2779="základní",J2779,0)</f>
        <v>0</v>
      </c>
      <c r="BF2779" s="249">
        <f>IF(N2779="snížená",J2779,0)</f>
        <v>0</v>
      </c>
      <c r="BG2779" s="249">
        <f>IF(N2779="zákl. přenesená",J2779,0)</f>
        <v>0</v>
      </c>
      <c r="BH2779" s="249">
        <f>IF(N2779="sníž. přenesená",J2779,0)</f>
        <v>0</v>
      </c>
      <c r="BI2779" s="249">
        <f>IF(N2779="nulová",J2779,0)</f>
        <v>0</v>
      </c>
      <c r="BJ2779" s="17" t="s">
        <v>81</v>
      </c>
      <c r="BK2779" s="249">
        <f>ROUND(I2779*H2779,2)</f>
        <v>0</v>
      </c>
      <c r="BL2779" s="17" t="s">
        <v>230</v>
      </c>
      <c r="BM2779" s="248" t="s">
        <v>3380</v>
      </c>
    </row>
    <row r="2780" spans="2:65" s="1" customFormat="1" ht="16.5" customHeight="1">
      <c r="B2780" s="38"/>
      <c r="C2780" s="237" t="s">
        <v>3381</v>
      </c>
      <c r="D2780" s="237" t="s">
        <v>141</v>
      </c>
      <c r="E2780" s="238" t="s">
        <v>3382</v>
      </c>
      <c r="F2780" s="239" t="s">
        <v>3383</v>
      </c>
      <c r="G2780" s="240" t="s">
        <v>177</v>
      </c>
      <c r="H2780" s="241">
        <v>3</v>
      </c>
      <c r="I2780" s="242"/>
      <c r="J2780" s="243">
        <f>ROUND(I2780*H2780,2)</f>
        <v>0</v>
      </c>
      <c r="K2780" s="239" t="s">
        <v>145</v>
      </c>
      <c r="L2780" s="43"/>
      <c r="M2780" s="244" t="s">
        <v>1</v>
      </c>
      <c r="N2780" s="245" t="s">
        <v>38</v>
      </c>
      <c r="O2780" s="86"/>
      <c r="P2780" s="246">
        <f>O2780*H2780</f>
        <v>0</v>
      </c>
      <c r="Q2780" s="246">
        <v>0.00077</v>
      </c>
      <c r="R2780" s="246">
        <f>Q2780*H2780</f>
        <v>0.00231</v>
      </c>
      <c r="S2780" s="246">
        <v>0</v>
      </c>
      <c r="T2780" s="247">
        <f>S2780*H2780</f>
        <v>0</v>
      </c>
      <c r="AR2780" s="248" t="s">
        <v>230</v>
      </c>
      <c r="AT2780" s="248" t="s">
        <v>141</v>
      </c>
      <c r="AU2780" s="248" t="s">
        <v>83</v>
      </c>
      <c r="AY2780" s="17" t="s">
        <v>139</v>
      </c>
      <c r="BE2780" s="249">
        <f>IF(N2780="základní",J2780,0)</f>
        <v>0</v>
      </c>
      <c r="BF2780" s="249">
        <f>IF(N2780="snížená",J2780,0)</f>
        <v>0</v>
      </c>
      <c r="BG2780" s="249">
        <f>IF(N2780="zákl. přenesená",J2780,0)</f>
        <v>0</v>
      </c>
      <c r="BH2780" s="249">
        <f>IF(N2780="sníž. přenesená",J2780,0)</f>
        <v>0</v>
      </c>
      <c r="BI2780" s="249">
        <f>IF(N2780="nulová",J2780,0)</f>
        <v>0</v>
      </c>
      <c r="BJ2780" s="17" t="s">
        <v>81</v>
      </c>
      <c r="BK2780" s="249">
        <f>ROUND(I2780*H2780,2)</f>
        <v>0</v>
      </c>
      <c r="BL2780" s="17" t="s">
        <v>230</v>
      </c>
      <c r="BM2780" s="248" t="s">
        <v>3384</v>
      </c>
    </row>
    <row r="2781" spans="2:65" s="1" customFormat="1" ht="16.5" customHeight="1">
      <c r="B2781" s="38"/>
      <c r="C2781" s="237" t="s">
        <v>3385</v>
      </c>
      <c r="D2781" s="237" t="s">
        <v>141</v>
      </c>
      <c r="E2781" s="238" t="s">
        <v>3386</v>
      </c>
      <c r="F2781" s="239" t="s">
        <v>3387</v>
      </c>
      <c r="G2781" s="240" t="s">
        <v>177</v>
      </c>
      <c r="H2781" s="241">
        <v>2</v>
      </c>
      <c r="I2781" s="242"/>
      <c r="J2781" s="243">
        <f>ROUND(I2781*H2781,2)</f>
        <v>0</v>
      </c>
      <c r="K2781" s="239" t="s">
        <v>1</v>
      </c>
      <c r="L2781" s="43"/>
      <c r="M2781" s="244" t="s">
        <v>1</v>
      </c>
      <c r="N2781" s="245" t="s">
        <v>38</v>
      </c>
      <c r="O2781" s="86"/>
      <c r="P2781" s="246">
        <f>O2781*H2781</f>
        <v>0</v>
      </c>
      <c r="Q2781" s="246">
        <v>0.00077</v>
      </c>
      <c r="R2781" s="246">
        <f>Q2781*H2781</f>
        <v>0.00154</v>
      </c>
      <c r="S2781" s="246">
        <v>0</v>
      </c>
      <c r="T2781" s="247">
        <f>S2781*H2781</f>
        <v>0</v>
      </c>
      <c r="AR2781" s="248" t="s">
        <v>230</v>
      </c>
      <c r="AT2781" s="248" t="s">
        <v>141</v>
      </c>
      <c r="AU2781" s="248" t="s">
        <v>83</v>
      </c>
      <c r="AY2781" s="17" t="s">
        <v>139</v>
      </c>
      <c r="BE2781" s="249">
        <f>IF(N2781="základní",J2781,0)</f>
        <v>0</v>
      </c>
      <c r="BF2781" s="249">
        <f>IF(N2781="snížená",J2781,0)</f>
        <v>0</v>
      </c>
      <c r="BG2781" s="249">
        <f>IF(N2781="zákl. přenesená",J2781,0)</f>
        <v>0</v>
      </c>
      <c r="BH2781" s="249">
        <f>IF(N2781="sníž. přenesená",J2781,0)</f>
        <v>0</v>
      </c>
      <c r="BI2781" s="249">
        <f>IF(N2781="nulová",J2781,0)</f>
        <v>0</v>
      </c>
      <c r="BJ2781" s="17" t="s">
        <v>81</v>
      </c>
      <c r="BK2781" s="249">
        <f>ROUND(I2781*H2781,2)</f>
        <v>0</v>
      </c>
      <c r="BL2781" s="17" t="s">
        <v>230</v>
      </c>
      <c r="BM2781" s="248" t="s">
        <v>3388</v>
      </c>
    </row>
    <row r="2782" spans="2:65" s="1" customFormat="1" ht="24" customHeight="1">
      <c r="B2782" s="38"/>
      <c r="C2782" s="237" t="s">
        <v>3389</v>
      </c>
      <c r="D2782" s="237" t="s">
        <v>141</v>
      </c>
      <c r="E2782" s="238" t="s">
        <v>3390</v>
      </c>
      <c r="F2782" s="239" t="s">
        <v>3391</v>
      </c>
      <c r="G2782" s="240" t="s">
        <v>177</v>
      </c>
      <c r="H2782" s="241">
        <v>2</v>
      </c>
      <c r="I2782" s="242"/>
      <c r="J2782" s="243">
        <f>ROUND(I2782*H2782,2)</f>
        <v>0</v>
      </c>
      <c r="K2782" s="239" t="s">
        <v>1</v>
      </c>
      <c r="L2782" s="43"/>
      <c r="M2782" s="244" t="s">
        <v>1</v>
      </c>
      <c r="N2782" s="245" t="s">
        <v>38</v>
      </c>
      <c r="O2782" s="86"/>
      <c r="P2782" s="246">
        <f>O2782*H2782</f>
        <v>0</v>
      </c>
      <c r="Q2782" s="246">
        <v>3E-05</v>
      </c>
      <c r="R2782" s="246">
        <f>Q2782*H2782</f>
        <v>6E-05</v>
      </c>
      <c r="S2782" s="246">
        <v>0</v>
      </c>
      <c r="T2782" s="247">
        <f>S2782*H2782</f>
        <v>0</v>
      </c>
      <c r="AR2782" s="248" t="s">
        <v>230</v>
      </c>
      <c r="AT2782" s="248" t="s">
        <v>141</v>
      </c>
      <c r="AU2782" s="248" t="s">
        <v>83</v>
      </c>
      <c r="AY2782" s="17" t="s">
        <v>139</v>
      </c>
      <c r="BE2782" s="249">
        <f>IF(N2782="základní",J2782,0)</f>
        <v>0</v>
      </c>
      <c r="BF2782" s="249">
        <f>IF(N2782="snížená",J2782,0)</f>
        <v>0</v>
      </c>
      <c r="BG2782" s="249">
        <f>IF(N2782="zákl. přenesená",J2782,0)</f>
        <v>0</v>
      </c>
      <c r="BH2782" s="249">
        <f>IF(N2782="sníž. přenesená",J2782,0)</f>
        <v>0</v>
      </c>
      <c r="BI2782" s="249">
        <f>IF(N2782="nulová",J2782,0)</f>
        <v>0</v>
      </c>
      <c r="BJ2782" s="17" t="s">
        <v>81</v>
      </c>
      <c r="BK2782" s="249">
        <f>ROUND(I2782*H2782,2)</f>
        <v>0</v>
      </c>
      <c r="BL2782" s="17" t="s">
        <v>230</v>
      </c>
      <c r="BM2782" s="248" t="s">
        <v>3392</v>
      </c>
    </row>
    <row r="2783" spans="2:65" s="1" customFormat="1" ht="16.5" customHeight="1">
      <c r="B2783" s="38"/>
      <c r="C2783" s="237" t="s">
        <v>3393</v>
      </c>
      <c r="D2783" s="237" t="s">
        <v>141</v>
      </c>
      <c r="E2783" s="238" t="s">
        <v>3394</v>
      </c>
      <c r="F2783" s="239" t="s">
        <v>3395</v>
      </c>
      <c r="G2783" s="240" t="s">
        <v>177</v>
      </c>
      <c r="H2783" s="241">
        <v>12</v>
      </c>
      <c r="I2783" s="242"/>
      <c r="J2783" s="243">
        <f>ROUND(I2783*H2783,2)</f>
        <v>0</v>
      </c>
      <c r="K2783" s="239" t="s">
        <v>145</v>
      </c>
      <c r="L2783" s="43"/>
      <c r="M2783" s="244" t="s">
        <v>1</v>
      </c>
      <c r="N2783" s="245" t="s">
        <v>38</v>
      </c>
      <c r="O2783" s="86"/>
      <c r="P2783" s="246">
        <f>O2783*H2783</f>
        <v>0</v>
      </c>
      <c r="Q2783" s="246">
        <v>0.00021</v>
      </c>
      <c r="R2783" s="246">
        <f>Q2783*H2783</f>
        <v>0.00252</v>
      </c>
      <c r="S2783" s="246">
        <v>0</v>
      </c>
      <c r="T2783" s="247">
        <f>S2783*H2783</f>
        <v>0</v>
      </c>
      <c r="AR2783" s="248" t="s">
        <v>230</v>
      </c>
      <c r="AT2783" s="248" t="s">
        <v>141</v>
      </c>
      <c r="AU2783" s="248" t="s">
        <v>83</v>
      </c>
      <c r="AY2783" s="17" t="s">
        <v>139</v>
      </c>
      <c r="BE2783" s="249">
        <f>IF(N2783="základní",J2783,0)</f>
        <v>0</v>
      </c>
      <c r="BF2783" s="249">
        <f>IF(N2783="snížená",J2783,0)</f>
        <v>0</v>
      </c>
      <c r="BG2783" s="249">
        <f>IF(N2783="zákl. přenesená",J2783,0)</f>
        <v>0</v>
      </c>
      <c r="BH2783" s="249">
        <f>IF(N2783="sníž. přenesená",J2783,0)</f>
        <v>0</v>
      </c>
      <c r="BI2783" s="249">
        <f>IF(N2783="nulová",J2783,0)</f>
        <v>0</v>
      </c>
      <c r="BJ2783" s="17" t="s">
        <v>81</v>
      </c>
      <c r="BK2783" s="249">
        <f>ROUND(I2783*H2783,2)</f>
        <v>0</v>
      </c>
      <c r="BL2783" s="17" t="s">
        <v>230</v>
      </c>
      <c r="BM2783" s="248" t="s">
        <v>3396</v>
      </c>
    </row>
    <row r="2784" spans="2:65" s="1" customFormat="1" ht="16.5" customHeight="1">
      <c r="B2784" s="38"/>
      <c r="C2784" s="237" t="s">
        <v>3397</v>
      </c>
      <c r="D2784" s="237" t="s">
        <v>141</v>
      </c>
      <c r="E2784" s="238" t="s">
        <v>3398</v>
      </c>
      <c r="F2784" s="239" t="s">
        <v>3399</v>
      </c>
      <c r="G2784" s="240" t="s">
        <v>177</v>
      </c>
      <c r="H2784" s="241">
        <v>9</v>
      </c>
      <c r="I2784" s="242"/>
      <c r="J2784" s="243">
        <f>ROUND(I2784*H2784,2)</f>
        <v>0</v>
      </c>
      <c r="K2784" s="239" t="s">
        <v>1</v>
      </c>
      <c r="L2784" s="43"/>
      <c r="M2784" s="244" t="s">
        <v>1</v>
      </c>
      <c r="N2784" s="245" t="s">
        <v>38</v>
      </c>
      <c r="O2784" s="86"/>
      <c r="P2784" s="246">
        <f>O2784*H2784</f>
        <v>0</v>
      </c>
      <c r="Q2784" s="246">
        <v>0</v>
      </c>
      <c r="R2784" s="246">
        <f>Q2784*H2784</f>
        <v>0</v>
      </c>
      <c r="S2784" s="246">
        <v>0</v>
      </c>
      <c r="T2784" s="247">
        <f>S2784*H2784</f>
        <v>0</v>
      </c>
      <c r="AR2784" s="248" t="s">
        <v>230</v>
      </c>
      <c r="AT2784" s="248" t="s">
        <v>141</v>
      </c>
      <c r="AU2784" s="248" t="s">
        <v>83</v>
      </c>
      <c r="AY2784" s="17" t="s">
        <v>139</v>
      </c>
      <c r="BE2784" s="249">
        <f>IF(N2784="základní",J2784,0)</f>
        <v>0</v>
      </c>
      <c r="BF2784" s="249">
        <f>IF(N2784="snížená",J2784,0)</f>
        <v>0</v>
      </c>
      <c r="BG2784" s="249">
        <f>IF(N2784="zákl. přenesená",J2784,0)</f>
        <v>0</v>
      </c>
      <c r="BH2784" s="249">
        <f>IF(N2784="sníž. přenesená",J2784,0)</f>
        <v>0</v>
      </c>
      <c r="BI2784" s="249">
        <f>IF(N2784="nulová",J2784,0)</f>
        <v>0</v>
      </c>
      <c r="BJ2784" s="17" t="s">
        <v>81</v>
      </c>
      <c r="BK2784" s="249">
        <f>ROUND(I2784*H2784,2)</f>
        <v>0</v>
      </c>
      <c r="BL2784" s="17" t="s">
        <v>230</v>
      </c>
      <c r="BM2784" s="248" t="s">
        <v>3400</v>
      </c>
    </row>
    <row r="2785" spans="2:51" s="12" customFormat="1" ht="12">
      <c r="B2785" s="250"/>
      <c r="C2785" s="251"/>
      <c r="D2785" s="252" t="s">
        <v>148</v>
      </c>
      <c r="E2785" s="253" t="s">
        <v>1</v>
      </c>
      <c r="F2785" s="254" t="s">
        <v>3401</v>
      </c>
      <c r="G2785" s="251"/>
      <c r="H2785" s="255">
        <v>9</v>
      </c>
      <c r="I2785" s="256"/>
      <c r="J2785" s="251"/>
      <c r="K2785" s="251"/>
      <c r="L2785" s="257"/>
      <c r="M2785" s="258"/>
      <c r="N2785" s="259"/>
      <c r="O2785" s="259"/>
      <c r="P2785" s="259"/>
      <c r="Q2785" s="259"/>
      <c r="R2785" s="259"/>
      <c r="S2785" s="259"/>
      <c r="T2785" s="260"/>
      <c r="AT2785" s="261" t="s">
        <v>148</v>
      </c>
      <c r="AU2785" s="261" t="s">
        <v>83</v>
      </c>
      <c r="AV2785" s="12" t="s">
        <v>83</v>
      </c>
      <c r="AW2785" s="12" t="s">
        <v>30</v>
      </c>
      <c r="AX2785" s="12" t="s">
        <v>73</v>
      </c>
      <c r="AY2785" s="261" t="s">
        <v>139</v>
      </c>
    </row>
    <row r="2786" spans="2:51" s="13" customFormat="1" ht="12">
      <c r="B2786" s="262"/>
      <c r="C2786" s="263"/>
      <c r="D2786" s="252" t="s">
        <v>148</v>
      </c>
      <c r="E2786" s="264" t="s">
        <v>1</v>
      </c>
      <c r="F2786" s="265" t="s">
        <v>150</v>
      </c>
      <c r="G2786" s="263"/>
      <c r="H2786" s="266">
        <v>9</v>
      </c>
      <c r="I2786" s="267"/>
      <c r="J2786" s="263"/>
      <c r="K2786" s="263"/>
      <c r="L2786" s="268"/>
      <c r="M2786" s="269"/>
      <c r="N2786" s="270"/>
      <c r="O2786" s="270"/>
      <c r="P2786" s="270"/>
      <c r="Q2786" s="270"/>
      <c r="R2786" s="270"/>
      <c r="S2786" s="270"/>
      <c r="T2786" s="271"/>
      <c r="AT2786" s="272" t="s">
        <v>148</v>
      </c>
      <c r="AU2786" s="272" t="s">
        <v>83</v>
      </c>
      <c r="AV2786" s="13" t="s">
        <v>146</v>
      </c>
      <c r="AW2786" s="13" t="s">
        <v>30</v>
      </c>
      <c r="AX2786" s="13" t="s">
        <v>81</v>
      </c>
      <c r="AY2786" s="272" t="s">
        <v>139</v>
      </c>
    </row>
    <row r="2787" spans="2:65" s="1" customFormat="1" ht="16.5" customHeight="1">
      <c r="B2787" s="38"/>
      <c r="C2787" s="237" t="s">
        <v>3402</v>
      </c>
      <c r="D2787" s="237" t="s">
        <v>141</v>
      </c>
      <c r="E2787" s="238" t="s">
        <v>3403</v>
      </c>
      <c r="F2787" s="239" t="s">
        <v>3404</v>
      </c>
      <c r="G2787" s="240" t="s">
        <v>177</v>
      </c>
      <c r="H2787" s="241">
        <v>4</v>
      </c>
      <c r="I2787" s="242"/>
      <c r="J2787" s="243">
        <f>ROUND(I2787*H2787,2)</f>
        <v>0</v>
      </c>
      <c r="K2787" s="239" t="s">
        <v>145</v>
      </c>
      <c r="L2787" s="43"/>
      <c r="M2787" s="244" t="s">
        <v>1</v>
      </c>
      <c r="N2787" s="245" t="s">
        <v>38</v>
      </c>
      <c r="O2787" s="86"/>
      <c r="P2787" s="246">
        <f>O2787*H2787</f>
        <v>0</v>
      </c>
      <c r="Q2787" s="246">
        <v>0.0007</v>
      </c>
      <c r="R2787" s="246">
        <f>Q2787*H2787</f>
        <v>0.0028</v>
      </c>
      <c r="S2787" s="246">
        <v>0</v>
      </c>
      <c r="T2787" s="247">
        <f>S2787*H2787</f>
        <v>0</v>
      </c>
      <c r="AR2787" s="248" t="s">
        <v>230</v>
      </c>
      <c r="AT2787" s="248" t="s">
        <v>141</v>
      </c>
      <c r="AU2787" s="248" t="s">
        <v>83</v>
      </c>
      <c r="AY2787" s="17" t="s">
        <v>139</v>
      </c>
      <c r="BE2787" s="249">
        <f>IF(N2787="základní",J2787,0)</f>
        <v>0</v>
      </c>
      <c r="BF2787" s="249">
        <f>IF(N2787="snížená",J2787,0)</f>
        <v>0</v>
      </c>
      <c r="BG2787" s="249">
        <f>IF(N2787="zákl. přenesená",J2787,0)</f>
        <v>0</v>
      </c>
      <c r="BH2787" s="249">
        <f>IF(N2787="sníž. přenesená",J2787,0)</f>
        <v>0</v>
      </c>
      <c r="BI2787" s="249">
        <f>IF(N2787="nulová",J2787,0)</f>
        <v>0</v>
      </c>
      <c r="BJ2787" s="17" t="s">
        <v>81</v>
      </c>
      <c r="BK2787" s="249">
        <f>ROUND(I2787*H2787,2)</f>
        <v>0</v>
      </c>
      <c r="BL2787" s="17" t="s">
        <v>230</v>
      </c>
      <c r="BM2787" s="248" t="s">
        <v>3405</v>
      </c>
    </row>
    <row r="2788" spans="2:65" s="1" customFormat="1" ht="16.5" customHeight="1">
      <c r="B2788" s="38"/>
      <c r="C2788" s="237" t="s">
        <v>3406</v>
      </c>
      <c r="D2788" s="237" t="s">
        <v>141</v>
      </c>
      <c r="E2788" s="238" t="s">
        <v>3403</v>
      </c>
      <c r="F2788" s="239" t="s">
        <v>3404</v>
      </c>
      <c r="G2788" s="240" t="s">
        <v>177</v>
      </c>
      <c r="H2788" s="241">
        <v>12</v>
      </c>
      <c r="I2788" s="242"/>
      <c r="J2788" s="243">
        <f>ROUND(I2788*H2788,2)</f>
        <v>0</v>
      </c>
      <c r="K2788" s="239" t="s">
        <v>145</v>
      </c>
      <c r="L2788" s="43"/>
      <c r="M2788" s="244" t="s">
        <v>1</v>
      </c>
      <c r="N2788" s="245" t="s">
        <v>38</v>
      </c>
      <c r="O2788" s="86"/>
      <c r="P2788" s="246">
        <f>O2788*H2788</f>
        <v>0</v>
      </c>
      <c r="Q2788" s="246">
        <v>0.0007</v>
      </c>
      <c r="R2788" s="246">
        <f>Q2788*H2788</f>
        <v>0.0084</v>
      </c>
      <c r="S2788" s="246">
        <v>0</v>
      </c>
      <c r="T2788" s="247">
        <f>S2788*H2788</f>
        <v>0</v>
      </c>
      <c r="AR2788" s="248" t="s">
        <v>230</v>
      </c>
      <c r="AT2788" s="248" t="s">
        <v>141</v>
      </c>
      <c r="AU2788" s="248" t="s">
        <v>83</v>
      </c>
      <c r="AY2788" s="17" t="s">
        <v>139</v>
      </c>
      <c r="BE2788" s="249">
        <f>IF(N2788="základní",J2788,0)</f>
        <v>0</v>
      </c>
      <c r="BF2788" s="249">
        <f>IF(N2788="snížená",J2788,0)</f>
        <v>0</v>
      </c>
      <c r="BG2788" s="249">
        <f>IF(N2788="zákl. přenesená",J2788,0)</f>
        <v>0</v>
      </c>
      <c r="BH2788" s="249">
        <f>IF(N2788="sníž. přenesená",J2788,0)</f>
        <v>0</v>
      </c>
      <c r="BI2788" s="249">
        <f>IF(N2788="nulová",J2788,0)</f>
        <v>0</v>
      </c>
      <c r="BJ2788" s="17" t="s">
        <v>81</v>
      </c>
      <c r="BK2788" s="249">
        <f>ROUND(I2788*H2788,2)</f>
        <v>0</v>
      </c>
      <c r="BL2788" s="17" t="s">
        <v>230</v>
      </c>
      <c r="BM2788" s="248" t="s">
        <v>3407</v>
      </c>
    </row>
    <row r="2789" spans="2:65" s="1" customFormat="1" ht="16.5" customHeight="1">
      <c r="B2789" s="38"/>
      <c r="C2789" s="237" t="s">
        <v>3408</v>
      </c>
      <c r="D2789" s="237" t="s">
        <v>141</v>
      </c>
      <c r="E2789" s="238" t="s">
        <v>3409</v>
      </c>
      <c r="F2789" s="239" t="s">
        <v>3410</v>
      </c>
      <c r="G2789" s="240" t="s">
        <v>177</v>
      </c>
      <c r="H2789" s="241">
        <v>4</v>
      </c>
      <c r="I2789" s="242"/>
      <c r="J2789" s="243">
        <f>ROUND(I2789*H2789,2)</f>
        <v>0</v>
      </c>
      <c r="K2789" s="239" t="s">
        <v>145</v>
      </c>
      <c r="L2789" s="43"/>
      <c r="M2789" s="244" t="s">
        <v>1</v>
      </c>
      <c r="N2789" s="245" t="s">
        <v>38</v>
      </c>
      <c r="O2789" s="86"/>
      <c r="P2789" s="246">
        <f>O2789*H2789</f>
        <v>0</v>
      </c>
      <c r="Q2789" s="246">
        <v>0.00107</v>
      </c>
      <c r="R2789" s="246">
        <f>Q2789*H2789</f>
        <v>0.00428</v>
      </c>
      <c r="S2789" s="246">
        <v>0</v>
      </c>
      <c r="T2789" s="247">
        <f>S2789*H2789</f>
        <v>0</v>
      </c>
      <c r="AR2789" s="248" t="s">
        <v>230</v>
      </c>
      <c r="AT2789" s="248" t="s">
        <v>141</v>
      </c>
      <c r="AU2789" s="248" t="s">
        <v>83</v>
      </c>
      <c r="AY2789" s="17" t="s">
        <v>139</v>
      </c>
      <c r="BE2789" s="249">
        <f>IF(N2789="základní",J2789,0)</f>
        <v>0</v>
      </c>
      <c r="BF2789" s="249">
        <f>IF(N2789="snížená",J2789,0)</f>
        <v>0</v>
      </c>
      <c r="BG2789" s="249">
        <f>IF(N2789="zákl. přenesená",J2789,0)</f>
        <v>0</v>
      </c>
      <c r="BH2789" s="249">
        <f>IF(N2789="sníž. přenesená",J2789,0)</f>
        <v>0</v>
      </c>
      <c r="BI2789" s="249">
        <f>IF(N2789="nulová",J2789,0)</f>
        <v>0</v>
      </c>
      <c r="BJ2789" s="17" t="s">
        <v>81</v>
      </c>
      <c r="BK2789" s="249">
        <f>ROUND(I2789*H2789,2)</f>
        <v>0</v>
      </c>
      <c r="BL2789" s="17" t="s">
        <v>230</v>
      </c>
      <c r="BM2789" s="248" t="s">
        <v>3411</v>
      </c>
    </row>
    <row r="2790" spans="2:65" s="1" customFormat="1" ht="24" customHeight="1">
      <c r="B2790" s="38"/>
      <c r="C2790" s="237" t="s">
        <v>3412</v>
      </c>
      <c r="D2790" s="237" t="s">
        <v>141</v>
      </c>
      <c r="E2790" s="238" t="s">
        <v>3413</v>
      </c>
      <c r="F2790" s="239" t="s">
        <v>3414</v>
      </c>
      <c r="G2790" s="240" t="s">
        <v>177</v>
      </c>
      <c r="H2790" s="241">
        <v>1</v>
      </c>
      <c r="I2790" s="242"/>
      <c r="J2790" s="243">
        <f>ROUND(I2790*H2790,2)</f>
        <v>0</v>
      </c>
      <c r="K2790" s="239" t="s">
        <v>145</v>
      </c>
      <c r="L2790" s="43"/>
      <c r="M2790" s="244" t="s">
        <v>1</v>
      </c>
      <c r="N2790" s="245" t="s">
        <v>38</v>
      </c>
      <c r="O2790" s="86"/>
      <c r="P2790" s="246">
        <f>O2790*H2790</f>
        <v>0</v>
      </c>
      <c r="Q2790" s="246">
        <v>0.00062</v>
      </c>
      <c r="R2790" s="246">
        <f>Q2790*H2790</f>
        <v>0.00062</v>
      </c>
      <c r="S2790" s="246">
        <v>0</v>
      </c>
      <c r="T2790" s="247">
        <f>S2790*H2790</f>
        <v>0</v>
      </c>
      <c r="AR2790" s="248" t="s">
        <v>230</v>
      </c>
      <c r="AT2790" s="248" t="s">
        <v>141</v>
      </c>
      <c r="AU2790" s="248" t="s">
        <v>83</v>
      </c>
      <c r="AY2790" s="17" t="s">
        <v>139</v>
      </c>
      <c r="BE2790" s="249">
        <f>IF(N2790="základní",J2790,0)</f>
        <v>0</v>
      </c>
      <c r="BF2790" s="249">
        <f>IF(N2790="snížená",J2790,0)</f>
        <v>0</v>
      </c>
      <c r="BG2790" s="249">
        <f>IF(N2790="zákl. přenesená",J2790,0)</f>
        <v>0</v>
      </c>
      <c r="BH2790" s="249">
        <f>IF(N2790="sníž. přenesená",J2790,0)</f>
        <v>0</v>
      </c>
      <c r="BI2790" s="249">
        <f>IF(N2790="nulová",J2790,0)</f>
        <v>0</v>
      </c>
      <c r="BJ2790" s="17" t="s">
        <v>81</v>
      </c>
      <c r="BK2790" s="249">
        <f>ROUND(I2790*H2790,2)</f>
        <v>0</v>
      </c>
      <c r="BL2790" s="17" t="s">
        <v>230</v>
      </c>
      <c r="BM2790" s="248" t="s">
        <v>3415</v>
      </c>
    </row>
    <row r="2791" spans="2:65" s="1" customFormat="1" ht="24" customHeight="1">
      <c r="B2791" s="38"/>
      <c r="C2791" s="237" t="s">
        <v>3416</v>
      </c>
      <c r="D2791" s="237" t="s">
        <v>141</v>
      </c>
      <c r="E2791" s="238" t="s">
        <v>3417</v>
      </c>
      <c r="F2791" s="239" t="s">
        <v>3418</v>
      </c>
      <c r="G2791" s="240" t="s">
        <v>229</v>
      </c>
      <c r="H2791" s="241">
        <v>3</v>
      </c>
      <c r="I2791" s="242"/>
      <c r="J2791" s="243">
        <f>ROUND(I2791*H2791,2)</f>
        <v>0</v>
      </c>
      <c r="K2791" s="239" t="s">
        <v>145</v>
      </c>
      <c r="L2791" s="43"/>
      <c r="M2791" s="244" t="s">
        <v>1</v>
      </c>
      <c r="N2791" s="245" t="s">
        <v>38</v>
      </c>
      <c r="O2791" s="86"/>
      <c r="P2791" s="246">
        <f>O2791*H2791</f>
        <v>0</v>
      </c>
      <c r="Q2791" s="246">
        <v>0.03014</v>
      </c>
      <c r="R2791" s="246">
        <f>Q2791*H2791</f>
        <v>0.09042</v>
      </c>
      <c r="S2791" s="246">
        <v>0</v>
      </c>
      <c r="T2791" s="247">
        <f>S2791*H2791</f>
        <v>0</v>
      </c>
      <c r="AR2791" s="248" t="s">
        <v>230</v>
      </c>
      <c r="AT2791" s="248" t="s">
        <v>141</v>
      </c>
      <c r="AU2791" s="248" t="s">
        <v>83</v>
      </c>
      <c r="AY2791" s="17" t="s">
        <v>139</v>
      </c>
      <c r="BE2791" s="249">
        <f>IF(N2791="základní",J2791,0)</f>
        <v>0</v>
      </c>
      <c r="BF2791" s="249">
        <f>IF(N2791="snížená",J2791,0)</f>
        <v>0</v>
      </c>
      <c r="BG2791" s="249">
        <f>IF(N2791="zákl. přenesená",J2791,0)</f>
        <v>0</v>
      </c>
      <c r="BH2791" s="249">
        <f>IF(N2791="sníž. přenesená",J2791,0)</f>
        <v>0</v>
      </c>
      <c r="BI2791" s="249">
        <f>IF(N2791="nulová",J2791,0)</f>
        <v>0</v>
      </c>
      <c r="BJ2791" s="17" t="s">
        <v>81</v>
      </c>
      <c r="BK2791" s="249">
        <f>ROUND(I2791*H2791,2)</f>
        <v>0</v>
      </c>
      <c r="BL2791" s="17" t="s">
        <v>230</v>
      </c>
      <c r="BM2791" s="248" t="s">
        <v>3419</v>
      </c>
    </row>
    <row r="2792" spans="2:65" s="1" customFormat="1" ht="24" customHeight="1">
      <c r="B2792" s="38"/>
      <c r="C2792" s="237" t="s">
        <v>3420</v>
      </c>
      <c r="D2792" s="237" t="s">
        <v>141</v>
      </c>
      <c r="E2792" s="238" t="s">
        <v>3421</v>
      </c>
      <c r="F2792" s="239" t="s">
        <v>3422</v>
      </c>
      <c r="G2792" s="240" t="s">
        <v>247</v>
      </c>
      <c r="H2792" s="241">
        <v>1</v>
      </c>
      <c r="I2792" s="242"/>
      <c r="J2792" s="243">
        <f>ROUND(I2792*H2792,2)</f>
        <v>0</v>
      </c>
      <c r="K2792" s="239" t="s">
        <v>1</v>
      </c>
      <c r="L2792" s="43"/>
      <c r="M2792" s="244" t="s">
        <v>1</v>
      </c>
      <c r="N2792" s="245" t="s">
        <v>38</v>
      </c>
      <c r="O2792" s="86"/>
      <c r="P2792" s="246">
        <f>O2792*H2792</f>
        <v>0</v>
      </c>
      <c r="Q2792" s="246">
        <v>0</v>
      </c>
      <c r="R2792" s="246">
        <f>Q2792*H2792</f>
        <v>0</v>
      </c>
      <c r="S2792" s="246">
        <v>0</v>
      </c>
      <c r="T2792" s="247">
        <f>S2792*H2792</f>
        <v>0</v>
      </c>
      <c r="AR2792" s="248" t="s">
        <v>230</v>
      </c>
      <c r="AT2792" s="248" t="s">
        <v>141</v>
      </c>
      <c r="AU2792" s="248" t="s">
        <v>83</v>
      </c>
      <c r="AY2792" s="17" t="s">
        <v>139</v>
      </c>
      <c r="BE2792" s="249">
        <f>IF(N2792="základní",J2792,0)</f>
        <v>0</v>
      </c>
      <c r="BF2792" s="249">
        <f>IF(N2792="snížená",J2792,0)</f>
        <v>0</v>
      </c>
      <c r="BG2792" s="249">
        <f>IF(N2792="zákl. přenesená",J2792,0)</f>
        <v>0</v>
      </c>
      <c r="BH2792" s="249">
        <f>IF(N2792="sníž. přenesená",J2792,0)</f>
        <v>0</v>
      </c>
      <c r="BI2792" s="249">
        <f>IF(N2792="nulová",J2792,0)</f>
        <v>0</v>
      </c>
      <c r="BJ2792" s="17" t="s">
        <v>81</v>
      </c>
      <c r="BK2792" s="249">
        <f>ROUND(I2792*H2792,2)</f>
        <v>0</v>
      </c>
      <c r="BL2792" s="17" t="s">
        <v>230</v>
      </c>
      <c r="BM2792" s="248" t="s">
        <v>3423</v>
      </c>
    </row>
    <row r="2793" spans="2:65" s="1" customFormat="1" ht="16.5" customHeight="1">
      <c r="B2793" s="38"/>
      <c r="C2793" s="237" t="s">
        <v>3424</v>
      </c>
      <c r="D2793" s="237" t="s">
        <v>141</v>
      </c>
      <c r="E2793" s="238" t="s">
        <v>3425</v>
      </c>
      <c r="F2793" s="239" t="s">
        <v>3426</v>
      </c>
      <c r="G2793" s="240" t="s">
        <v>229</v>
      </c>
      <c r="H2793" s="241">
        <v>3</v>
      </c>
      <c r="I2793" s="242"/>
      <c r="J2793" s="243">
        <f>ROUND(I2793*H2793,2)</f>
        <v>0</v>
      </c>
      <c r="K2793" s="239" t="s">
        <v>145</v>
      </c>
      <c r="L2793" s="43"/>
      <c r="M2793" s="244" t="s">
        <v>1</v>
      </c>
      <c r="N2793" s="245" t="s">
        <v>38</v>
      </c>
      <c r="O2793" s="86"/>
      <c r="P2793" s="246">
        <f>O2793*H2793</f>
        <v>0</v>
      </c>
      <c r="Q2793" s="246">
        <v>0.00776</v>
      </c>
      <c r="R2793" s="246">
        <f>Q2793*H2793</f>
        <v>0.023280000000000002</v>
      </c>
      <c r="S2793" s="246">
        <v>0</v>
      </c>
      <c r="T2793" s="247">
        <f>S2793*H2793</f>
        <v>0</v>
      </c>
      <c r="AR2793" s="248" t="s">
        <v>230</v>
      </c>
      <c r="AT2793" s="248" t="s">
        <v>141</v>
      </c>
      <c r="AU2793" s="248" t="s">
        <v>83</v>
      </c>
      <c r="AY2793" s="17" t="s">
        <v>139</v>
      </c>
      <c r="BE2793" s="249">
        <f>IF(N2793="základní",J2793,0)</f>
        <v>0</v>
      </c>
      <c r="BF2793" s="249">
        <f>IF(N2793="snížená",J2793,0)</f>
        <v>0</v>
      </c>
      <c r="BG2793" s="249">
        <f>IF(N2793="zákl. přenesená",J2793,0)</f>
        <v>0</v>
      </c>
      <c r="BH2793" s="249">
        <f>IF(N2793="sníž. přenesená",J2793,0)</f>
        <v>0</v>
      </c>
      <c r="BI2793" s="249">
        <f>IF(N2793="nulová",J2793,0)</f>
        <v>0</v>
      </c>
      <c r="BJ2793" s="17" t="s">
        <v>81</v>
      </c>
      <c r="BK2793" s="249">
        <f>ROUND(I2793*H2793,2)</f>
        <v>0</v>
      </c>
      <c r="BL2793" s="17" t="s">
        <v>230</v>
      </c>
      <c r="BM2793" s="248" t="s">
        <v>3427</v>
      </c>
    </row>
    <row r="2794" spans="2:65" s="1" customFormat="1" ht="16.5" customHeight="1">
      <c r="B2794" s="38"/>
      <c r="C2794" s="237" t="s">
        <v>3428</v>
      </c>
      <c r="D2794" s="237" t="s">
        <v>141</v>
      </c>
      <c r="E2794" s="238" t="s">
        <v>3429</v>
      </c>
      <c r="F2794" s="239" t="s">
        <v>3430</v>
      </c>
      <c r="G2794" s="240" t="s">
        <v>171</v>
      </c>
      <c r="H2794" s="241">
        <v>533.42</v>
      </c>
      <c r="I2794" s="242"/>
      <c r="J2794" s="243">
        <f>ROUND(I2794*H2794,2)</f>
        <v>0</v>
      </c>
      <c r="K2794" s="239" t="s">
        <v>1</v>
      </c>
      <c r="L2794" s="43"/>
      <c r="M2794" s="244" t="s">
        <v>1</v>
      </c>
      <c r="N2794" s="245" t="s">
        <v>38</v>
      </c>
      <c r="O2794" s="86"/>
      <c r="P2794" s="246">
        <f>O2794*H2794</f>
        <v>0</v>
      </c>
      <c r="Q2794" s="246">
        <v>0</v>
      </c>
      <c r="R2794" s="246">
        <f>Q2794*H2794</f>
        <v>0</v>
      </c>
      <c r="S2794" s="246">
        <v>0</v>
      </c>
      <c r="T2794" s="247">
        <f>S2794*H2794</f>
        <v>0</v>
      </c>
      <c r="AR2794" s="248" t="s">
        <v>230</v>
      </c>
      <c r="AT2794" s="248" t="s">
        <v>141</v>
      </c>
      <c r="AU2794" s="248" t="s">
        <v>83</v>
      </c>
      <c r="AY2794" s="17" t="s">
        <v>139</v>
      </c>
      <c r="BE2794" s="249">
        <f>IF(N2794="základní",J2794,0)</f>
        <v>0</v>
      </c>
      <c r="BF2794" s="249">
        <f>IF(N2794="snížená",J2794,0)</f>
        <v>0</v>
      </c>
      <c r="BG2794" s="249">
        <f>IF(N2794="zákl. přenesená",J2794,0)</f>
        <v>0</v>
      </c>
      <c r="BH2794" s="249">
        <f>IF(N2794="sníž. přenesená",J2794,0)</f>
        <v>0</v>
      </c>
      <c r="BI2794" s="249">
        <f>IF(N2794="nulová",J2794,0)</f>
        <v>0</v>
      </c>
      <c r="BJ2794" s="17" t="s">
        <v>81</v>
      </c>
      <c r="BK2794" s="249">
        <f>ROUND(I2794*H2794,2)</f>
        <v>0</v>
      </c>
      <c r="BL2794" s="17" t="s">
        <v>230</v>
      </c>
      <c r="BM2794" s="248" t="s">
        <v>3431</v>
      </c>
    </row>
    <row r="2795" spans="2:51" s="12" customFormat="1" ht="12">
      <c r="B2795" s="250"/>
      <c r="C2795" s="251"/>
      <c r="D2795" s="252" t="s">
        <v>148</v>
      </c>
      <c r="E2795" s="253" t="s">
        <v>1</v>
      </c>
      <c r="F2795" s="254" t="s">
        <v>3432</v>
      </c>
      <c r="G2795" s="251"/>
      <c r="H2795" s="255">
        <v>269.9</v>
      </c>
      <c r="I2795" s="256"/>
      <c r="J2795" s="251"/>
      <c r="K2795" s="251"/>
      <c r="L2795" s="257"/>
      <c r="M2795" s="258"/>
      <c r="N2795" s="259"/>
      <c r="O2795" s="259"/>
      <c r="P2795" s="259"/>
      <c r="Q2795" s="259"/>
      <c r="R2795" s="259"/>
      <c r="S2795" s="259"/>
      <c r="T2795" s="260"/>
      <c r="AT2795" s="261" t="s">
        <v>148</v>
      </c>
      <c r="AU2795" s="261" t="s">
        <v>83</v>
      </c>
      <c r="AV2795" s="12" t="s">
        <v>83</v>
      </c>
      <c r="AW2795" s="12" t="s">
        <v>30</v>
      </c>
      <c r="AX2795" s="12" t="s">
        <v>73</v>
      </c>
      <c r="AY2795" s="261" t="s">
        <v>139</v>
      </c>
    </row>
    <row r="2796" spans="2:51" s="12" customFormat="1" ht="12">
      <c r="B2796" s="250"/>
      <c r="C2796" s="251"/>
      <c r="D2796" s="252" t="s">
        <v>148</v>
      </c>
      <c r="E2796" s="253" t="s">
        <v>1</v>
      </c>
      <c r="F2796" s="254" t="s">
        <v>3433</v>
      </c>
      <c r="G2796" s="251"/>
      <c r="H2796" s="255">
        <v>263.52</v>
      </c>
      <c r="I2796" s="256"/>
      <c r="J2796" s="251"/>
      <c r="K2796" s="251"/>
      <c r="L2796" s="257"/>
      <c r="M2796" s="258"/>
      <c r="N2796" s="259"/>
      <c r="O2796" s="259"/>
      <c r="P2796" s="259"/>
      <c r="Q2796" s="259"/>
      <c r="R2796" s="259"/>
      <c r="S2796" s="259"/>
      <c r="T2796" s="260"/>
      <c r="AT2796" s="261" t="s">
        <v>148</v>
      </c>
      <c r="AU2796" s="261" t="s">
        <v>83</v>
      </c>
      <c r="AV2796" s="12" t="s">
        <v>83</v>
      </c>
      <c r="AW2796" s="12" t="s">
        <v>30</v>
      </c>
      <c r="AX2796" s="12" t="s">
        <v>73</v>
      </c>
      <c r="AY2796" s="261" t="s">
        <v>139</v>
      </c>
    </row>
    <row r="2797" spans="2:51" s="13" customFormat="1" ht="12">
      <c r="B2797" s="262"/>
      <c r="C2797" s="263"/>
      <c r="D2797" s="252" t="s">
        <v>148</v>
      </c>
      <c r="E2797" s="264" t="s">
        <v>1</v>
      </c>
      <c r="F2797" s="265" t="s">
        <v>150</v>
      </c>
      <c r="G2797" s="263"/>
      <c r="H2797" s="266">
        <v>533.42</v>
      </c>
      <c r="I2797" s="267"/>
      <c r="J2797" s="263"/>
      <c r="K2797" s="263"/>
      <c r="L2797" s="268"/>
      <c r="M2797" s="269"/>
      <c r="N2797" s="270"/>
      <c r="O2797" s="270"/>
      <c r="P2797" s="270"/>
      <c r="Q2797" s="270"/>
      <c r="R2797" s="270"/>
      <c r="S2797" s="270"/>
      <c r="T2797" s="271"/>
      <c r="AT2797" s="272" t="s">
        <v>148</v>
      </c>
      <c r="AU2797" s="272" t="s">
        <v>83</v>
      </c>
      <c r="AV2797" s="13" t="s">
        <v>146</v>
      </c>
      <c r="AW2797" s="13" t="s">
        <v>30</v>
      </c>
      <c r="AX2797" s="13" t="s">
        <v>81</v>
      </c>
      <c r="AY2797" s="272" t="s">
        <v>139</v>
      </c>
    </row>
    <row r="2798" spans="2:65" s="1" customFormat="1" ht="16.5" customHeight="1">
      <c r="B2798" s="38"/>
      <c r="C2798" s="237" t="s">
        <v>3434</v>
      </c>
      <c r="D2798" s="237" t="s">
        <v>141</v>
      </c>
      <c r="E2798" s="238" t="s">
        <v>3435</v>
      </c>
      <c r="F2798" s="239" t="s">
        <v>3436</v>
      </c>
      <c r="G2798" s="240" t="s">
        <v>171</v>
      </c>
      <c r="H2798" s="241">
        <v>553.45</v>
      </c>
      <c r="I2798" s="242"/>
      <c r="J2798" s="243">
        <f>ROUND(I2798*H2798,2)</f>
        <v>0</v>
      </c>
      <c r="K2798" s="239" t="s">
        <v>1</v>
      </c>
      <c r="L2798" s="43"/>
      <c r="M2798" s="244" t="s">
        <v>1</v>
      </c>
      <c r="N2798" s="245" t="s">
        <v>38</v>
      </c>
      <c r="O2798" s="86"/>
      <c r="P2798" s="246">
        <f>O2798*H2798</f>
        <v>0</v>
      </c>
      <c r="Q2798" s="246">
        <v>0</v>
      </c>
      <c r="R2798" s="246">
        <f>Q2798*H2798</f>
        <v>0</v>
      </c>
      <c r="S2798" s="246">
        <v>0</v>
      </c>
      <c r="T2798" s="247">
        <f>S2798*H2798</f>
        <v>0</v>
      </c>
      <c r="AR2798" s="248" t="s">
        <v>230</v>
      </c>
      <c r="AT2798" s="248" t="s">
        <v>141</v>
      </c>
      <c r="AU2798" s="248" t="s">
        <v>83</v>
      </c>
      <c r="AY2798" s="17" t="s">
        <v>139</v>
      </c>
      <c r="BE2798" s="249">
        <f>IF(N2798="základní",J2798,0)</f>
        <v>0</v>
      </c>
      <c r="BF2798" s="249">
        <f>IF(N2798="snížená",J2798,0)</f>
        <v>0</v>
      </c>
      <c r="BG2798" s="249">
        <f>IF(N2798="zákl. přenesená",J2798,0)</f>
        <v>0</v>
      </c>
      <c r="BH2798" s="249">
        <f>IF(N2798="sníž. přenesená",J2798,0)</f>
        <v>0</v>
      </c>
      <c r="BI2798" s="249">
        <f>IF(N2798="nulová",J2798,0)</f>
        <v>0</v>
      </c>
      <c r="BJ2798" s="17" t="s">
        <v>81</v>
      </c>
      <c r="BK2798" s="249">
        <f>ROUND(I2798*H2798,2)</f>
        <v>0</v>
      </c>
      <c r="BL2798" s="17" t="s">
        <v>230</v>
      </c>
      <c r="BM2798" s="248" t="s">
        <v>3437</v>
      </c>
    </row>
    <row r="2799" spans="2:65" s="1" customFormat="1" ht="24" customHeight="1">
      <c r="B2799" s="38"/>
      <c r="C2799" s="237" t="s">
        <v>3438</v>
      </c>
      <c r="D2799" s="237" t="s">
        <v>141</v>
      </c>
      <c r="E2799" s="238" t="s">
        <v>3439</v>
      </c>
      <c r="F2799" s="239" t="s">
        <v>3440</v>
      </c>
      <c r="G2799" s="240" t="s">
        <v>177</v>
      </c>
      <c r="H2799" s="241">
        <v>1</v>
      </c>
      <c r="I2799" s="242"/>
      <c r="J2799" s="243">
        <f>ROUND(I2799*H2799,2)</f>
        <v>0</v>
      </c>
      <c r="K2799" s="239" t="s">
        <v>1</v>
      </c>
      <c r="L2799" s="43"/>
      <c r="M2799" s="244" t="s">
        <v>1</v>
      </c>
      <c r="N2799" s="245" t="s">
        <v>38</v>
      </c>
      <c r="O2799" s="86"/>
      <c r="P2799" s="246">
        <f>O2799*H2799</f>
        <v>0</v>
      </c>
      <c r="Q2799" s="246">
        <v>0</v>
      </c>
      <c r="R2799" s="246">
        <f>Q2799*H2799</f>
        <v>0</v>
      </c>
      <c r="S2799" s="246">
        <v>0</v>
      </c>
      <c r="T2799" s="247">
        <f>S2799*H2799</f>
        <v>0</v>
      </c>
      <c r="AR2799" s="248" t="s">
        <v>230</v>
      </c>
      <c r="AT2799" s="248" t="s">
        <v>141</v>
      </c>
      <c r="AU2799" s="248" t="s">
        <v>83</v>
      </c>
      <c r="AY2799" s="17" t="s">
        <v>139</v>
      </c>
      <c r="BE2799" s="249">
        <f>IF(N2799="základní",J2799,0)</f>
        <v>0</v>
      </c>
      <c r="BF2799" s="249">
        <f>IF(N2799="snížená",J2799,0)</f>
        <v>0</v>
      </c>
      <c r="BG2799" s="249">
        <f>IF(N2799="zákl. přenesená",J2799,0)</f>
        <v>0</v>
      </c>
      <c r="BH2799" s="249">
        <f>IF(N2799="sníž. přenesená",J2799,0)</f>
        <v>0</v>
      </c>
      <c r="BI2799" s="249">
        <f>IF(N2799="nulová",J2799,0)</f>
        <v>0</v>
      </c>
      <c r="BJ2799" s="17" t="s">
        <v>81</v>
      </c>
      <c r="BK2799" s="249">
        <f>ROUND(I2799*H2799,2)</f>
        <v>0</v>
      </c>
      <c r="BL2799" s="17" t="s">
        <v>230</v>
      </c>
      <c r="BM2799" s="248" t="s">
        <v>3441</v>
      </c>
    </row>
    <row r="2800" spans="2:65" s="1" customFormat="1" ht="16.5" customHeight="1">
      <c r="B2800" s="38"/>
      <c r="C2800" s="237" t="s">
        <v>3442</v>
      </c>
      <c r="D2800" s="237" t="s">
        <v>141</v>
      </c>
      <c r="E2800" s="238" t="s">
        <v>3443</v>
      </c>
      <c r="F2800" s="239" t="s">
        <v>3444</v>
      </c>
      <c r="G2800" s="240" t="s">
        <v>177</v>
      </c>
      <c r="H2800" s="241">
        <v>1</v>
      </c>
      <c r="I2800" s="242"/>
      <c r="J2800" s="243">
        <f>ROUND(I2800*H2800,2)</f>
        <v>0</v>
      </c>
      <c r="K2800" s="239" t="s">
        <v>1</v>
      </c>
      <c r="L2800" s="43"/>
      <c r="M2800" s="244" t="s">
        <v>1</v>
      </c>
      <c r="N2800" s="245" t="s">
        <v>38</v>
      </c>
      <c r="O2800" s="86"/>
      <c r="P2800" s="246">
        <f>O2800*H2800</f>
        <v>0</v>
      </c>
      <c r="Q2800" s="246">
        <v>0</v>
      </c>
      <c r="R2800" s="246">
        <f>Q2800*H2800</f>
        <v>0</v>
      </c>
      <c r="S2800" s="246">
        <v>0</v>
      </c>
      <c r="T2800" s="247">
        <f>S2800*H2800</f>
        <v>0</v>
      </c>
      <c r="AR2800" s="248" t="s">
        <v>230</v>
      </c>
      <c r="AT2800" s="248" t="s">
        <v>141</v>
      </c>
      <c r="AU2800" s="248" t="s">
        <v>83</v>
      </c>
      <c r="AY2800" s="17" t="s">
        <v>139</v>
      </c>
      <c r="BE2800" s="249">
        <f>IF(N2800="základní",J2800,0)</f>
        <v>0</v>
      </c>
      <c r="BF2800" s="249">
        <f>IF(N2800="snížená",J2800,0)</f>
        <v>0</v>
      </c>
      <c r="BG2800" s="249">
        <f>IF(N2800="zákl. přenesená",J2800,0)</f>
        <v>0</v>
      </c>
      <c r="BH2800" s="249">
        <f>IF(N2800="sníž. přenesená",J2800,0)</f>
        <v>0</v>
      </c>
      <c r="BI2800" s="249">
        <f>IF(N2800="nulová",J2800,0)</f>
        <v>0</v>
      </c>
      <c r="BJ2800" s="17" t="s">
        <v>81</v>
      </c>
      <c r="BK2800" s="249">
        <f>ROUND(I2800*H2800,2)</f>
        <v>0</v>
      </c>
      <c r="BL2800" s="17" t="s">
        <v>230</v>
      </c>
      <c r="BM2800" s="248" t="s">
        <v>3445</v>
      </c>
    </row>
    <row r="2801" spans="2:65" s="1" customFormat="1" ht="16.5" customHeight="1">
      <c r="B2801" s="38"/>
      <c r="C2801" s="237" t="s">
        <v>3446</v>
      </c>
      <c r="D2801" s="237" t="s">
        <v>141</v>
      </c>
      <c r="E2801" s="238" t="s">
        <v>3447</v>
      </c>
      <c r="F2801" s="239" t="s">
        <v>3448</v>
      </c>
      <c r="G2801" s="240" t="s">
        <v>252</v>
      </c>
      <c r="H2801" s="241">
        <v>1</v>
      </c>
      <c r="I2801" s="242"/>
      <c r="J2801" s="243">
        <f>ROUND(I2801*H2801,2)</f>
        <v>0</v>
      </c>
      <c r="K2801" s="239" t="s">
        <v>1</v>
      </c>
      <c r="L2801" s="43"/>
      <c r="M2801" s="244" t="s">
        <v>1</v>
      </c>
      <c r="N2801" s="245" t="s">
        <v>38</v>
      </c>
      <c r="O2801" s="86"/>
      <c r="P2801" s="246">
        <f>O2801*H2801</f>
        <v>0</v>
      </c>
      <c r="Q2801" s="246">
        <v>0</v>
      </c>
      <c r="R2801" s="246">
        <f>Q2801*H2801</f>
        <v>0</v>
      </c>
      <c r="S2801" s="246">
        <v>0</v>
      </c>
      <c r="T2801" s="247">
        <f>S2801*H2801</f>
        <v>0</v>
      </c>
      <c r="AR2801" s="248" t="s">
        <v>230</v>
      </c>
      <c r="AT2801" s="248" t="s">
        <v>141</v>
      </c>
      <c r="AU2801" s="248" t="s">
        <v>83</v>
      </c>
      <c r="AY2801" s="17" t="s">
        <v>139</v>
      </c>
      <c r="BE2801" s="249">
        <f>IF(N2801="základní",J2801,0)</f>
        <v>0</v>
      </c>
      <c r="BF2801" s="249">
        <f>IF(N2801="snížená",J2801,0)</f>
        <v>0</v>
      </c>
      <c r="BG2801" s="249">
        <f>IF(N2801="zákl. přenesená",J2801,0)</f>
        <v>0</v>
      </c>
      <c r="BH2801" s="249">
        <f>IF(N2801="sníž. přenesená",J2801,0)</f>
        <v>0</v>
      </c>
      <c r="BI2801" s="249">
        <f>IF(N2801="nulová",J2801,0)</f>
        <v>0</v>
      </c>
      <c r="BJ2801" s="17" t="s">
        <v>81</v>
      </c>
      <c r="BK2801" s="249">
        <f>ROUND(I2801*H2801,2)</f>
        <v>0</v>
      </c>
      <c r="BL2801" s="17" t="s">
        <v>230</v>
      </c>
      <c r="BM2801" s="248" t="s">
        <v>3449</v>
      </c>
    </row>
    <row r="2802" spans="2:65" s="1" customFormat="1" ht="24" customHeight="1">
      <c r="B2802" s="38"/>
      <c r="C2802" s="237" t="s">
        <v>3450</v>
      </c>
      <c r="D2802" s="237" t="s">
        <v>141</v>
      </c>
      <c r="E2802" s="238" t="s">
        <v>3451</v>
      </c>
      <c r="F2802" s="239" t="s">
        <v>3452</v>
      </c>
      <c r="G2802" s="240" t="s">
        <v>292</v>
      </c>
      <c r="H2802" s="283"/>
      <c r="I2802" s="242"/>
      <c r="J2802" s="243">
        <f>ROUND(I2802*H2802,2)</f>
        <v>0</v>
      </c>
      <c r="K2802" s="239" t="s">
        <v>145</v>
      </c>
      <c r="L2802" s="43"/>
      <c r="M2802" s="244" t="s">
        <v>1</v>
      </c>
      <c r="N2802" s="245" t="s">
        <v>38</v>
      </c>
      <c r="O2802" s="86"/>
      <c r="P2802" s="246">
        <f>O2802*H2802</f>
        <v>0</v>
      </c>
      <c r="Q2802" s="246">
        <v>0</v>
      </c>
      <c r="R2802" s="246">
        <f>Q2802*H2802</f>
        <v>0</v>
      </c>
      <c r="S2802" s="246">
        <v>0</v>
      </c>
      <c r="T2802" s="247">
        <f>S2802*H2802</f>
        <v>0</v>
      </c>
      <c r="AR2802" s="248" t="s">
        <v>230</v>
      </c>
      <c r="AT2802" s="248" t="s">
        <v>141</v>
      </c>
      <c r="AU2802" s="248" t="s">
        <v>83</v>
      </c>
      <c r="AY2802" s="17" t="s">
        <v>139</v>
      </c>
      <c r="BE2802" s="249">
        <f>IF(N2802="základní",J2802,0)</f>
        <v>0</v>
      </c>
      <c r="BF2802" s="249">
        <f>IF(N2802="snížená",J2802,0)</f>
        <v>0</v>
      </c>
      <c r="BG2802" s="249">
        <f>IF(N2802="zákl. přenesená",J2802,0)</f>
        <v>0</v>
      </c>
      <c r="BH2802" s="249">
        <f>IF(N2802="sníž. přenesená",J2802,0)</f>
        <v>0</v>
      </c>
      <c r="BI2802" s="249">
        <f>IF(N2802="nulová",J2802,0)</f>
        <v>0</v>
      </c>
      <c r="BJ2802" s="17" t="s">
        <v>81</v>
      </c>
      <c r="BK2802" s="249">
        <f>ROUND(I2802*H2802,2)</f>
        <v>0</v>
      </c>
      <c r="BL2802" s="17" t="s">
        <v>230</v>
      </c>
      <c r="BM2802" s="248" t="s">
        <v>3453</v>
      </c>
    </row>
    <row r="2803" spans="2:65" s="1" customFormat="1" ht="24" customHeight="1">
      <c r="B2803" s="38"/>
      <c r="C2803" s="237" t="s">
        <v>3454</v>
      </c>
      <c r="D2803" s="237" t="s">
        <v>141</v>
      </c>
      <c r="E2803" s="238" t="s">
        <v>3455</v>
      </c>
      <c r="F2803" s="239" t="s">
        <v>3456</v>
      </c>
      <c r="G2803" s="240" t="s">
        <v>292</v>
      </c>
      <c r="H2803" s="283"/>
      <c r="I2803" s="242"/>
      <c r="J2803" s="243">
        <f>ROUND(I2803*H2803,2)</f>
        <v>0</v>
      </c>
      <c r="K2803" s="239" t="s">
        <v>145</v>
      </c>
      <c r="L2803" s="43"/>
      <c r="M2803" s="244" t="s">
        <v>1</v>
      </c>
      <c r="N2803" s="245" t="s">
        <v>38</v>
      </c>
      <c r="O2803" s="86"/>
      <c r="P2803" s="246">
        <f>O2803*H2803</f>
        <v>0</v>
      </c>
      <c r="Q2803" s="246">
        <v>0</v>
      </c>
      <c r="R2803" s="246">
        <f>Q2803*H2803</f>
        <v>0</v>
      </c>
      <c r="S2803" s="246">
        <v>0</v>
      </c>
      <c r="T2803" s="247">
        <f>S2803*H2803</f>
        <v>0</v>
      </c>
      <c r="AR2803" s="248" t="s">
        <v>230</v>
      </c>
      <c r="AT2803" s="248" t="s">
        <v>141</v>
      </c>
      <c r="AU2803" s="248" t="s">
        <v>83</v>
      </c>
      <c r="AY2803" s="17" t="s">
        <v>139</v>
      </c>
      <c r="BE2803" s="249">
        <f>IF(N2803="základní",J2803,0)</f>
        <v>0</v>
      </c>
      <c r="BF2803" s="249">
        <f>IF(N2803="snížená",J2803,0)</f>
        <v>0</v>
      </c>
      <c r="BG2803" s="249">
        <f>IF(N2803="zákl. přenesená",J2803,0)</f>
        <v>0</v>
      </c>
      <c r="BH2803" s="249">
        <f>IF(N2803="sníž. přenesená",J2803,0)</f>
        <v>0</v>
      </c>
      <c r="BI2803" s="249">
        <f>IF(N2803="nulová",J2803,0)</f>
        <v>0</v>
      </c>
      <c r="BJ2803" s="17" t="s">
        <v>81</v>
      </c>
      <c r="BK2803" s="249">
        <f>ROUND(I2803*H2803,2)</f>
        <v>0</v>
      </c>
      <c r="BL2803" s="17" t="s">
        <v>230</v>
      </c>
      <c r="BM2803" s="248" t="s">
        <v>3457</v>
      </c>
    </row>
    <row r="2804" spans="2:63" s="11" customFormat="1" ht="22.8" customHeight="1">
      <c r="B2804" s="221"/>
      <c r="C2804" s="222"/>
      <c r="D2804" s="223" t="s">
        <v>72</v>
      </c>
      <c r="E2804" s="235" t="s">
        <v>225</v>
      </c>
      <c r="F2804" s="235" t="s">
        <v>226</v>
      </c>
      <c r="G2804" s="222"/>
      <c r="H2804" s="222"/>
      <c r="I2804" s="225"/>
      <c r="J2804" s="236">
        <f>BK2804</f>
        <v>0</v>
      </c>
      <c r="K2804" s="222"/>
      <c r="L2804" s="227"/>
      <c r="M2804" s="228"/>
      <c r="N2804" s="229"/>
      <c r="O2804" s="229"/>
      <c r="P2804" s="230">
        <f>SUM(P2805:P2831)</f>
        <v>0</v>
      </c>
      <c r="Q2804" s="229"/>
      <c r="R2804" s="230">
        <f>SUM(R2805:R2831)</f>
        <v>0.31973</v>
      </c>
      <c r="S2804" s="229"/>
      <c r="T2804" s="231">
        <f>SUM(T2805:T2831)</f>
        <v>0</v>
      </c>
      <c r="AR2804" s="232" t="s">
        <v>83</v>
      </c>
      <c r="AT2804" s="233" t="s">
        <v>72</v>
      </c>
      <c r="AU2804" s="233" t="s">
        <v>81</v>
      </c>
      <c r="AY2804" s="232" t="s">
        <v>139</v>
      </c>
      <c r="BK2804" s="234">
        <f>SUM(BK2805:BK2831)</f>
        <v>0</v>
      </c>
    </row>
    <row r="2805" spans="2:65" s="1" customFormat="1" ht="24" customHeight="1">
      <c r="B2805" s="38"/>
      <c r="C2805" s="237" t="s">
        <v>3458</v>
      </c>
      <c r="D2805" s="237" t="s">
        <v>141</v>
      </c>
      <c r="E2805" s="238" t="s">
        <v>3459</v>
      </c>
      <c r="F2805" s="239" t="s">
        <v>3460</v>
      </c>
      <c r="G2805" s="240" t="s">
        <v>177</v>
      </c>
      <c r="H2805" s="241">
        <v>2</v>
      </c>
      <c r="I2805" s="242"/>
      <c r="J2805" s="243">
        <f>ROUND(I2805*H2805,2)</f>
        <v>0</v>
      </c>
      <c r="K2805" s="239" t="s">
        <v>1</v>
      </c>
      <c r="L2805" s="43"/>
      <c r="M2805" s="244" t="s">
        <v>1</v>
      </c>
      <c r="N2805" s="245" t="s">
        <v>38</v>
      </c>
      <c r="O2805" s="86"/>
      <c r="P2805" s="246">
        <f>O2805*H2805</f>
        <v>0</v>
      </c>
      <c r="Q2805" s="246">
        <v>0</v>
      </c>
      <c r="R2805" s="246">
        <f>Q2805*H2805</f>
        <v>0</v>
      </c>
      <c r="S2805" s="246">
        <v>0</v>
      </c>
      <c r="T2805" s="247">
        <f>S2805*H2805</f>
        <v>0</v>
      </c>
      <c r="AR2805" s="248" t="s">
        <v>230</v>
      </c>
      <c r="AT2805" s="248" t="s">
        <v>141</v>
      </c>
      <c r="AU2805" s="248" t="s">
        <v>83</v>
      </c>
      <c r="AY2805" s="17" t="s">
        <v>139</v>
      </c>
      <c r="BE2805" s="249">
        <f>IF(N2805="základní",J2805,0)</f>
        <v>0</v>
      </c>
      <c r="BF2805" s="249">
        <f>IF(N2805="snížená",J2805,0)</f>
        <v>0</v>
      </c>
      <c r="BG2805" s="249">
        <f>IF(N2805="zákl. přenesená",J2805,0)</f>
        <v>0</v>
      </c>
      <c r="BH2805" s="249">
        <f>IF(N2805="sníž. přenesená",J2805,0)</f>
        <v>0</v>
      </c>
      <c r="BI2805" s="249">
        <f>IF(N2805="nulová",J2805,0)</f>
        <v>0</v>
      </c>
      <c r="BJ2805" s="17" t="s">
        <v>81</v>
      </c>
      <c r="BK2805" s="249">
        <f>ROUND(I2805*H2805,2)</f>
        <v>0</v>
      </c>
      <c r="BL2805" s="17" t="s">
        <v>230</v>
      </c>
      <c r="BM2805" s="248" t="s">
        <v>3461</v>
      </c>
    </row>
    <row r="2806" spans="2:65" s="1" customFormat="1" ht="16.5" customHeight="1">
      <c r="B2806" s="38"/>
      <c r="C2806" s="237" t="s">
        <v>3462</v>
      </c>
      <c r="D2806" s="237" t="s">
        <v>141</v>
      </c>
      <c r="E2806" s="238" t="s">
        <v>3463</v>
      </c>
      <c r="F2806" s="239" t="s">
        <v>3464</v>
      </c>
      <c r="G2806" s="240" t="s">
        <v>2313</v>
      </c>
      <c r="H2806" s="241">
        <v>2</v>
      </c>
      <c r="I2806" s="242"/>
      <c r="J2806" s="243">
        <f>ROUND(I2806*H2806,2)</f>
        <v>0</v>
      </c>
      <c r="K2806" s="239" t="s">
        <v>1</v>
      </c>
      <c r="L2806" s="43"/>
      <c r="M2806" s="244" t="s">
        <v>1</v>
      </c>
      <c r="N2806" s="245" t="s">
        <v>38</v>
      </c>
      <c r="O2806" s="86"/>
      <c r="P2806" s="246">
        <f>O2806*H2806</f>
        <v>0</v>
      </c>
      <c r="Q2806" s="246">
        <v>0</v>
      </c>
      <c r="R2806" s="246">
        <f>Q2806*H2806</f>
        <v>0</v>
      </c>
      <c r="S2806" s="246">
        <v>0</v>
      </c>
      <c r="T2806" s="247">
        <f>S2806*H2806</f>
        <v>0</v>
      </c>
      <c r="AR2806" s="248" t="s">
        <v>230</v>
      </c>
      <c r="AT2806" s="248" t="s">
        <v>141</v>
      </c>
      <c r="AU2806" s="248" t="s">
        <v>83</v>
      </c>
      <c r="AY2806" s="17" t="s">
        <v>139</v>
      </c>
      <c r="BE2806" s="249">
        <f>IF(N2806="základní",J2806,0)</f>
        <v>0</v>
      </c>
      <c r="BF2806" s="249">
        <f>IF(N2806="snížená",J2806,0)</f>
        <v>0</v>
      </c>
      <c r="BG2806" s="249">
        <f>IF(N2806="zákl. přenesená",J2806,0)</f>
        <v>0</v>
      </c>
      <c r="BH2806" s="249">
        <f>IF(N2806="sníž. přenesená",J2806,0)</f>
        <v>0</v>
      </c>
      <c r="BI2806" s="249">
        <f>IF(N2806="nulová",J2806,0)</f>
        <v>0</v>
      </c>
      <c r="BJ2806" s="17" t="s">
        <v>81</v>
      </c>
      <c r="BK2806" s="249">
        <f>ROUND(I2806*H2806,2)</f>
        <v>0</v>
      </c>
      <c r="BL2806" s="17" t="s">
        <v>230</v>
      </c>
      <c r="BM2806" s="248" t="s">
        <v>3465</v>
      </c>
    </row>
    <row r="2807" spans="2:65" s="1" customFormat="1" ht="16.5" customHeight="1">
      <c r="B2807" s="38"/>
      <c r="C2807" s="237" t="s">
        <v>3466</v>
      </c>
      <c r="D2807" s="237" t="s">
        <v>141</v>
      </c>
      <c r="E2807" s="238" t="s">
        <v>3467</v>
      </c>
      <c r="F2807" s="239" t="s">
        <v>3468</v>
      </c>
      <c r="G2807" s="240" t="s">
        <v>177</v>
      </c>
      <c r="H2807" s="241">
        <v>1</v>
      </c>
      <c r="I2807" s="242"/>
      <c r="J2807" s="243">
        <f>ROUND(I2807*H2807,2)</f>
        <v>0</v>
      </c>
      <c r="K2807" s="239" t="s">
        <v>1</v>
      </c>
      <c r="L2807" s="43"/>
      <c r="M2807" s="244" t="s">
        <v>1</v>
      </c>
      <c r="N2807" s="245" t="s">
        <v>38</v>
      </c>
      <c r="O2807" s="86"/>
      <c r="P2807" s="246">
        <f>O2807*H2807</f>
        <v>0</v>
      </c>
      <c r="Q2807" s="246">
        <v>0</v>
      </c>
      <c r="R2807" s="246">
        <f>Q2807*H2807</f>
        <v>0</v>
      </c>
      <c r="S2807" s="246">
        <v>0</v>
      </c>
      <c r="T2807" s="247">
        <f>S2807*H2807</f>
        <v>0</v>
      </c>
      <c r="AR2807" s="248" t="s">
        <v>230</v>
      </c>
      <c r="AT2807" s="248" t="s">
        <v>141</v>
      </c>
      <c r="AU2807" s="248" t="s">
        <v>83</v>
      </c>
      <c r="AY2807" s="17" t="s">
        <v>139</v>
      </c>
      <c r="BE2807" s="249">
        <f>IF(N2807="základní",J2807,0)</f>
        <v>0</v>
      </c>
      <c r="BF2807" s="249">
        <f>IF(N2807="snížená",J2807,0)</f>
        <v>0</v>
      </c>
      <c r="BG2807" s="249">
        <f>IF(N2807="zákl. přenesená",J2807,0)</f>
        <v>0</v>
      </c>
      <c r="BH2807" s="249">
        <f>IF(N2807="sníž. přenesená",J2807,0)</f>
        <v>0</v>
      </c>
      <c r="BI2807" s="249">
        <f>IF(N2807="nulová",J2807,0)</f>
        <v>0</v>
      </c>
      <c r="BJ2807" s="17" t="s">
        <v>81</v>
      </c>
      <c r="BK2807" s="249">
        <f>ROUND(I2807*H2807,2)</f>
        <v>0</v>
      </c>
      <c r="BL2807" s="17" t="s">
        <v>230</v>
      </c>
      <c r="BM2807" s="248" t="s">
        <v>3469</v>
      </c>
    </row>
    <row r="2808" spans="2:65" s="1" customFormat="1" ht="16.5" customHeight="1">
      <c r="B2808" s="38"/>
      <c r="C2808" s="237" t="s">
        <v>3470</v>
      </c>
      <c r="D2808" s="237" t="s">
        <v>141</v>
      </c>
      <c r="E2808" s="238" t="s">
        <v>3471</v>
      </c>
      <c r="F2808" s="239" t="s">
        <v>3472</v>
      </c>
      <c r="G2808" s="240" t="s">
        <v>177</v>
      </c>
      <c r="H2808" s="241">
        <v>1</v>
      </c>
      <c r="I2808" s="242"/>
      <c r="J2808" s="243">
        <f>ROUND(I2808*H2808,2)</f>
        <v>0</v>
      </c>
      <c r="K2808" s="239" t="s">
        <v>1</v>
      </c>
      <c r="L2808" s="43"/>
      <c r="M2808" s="244" t="s">
        <v>1</v>
      </c>
      <c r="N2808" s="245" t="s">
        <v>38</v>
      </c>
      <c r="O2808" s="86"/>
      <c r="P2808" s="246">
        <f>O2808*H2808</f>
        <v>0</v>
      </c>
      <c r="Q2808" s="246">
        <v>0</v>
      </c>
      <c r="R2808" s="246">
        <f>Q2808*H2808</f>
        <v>0</v>
      </c>
      <c r="S2808" s="246">
        <v>0</v>
      </c>
      <c r="T2808" s="247">
        <f>S2808*H2808</f>
        <v>0</v>
      </c>
      <c r="AR2808" s="248" t="s">
        <v>230</v>
      </c>
      <c r="AT2808" s="248" t="s">
        <v>141</v>
      </c>
      <c r="AU2808" s="248" t="s">
        <v>83</v>
      </c>
      <c r="AY2808" s="17" t="s">
        <v>139</v>
      </c>
      <c r="BE2808" s="249">
        <f>IF(N2808="základní",J2808,0)</f>
        <v>0</v>
      </c>
      <c r="BF2808" s="249">
        <f>IF(N2808="snížená",J2808,0)</f>
        <v>0</v>
      </c>
      <c r="BG2808" s="249">
        <f>IF(N2808="zákl. přenesená",J2808,0)</f>
        <v>0</v>
      </c>
      <c r="BH2808" s="249">
        <f>IF(N2808="sníž. přenesená",J2808,0)</f>
        <v>0</v>
      </c>
      <c r="BI2808" s="249">
        <f>IF(N2808="nulová",J2808,0)</f>
        <v>0</v>
      </c>
      <c r="BJ2808" s="17" t="s">
        <v>81</v>
      </c>
      <c r="BK2808" s="249">
        <f>ROUND(I2808*H2808,2)</f>
        <v>0</v>
      </c>
      <c r="BL2808" s="17" t="s">
        <v>230</v>
      </c>
      <c r="BM2808" s="248" t="s">
        <v>3473</v>
      </c>
    </row>
    <row r="2809" spans="2:65" s="1" customFormat="1" ht="16.5" customHeight="1">
      <c r="B2809" s="38"/>
      <c r="C2809" s="237" t="s">
        <v>3474</v>
      </c>
      <c r="D2809" s="237" t="s">
        <v>141</v>
      </c>
      <c r="E2809" s="238" t="s">
        <v>3475</v>
      </c>
      <c r="F2809" s="239" t="s">
        <v>3476</v>
      </c>
      <c r="G2809" s="240" t="s">
        <v>177</v>
      </c>
      <c r="H2809" s="241">
        <v>1</v>
      </c>
      <c r="I2809" s="242"/>
      <c r="J2809" s="243">
        <f>ROUND(I2809*H2809,2)</f>
        <v>0</v>
      </c>
      <c r="K2809" s="239" t="s">
        <v>1</v>
      </c>
      <c r="L2809" s="43"/>
      <c r="M2809" s="244" t="s">
        <v>1</v>
      </c>
      <c r="N2809" s="245" t="s">
        <v>38</v>
      </c>
      <c r="O2809" s="86"/>
      <c r="P2809" s="246">
        <f>O2809*H2809</f>
        <v>0</v>
      </c>
      <c r="Q2809" s="246">
        <v>0</v>
      </c>
      <c r="R2809" s="246">
        <f>Q2809*H2809</f>
        <v>0</v>
      </c>
      <c r="S2809" s="246">
        <v>0</v>
      </c>
      <c r="T2809" s="247">
        <f>S2809*H2809</f>
        <v>0</v>
      </c>
      <c r="AR2809" s="248" t="s">
        <v>230</v>
      </c>
      <c r="AT2809" s="248" t="s">
        <v>141</v>
      </c>
      <c r="AU2809" s="248" t="s">
        <v>83</v>
      </c>
      <c r="AY2809" s="17" t="s">
        <v>139</v>
      </c>
      <c r="BE2809" s="249">
        <f>IF(N2809="základní",J2809,0)</f>
        <v>0</v>
      </c>
      <c r="BF2809" s="249">
        <f>IF(N2809="snížená",J2809,0)</f>
        <v>0</v>
      </c>
      <c r="BG2809" s="249">
        <f>IF(N2809="zákl. přenesená",J2809,0)</f>
        <v>0</v>
      </c>
      <c r="BH2809" s="249">
        <f>IF(N2809="sníž. přenesená",J2809,0)</f>
        <v>0</v>
      </c>
      <c r="BI2809" s="249">
        <f>IF(N2809="nulová",J2809,0)</f>
        <v>0</v>
      </c>
      <c r="BJ2809" s="17" t="s">
        <v>81</v>
      </c>
      <c r="BK2809" s="249">
        <f>ROUND(I2809*H2809,2)</f>
        <v>0</v>
      </c>
      <c r="BL2809" s="17" t="s">
        <v>230</v>
      </c>
      <c r="BM2809" s="248" t="s">
        <v>3477</v>
      </c>
    </row>
    <row r="2810" spans="2:65" s="1" customFormat="1" ht="16.5" customHeight="1">
      <c r="B2810" s="38"/>
      <c r="C2810" s="237" t="s">
        <v>3478</v>
      </c>
      <c r="D2810" s="237" t="s">
        <v>141</v>
      </c>
      <c r="E2810" s="238" t="s">
        <v>3479</v>
      </c>
      <c r="F2810" s="239" t="s">
        <v>3480</v>
      </c>
      <c r="G2810" s="240" t="s">
        <v>177</v>
      </c>
      <c r="H2810" s="241">
        <v>2</v>
      </c>
      <c r="I2810" s="242"/>
      <c r="J2810" s="243">
        <f>ROUND(I2810*H2810,2)</f>
        <v>0</v>
      </c>
      <c r="K2810" s="239" t="s">
        <v>1</v>
      </c>
      <c r="L2810" s="43"/>
      <c r="M2810" s="244" t="s">
        <v>1</v>
      </c>
      <c r="N2810" s="245" t="s">
        <v>38</v>
      </c>
      <c r="O2810" s="86"/>
      <c r="P2810" s="246">
        <f>O2810*H2810</f>
        <v>0</v>
      </c>
      <c r="Q2810" s="246">
        <v>0</v>
      </c>
      <c r="R2810" s="246">
        <f>Q2810*H2810</f>
        <v>0</v>
      </c>
      <c r="S2810" s="246">
        <v>0</v>
      </c>
      <c r="T2810" s="247">
        <f>S2810*H2810</f>
        <v>0</v>
      </c>
      <c r="AR2810" s="248" t="s">
        <v>230</v>
      </c>
      <c r="AT2810" s="248" t="s">
        <v>141</v>
      </c>
      <c r="AU2810" s="248" t="s">
        <v>83</v>
      </c>
      <c r="AY2810" s="17" t="s">
        <v>139</v>
      </c>
      <c r="BE2810" s="249">
        <f>IF(N2810="základní",J2810,0)</f>
        <v>0</v>
      </c>
      <c r="BF2810" s="249">
        <f>IF(N2810="snížená",J2810,0)</f>
        <v>0</v>
      </c>
      <c r="BG2810" s="249">
        <f>IF(N2810="zákl. přenesená",J2810,0)</f>
        <v>0</v>
      </c>
      <c r="BH2810" s="249">
        <f>IF(N2810="sníž. přenesená",J2810,0)</f>
        <v>0</v>
      </c>
      <c r="BI2810" s="249">
        <f>IF(N2810="nulová",J2810,0)</f>
        <v>0</v>
      </c>
      <c r="BJ2810" s="17" t="s">
        <v>81</v>
      </c>
      <c r="BK2810" s="249">
        <f>ROUND(I2810*H2810,2)</f>
        <v>0</v>
      </c>
      <c r="BL2810" s="17" t="s">
        <v>230</v>
      </c>
      <c r="BM2810" s="248" t="s">
        <v>3481</v>
      </c>
    </row>
    <row r="2811" spans="2:65" s="1" customFormat="1" ht="16.5" customHeight="1">
      <c r="B2811" s="38"/>
      <c r="C2811" s="237" t="s">
        <v>3482</v>
      </c>
      <c r="D2811" s="237" t="s">
        <v>141</v>
      </c>
      <c r="E2811" s="238" t="s">
        <v>3483</v>
      </c>
      <c r="F2811" s="239" t="s">
        <v>3484</v>
      </c>
      <c r="G2811" s="240" t="s">
        <v>177</v>
      </c>
      <c r="H2811" s="241">
        <v>1</v>
      </c>
      <c r="I2811" s="242"/>
      <c r="J2811" s="243">
        <f>ROUND(I2811*H2811,2)</f>
        <v>0</v>
      </c>
      <c r="K2811" s="239" t="s">
        <v>1</v>
      </c>
      <c r="L2811" s="43"/>
      <c r="M2811" s="244" t="s">
        <v>1</v>
      </c>
      <c r="N2811" s="245" t="s">
        <v>38</v>
      </c>
      <c r="O2811" s="86"/>
      <c r="P2811" s="246">
        <f>O2811*H2811</f>
        <v>0</v>
      </c>
      <c r="Q2811" s="246">
        <v>0</v>
      </c>
      <c r="R2811" s="246">
        <f>Q2811*H2811</f>
        <v>0</v>
      </c>
      <c r="S2811" s="246">
        <v>0</v>
      </c>
      <c r="T2811" s="247">
        <f>S2811*H2811</f>
        <v>0</v>
      </c>
      <c r="AR2811" s="248" t="s">
        <v>230</v>
      </c>
      <c r="AT2811" s="248" t="s">
        <v>141</v>
      </c>
      <c r="AU2811" s="248" t="s">
        <v>83</v>
      </c>
      <c r="AY2811" s="17" t="s">
        <v>139</v>
      </c>
      <c r="BE2811" s="249">
        <f>IF(N2811="základní",J2811,0)</f>
        <v>0</v>
      </c>
      <c r="BF2811" s="249">
        <f>IF(N2811="snížená",J2811,0)</f>
        <v>0</v>
      </c>
      <c r="BG2811" s="249">
        <f>IF(N2811="zákl. přenesená",J2811,0)</f>
        <v>0</v>
      </c>
      <c r="BH2811" s="249">
        <f>IF(N2811="sníž. přenesená",J2811,0)</f>
        <v>0</v>
      </c>
      <c r="BI2811" s="249">
        <f>IF(N2811="nulová",J2811,0)</f>
        <v>0</v>
      </c>
      <c r="BJ2811" s="17" t="s">
        <v>81</v>
      </c>
      <c r="BK2811" s="249">
        <f>ROUND(I2811*H2811,2)</f>
        <v>0</v>
      </c>
      <c r="BL2811" s="17" t="s">
        <v>230</v>
      </c>
      <c r="BM2811" s="248" t="s">
        <v>3485</v>
      </c>
    </row>
    <row r="2812" spans="2:65" s="1" customFormat="1" ht="16.5" customHeight="1">
      <c r="B2812" s="38"/>
      <c r="C2812" s="237" t="s">
        <v>3486</v>
      </c>
      <c r="D2812" s="237" t="s">
        <v>141</v>
      </c>
      <c r="E2812" s="238" t="s">
        <v>3487</v>
      </c>
      <c r="F2812" s="239" t="s">
        <v>3488</v>
      </c>
      <c r="G2812" s="240" t="s">
        <v>177</v>
      </c>
      <c r="H2812" s="241">
        <v>1</v>
      </c>
      <c r="I2812" s="242"/>
      <c r="J2812" s="243">
        <f>ROUND(I2812*H2812,2)</f>
        <v>0</v>
      </c>
      <c r="K2812" s="239" t="s">
        <v>1</v>
      </c>
      <c r="L2812" s="43"/>
      <c r="M2812" s="244" t="s">
        <v>1</v>
      </c>
      <c r="N2812" s="245" t="s">
        <v>38</v>
      </c>
      <c r="O2812" s="86"/>
      <c r="P2812" s="246">
        <f>O2812*H2812</f>
        <v>0</v>
      </c>
      <c r="Q2812" s="246">
        <v>0</v>
      </c>
      <c r="R2812" s="246">
        <f>Q2812*H2812</f>
        <v>0</v>
      </c>
      <c r="S2812" s="246">
        <v>0</v>
      </c>
      <c r="T2812" s="247">
        <f>S2812*H2812</f>
        <v>0</v>
      </c>
      <c r="AR2812" s="248" t="s">
        <v>230</v>
      </c>
      <c r="AT2812" s="248" t="s">
        <v>141</v>
      </c>
      <c r="AU2812" s="248" t="s">
        <v>83</v>
      </c>
      <c r="AY2812" s="17" t="s">
        <v>139</v>
      </c>
      <c r="BE2812" s="249">
        <f>IF(N2812="základní",J2812,0)</f>
        <v>0</v>
      </c>
      <c r="BF2812" s="249">
        <f>IF(N2812="snížená",J2812,0)</f>
        <v>0</v>
      </c>
      <c r="BG2812" s="249">
        <f>IF(N2812="zákl. přenesená",J2812,0)</f>
        <v>0</v>
      </c>
      <c r="BH2812" s="249">
        <f>IF(N2812="sníž. přenesená",J2812,0)</f>
        <v>0</v>
      </c>
      <c r="BI2812" s="249">
        <f>IF(N2812="nulová",J2812,0)</f>
        <v>0</v>
      </c>
      <c r="BJ2812" s="17" t="s">
        <v>81</v>
      </c>
      <c r="BK2812" s="249">
        <f>ROUND(I2812*H2812,2)</f>
        <v>0</v>
      </c>
      <c r="BL2812" s="17" t="s">
        <v>230</v>
      </c>
      <c r="BM2812" s="248" t="s">
        <v>3489</v>
      </c>
    </row>
    <row r="2813" spans="2:65" s="1" customFormat="1" ht="24" customHeight="1">
      <c r="B2813" s="38"/>
      <c r="C2813" s="237" t="s">
        <v>3490</v>
      </c>
      <c r="D2813" s="237" t="s">
        <v>141</v>
      </c>
      <c r="E2813" s="238" t="s">
        <v>3491</v>
      </c>
      <c r="F2813" s="239" t="s">
        <v>3492</v>
      </c>
      <c r="G2813" s="240" t="s">
        <v>171</v>
      </c>
      <c r="H2813" s="241">
        <v>30</v>
      </c>
      <c r="I2813" s="242"/>
      <c r="J2813" s="243">
        <f>ROUND(I2813*H2813,2)</f>
        <v>0</v>
      </c>
      <c r="K2813" s="239" t="s">
        <v>1</v>
      </c>
      <c r="L2813" s="43"/>
      <c r="M2813" s="244" t="s">
        <v>1</v>
      </c>
      <c r="N2813" s="245" t="s">
        <v>38</v>
      </c>
      <c r="O2813" s="86"/>
      <c r="P2813" s="246">
        <f>O2813*H2813</f>
        <v>0</v>
      </c>
      <c r="Q2813" s="246">
        <v>0</v>
      </c>
      <c r="R2813" s="246">
        <f>Q2813*H2813</f>
        <v>0</v>
      </c>
      <c r="S2813" s="246">
        <v>0</v>
      </c>
      <c r="T2813" s="247">
        <f>S2813*H2813</f>
        <v>0</v>
      </c>
      <c r="AR2813" s="248" t="s">
        <v>230</v>
      </c>
      <c r="AT2813" s="248" t="s">
        <v>141</v>
      </c>
      <c r="AU2813" s="248" t="s">
        <v>83</v>
      </c>
      <c r="AY2813" s="17" t="s">
        <v>139</v>
      </c>
      <c r="BE2813" s="249">
        <f>IF(N2813="základní",J2813,0)</f>
        <v>0</v>
      </c>
      <c r="BF2813" s="249">
        <f>IF(N2813="snížená",J2813,0)</f>
        <v>0</v>
      </c>
      <c r="BG2813" s="249">
        <f>IF(N2813="zákl. přenesená",J2813,0)</f>
        <v>0</v>
      </c>
      <c r="BH2813" s="249">
        <f>IF(N2813="sníž. přenesená",J2813,0)</f>
        <v>0</v>
      </c>
      <c r="BI2813" s="249">
        <f>IF(N2813="nulová",J2813,0)</f>
        <v>0</v>
      </c>
      <c r="BJ2813" s="17" t="s">
        <v>81</v>
      </c>
      <c r="BK2813" s="249">
        <f>ROUND(I2813*H2813,2)</f>
        <v>0</v>
      </c>
      <c r="BL2813" s="17" t="s">
        <v>230</v>
      </c>
      <c r="BM2813" s="248" t="s">
        <v>3493</v>
      </c>
    </row>
    <row r="2814" spans="2:65" s="1" customFormat="1" ht="16.5" customHeight="1">
      <c r="B2814" s="38"/>
      <c r="C2814" s="237" t="s">
        <v>3494</v>
      </c>
      <c r="D2814" s="237" t="s">
        <v>141</v>
      </c>
      <c r="E2814" s="238" t="s">
        <v>3495</v>
      </c>
      <c r="F2814" s="239" t="s">
        <v>3496</v>
      </c>
      <c r="G2814" s="240" t="s">
        <v>171</v>
      </c>
      <c r="H2814" s="241">
        <v>5</v>
      </c>
      <c r="I2814" s="242"/>
      <c r="J2814" s="243">
        <f>ROUND(I2814*H2814,2)</f>
        <v>0</v>
      </c>
      <c r="K2814" s="239" t="s">
        <v>1</v>
      </c>
      <c r="L2814" s="43"/>
      <c r="M2814" s="244" t="s">
        <v>1</v>
      </c>
      <c r="N2814" s="245" t="s">
        <v>38</v>
      </c>
      <c r="O2814" s="86"/>
      <c r="P2814" s="246">
        <f>O2814*H2814</f>
        <v>0</v>
      </c>
      <c r="Q2814" s="246">
        <v>0</v>
      </c>
      <c r="R2814" s="246">
        <f>Q2814*H2814</f>
        <v>0</v>
      </c>
      <c r="S2814" s="246">
        <v>0</v>
      </c>
      <c r="T2814" s="247">
        <f>S2814*H2814</f>
        <v>0</v>
      </c>
      <c r="AR2814" s="248" t="s">
        <v>230</v>
      </c>
      <c r="AT2814" s="248" t="s">
        <v>141</v>
      </c>
      <c r="AU2814" s="248" t="s">
        <v>83</v>
      </c>
      <c r="AY2814" s="17" t="s">
        <v>139</v>
      </c>
      <c r="BE2814" s="249">
        <f>IF(N2814="základní",J2814,0)</f>
        <v>0</v>
      </c>
      <c r="BF2814" s="249">
        <f>IF(N2814="snížená",J2814,0)</f>
        <v>0</v>
      </c>
      <c r="BG2814" s="249">
        <f>IF(N2814="zákl. přenesená",J2814,0)</f>
        <v>0</v>
      </c>
      <c r="BH2814" s="249">
        <f>IF(N2814="sníž. přenesená",J2814,0)</f>
        <v>0</v>
      </c>
      <c r="BI2814" s="249">
        <f>IF(N2814="nulová",J2814,0)</f>
        <v>0</v>
      </c>
      <c r="BJ2814" s="17" t="s">
        <v>81</v>
      </c>
      <c r="BK2814" s="249">
        <f>ROUND(I2814*H2814,2)</f>
        <v>0</v>
      </c>
      <c r="BL2814" s="17" t="s">
        <v>230</v>
      </c>
      <c r="BM2814" s="248" t="s">
        <v>3497</v>
      </c>
    </row>
    <row r="2815" spans="2:65" s="1" customFormat="1" ht="16.5" customHeight="1">
      <c r="B2815" s="38"/>
      <c r="C2815" s="237" t="s">
        <v>3498</v>
      </c>
      <c r="D2815" s="237" t="s">
        <v>141</v>
      </c>
      <c r="E2815" s="238" t="s">
        <v>3499</v>
      </c>
      <c r="F2815" s="239" t="s">
        <v>3500</v>
      </c>
      <c r="G2815" s="240" t="s">
        <v>171</v>
      </c>
      <c r="H2815" s="241">
        <v>1</v>
      </c>
      <c r="I2815" s="242"/>
      <c r="J2815" s="243">
        <f>ROUND(I2815*H2815,2)</f>
        <v>0</v>
      </c>
      <c r="K2815" s="239" t="s">
        <v>1</v>
      </c>
      <c r="L2815" s="43"/>
      <c r="M2815" s="244" t="s">
        <v>1</v>
      </c>
      <c r="N2815" s="245" t="s">
        <v>38</v>
      </c>
      <c r="O2815" s="86"/>
      <c r="P2815" s="246">
        <f>O2815*H2815</f>
        <v>0</v>
      </c>
      <c r="Q2815" s="246">
        <v>0</v>
      </c>
      <c r="R2815" s="246">
        <f>Q2815*H2815</f>
        <v>0</v>
      </c>
      <c r="S2815" s="246">
        <v>0</v>
      </c>
      <c r="T2815" s="247">
        <f>S2815*H2815</f>
        <v>0</v>
      </c>
      <c r="AR2815" s="248" t="s">
        <v>230</v>
      </c>
      <c r="AT2815" s="248" t="s">
        <v>141</v>
      </c>
      <c r="AU2815" s="248" t="s">
        <v>83</v>
      </c>
      <c r="AY2815" s="17" t="s">
        <v>139</v>
      </c>
      <c r="BE2815" s="249">
        <f>IF(N2815="základní",J2815,0)</f>
        <v>0</v>
      </c>
      <c r="BF2815" s="249">
        <f>IF(N2815="snížená",J2815,0)</f>
        <v>0</v>
      </c>
      <c r="BG2815" s="249">
        <f>IF(N2815="zákl. přenesená",J2815,0)</f>
        <v>0</v>
      </c>
      <c r="BH2815" s="249">
        <f>IF(N2815="sníž. přenesená",J2815,0)</f>
        <v>0</v>
      </c>
      <c r="BI2815" s="249">
        <f>IF(N2815="nulová",J2815,0)</f>
        <v>0</v>
      </c>
      <c r="BJ2815" s="17" t="s">
        <v>81</v>
      </c>
      <c r="BK2815" s="249">
        <f>ROUND(I2815*H2815,2)</f>
        <v>0</v>
      </c>
      <c r="BL2815" s="17" t="s">
        <v>230</v>
      </c>
      <c r="BM2815" s="248" t="s">
        <v>3501</v>
      </c>
    </row>
    <row r="2816" spans="2:65" s="1" customFormat="1" ht="24" customHeight="1">
      <c r="B2816" s="38"/>
      <c r="C2816" s="237" t="s">
        <v>3502</v>
      </c>
      <c r="D2816" s="237" t="s">
        <v>141</v>
      </c>
      <c r="E2816" s="238" t="s">
        <v>3503</v>
      </c>
      <c r="F2816" s="239" t="s">
        <v>3504</v>
      </c>
      <c r="G2816" s="240" t="s">
        <v>171</v>
      </c>
      <c r="H2816" s="241">
        <v>103</v>
      </c>
      <c r="I2816" s="242"/>
      <c r="J2816" s="243">
        <f>ROUND(I2816*H2816,2)</f>
        <v>0</v>
      </c>
      <c r="K2816" s="239" t="s">
        <v>1</v>
      </c>
      <c r="L2816" s="43"/>
      <c r="M2816" s="244" t="s">
        <v>1</v>
      </c>
      <c r="N2816" s="245" t="s">
        <v>38</v>
      </c>
      <c r="O2816" s="86"/>
      <c r="P2816" s="246">
        <f>O2816*H2816</f>
        <v>0</v>
      </c>
      <c r="Q2816" s="246">
        <v>0</v>
      </c>
      <c r="R2816" s="246">
        <f>Q2816*H2816</f>
        <v>0</v>
      </c>
      <c r="S2816" s="246">
        <v>0</v>
      </c>
      <c r="T2816" s="247">
        <f>S2816*H2816</f>
        <v>0</v>
      </c>
      <c r="AR2816" s="248" t="s">
        <v>230</v>
      </c>
      <c r="AT2816" s="248" t="s">
        <v>141</v>
      </c>
      <c r="AU2816" s="248" t="s">
        <v>83</v>
      </c>
      <c r="AY2816" s="17" t="s">
        <v>139</v>
      </c>
      <c r="BE2816" s="249">
        <f>IF(N2816="základní",J2816,0)</f>
        <v>0</v>
      </c>
      <c r="BF2816" s="249">
        <f>IF(N2816="snížená",J2816,0)</f>
        <v>0</v>
      </c>
      <c r="BG2816" s="249">
        <f>IF(N2816="zákl. přenesená",J2816,0)</f>
        <v>0</v>
      </c>
      <c r="BH2816" s="249">
        <f>IF(N2816="sníž. přenesená",J2816,0)</f>
        <v>0</v>
      </c>
      <c r="BI2816" s="249">
        <f>IF(N2816="nulová",J2816,0)</f>
        <v>0</v>
      </c>
      <c r="BJ2816" s="17" t="s">
        <v>81</v>
      </c>
      <c r="BK2816" s="249">
        <f>ROUND(I2816*H2816,2)</f>
        <v>0</v>
      </c>
      <c r="BL2816" s="17" t="s">
        <v>230</v>
      </c>
      <c r="BM2816" s="248" t="s">
        <v>3505</v>
      </c>
    </row>
    <row r="2817" spans="2:65" s="1" customFormat="1" ht="24" customHeight="1">
      <c r="B2817" s="38"/>
      <c r="C2817" s="237" t="s">
        <v>3506</v>
      </c>
      <c r="D2817" s="237" t="s">
        <v>141</v>
      </c>
      <c r="E2817" s="238" t="s">
        <v>3507</v>
      </c>
      <c r="F2817" s="239" t="s">
        <v>3508</v>
      </c>
      <c r="G2817" s="240" t="s">
        <v>171</v>
      </c>
      <c r="H2817" s="241">
        <v>10</v>
      </c>
      <c r="I2817" s="242"/>
      <c r="J2817" s="243">
        <f>ROUND(I2817*H2817,2)</f>
        <v>0</v>
      </c>
      <c r="K2817" s="239" t="s">
        <v>1</v>
      </c>
      <c r="L2817" s="43"/>
      <c r="M2817" s="244" t="s">
        <v>1</v>
      </c>
      <c r="N2817" s="245" t="s">
        <v>38</v>
      </c>
      <c r="O2817" s="86"/>
      <c r="P2817" s="246">
        <f>O2817*H2817</f>
        <v>0</v>
      </c>
      <c r="Q2817" s="246">
        <v>0.00147</v>
      </c>
      <c r="R2817" s="246">
        <f>Q2817*H2817</f>
        <v>0.0147</v>
      </c>
      <c r="S2817" s="246">
        <v>0</v>
      </c>
      <c r="T2817" s="247">
        <f>S2817*H2817</f>
        <v>0</v>
      </c>
      <c r="AR2817" s="248" t="s">
        <v>230</v>
      </c>
      <c r="AT2817" s="248" t="s">
        <v>141</v>
      </c>
      <c r="AU2817" s="248" t="s">
        <v>83</v>
      </c>
      <c r="AY2817" s="17" t="s">
        <v>139</v>
      </c>
      <c r="BE2817" s="249">
        <f>IF(N2817="základní",J2817,0)</f>
        <v>0</v>
      </c>
      <c r="BF2817" s="249">
        <f>IF(N2817="snížená",J2817,0)</f>
        <v>0</v>
      </c>
      <c r="BG2817" s="249">
        <f>IF(N2817="zákl. přenesená",J2817,0)</f>
        <v>0</v>
      </c>
      <c r="BH2817" s="249">
        <f>IF(N2817="sníž. přenesená",J2817,0)</f>
        <v>0</v>
      </c>
      <c r="BI2817" s="249">
        <f>IF(N2817="nulová",J2817,0)</f>
        <v>0</v>
      </c>
      <c r="BJ2817" s="17" t="s">
        <v>81</v>
      </c>
      <c r="BK2817" s="249">
        <f>ROUND(I2817*H2817,2)</f>
        <v>0</v>
      </c>
      <c r="BL2817" s="17" t="s">
        <v>230</v>
      </c>
      <c r="BM2817" s="248" t="s">
        <v>3509</v>
      </c>
    </row>
    <row r="2818" spans="2:65" s="1" customFormat="1" ht="24" customHeight="1">
      <c r="B2818" s="38"/>
      <c r="C2818" s="237" t="s">
        <v>3510</v>
      </c>
      <c r="D2818" s="237" t="s">
        <v>141</v>
      </c>
      <c r="E2818" s="238" t="s">
        <v>3511</v>
      </c>
      <c r="F2818" s="239" t="s">
        <v>3512</v>
      </c>
      <c r="G2818" s="240" t="s">
        <v>171</v>
      </c>
      <c r="H2818" s="241">
        <v>8</v>
      </c>
      <c r="I2818" s="242"/>
      <c r="J2818" s="243">
        <f>ROUND(I2818*H2818,2)</f>
        <v>0</v>
      </c>
      <c r="K2818" s="239" t="s">
        <v>145</v>
      </c>
      <c r="L2818" s="43"/>
      <c r="M2818" s="244" t="s">
        <v>1</v>
      </c>
      <c r="N2818" s="245" t="s">
        <v>38</v>
      </c>
      <c r="O2818" s="86"/>
      <c r="P2818" s="246">
        <f>O2818*H2818</f>
        <v>0</v>
      </c>
      <c r="Q2818" s="246">
        <v>0.00147</v>
      </c>
      <c r="R2818" s="246">
        <f>Q2818*H2818</f>
        <v>0.01176</v>
      </c>
      <c r="S2818" s="246">
        <v>0</v>
      </c>
      <c r="T2818" s="247">
        <f>S2818*H2818</f>
        <v>0</v>
      </c>
      <c r="AR2818" s="248" t="s">
        <v>230</v>
      </c>
      <c r="AT2818" s="248" t="s">
        <v>141</v>
      </c>
      <c r="AU2818" s="248" t="s">
        <v>83</v>
      </c>
      <c r="AY2818" s="17" t="s">
        <v>139</v>
      </c>
      <c r="BE2818" s="249">
        <f>IF(N2818="základní",J2818,0)</f>
        <v>0</v>
      </c>
      <c r="BF2818" s="249">
        <f>IF(N2818="snížená",J2818,0)</f>
        <v>0</v>
      </c>
      <c r="BG2818" s="249">
        <f>IF(N2818="zákl. přenesená",J2818,0)</f>
        <v>0</v>
      </c>
      <c r="BH2818" s="249">
        <f>IF(N2818="sníž. přenesená",J2818,0)</f>
        <v>0</v>
      </c>
      <c r="BI2818" s="249">
        <f>IF(N2818="nulová",J2818,0)</f>
        <v>0</v>
      </c>
      <c r="BJ2818" s="17" t="s">
        <v>81</v>
      </c>
      <c r="BK2818" s="249">
        <f>ROUND(I2818*H2818,2)</f>
        <v>0</v>
      </c>
      <c r="BL2818" s="17" t="s">
        <v>230</v>
      </c>
      <c r="BM2818" s="248" t="s">
        <v>3513</v>
      </c>
    </row>
    <row r="2819" spans="2:65" s="1" customFormat="1" ht="24" customHeight="1">
      <c r="B2819" s="38"/>
      <c r="C2819" s="237" t="s">
        <v>3514</v>
      </c>
      <c r="D2819" s="237" t="s">
        <v>141</v>
      </c>
      <c r="E2819" s="238" t="s">
        <v>3515</v>
      </c>
      <c r="F2819" s="239" t="s">
        <v>3516</v>
      </c>
      <c r="G2819" s="240" t="s">
        <v>171</v>
      </c>
      <c r="H2819" s="241">
        <v>14</v>
      </c>
      <c r="I2819" s="242"/>
      <c r="J2819" s="243">
        <f>ROUND(I2819*H2819,2)</f>
        <v>0</v>
      </c>
      <c r="K2819" s="239" t="s">
        <v>145</v>
      </c>
      <c r="L2819" s="43"/>
      <c r="M2819" s="244" t="s">
        <v>1</v>
      </c>
      <c r="N2819" s="245" t="s">
        <v>38</v>
      </c>
      <c r="O2819" s="86"/>
      <c r="P2819" s="246">
        <f>O2819*H2819</f>
        <v>0</v>
      </c>
      <c r="Q2819" s="246">
        <v>0.00185</v>
      </c>
      <c r="R2819" s="246">
        <f>Q2819*H2819</f>
        <v>0.0259</v>
      </c>
      <c r="S2819" s="246">
        <v>0</v>
      </c>
      <c r="T2819" s="247">
        <f>S2819*H2819</f>
        <v>0</v>
      </c>
      <c r="AR2819" s="248" t="s">
        <v>230</v>
      </c>
      <c r="AT2819" s="248" t="s">
        <v>141</v>
      </c>
      <c r="AU2819" s="248" t="s">
        <v>83</v>
      </c>
      <c r="AY2819" s="17" t="s">
        <v>139</v>
      </c>
      <c r="BE2819" s="249">
        <f>IF(N2819="základní",J2819,0)</f>
        <v>0</v>
      </c>
      <c r="BF2819" s="249">
        <f>IF(N2819="snížená",J2819,0)</f>
        <v>0</v>
      </c>
      <c r="BG2819" s="249">
        <f>IF(N2819="zákl. přenesená",J2819,0)</f>
        <v>0</v>
      </c>
      <c r="BH2819" s="249">
        <f>IF(N2819="sníž. přenesená",J2819,0)</f>
        <v>0</v>
      </c>
      <c r="BI2819" s="249">
        <f>IF(N2819="nulová",J2819,0)</f>
        <v>0</v>
      </c>
      <c r="BJ2819" s="17" t="s">
        <v>81</v>
      </c>
      <c r="BK2819" s="249">
        <f>ROUND(I2819*H2819,2)</f>
        <v>0</v>
      </c>
      <c r="BL2819" s="17" t="s">
        <v>230</v>
      </c>
      <c r="BM2819" s="248" t="s">
        <v>3517</v>
      </c>
    </row>
    <row r="2820" spans="2:65" s="1" customFormat="1" ht="24" customHeight="1">
      <c r="B2820" s="38"/>
      <c r="C2820" s="237" t="s">
        <v>3518</v>
      </c>
      <c r="D2820" s="237" t="s">
        <v>141</v>
      </c>
      <c r="E2820" s="238" t="s">
        <v>3519</v>
      </c>
      <c r="F2820" s="239" t="s">
        <v>3520</v>
      </c>
      <c r="G2820" s="240" t="s">
        <v>171</v>
      </c>
      <c r="H2820" s="241">
        <v>18</v>
      </c>
      <c r="I2820" s="242"/>
      <c r="J2820" s="243">
        <f>ROUND(I2820*H2820,2)</f>
        <v>0</v>
      </c>
      <c r="K2820" s="239" t="s">
        <v>145</v>
      </c>
      <c r="L2820" s="43"/>
      <c r="M2820" s="244" t="s">
        <v>1</v>
      </c>
      <c r="N2820" s="245" t="s">
        <v>38</v>
      </c>
      <c r="O2820" s="86"/>
      <c r="P2820" s="246">
        <f>O2820*H2820</f>
        <v>0</v>
      </c>
      <c r="Q2820" s="246">
        <v>0.0027</v>
      </c>
      <c r="R2820" s="246">
        <f>Q2820*H2820</f>
        <v>0.048600000000000004</v>
      </c>
      <c r="S2820" s="246">
        <v>0</v>
      </c>
      <c r="T2820" s="247">
        <f>S2820*H2820</f>
        <v>0</v>
      </c>
      <c r="AR2820" s="248" t="s">
        <v>230</v>
      </c>
      <c r="AT2820" s="248" t="s">
        <v>141</v>
      </c>
      <c r="AU2820" s="248" t="s">
        <v>83</v>
      </c>
      <c r="AY2820" s="17" t="s">
        <v>139</v>
      </c>
      <c r="BE2820" s="249">
        <f>IF(N2820="základní",J2820,0)</f>
        <v>0</v>
      </c>
      <c r="BF2820" s="249">
        <f>IF(N2820="snížená",J2820,0)</f>
        <v>0</v>
      </c>
      <c r="BG2820" s="249">
        <f>IF(N2820="zákl. přenesená",J2820,0)</f>
        <v>0</v>
      </c>
      <c r="BH2820" s="249">
        <f>IF(N2820="sníž. přenesená",J2820,0)</f>
        <v>0</v>
      </c>
      <c r="BI2820" s="249">
        <f>IF(N2820="nulová",J2820,0)</f>
        <v>0</v>
      </c>
      <c r="BJ2820" s="17" t="s">
        <v>81</v>
      </c>
      <c r="BK2820" s="249">
        <f>ROUND(I2820*H2820,2)</f>
        <v>0</v>
      </c>
      <c r="BL2820" s="17" t="s">
        <v>230</v>
      </c>
      <c r="BM2820" s="248" t="s">
        <v>3521</v>
      </c>
    </row>
    <row r="2821" spans="2:65" s="1" customFormat="1" ht="24" customHeight="1">
      <c r="B2821" s="38"/>
      <c r="C2821" s="237" t="s">
        <v>3522</v>
      </c>
      <c r="D2821" s="237" t="s">
        <v>141</v>
      </c>
      <c r="E2821" s="238" t="s">
        <v>3523</v>
      </c>
      <c r="F2821" s="239" t="s">
        <v>3524</v>
      </c>
      <c r="G2821" s="240" t="s">
        <v>171</v>
      </c>
      <c r="H2821" s="241">
        <v>13</v>
      </c>
      <c r="I2821" s="242"/>
      <c r="J2821" s="243">
        <f>ROUND(I2821*H2821,2)</f>
        <v>0</v>
      </c>
      <c r="K2821" s="239" t="s">
        <v>145</v>
      </c>
      <c r="L2821" s="43"/>
      <c r="M2821" s="244" t="s">
        <v>1</v>
      </c>
      <c r="N2821" s="245" t="s">
        <v>38</v>
      </c>
      <c r="O2821" s="86"/>
      <c r="P2821" s="246">
        <f>O2821*H2821</f>
        <v>0</v>
      </c>
      <c r="Q2821" s="246">
        <v>0.00348</v>
      </c>
      <c r="R2821" s="246">
        <f>Q2821*H2821</f>
        <v>0.04524</v>
      </c>
      <c r="S2821" s="246">
        <v>0</v>
      </c>
      <c r="T2821" s="247">
        <f>S2821*H2821</f>
        <v>0</v>
      </c>
      <c r="AR2821" s="248" t="s">
        <v>230</v>
      </c>
      <c r="AT2821" s="248" t="s">
        <v>141</v>
      </c>
      <c r="AU2821" s="248" t="s">
        <v>83</v>
      </c>
      <c r="AY2821" s="17" t="s">
        <v>139</v>
      </c>
      <c r="BE2821" s="249">
        <f>IF(N2821="základní",J2821,0)</f>
        <v>0</v>
      </c>
      <c r="BF2821" s="249">
        <f>IF(N2821="snížená",J2821,0)</f>
        <v>0</v>
      </c>
      <c r="BG2821" s="249">
        <f>IF(N2821="zákl. přenesená",J2821,0)</f>
        <v>0</v>
      </c>
      <c r="BH2821" s="249">
        <f>IF(N2821="sníž. přenesená",J2821,0)</f>
        <v>0</v>
      </c>
      <c r="BI2821" s="249">
        <f>IF(N2821="nulová",J2821,0)</f>
        <v>0</v>
      </c>
      <c r="BJ2821" s="17" t="s">
        <v>81</v>
      </c>
      <c r="BK2821" s="249">
        <f>ROUND(I2821*H2821,2)</f>
        <v>0</v>
      </c>
      <c r="BL2821" s="17" t="s">
        <v>230</v>
      </c>
      <c r="BM2821" s="248" t="s">
        <v>3525</v>
      </c>
    </row>
    <row r="2822" spans="2:65" s="1" customFormat="1" ht="24" customHeight="1">
      <c r="B2822" s="38"/>
      <c r="C2822" s="237" t="s">
        <v>3526</v>
      </c>
      <c r="D2822" s="237" t="s">
        <v>141</v>
      </c>
      <c r="E2822" s="238" t="s">
        <v>3527</v>
      </c>
      <c r="F2822" s="239" t="s">
        <v>3528</v>
      </c>
      <c r="G2822" s="240" t="s">
        <v>171</v>
      </c>
      <c r="H2822" s="241">
        <v>40</v>
      </c>
      <c r="I2822" s="242"/>
      <c r="J2822" s="243">
        <f>ROUND(I2822*H2822,2)</f>
        <v>0</v>
      </c>
      <c r="K2822" s="239" t="s">
        <v>1</v>
      </c>
      <c r="L2822" s="43"/>
      <c r="M2822" s="244" t="s">
        <v>1</v>
      </c>
      <c r="N2822" s="245" t="s">
        <v>38</v>
      </c>
      <c r="O2822" s="86"/>
      <c r="P2822" s="246">
        <f>O2822*H2822</f>
        <v>0</v>
      </c>
      <c r="Q2822" s="246">
        <v>0.00396</v>
      </c>
      <c r="R2822" s="246">
        <f>Q2822*H2822</f>
        <v>0.15839999999999999</v>
      </c>
      <c r="S2822" s="246">
        <v>0</v>
      </c>
      <c r="T2822" s="247">
        <f>S2822*H2822</f>
        <v>0</v>
      </c>
      <c r="AR2822" s="248" t="s">
        <v>230</v>
      </c>
      <c r="AT2822" s="248" t="s">
        <v>141</v>
      </c>
      <c r="AU2822" s="248" t="s">
        <v>83</v>
      </c>
      <c r="AY2822" s="17" t="s">
        <v>139</v>
      </c>
      <c r="BE2822" s="249">
        <f>IF(N2822="základní",J2822,0)</f>
        <v>0</v>
      </c>
      <c r="BF2822" s="249">
        <f>IF(N2822="snížená",J2822,0)</f>
        <v>0</v>
      </c>
      <c r="BG2822" s="249">
        <f>IF(N2822="zákl. přenesená",J2822,0)</f>
        <v>0</v>
      </c>
      <c r="BH2822" s="249">
        <f>IF(N2822="sníž. přenesená",J2822,0)</f>
        <v>0</v>
      </c>
      <c r="BI2822" s="249">
        <f>IF(N2822="nulová",J2822,0)</f>
        <v>0</v>
      </c>
      <c r="BJ2822" s="17" t="s">
        <v>81</v>
      </c>
      <c r="BK2822" s="249">
        <f>ROUND(I2822*H2822,2)</f>
        <v>0</v>
      </c>
      <c r="BL2822" s="17" t="s">
        <v>230</v>
      </c>
      <c r="BM2822" s="248" t="s">
        <v>3529</v>
      </c>
    </row>
    <row r="2823" spans="2:65" s="1" customFormat="1" ht="24" customHeight="1">
      <c r="B2823" s="38"/>
      <c r="C2823" s="237" t="s">
        <v>3530</v>
      </c>
      <c r="D2823" s="237" t="s">
        <v>141</v>
      </c>
      <c r="E2823" s="238" t="s">
        <v>3531</v>
      </c>
      <c r="F2823" s="239" t="s">
        <v>3532</v>
      </c>
      <c r="G2823" s="240" t="s">
        <v>177</v>
      </c>
      <c r="H2823" s="241">
        <v>2</v>
      </c>
      <c r="I2823" s="242"/>
      <c r="J2823" s="243">
        <f>ROUND(I2823*H2823,2)</f>
        <v>0</v>
      </c>
      <c r="K2823" s="239" t="s">
        <v>145</v>
      </c>
      <c r="L2823" s="43"/>
      <c r="M2823" s="244" t="s">
        <v>1</v>
      </c>
      <c r="N2823" s="245" t="s">
        <v>38</v>
      </c>
      <c r="O2823" s="86"/>
      <c r="P2823" s="246">
        <f>O2823*H2823</f>
        <v>0</v>
      </c>
      <c r="Q2823" s="246">
        <v>0.00024</v>
      </c>
      <c r="R2823" s="246">
        <f>Q2823*H2823</f>
        <v>0.00048</v>
      </c>
      <c r="S2823" s="246">
        <v>0</v>
      </c>
      <c r="T2823" s="247">
        <f>S2823*H2823</f>
        <v>0</v>
      </c>
      <c r="AR2823" s="248" t="s">
        <v>230</v>
      </c>
      <c r="AT2823" s="248" t="s">
        <v>141</v>
      </c>
      <c r="AU2823" s="248" t="s">
        <v>83</v>
      </c>
      <c r="AY2823" s="17" t="s">
        <v>139</v>
      </c>
      <c r="BE2823" s="249">
        <f>IF(N2823="základní",J2823,0)</f>
        <v>0</v>
      </c>
      <c r="BF2823" s="249">
        <f>IF(N2823="snížená",J2823,0)</f>
        <v>0</v>
      </c>
      <c r="BG2823" s="249">
        <f>IF(N2823="zákl. přenesená",J2823,0)</f>
        <v>0</v>
      </c>
      <c r="BH2823" s="249">
        <f>IF(N2823="sníž. přenesená",J2823,0)</f>
        <v>0</v>
      </c>
      <c r="BI2823" s="249">
        <f>IF(N2823="nulová",J2823,0)</f>
        <v>0</v>
      </c>
      <c r="BJ2823" s="17" t="s">
        <v>81</v>
      </c>
      <c r="BK2823" s="249">
        <f>ROUND(I2823*H2823,2)</f>
        <v>0</v>
      </c>
      <c r="BL2823" s="17" t="s">
        <v>230</v>
      </c>
      <c r="BM2823" s="248" t="s">
        <v>3533</v>
      </c>
    </row>
    <row r="2824" spans="2:65" s="1" customFormat="1" ht="24" customHeight="1">
      <c r="B2824" s="38"/>
      <c r="C2824" s="237" t="s">
        <v>3534</v>
      </c>
      <c r="D2824" s="237" t="s">
        <v>141</v>
      </c>
      <c r="E2824" s="238" t="s">
        <v>3535</v>
      </c>
      <c r="F2824" s="239" t="s">
        <v>3536</v>
      </c>
      <c r="G2824" s="240" t="s">
        <v>177</v>
      </c>
      <c r="H2824" s="241">
        <v>2</v>
      </c>
      <c r="I2824" s="242"/>
      <c r="J2824" s="243">
        <f>ROUND(I2824*H2824,2)</f>
        <v>0</v>
      </c>
      <c r="K2824" s="239" t="s">
        <v>145</v>
      </c>
      <c r="L2824" s="43"/>
      <c r="M2824" s="244" t="s">
        <v>1</v>
      </c>
      <c r="N2824" s="245" t="s">
        <v>38</v>
      </c>
      <c r="O2824" s="86"/>
      <c r="P2824" s="246">
        <f>O2824*H2824</f>
        <v>0</v>
      </c>
      <c r="Q2824" s="246">
        <v>0.00038</v>
      </c>
      <c r="R2824" s="246">
        <f>Q2824*H2824</f>
        <v>0.00076</v>
      </c>
      <c r="S2824" s="246">
        <v>0</v>
      </c>
      <c r="T2824" s="247">
        <f>S2824*H2824</f>
        <v>0</v>
      </c>
      <c r="AR2824" s="248" t="s">
        <v>230</v>
      </c>
      <c r="AT2824" s="248" t="s">
        <v>141</v>
      </c>
      <c r="AU2824" s="248" t="s">
        <v>83</v>
      </c>
      <c r="AY2824" s="17" t="s">
        <v>139</v>
      </c>
      <c r="BE2824" s="249">
        <f>IF(N2824="základní",J2824,0)</f>
        <v>0</v>
      </c>
      <c r="BF2824" s="249">
        <f>IF(N2824="snížená",J2824,0)</f>
        <v>0</v>
      </c>
      <c r="BG2824" s="249">
        <f>IF(N2824="zákl. přenesená",J2824,0)</f>
        <v>0</v>
      </c>
      <c r="BH2824" s="249">
        <f>IF(N2824="sníž. přenesená",J2824,0)</f>
        <v>0</v>
      </c>
      <c r="BI2824" s="249">
        <f>IF(N2824="nulová",J2824,0)</f>
        <v>0</v>
      </c>
      <c r="BJ2824" s="17" t="s">
        <v>81</v>
      </c>
      <c r="BK2824" s="249">
        <f>ROUND(I2824*H2824,2)</f>
        <v>0</v>
      </c>
      <c r="BL2824" s="17" t="s">
        <v>230</v>
      </c>
      <c r="BM2824" s="248" t="s">
        <v>3537</v>
      </c>
    </row>
    <row r="2825" spans="2:65" s="1" customFormat="1" ht="24" customHeight="1">
      <c r="B2825" s="38"/>
      <c r="C2825" s="237" t="s">
        <v>3538</v>
      </c>
      <c r="D2825" s="237" t="s">
        <v>141</v>
      </c>
      <c r="E2825" s="238" t="s">
        <v>237</v>
      </c>
      <c r="F2825" s="239" t="s">
        <v>3539</v>
      </c>
      <c r="G2825" s="240" t="s">
        <v>177</v>
      </c>
      <c r="H2825" s="241">
        <v>3</v>
      </c>
      <c r="I2825" s="242"/>
      <c r="J2825" s="243">
        <f>ROUND(I2825*H2825,2)</f>
        <v>0</v>
      </c>
      <c r="K2825" s="239" t="s">
        <v>145</v>
      </c>
      <c r="L2825" s="43"/>
      <c r="M2825" s="244" t="s">
        <v>1</v>
      </c>
      <c r="N2825" s="245" t="s">
        <v>38</v>
      </c>
      <c r="O2825" s="86"/>
      <c r="P2825" s="246">
        <f>O2825*H2825</f>
        <v>0</v>
      </c>
      <c r="Q2825" s="246">
        <v>0.00061</v>
      </c>
      <c r="R2825" s="246">
        <f>Q2825*H2825</f>
        <v>0.00183</v>
      </c>
      <c r="S2825" s="246">
        <v>0</v>
      </c>
      <c r="T2825" s="247">
        <f>S2825*H2825</f>
        <v>0</v>
      </c>
      <c r="AR2825" s="248" t="s">
        <v>230</v>
      </c>
      <c r="AT2825" s="248" t="s">
        <v>141</v>
      </c>
      <c r="AU2825" s="248" t="s">
        <v>83</v>
      </c>
      <c r="AY2825" s="17" t="s">
        <v>139</v>
      </c>
      <c r="BE2825" s="249">
        <f>IF(N2825="základní",J2825,0)</f>
        <v>0</v>
      </c>
      <c r="BF2825" s="249">
        <f>IF(N2825="snížená",J2825,0)</f>
        <v>0</v>
      </c>
      <c r="BG2825" s="249">
        <f>IF(N2825="zákl. přenesená",J2825,0)</f>
        <v>0</v>
      </c>
      <c r="BH2825" s="249">
        <f>IF(N2825="sníž. přenesená",J2825,0)</f>
        <v>0</v>
      </c>
      <c r="BI2825" s="249">
        <f>IF(N2825="nulová",J2825,0)</f>
        <v>0</v>
      </c>
      <c r="BJ2825" s="17" t="s">
        <v>81</v>
      </c>
      <c r="BK2825" s="249">
        <f>ROUND(I2825*H2825,2)</f>
        <v>0</v>
      </c>
      <c r="BL2825" s="17" t="s">
        <v>230</v>
      </c>
      <c r="BM2825" s="248" t="s">
        <v>3540</v>
      </c>
    </row>
    <row r="2826" spans="2:65" s="1" customFormat="1" ht="24" customHeight="1">
      <c r="B2826" s="38"/>
      <c r="C2826" s="237" t="s">
        <v>3541</v>
      </c>
      <c r="D2826" s="237" t="s">
        <v>141</v>
      </c>
      <c r="E2826" s="238" t="s">
        <v>3542</v>
      </c>
      <c r="F2826" s="239" t="s">
        <v>3543</v>
      </c>
      <c r="G2826" s="240" t="s">
        <v>177</v>
      </c>
      <c r="H2826" s="241">
        <v>1</v>
      </c>
      <c r="I2826" s="242"/>
      <c r="J2826" s="243">
        <f>ROUND(I2826*H2826,2)</f>
        <v>0</v>
      </c>
      <c r="K2826" s="239" t="s">
        <v>145</v>
      </c>
      <c r="L2826" s="43"/>
      <c r="M2826" s="244" t="s">
        <v>1</v>
      </c>
      <c r="N2826" s="245" t="s">
        <v>38</v>
      </c>
      <c r="O2826" s="86"/>
      <c r="P2826" s="246">
        <f>O2826*H2826</f>
        <v>0</v>
      </c>
      <c r="Q2826" s="246">
        <v>0.0013</v>
      </c>
      <c r="R2826" s="246">
        <f>Q2826*H2826</f>
        <v>0.0013</v>
      </c>
      <c r="S2826" s="246">
        <v>0</v>
      </c>
      <c r="T2826" s="247">
        <f>S2826*H2826</f>
        <v>0</v>
      </c>
      <c r="AR2826" s="248" t="s">
        <v>230</v>
      </c>
      <c r="AT2826" s="248" t="s">
        <v>141</v>
      </c>
      <c r="AU2826" s="248" t="s">
        <v>83</v>
      </c>
      <c r="AY2826" s="17" t="s">
        <v>139</v>
      </c>
      <c r="BE2826" s="249">
        <f>IF(N2826="základní",J2826,0)</f>
        <v>0</v>
      </c>
      <c r="BF2826" s="249">
        <f>IF(N2826="snížená",J2826,0)</f>
        <v>0</v>
      </c>
      <c r="BG2826" s="249">
        <f>IF(N2826="zákl. přenesená",J2826,0)</f>
        <v>0</v>
      </c>
      <c r="BH2826" s="249">
        <f>IF(N2826="sníž. přenesená",J2826,0)</f>
        <v>0</v>
      </c>
      <c r="BI2826" s="249">
        <f>IF(N2826="nulová",J2826,0)</f>
        <v>0</v>
      </c>
      <c r="BJ2826" s="17" t="s">
        <v>81</v>
      </c>
      <c r="BK2826" s="249">
        <f>ROUND(I2826*H2826,2)</f>
        <v>0</v>
      </c>
      <c r="BL2826" s="17" t="s">
        <v>230</v>
      </c>
      <c r="BM2826" s="248" t="s">
        <v>3544</v>
      </c>
    </row>
    <row r="2827" spans="2:65" s="1" customFormat="1" ht="24" customHeight="1">
      <c r="B2827" s="38"/>
      <c r="C2827" s="237" t="s">
        <v>3545</v>
      </c>
      <c r="D2827" s="237" t="s">
        <v>141</v>
      </c>
      <c r="E2827" s="238" t="s">
        <v>241</v>
      </c>
      <c r="F2827" s="239" t="s">
        <v>3546</v>
      </c>
      <c r="G2827" s="240" t="s">
        <v>177</v>
      </c>
      <c r="H2827" s="241">
        <v>5</v>
      </c>
      <c r="I2827" s="242"/>
      <c r="J2827" s="243">
        <f>ROUND(I2827*H2827,2)</f>
        <v>0</v>
      </c>
      <c r="K2827" s="239" t="s">
        <v>145</v>
      </c>
      <c r="L2827" s="43"/>
      <c r="M2827" s="244" t="s">
        <v>1</v>
      </c>
      <c r="N2827" s="245" t="s">
        <v>38</v>
      </c>
      <c r="O2827" s="86"/>
      <c r="P2827" s="246">
        <f>O2827*H2827</f>
        <v>0</v>
      </c>
      <c r="Q2827" s="246">
        <v>0.00208</v>
      </c>
      <c r="R2827" s="246">
        <f>Q2827*H2827</f>
        <v>0.0104</v>
      </c>
      <c r="S2827" s="246">
        <v>0</v>
      </c>
      <c r="T2827" s="247">
        <f>S2827*H2827</f>
        <v>0</v>
      </c>
      <c r="AR2827" s="248" t="s">
        <v>230</v>
      </c>
      <c r="AT2827" s="248" t="s">
        <v>141</v>
      </c>
      <c r="AU2827" s="248" t="s">
        <v>83</v>
      </c>
      <c r="AY2827" s="17" t="s">
        <v>139</v>
      </c>
      <c r="BE2827" s="249">
        <f>IF(N2827="základní",J2827,0)</f>
        <v>0</v>
      </c>
      <c r="BF2827" s="249">
        <f>IF(N2827="snížená",J2827,0)</f>
        <v>0</v>
      </c>
      <c r="BG2827" s="249">
        <f>IF(N2827="zákl. přenesená",J2827,0)</f>
        <v>0</v>
      </c>
      <c r="BH2827" s="249">
        <f>IF(N2827="sníž. přenesená",J2827,0)</f>
        <v>0</v>
      </c>
      <c r="BI2827" s="249">
        <f>IF(N2827="nulová",J2827,0)</f>
        <v>0</v>
      </c>
      <c r="BJ2827" s="17" t="s">
        <v>81</v>
      </c>
      <c r="BK2827" s="249">
        <f>ROUND(I2827*H2827,2)</f>
        <v>0</v>
      </c>
      <c r="BL2827" s="17" t="s">
        <v>230</v>
      </c>
      <c r="BM2827" s="248" t="s">
        <v>3547</v>
      </c>
    </row>
    <row r="2828" spans="2:65" s="1" customFormat="1" ht="24" customHeight="1">
      <c r="B2828" s="38"/>
      <c r="C2828" s="237" t="s">
        <v>3548</v>
      </c>
      <c r="D2828" s="237" t="s">
        <v>141</v>
      </c>
      <c r="E2828" s="238" t="s">
        <v>3549</v>
      </c>
      <c r="F2828" s="239" t="s">
        <v>3550</v>
      </c>
      <c r="G2828" s="240" t="s">
        <v>177</v>
      </c>
      <c r="H2828" s="241">
        <v>1</v>
      </c>
      <c r="I2828" s="242"/>
      <c r="J2828" s="243">
        <f>ROUND(I2828*H2828,2)</f>
        <v>0</v>
      </c>
      <c r="K2828" s="239" t="s">
        <v>1</v>
      </c>
      <c r="L2828" s="43"/>
      <c r="M2828" s="244" t="s">
        <v>1</v>
      </c>
      <c r="N2828" s="245" t="s">
        <v>38</v>
      </c>
      <c r="O2828" s="86"/>
      <c r="P2828" s="246">
        <f>O2828*H2828</f>
        <v>0</v>
      </c>
      <c r="Q2828" s="246">
        <v>0.00018</v>
      </c>
      <c r="R2828" s="246">
        <f>Q2828*H2828</f>
        <v>0.00018</v>
      </c>
      <c r="S2828" s="246">
        <v>0</v>
      </c>
      <c r="T2828" s="247">
        <f>S2828*H2828</f>
        <v>0</v>
      </c>
      <c r="AR2828" s="248" t="s">
        <v>230</v>
      </c>
      <c r="AT2828" s="248" t="s">
        <v>141</v>
      </c>
      <c r="AU2828" s="248" t="s">
        <v>83</v>
      </c>
      <c r="AY2828" s="17" t="s">
        <v>139</v>
      </c>
      <c r="BE2828" s="249">
        <f>IF(N2828="základní",J2828,0)</f>
        <v>0</v>
      </c>
      <c r="BF2828" s="249">
        <f>IF(N2828="snížená",J2828,0)</f>
        <v>0</v>
      </c>
      <c r="BG2828" s="249">
        <f>IF(N2828="zákl. přenesená",J2828,0)</f>
        <v>0</v>
      </c>
      <c r="BH2828" s="249">
        <f>IF(N2828="sníž. přenesená",J2828,0)</f>
        <v>0</v>
      </c>
      <c r="BI2828" s="249">
        <f>IF(N2828="nulová",J2828,0)</f>
        <v>0</v>
      </c>
      <c r="BJ2828" s="17" t="s">
        <v>81</v>
      </c>
      <c r="BK2828" s="249">
        <f>ROUND(I2828*H2828,2)</f>
        <v>0</v>
      </c>
      <c r="BL2828" s="17" t="s">
        <v>230</v>
      </c>
      <c r="BM2828" s="248" t="s">
        <v>3551</v>
      </c>
    </row>
    <row r="2829" spans="2:65" s="1" customFormat="1" ht="24" customHeight="1">
      <c r="B2829" s="38"/>
      <c r="C2829" s="237" t="s">
        <v>3552</v>
      </c>
      <c r="D2829" s="237" t="s">
        <v>141</v>
      </c>
      <c r="E2829" s="238" t="s">
        <v>3553</v>
      </c>
      <c r="F2829" s="239" t="s">
        <v>3554</v>
      </c>
      <c r="G2829" s="240" t="s">
        <v>177</v>
      </c>
      <c r="H2829" s="241">
        <v>1</v>
      </c>
      <c r="I2829" s="242"/>
      <c r="J2829" s="243">
        <f>ROUND(I2829*H2829,2)</f>
        <v>0</v>
      </c>
      <c r="K2829" s="239" t="s">
        <v>1</v>
      </c>
      <c r="L2829" s="43"/>
      <c r="M2829" s="244" t="s">
        <v>1</v>
      </c>
      <c r="N2829" s="245" t="s">
        <v>38</v>
      </c>
      <c r="O2829" s="86"/>
      <c r="P2829" s="246">
        <f>O2829*H2829</f>
        <v>0</v>
      </c>
      <c r="Q2829" s="246">
        <v>0.00018</v>
      </c>
      <c r="R2829" s="246">
        <f>Q2829*H2829</f>
        <v>0.00018</v>
      </c>
      <c r="S2829" s="246">
        <v>0</v>
      </c>
      <c r="T2829" s="247">
        <f>S2829*H2829</f>
        <v>0</v>
      </c>
      <c r="AR2829" s="248" t="s">
        <v>230</v>
      </c>
      <c r="AT2829" s="248" t="s">
        <v>141</v>
      </c>
      <c r="AU2829" s="248" t="s">
        <v>83</v>
      </c>
      <c r="AY2829" s="17" t="s">
        <v>139</v>
      </c>
      <c r="BE2829" s="249">
        <f>IF(N2829="základní",J2829,0)</f>
        <v>0</v>
      </c>
      <c r="BF2829" s="249">
        <f>IF(N2829="snížená",J2829,0)</f>
        <v>0</v>
      </c>
      <c r="BG2829" s="249">
        <f>IF(N2829="zákl. přenesená",J2829,0)</f>
        <v>0</v>
      </c>
      <c r="BH2829" s="249">
        <f>IF(N2829="sníž. přenesená",J2829,0)</f>
        <v>0</v>
      </c>
      <c r="BI2829" s="249">
        <f>IF(N2829="nulová",J2829,0)</f>
        <v>0</v>
      </c>
      <c r="BJ2829" s="17" t="s">
        <v>81</v>
      </c>
      <c r="BK2829" s="249">
        <f>ROUND(I2829*H2829,2)</f>
        <v>0</v>
      </c>
      <c r="BL2829" s="17" t="s">
        <v>230</v>
      </c>
      <c r="BM2829" s="248" t="s">
        <v>3555</v>
      </c>
    </row>
    <row r="2830" spans="2:65" s="1" customFormat="1" ht="24" customHeight="1">
      <c r="B2830" s="38"/>
      <c r="C2830" s="237" t="s">
        <v>3556</v>
      </c>
      <c r="D2830" s="237" t="s">
        <v>141</v>
      </c>
      <c r="E2830" s="238" t="s">
        <v>290</v>
      </c>
      <c r="F2830" s="239" t="s">
        <v>291</v>
      </c>
      <c r="G2830" s="240" t="s">
        <v>292</v>
      </c>
      <c r="H2830" s="283"/>
      <c r="I2830" s="242"/>
      <c r="J2830" s="243">
        <f>ROUND(I2830*H2830,2)</f>
        <v>0</v>
      </c>
      <c r="K2830" s="239" t="s">
        <v>145</v>
      </c>
      <c r="L2830" s="43"/>
      <c r="M2830" s="244" t="s">
        <v>1</v>
      </c>
      <c r="N2830" s="245" t="s">
        <v>38</v>
      </c>
      <c r="O2830" s="86"/>
      <c r="P2830" s="246">
        <f>O2830*H2830</f>
        <v>0</v>
      </c>
      <c r="Q2830" s="246">
        <v>0</v>
      </c>
      <c r="R2830" s="246">
        <f>Q2830*H2830</f>
        <v>0</v>
      </c>
      <c r="S2830" s="246">
        <v>0</v>
      </c>
      <c r="T2830" s="247">
        <f>S2830*H2830</f>
        <v>0</v>
      </c>
      <c r="AR2830" s="248" t="s">
        <v>230</v>
      </c>
      <c r="AT2830" s="248" t="s">
        <v>141</v>
      </c>
      <c r="AU2830" s="248" t="s">
        <v>83</v>
      </c>
      <c r="AY2830" s="17" t="s">
        <v>139</v>
      </c>
      <c r="BE2830" s="249">
        <f>IF(N2830="základní",J2830,0)</f>
        <v>0</v>
      </c>
      <c r="BF2830" s="249">
        <f>IF(N2830="snížená",J2830,0)</f>
        <v>0</v>
      </c>
      <c r="BG2830" s="249">
        <f>IF(N2830="zákl. přenesená",J2830,0)</f>
        <v>0</v>
      </c>
      <c r="BH2830" s="249">
        <f>IF(N2830="sníž. přenesená",J2830,0)</f>
        <v>0</v>
      </c>
      <c r="BI2830" s="249">
        <f>IF(N2830="nulová",J2830,0)</f>
        <v>0</v>
      </c>
      <c r="BJ2830" s="17" t="s">
        <v>81</v>
      </c>
      <c r="BK2830" s="249">
        <f>ROUND(I2830*H2830,2)</f>
        <v>0</v>
      </c>
      <c r="BL2830" s="17" t="s">
        <v>230</v>
      </c>
      <c r="BM2830" s="248" t="s">
        <v>3557</v>
      </c>
    </row>
    <row r="2831" spans="2:65" s="1" customFormat="1" ht="24" customHeight="1">
      <c r="B2831" s="38"/>
      <c r="C2831" s="237" t="s">
        <v>3558</v>
      </c>
      <c r="D2831" s="237" t="s">
        <v>141</v>
      </c>
      <c r="E2831" s="238" t="s">
        <v>3559</v>
      </c>
      <c r="F2831" s="239" t="s">
        <v>3560</v>
      </c>
      <c r="G2831" s="240" t="s">
        <v>292</v>
      </c>
      <c r="H2831" s="283"/>
      <c r="I2831" s="242"/>
      <c r="J2831" s="243">
        <f>ROUND(I2831*H2831,2)</f>
        <v>0</v>
      </c>
      <c r="K2831" s="239" t="s">
        <v>145</v>
      </c>
      <c r="L2831" s="43"/>
      <c r="M2831" s="244" t="s">
        <v>1</v>
      </c>
      <c r="N2831" s="245" t="s">
        <v>38</v>
      </c>
      <c r="O2831" s="86"/>
      <c r="P2831" s="246">
        <f>O2831*H2831</f>
        <v>0</v>
      </c>
      <c r="Q2831" s="246">
        <v>0</v>
      </c>
      <c r="R2831" s="246">
        <f>Q2831*H2831</f>
        <v>0</v>
      </c>
      <c r="S2831" s="246">
        <v>0</v>
      </c>
      <c r="T2831" s="247">
        <f>S2831*H2831</f>
        <v>0</v>
      </c>
      <c r="AR2831" s="248" t="s">
        <v>230</v>
      </c>
      <c r="AT2831" s="248" t="s">
        <v>141</v>
      </c>
      <c r="AU2831" s="248" t="s">
        <v>83</v>
      </c>
      <c r="AY2831" s="17" t="s">
        <v>139</v>
      </c>
      <c r="BE2831" s="249">
        <f>IF(N2831="základní",J2831,0)</f>
        <v>0</v>
      </c>
      <c r="BF2831" s="249">
        <f>IF(N2831="snížená",J2831,0)</f>
        <v>0</v>
      </c>
      <c r="BG2831" s="249">
        <f>IF(N2831="zákl. přenesená",J2831,0)</f>
        <v>0</v>
      </c>
      <c r="BH2831" s="249">
        <f>IF(N2831="sníž. přenesená",J2831,0)</f>
        <v>0</v>
      </c>
      <c r="BI2831" s="249">
        <f>IF(N2831="nulová",J2831,0)</f>
        <v>0</v>
      </c>
      <c r="BJ2831" s="17" t="s">
        <v>81</v>
      </c>
      <c r="BK2831" s="249">
        <f>ROUND(I2831*H2831,2)</f>
        <v>0</v>
      </c>
      <c r="BL2831" s="17" t="s">
        <v>230</v>
      </c>
      <c r="BM2831" s="248" t="s">
        <v>3561</v>
      </c>
    </row>
    <row r="2832" spans="2:63" s="11" customFormat="1" ht="22.8" customHeight="1">
      <c r="B2832" s="221"/>
      <c r="C2832" s="222"/>
      <c r="D2832" s="223" t="s">
        <v>72</v>
      </c>
      <c r="E2832" s="235" t="s">
        <v>3562</v>
      </c>
      <c r="F2832" s="235" t="s">
        <v>3563</v>
      </c>
      <c r="G2832" s="222"/>
      <c r="H2832" s="222"/>
      <c r="I2832" s="225"/>
      <c r="J2832" s="236">
        <f>BK2832</f>
        <v>0</v>
      </c>
      <c r="K2832" s="222"/>
      <c r="L2832" s="227"/>
      <c r="M2832" s="228"/>
      <c r="N2832" s="229"/>
      <c r="O2832" s="229"/>
      <c r="P2832" s="230">
        <f>SUM(P2833:P2910)</f>
        <v>0</v>
      </c>
      <c r="Q2832" s="229"/>
      <c r="R2832" s="230">
        <f>SUM(R2833:R2910)</f>
        <v>1.2939699999999998</v>
      </c>
      <c r="S2832" s="229"/>
      <c r="T2832" s="231">
        <f>SUM(T2833:T2910)</f>
        <v>0</v>
      </c>
      <c r="AR2832" s="232" t="s">
        <v>83</v>
      </c>
      <c r="AT2832" s="233" t="s">
        <v>72</v>
      </c>
      <c r="AU2832" s="233" t="s">
        <v>81</v>
      </c>
      <c r="AY2832" s="232" t="s">
        <v>139</v>
      </c>
      <c r="BK2832" s="234">
        <f>SUM(BK2833:BK2910)</f>
        <v>0</v>
      </c>
    </row>
    <row r="2833" spans="2:65" s="1" customFormat="1" ht="16.5" customHeight="1">
      <c r="B2833" s="38"/>
      <c r="C2833" s="237" t="s">
        <v>3564</v>
      </c>
      <c r="D2833" s="237" t="s">
        <v>141</v>
      </c>
      <c r="E2833" s="238" t="s">
        <v>3565</v>
      </c>
      <c r="F2833" s="239" t="s">
        <v>3566</v>
      </c>
      <c r="G2833" s="240" t="s">
        <v>177</v>
      </c>
      <c r="H2833" s="241">
        <v>1</v>
      </c>
      <c r="I2833" s="242"/>
      <c r="J2833" s="243">
        <f>ROUND(I2833*H2833,2)</f>
        <v>0</v>
      </c>
      <c r="K2833" s="239" t="s">
        <v>1</v>
      </c>
      <c r="L2833" s="43"/>
      <c r="M2833" s="244" t="s">
        <v>1</v>
      </c>
      <c r="N2833" s="245" t="s">
        <v>38</v>
      </c>
      <c r="O2833" s="86"/>
      <c r="P2833" s="246">
        <f>O2833*H2833</f>
        <v>0</v>
      </c>
      <c r="Q2833" s="246">
        <v>0</v>
      </c>
      <c r="R2833" s="246">
        <f>Q2833*H2833</f>
        <v>0</v>
      </c>
      <c r="S2833" s="246">
        <v>0</v>
      </c>
      <c r="T2833" s="247">
        <f>S2833*H2833</f>
        <v>0</v>
      </c>
      <c r="AR2833" s="248" t="s">
        <v>230</v>
      </c>
      <c r="AT2833" s="248" t="s">
        <v>141</v>
      </c>
      <c r="AU2833" s="248" t="s">
        <v>83</v>
      </c>
      <c r="AY2833" s="17" t="s">
        <v>139</v>
      </c>
      <c r="BE2833" s="249">
        <f>IF(N2833="základní",J2833,0)</f>
        <v>0</v>
      </c>
      <c r="BF2833" s="249">
        <f>IF(N2833="snížená",J2833,0)</f>
        <v>0</v>
      </c>
      <c r="BG2833" s="249">
        <f>IF(N2833="zákl. přenesená",J2833,0)</f>
        <v>0</v>
      </c>
      <c r="BH2833" s="249">
        <f>IF(N2833="sníž. přenesená",J2833,0)</f>
        <v>0</v>
      </c>
      <c r="BI2833" s="249">
        <f>IF(N2833="nulová",J2833,0)</f>
        <v>0</v>
      </c>
      <c r="BJ2833" s="17" t="s">
        <v>81</v>
      </c>
      <c r="BK2833" s="249">
        <f>ROUND(I2833*H2833,2)</f>
        <v>0</v>
      </c>
      <c r="BL2833" s="17" t="s">
        <v>230</v>
      </c>
      <c r="BM2833" s="248" t="s">
        <v>3567</v>
      </c>
    </row>
    <row r="2834" spans="2:65" s="1" customFormat="1" ht="24" customHeight="1">
      <c r="B2834" s="38"/>
      <c r="C2834" s="237" t="s">
        <v>3568</v>
      </c>
      <c r="D2834" s="237" t="s">
        <v>141</v>
      </c>
      <c r="E2834" s="238" t="s">
        <v>3569</v>
      </c>
      <c r="F2834" s="239" t="s">
        <v>3570</v>
      </c>
      <c r="G2834" s="240" t="s">
        <v>229</v>
      </c>
      <c r="H2834" s="241">
        <v>22</v>
      </c>
      <c r="I2834" s="242"/>
      <c r="J2834" s="243">
        <f>ROUND(I2834*H2834,2)</f>
        <v>0</v>
      </c>
      <c r="K2834" s="239" t="s">
        <v>145</v>
      </c>
      <c r="L2834" s="43"/>
      <c r="M2834" s="244" t="s">
        <v>1</v>
      </c>
      <c r="N2834" s="245" t="s">
        <v>38</v>
      </c>
      <c r="O2834" s="86"/>
      <c r="P2834" s="246">
        <f>O2834*H2834</f>
        <v>0</v>
      </c>
      <c r="Q2834" s="246">
        <v>0.01692</v>
      </c>
      <c r="R2834" s="246">
        <f>Q2834*H2834</f>
        <v>0.37224</v>
      </c>
      <c r="S2834" s="246">
        <v>0</v>
      </c>
      <c r="T2834" s="247">
        <f>S2834*H2834</f>
        <v>0</v>
      </c>
      <c r="AR2834" s="248" t="s">
        <v>230</v>
      </c>
      <c r="AT2834" s="248" t="s">
        <v>141</v>
      </c>
      <c r="AU2834" s="248" t="s">
        <v>83</v>
      </c>
      <c r="AY2834" s="17" t="s">
        <v>139</v>
      </c>
      <c r="BE2834" s="249">
        <f>IF(N2834="základní",J2834,0)</f>
        <v>0</v>
      </c>
      <c r="BF2834" s="249">
        <f>IF(N2834="snížená",J2834,0)</f>
        <v>0</v>
      </c>
      <c r="BG2834" s="249">
        <f>IF(N2834="zákl. přenesená",J2834,0)</f>
        <v>0</v>
      </c>
      <c r="BH2834" s="249">
        <f>IF(N2834="sníž. přenesená",J2834,0)</f>
        <v>0</v>
      </c>
      <c r="BI2834" s="249">
        <f>IF(N2834="nulová",J2834,0)</f>
        <v>0</v>
      </c>
      <c r="BJ2834" s="17" t="s">
        <v>81</v>
      </c>
      <c r="BK2834" s="249">
        <f>ROUND(I2834*H2834,2)</f>
        <v>0</v>
      </c>
      <c r="BL2834" s="17" t="s">
        <v>230</v>
      </c>
      <c r="BM2834" s="248" t="s">
        <v>3571</v>
      </c>
    </row>
    <row r="2835" spans="2:65" s="1" customFormat="1" ht="24" customHeight="1">
      <c r="B2835" s="38"/>
      <c r="C2835" s="237" t="s">
        <v>3572</v>
      </c>
      <c r="D2835" s="237" t="s">
        <v>141</v>
      </c>
      <c r="E2835" s="238" t="s">
        <v>3573</v>
      </c>
      <c r="F2835" s="239" t="s">
        <v>3574</v>
      </c>
      <c r="G2835" s="240" t="s">
        <v>229</v>
      </c>
      <c r="H2835" s="241">
        <v>3</v>
      </c>
      <c r="I2835" s="242"/>
      <c r="J2835" s="243">
        <f>ROUND(I2835*H2835,2)</f>
        <v>0</v>
      </c>
      <c r="K2835" s="239" t="s">
        <v>1</v>
      </c>
      <c r="L2835" s="43"/>
      <c r="M2835" s="244" t="s">
        <v>1</v>
      </c>
      <c r="N2835" s="245" t="s">
        <v>38</v>
      </c>
      <c r="O2835" s="86"/>
      <c r="P2835" s="246">
        <f>O2835*H2835</f>
        <v>0</v>
      </c>
      <c r="Q2835" s="246">
        <v>0.01692</v>
      </c>
      <c r="R2835" s="246">
        <f>Q2835*H2835</f>
        <v>0.05076</v>
      </c>
      <c r="S2835" s="246">
        <v>0</v>
      </c>
      <c r="T2835" s="247">
        <f>S2835*H2835</f>
        <v>0</v>
      </c>
      <c r="AR2835" s="248" t="s">
        <v>230</v>
      </c>
      <c r="AT2835" s="248" t="s">
        <v>141</v>
      </c>
      <c r="AU2835" s="248" t="s">
        <v>83</v>
      </c>
      <c r="AY2835" s="17" t="s">
        <v>139</v>
      </c>
      <c r="BE2835" s="249">
        <f>IF(N2835="základní",J2835,0)</f>
        <v>0</v>
      </c>
      <c r="BF2835" s="249">
        <f>IF(N2835="snížená",J2835,0)</f>
        <v>0</v>
      </c>
      <c r="BG2835" s="249">
        <f>IF(N2835="zákl. přenesená",J2835,0)</f>
        <v>0</v>
      </c>
      <c r="BH2835" s="249">
        <f>IF(N2835="sníž. přenesená",J2835,0)</f>
        <v>0</v>
      </c>
      <c r="BI2835" s="249">
        <f>IF(N2835="nulová",J2835,0)</f>
        <v>0</v>
      </c>
      <c r="BJ2835" s="17" t="s">
        <v>81</v>
      </c>
      <c r="BK2835" s="249">
        <f>ROUND(I2835*H2835,2)</f>
        <v>0</v>
      </c>
      <c r="BL2835" s="17" t="s">
        <v>230</v>
      </c>
      <c r="BM2835" s="248" t="s">
        <v>3575</v>
      </c>
    </row>
    <row r="2836" spans="2:65" s="1" customFormat="1" ht="24" customHeight="1">
      <c r="B2836" s="38"/>
      <c r="C2836" s="237" t="s">
        <v>3576</v>
      </c>
      <c r="D2836" s="237" t="s">
        <v>141</v>
      </c>
      <c r="E2836" s="238" t="s">
        <v>3577</v>
      </c>
      <c r="F2836" s="239" t="s">
        <v>3578</v>
      </c>
      <c r="G2836" s="240" t="s">
        <v>229</v>
      </c>
      <c r="H2836" s="241">
        <v>1</v>
      </c>
      <c r="I2836" s="242"/>
      <c r="J2836" s="243">
        <f>ROUND(I2836*H2836,2)</f>
        <v>0</v>
      </c>
      <c r="K2836" s="239" t="s">
        <v>1</v>
      </c>
      <c r="L2836" s="43"/>
      <c r="M2836" s="244" t="s">
        <v>1</v>
      </c>
      <c r="N2836" s="245" t="s">
        <v>38</v>
      </c>
      <c r="O2836" s="86"/>
      <c r="P2836" s="246">
        <f>O2836*H2836</f>
        <v>0</v>
      </c>
      <c r="Q2836" s="246">
        <v>0.01939</v>
      </c>
      <c r="R2836" s="246">
        <f>Q2836*H2836</f>
        <v>0.01939</v>
      </c>
      <c r="S2836" s="246">
        <v>0</v>
      </c>
      <c r="T2836" s="247">
        <f>S2836*H2836</f>
        <v>0</v>
      </c>
      <c r="AR2836" s="248" t="s">
        <v>230</v>
      </c>
      <c r="AT2836" s="248" t="s">
        <v>141</v>
      </c>
      <c r="AU2836" s="248" t="s">
        <v>83</v>
      </c>
      <c r="AY2836" s="17" t="s">
        <v>139</v>
      </c>
      <c r="BE2836" s="249">
        <f>IF(N2836="základní",J2836,0)</f>
        <v>0</v>
      </c>
      <c r="BF2836" s="249">
        <f>IF(N2836="snížená",J2836,0)</f>
        <v>0</v>
      </c>
      <c r="BG2836" s="249">
        <f>IF(N2836="zákl. přenesená",J2836,0)</f>
        <v>0</v>
      </c>
      <c r="BH2836" s="249">
        <f>IF(N2836="sníž. přenesená",J2836,0)</f>
        <v>0</v>
      </c>
      <c r="BI2836" s="249">
        <f>IF(N2836="nulová",J2836,0)</f>
        <v>0</v>
      </c>
      <c r="BJ2836" s="17" t="s">
        <v>81</v>
      </c>
      <c r="BK2836" s="249">
        <f>ROUND(I2836*H2836,2)</f>
        <v>0</v>
      </c>
      <c r="BL2836" s="17" t="s">
        <v>230</v>
      </c>
      <c r="BM2836" s="248" t="s">
        <v>3579</v>
      </c>
    </row>
    <row r="2837" spans="2:65" s="1" customFormat="1" ht="24" customHeight="1">
      <c r="B2837" s="38"/>
      <c r="C2837" s="237" t="s">
        <v>3580</v>
      </c>
      <c r="D2837" s="237" t="s">
        <v>141</v>
      </c>
      <c r="E2837" s="238" t="s">
        <v>3581</v>
      </c>
      <c r="F2837" s="239" t="s">
        <v>3582</v>
      </c>
      <c r="G2837" s="240" t="s">
        <v>229</v>
      </c>
      <c r="H2837" s="241">
        <v>10</v>
      </c>
      <c r="I2837" s="242"/>
      <c r="J2837" s="243">
        <f>ROUND(I2837*H2837,2)</f>
        <v>0</v>
      </c>
      <c r="K2837" s="239" t="s">
        <v>145</v>
      </c>
      <c r="L2837" s="43"/>
      <c r="M2837" s="244" t="s">
        <v>1</v>
      </c>
      <c r="N2837" s="245" t="s">
        <v>38</v>
      </c>
      <c r="O2837" s="86"/>
      <c r="P2837" s="246">
        <f>O2837*H2837</f>
        <v>0</v>
      </c>
      <c r="Q2837" s="246">
        <v>0.01908</v>
      </c>
      <c r="R2837" s="246">
        <f>Q2837*H2837</f>
        <v>0.1908</v>
      </c>
      <c r="S2837" s="246">
        <v>0</v>
      </c>
      <c r="T2837" s="247">
        <f>S2837*H2837</f>
        <v>0</v>
      </c>
      <c r="AR2837" s="248" t="s">
        <v>230</v>
      </c>
      <c r="AT2837" s="248" t="s">
        <v>141</v>
      </c>
      <c r="AU2837" s="248" t="s">
        <v>83</v>
      </c>
      <c r="AY2837" s="17" t="s">
        <v>139</v>
      </c>
      <c r="BE2837" s="249">
        <f>IF(N2837="základní",J2837,0)</f>
        <v>0</v>
      </c>
      <c r="BF2837" s="249">
        <f>IF(N2837="snížená",J2837,0)</f>
        <v>0</v>
      </c>
      <c r="BG2837" s="249">
        <f>IF(N2837="zákl. přenesená",J2837,0)</f>
        <v>0</v>
      </c>
      <c r="BH2837" s="249">
        <f>IF(N2837="sníž. přenesená",J2837,0)</f>
        <v>0</v>
      </c>
      <c r="BI2837" s="249">
        <f>IF(N2837="nulová",J2837,0)</f>
        <v>0</v>
      </c>
      <c r="BJ2837" s="17" t="s">
        <v>81</v>
      </c>
      <c r="BK2837" s="249">
        <f>ROUND(I2837*H2837,2)</f>
        <v>0</v>
      </c>
      <c r="BL2837" s="17" t="s">
        <v>230</v>
      </c>
      <c r="BM2837" s="248" t="s">
        <v>3583</v>
      </c>
    </row>
    <row r="2838" spans="2:65" s="1" customFormat="1" ht="36" customHeight="1">
      <c r="B2838" s="38"/>
      <c r="C2838" s="237" t="s">
        <v>3584</v>
      </c>
      <c r="D2838" s="237" t="s">
        <v>141</v>
      </c>
      <c r="E2838" s="238" t="s">
        <v>3585</v>
      </c>
      <c r="F2838" s="239" t="s">
        <v>3586</v>
      </c>
      <c r="G2838" s="240" t="s">
        <v>229</v>
      </c>
      <c r="H2838" s="241">
        <v>4</v>
      </c>
      <c r="I2838" s="242"/>
      <c r="J2838" s="243">
        <f>ROUND(I2838*H2838,2)</f>
        <v>0</v>
      </c>
      <c r="K2838" s="239" t="s">
        <v>1</v>
      </c>
      <c r="L2838" s="43"/>
      <c r="M2838" s="244" t="s">
        <v>1</v>
      </c>
      <c r="N2838" s="245" t="s">
        <v>38</v>
      </c>
      <c r="O2838" s="86"/>
      <c r="P2838" s="246">
        <f>O2838*H2838</f>
        <v>0</v>
      </c>
      <c r="Q2838" s="246">
        <v>0.02029</v>
      </c>
      <c r="R2838" s="246">
        <f>Q2838*H2838</f>
        <v>0.08116</v>
      </c>
      <c r="S2838" s="246">
        <v>0</v>
      </c>
      <c r="T2838" s="247">
        <f>S2838*H2838</f>
        <v>0</v>
      </c>
      <c r="AR2838" s="248" t="s">
        <v>230</v>
      </c>
      <c r="AT2838" s="248" t="s">
        <v>141</v>
      </c>
      <c r="AU2838" s="248" t="s">
        <v>83</v>
      </c>
      <c r="AY2838" s="17" t="s">
        <v>139</v>
      </c>
      <c r="BE2838" s="249">
        <f>IF(N2838="základní",J2838,0)</f>
        <v>0</v>
      </c>
      <c r="BF2838" s="249">
        <f>IF(N2838="snížená",J2838,0)</f>
        <v>0</v>
      </c>
      <c r="BG2838" s="249">
        <f>IF(N2838="zákl. přenesená",J2838,0)</f>
        <v>0</v>
      </c>
      <c r="BH2838" s="249">
        <f>IF(N2838="sníž. přenesená",J2838,0)</f>
        <v>0</v>
      </c>
      <c r="BI2838" s="249">
        <f>IF(N2838="nulová",J2838,0)</f>
        <v>0</v>
      </c>
      <c r="BJ2838" s="17" t="s">
        <v>81</v>
      </c>
      <c r="BK2838" s="249">
        <f>ROUND(I2838*H2838,2)</f>
        <v>0</v>
      </c>
      <c r="BL2838" s="17" t="s">
        <v>230</v>
      </c>
      <c r="BM2838" s="248" t="s">
        <v>3587</v>
      </c>
    </row>
    <row r="2839" spans="2:65" s="1" customFormat="1" ht="24" customHeight="1">
      <c r="B2839" s="38"/>
      <c r="C2839" s="237" t="s">
        <v>3588</v>
      </c>
      <c r="D2839" s="237" t="s">
        <v>141</v>
      </c>
      <c r="E2839" s="238" t="s">
        <v>3589</v>
      </c>
      <c r="F2839" s="239" t="s">
        <v>3590</v>
      </c>
      <c r="G2839" s="240" t="s">
        <v>229</v>
      </c>
      <c r="H2839" s="241">
        <v>12</v>
      </c>
      <c r="I2839" s="242"/>
      <c r="J2839" s="243">
        <f>ROUND(I2839*H2839,2)</f>
        <v>0</v>
      </c>
      <c r="K2839" s="239" t="s">
        <v>145</v>
      </c>
      <c r="L2839" s="43"/>
      <c r="M2839" s="244" t="s">
        <v>1</v>
      </c>
      <c r="N2839" s="245" t="s">
        <v>38</v>
      </c>
      <c r="O2839" s="86"/>
      <c r="P2839" s="246">
        <f>O2839*H2839</f>
        <v>0</v>
      </c>
      <c r="Q2839" s="246">
        <v>0.00186</v>
      </c>
      <c r="R2839" s="246">
        <f>Q2839*H2839</f>
        <v>0.02232</v>
      </c>
      <c r="S2839" s="246">
        <v>0</v>
      </c>
      <c r="T2839" s="247">
        <f>S2839*H2839</f>
        <v>0</v>
      </c>
      <c r="AR2839" s="248" t="s">
        <v>230</v>
      </c>
      <c r="AT2839" s="248" t="s">
        <v>141</v>
      </c>
      <c r="AU2839" s="248" t="s">
        <v>83</v>
      </c>
      <c r="AY2839" s="17" t="s">
        <v>139</v>
      </c>
      <c r="BE2839" s="249">
        <f>IF(N2839="základní",J2839,0)</f>
        <v>0</v>
      </c>
      <c r="BF2839" s="249">
        <f>IF(N2839="snížená",J2839,0)</f>
        <v>0</v>
      </c>
      <c r="BG2839" s="249">
        <f>IF(N2839="zákl. přenesená",J2839,0)</f>
        <v>0</v>
      </c>
      <c r="BH2839" s="249">
        <f>IF(N2839="sníž. přenesená",J2839,0)</f>
        <v>0</v>
      </c>
      <c r="BI2839" s="249">
        <f>IF(N2839="nulová",J2839,0)</f>
        <v>0</v>
      </c>
      <c r="BJ2839" s="17" t="s">
        <v>81</v>
      </c>
      <c r="BK2839" s="249">
        <f>ROUND(I2839*H2839,2)</f>
        <v>0</v>
      </c>
      <c r="BL2839" s="17" t="s">
        <v>230</v>
      </c>
      <c r="BM2839" s="248" t="s">
        <v>3591</v>
      </c>
    </row>
    <row r="2840" spans="2:51" s="12" customFormat="1" ht="12">
      <c r="B2840" s="250"/>
      <c r="C2840" s="251"/>
      <c r="D2840" s="252" t="s">
        <v>148</v>
      </c>
      <c r="E2840" s="253" t="s">
        <v>1</v>
      </c>
      <c r="F2840" s="254" t="s">
        <v>3186</v>
      </c>
      <c r="G2840" s="251"/>
      <c r="H2840" s="255">
        <v>9</v>
      </c>
      <c r="I2840" s="256"/>
      <c r="J2840" s="251"/>
      <c r="K2840" s="251"/>
      <c r="L2840" s="257"/>
      <c r="M2840" s="258"/>
      <c r="N2840" s="259"/>
      <c r="O2840" s="259"/>
      <c r="P2840" s="259"/>
      <c r="Q2840" s="259"/>
      <c r="R2840" s="259"/>
      <c r="S2840" s="259"/>
      <c r="T2840" s="260"/>
      <c r="AT2840" s="261" t="s">
        <v>148</v>
      </c>
      <c r="AU2840" s="261" t="s">
        <v>83</v>
      </c>
      <c r="AV2840" s="12" t="s">
        <v>83</v>
      </c>
      <c r="AW2840" s="12" t="s">
        <v>30</v>
      </c>
      <c r="AX2840" s="12" t="s">
        <v>73</v>
      </c>
      <c r="AY2840" s="261" t="s">
        <v>139</v>
      </c>
    </row>
    <row r="2841" spans="2:51" s="12" customFormat="1" ht="12">
      <c r="B2841" s="250"/>
      <c r="C2841" s="251"/>
      <c r="D2841" s="252" t="s">
        <v>148</v>
      </c>
      <c r="E2841" s="253" t="s">
        <v>1</v>
      </c>
      <c r="F2841" s="254" t="s">
        <v>3187</v>
      </c>
      <c r="G2841" s="251"/>
      <c r="H2841" s="255">
        <v>3</v>
      </c>
      <c r="I2841" s="256"/>
      <c r="J2841" s="251"/>
      <c r="K2841" s="251"/>
      <c r="L2841" s="257"/>
      <c r="M2841" s="258"/>
      <c r="N2841" s="259"/>
      <c r="O2841" s="259"/>
      <c r="P2841" s="259"/>
      <c r="Q2841" s="259"/>
      <c r="R2841" s="259"/>
      <c r="S2841" s="259"/>
      <c r="T2841" s="260"/>
      <c r="AT2841" s="261" t="s">
        <v>148</v>
      </c>
      <c r="AU2841" s="261" t="s">
        <v>83</v>
      </c>
      <c r="AV2841" s="12" t="s">
        <v>83</v>
      </c>
      <c r="AW2841" s="12" t="s">
        <v>30</v>
      </c>
      <c r="AX2841" s="12" t="s">
        <v>73</v>
      </c>
      <c r="AY2841" s="261" t="s">
        <v>139</v>
      </c>
    </row>
    <row r="2842" spans="2:51" s="13" customFormat="1" ht="12">
      <c r="B2842" s="262"/>
      <c r="C2842" s="263"/>
      <c r="D2842" s="252" t="s">
        <v>148</v>
      </c>
      <c r="E2842" s="264" t="s">
        <v>1</v>
      </c>
      <c r="F2842" s="265" t="s">
        <v>150</v>
      </c>
      <c r="G2842" s="263"/>
      <c r="H2842" s="266">
        <v>12</v>
      </c>
      <c r="I2842" s="267"/>
      <c r="J2842" s="263"/>
      <c r="K2842" s="263"/>
      <c r="L2842" s="268"/>
      <c r="M2842" s="269"/>
      <c r="N2842" s="270"/>
      <c r="O2842" s="270"/>
      <c r="P2842" s="270"/>
      <c r="Q2842" s="270"/>
      <c r="R2842" s="270"/>
      <c r="S2842" s="270"/>
      <c r="T2842" s="271"/>
      <c r="AT2842" s="272" t="s">
        <v>148</v>
      </c>
      <c r="AU2842" s="272" t="s">
        <v>83</v>
      </c>
      <c r="AV2842" s="13" t="s">
        <v>146</v>
      </c>
      <c r="AW2842" s="13" t="s">
        <v>30</v>
      </c>
      <c r="AX2842" s="13" t="s">
        <v>81</v>
      </c>
      <c r="AY2842" s="272" t="s">
        <v>139</v>
      </c>
    </row>
    <row r="2843" spans="2:65" s="1" customFormat="1" ht="24" customHeight="1">
      <c r="B2843" s="38"/>
      <c r="C2843" s="273" t="s">
        <v>3592</v>
      </c>
      <c r="D2843" s="273" t="s">
        <v>174</v>
      </c>
      <c r="E2843" s="274" t="s">
        <v>3593</v>
      </c>
      <c r="F2843" s="275" t="s">
        <v>3594</v>
      </c>
      <c r="G2843" s="276" t="s">
        <v>177</v>
      </c>
      <c r="H2843" s="277">
        <v>9</v>
      </c>
      <c r="I2843" s="278"/>
      <c r="J2843" s="279">
        <f>ROUND(I2843*H2843,2)</f>
        <v>0</v>
      </c>
      <c r="K2843" s="275" t="s">
        <v>145</v>
      </c>
      <c r="L2843" s="280"/>
      <c r="M2843" s="281" t="s">
        <v>1</v>
      </c>
      <c r="N2843" s="282" t="s">
        <v>38</v>
      </c>
      <c r="O2843" s="86"/>
      <c r="P2843" s="246">
        <f>O2843*H2843</f>
        <v>0</v>
      </c>
      <c r="Q2843" s="246">
        <v>0.0155</v>
      </c>
      <c r="R2843" s="246">
        <f>Q2843*H2843</f>
        <v>0.1395</v>
      </c>
      <c r="S2843" s="246">
        <v>0</v>
      </c>
      <c r="T2843" s="247">
        <f>S2843*H2843</f>
        <v>0</v>
      </c>
      <c r="AR2843" s="248" t="s">
        <v>609</v>
      </c>
      <c r="AT2843" s="248" t="s">
        <v>174</v>
      </c>
      <c r="AU2843" s="248" t="s">
        <v>83</v>
      </c>
      <c r="AY2843" s="17" t="s">
        <v>139</v>
      </c>
      <c r="BE2843" s="249">
        <f>IF(N2843="základní",J2843,0)</f>
        <v>0</v>
      </c>
      <c r="BF2843" s="249">
        <f>IF(N2843="snížená",J2843,0)</f>
        <v>0</v>
      </c>
      <c r="BG2843" s="249">
        <f>IF(N2843="zákl. přenesená",J2843,0)</f>
        <v>0</v>
      </c>
      <c r="BH2843" s="249">
        <f>IF(N2843="sníž. přenesená",J2843,0)</f>
        <v>0</v>
      </c>
      <c r="BI2843" s="249">
        <f>IF(N2843="nulová",J2843,0)</f>
        <v>0</v>
      </c>
      <c r="BJ2843" s="17" t="s">
        <v>81</v>
      </c>
      <c r="BK2843" s="249">
        <f>ROUND(I2843*H2843,2)</f>
        <v>0</v>
      </c>
      <c r="BL2843" s="17" t="s">
        <v>230</v>
      </c>
      <c r="BM2843" s="248" t="s">
        <v>3595</v>
      </c>
    </row>
    <row r="2844" spans="2:65" s="1" customFormat="1" ht="24" customHeight="1">
      <c r="B2844" s="38"/>
      <c r="C2844" s="273" t="s">
        <v>3596</v>
      </c>
      <c r="D2844" s="273" t="s">
        <v>174</v>
      </c>
      <c r="E2844" s="274" t="s">
        <v>3597</v>
      </c>
      <c r="F2844" s="275" t="s">
        <v>3598</v>
      </c>
      <c r="G2844" s="276" t="s">
        <v>177</v>
      </c>
      <c r="H2844" s="277">
        <v>3</v>
      </c>
      <c r="I2844" s="278"/>
      <c r="J2844" s="279">
        <f>ROUND(I2844*H2844,2)</f>
        <v>0</v>
      </c>
      <c r="K2844" s="275" t="s">
        <v>1</v>
      </c>
      <c r="L2844" s="280"/>
      <c r="M2844" s="281" t="s">
        <v>1</v>
      </c>
      <c r="N2844" s="282" t="s">
        <v>38</v>
      </c>
      <c r="O2844" s="86"/>
      <c r="P2844" s="246">
        <f>O2844*H2844</f>
        <v>0</v>
      </c>
      <c r="Q2844" s="246">
        <v>0.0155</v>
      </c>
      <c r="R2844" s="246">
        <f>Q2844*H2844</f>
        <v>0.0465</v>
      </c>
      <c r="S2844" s="246">
        <v>0</v>
      </c>
      <c r="T2844" s="247">
        <f>S2844*H2844</f>
        <v>0</v>
      </c>
      <c r="AR2844" s="248" t="s">
        <v>609</v>
      </c>
      <c r="AT2844" s="248" t="s">
        <v>174</v>
      </c>
      <c r="AU2844" s="248" t="s">
        <v>83</v>
      </c>
      <c r="AY2844" s="17" t="s">
        <v>139</v>
      </c>
      <c r="BE2844" s="249">
        <f>IF(N2844="základní",J2844,0)</f>
        <v>0</v>
      </c>
      <c r="BF2844" s="249">
        <f>IF(N2844="snížená",J2844,0)</f>
        <v>0</v>
      </c>
      <c r="BG2844" s="249">
        <f>IF(N2844="zákl. přenesená",J2844,0)</f>
        <v>0</v>
      </c>
      <c r="BH2844" s="249">
        <f>IF(N2844="sníž. přenesená",J2844,0)</f>
        <v>0</v>
      </c>
      <c r="BI2844" s="249">
        <f>IF(N2844="nulová",J2844,0)</f>
        <v>0</v>
      </c>
      <c r="BJ2844" s="17" t="s">
        <v>81</v>
      </c>
      <c r="BK2844" s="249">
        <f>ROUND(I2844*H2844,2)</f>
        <v>0</v>
      </c>
      <c r="BL2844" s="17" t="s">
        <v>230</v>
      </c>
      <c r="BM2844" s="248" t="s">
        <v>3599</v>
      </c>
    </row>
    <row r="2845" spans="2:65" s="1" customFormat="1" ht="16.5" customHeight="1">
      <c r="B2845" s="38"/>
      <c r="C2845" s="273" t="s">
        <v>3600</v>
      </c>
      <c r="D2845" s="273" t="s">
        <v>174</v>
      </c>
      <c r="E2845" s="274" t="s">
        <v>3601</v>
      </c>
      <c r="F2845" s="275" t="s">
        <v>3602</v>
      </c>
      <c r="G2845" s="276" t="s">
        <v>177</v>
      </c>
      <c r="H2845" s="277">
        <v>20</v>
      </c>
      <c r="I2845" s="278"/>
      <c r="J2845" s="279">
        <f>ROUND(I2845*H2845,2)</f>
        <v>0</v>
      </c>
      <c r="K2845" s="275" t="s">
        <v>1</v>
      </c>
      <c r="L2845" s="280"/>
      <c r="M2845" s="281" t="s">
        <v>1</v>
      </c>
      <c r="N2845" s="282" t="s">
        <v>38</v>
      </c>
      <c r="O2845" s="86"/>
      <c r="P2845" s="246">
        <f>O2845*H2845</f>
        <v>0</v>
      </c>
      <c r="Q2845" s="246">
        <v>0.011</v>
      </c>
      <c r="R2845" s="246">
        <f>Q2845*H2845</f>
        <v>0.21999999999999997</v>
      </c>
      <c r="S2845" s="246">
        <v>0</v>
      </c>
      <c r="T2845" s="247">
        <f>S2845*H2845</f>
        <v>0</v>
      </c>
      <c r="AR2845" s="248" t="s">
        <v>609</v>
      </c>
      <c r="AT2845" s="248" t="s">
        <v>174</v>
      </c>
      <c r="AU2845" s="248" t="s">
        <v>83</v>
      </c>
      <c r="AY2845" s="17" t="s">
        <v>139</v>
      </c>
      <c r="BE2845" s="249">
        <f>IF(N2845="základní",J2845,0)</f>
        <v>0</v>
      </c>
      <c r="BF2845" s="249">
        <f>IF(N2845="snížená",J2845,0)</f>
        <v>0</v>
      </c>
      <c r="BG2845" s="249">
        <f>IF(N2845="zákl. přenesená",J2845,0)</f>
        <v>0</v>
      </c>
      <c r="BH2845" s="249">
        <f>IF(N2845="sníž. přenesená",J2845,0)</f>
        <v>0</v>
      </c>
      <c r="BI2845" s="249">
        <f>IF(N2845="nulová",J2845,0)</f>
        <v>0</v>
      </c>
      <c r="BJ2845" s="17" t="s">
        <v>81</v>
      </c>
      <c r="BK2845" s="249">
        <f>ROUND(I2845*H2845,2)</f>
        <v>0</v>
      </c>
      <c r="BL2845" s="17" t="s">
        <v>230</v>
      </c>
      <c r="BM2845" s="248" t="s">
        <v>3603</v>
      </c>
    </row>
    <row r="2846" spans="2:51" s="12" customFormat="1" ht="12">
      <c r="B2846" s="250"/>
      <c r="C2846" s="251"/>
      <c r="D2846" s="252" t="s">
        <v>148</v>
      </c>
      <c r="E2846" s="253" t="s">
        <v>1</v>
      </c>
      <c r="F2846" s="254" t="s">
        <v>3186</v>
      </c>
      <c r="G2846" s="251"/>
      <c r="H2846" s="255">
        <v>9</v>
      </c>
      <c r="I2846" s="256"/>
      <c r="J2846" s="251"/>
      <c r="K2846" s="251"/>
      <c r="L2846" s="257"/>
      <c r="M2846" s="258"/>
      <c r="N2846" s="259"/>
      <c r="O2846" s="259"/>
      <c r="P2846" s="259"/>
      <c r="Q2846" s="259"/>
      <c r="R2846" s="259"/>
      <c r="S2846" s="259"/>
      <c r="T2846" s="260"/>
      <c r="AT2846" s="261" t="s">
        <v>148</v>
      </c>
      <c r="AU2846" s="261" t="s">
        <v>83</v>
      </c>
      <c r="AV2846" s="12" t="s">
        <v>83</v>
      </c>
      <c r="AW2846" s="12" t="s">
        <v>30</v>
      </c>
      <c r="AX2846" s="12" t="s">
        <v>73</v>
      </c>
      <c r="AY2846" s="261" t="s">
        <v>139</v>
      </c>
    </row>
    <row r="2847" spans="2:51" s="12" customFormat="1" ht="12">
      <c r="B2847" s="250"/>
      <c r="C2847" s="251"/>
      <c r="D2847" s="252" t="s">
        <v>148</v>
      </c>
      <c r="E2847" s="253" t="s">
        <v>1</v>
      </c>
      <c r="F2847" s="254" t="s">
        <v>3187</v>
      </c>
      <c r="G2847" s="251"/>
      <c r="H2847" s="255">
        <v>3</v>
      </c>
      <c r="I2847" s="256"/>
      <c r="J2847" s="251"/>
      <c r="K2847" s="251"/>
      <c r="L2847" s="257"/>
      <c r="M2847" s="258"/>
      <c r="N2847" s="259"/>
      <c r="O2847" s="259"/>
      <c r="P2847" s="259"/>
      <c r="Q2847" s="259"/>
      <c r="R2847" s="259"/>
      <c r="S2847" s="259"/>
      <c r="T2847" s="260"/>
      <c r="AT2847" s="261" t="s">
        <v>148</v>
      </c>
      <c r="AU2847" s="261" t="s">
        <v>83</v>
      </c>
      <c r="AV2847" s="12" t="s">
        <v>83</v>
      </c>
      <c r="AW2847" s="12" t="s">
        <v>30</v>
      </c>
      <c r="AX2847" s="12" t="s">
        <v>73</v>
      </c>
      <c r="AY2847" s="261" t="s">
        <v>139</v>
      </c>
    </row>
    <row r="2848" spans="2:51" s="12" customFormat="1" ht="12">
      <c r="B2848" s="250"/>
      <c r="C2848" s="251"/>
      <c r="D2848" s="252" t="s">
        <v>148</v>
      </c>
      <c r="E2848" s="253" t="s">
        <v>1</v>
      </c>
      <c r="F2848" s="254" t="s">
        <v>3604</v>
      </c>
      <c r="G2848" s="251"/>
      <c r="H2848" s="255">
        <v>8</v>
      </c>
      <c r="I2848" s="256"/>
      <c r="J2848" s="251"/>
      <c r="K2848" s="251"/>
      <c r="L2848" s="257"/>
      <c r="M2848" s="258"/>
      <c r="N2848" s="259"/>
      <c r="O2848" s="259"/>
      <c r="P2848" s="259"/>
      <c r="Q2848" s="259"/>
      <c r="R2848" s="259"/>
      <c r="S2848" s="259"/>
      <c r="T2848" s="260"/>
      <c r="AT2848" s="261" t="s">
        <v>148</v>
      </c>
      <c r="AU2848" s="261" t="s">
        <v>83</v>
      </c>
      <c r="AV2848" s="12" t="s">
        <v>83</v>
      </c>
      <c r="AW2848" s="12" t="s">
        <v>30</v>
      </c>
      <c r="AX2848" s="12" t="s">
        <v>73</v>
      </c>
      <c r="AY2848" s="261" t="s">
        <v>139</v>
      </c>
    </row>
    <row r="2849" spans="2:51" s="13" customFormat="1" ht="12">
      <c r="B2849" s="262"/>
      <c r="C2849" s="263"/>
      <c r="D2849" s="252" t="s">
        <v>148</v>
      </c>
      <c r="E2849" s="264" t="s">
        <v>1</v>
      </c>
      <c r="F2849" s="265" t="s">
        <v>150</v>
      </c>
      <c r="G2849" s="263"/>
      <c r="H2849" s="266">
        <v>20</v>
      </c>
      <c r="I2849" s="267"/>
      <c r="J2849" s="263"/>
      <c r="K2849" s="263"/>
      <c r="L2849" s="268"/>
      <c r="M2849" s="269"/>
      <c r="N2849" s="270"/>
      <c r="O2849" s="270"/>
      <c r="P2849" s="270"/>
      <c r="Q2849" s="270"/>
      <c r="R2849" s="270"/>
      <c r="S2849" s="270"/>
      <c r="T2849" s="271"/>
      <c r="AT2849" s="272" t="s">
        <v>148</v>
      </c>
      <c r="AU2849" s="272" t="s">
        <v>83</v>
      </c>
      <c r="AV2849" s="13" t="s">
        <v>146</v>
      </c>
      <c r="AW2849" s="13" t="s">
        <v>30</v>
      </c>
      <c r="AX2849" s="13" t="s">
        <v>81</v>
      </c>
      <c r="AY2849" s="272" t="s">
        <v>139</v>
      </c>
    </row>
    <row r="2850" spans="2:65" s="1" customFormat="1" ht="16.5" customHeight="1">
      <c r="B2850" s="38"/>
      <c r="C2850" s="237" t="s">
        <v>3605</v>
      </c>
      <c r="D2850" s="237" t="s">
        <v>141</v>
      </c>
      <c r="E2850" s="238" t="s">
        <v>3606</v>
      </c>
      <c r="F2850" s="239" t="s">
        <v>3607</v>
      </c>
      <c r="G2850" s="240" t="s">
        <v>229</v>
      </c>
      <c r="H2850" s="241">
        <v>3</v>
      </c>
      <c r="I2850" s="242"/>
      <c r="J2850" s="243">
        <f>ROUND(I2850*H2850,2)</f>
        <v>0</v>
      </c>
      <c r="K2850" s="239" t="s">
        <v>1</v>
      </c>
      <c r="L2850" s="43"/>
      <c r="M2850" s="244" t="s">
        <v>1</v>
      </c>
      <c r="N2850" s="245" t="s">
        <v>38</v>
      </c>
      <c r="O2850" s="86"/>
      <c r="P2850" s="246">
        <f>O2850*H2850</f>
        <v>0</v>
      </c>
      <c r="Q2850" s="246">
        <v>0</v>
      </c>
      <c r="R2850" s="246">
        <f>Q2850*H2850</f>
        <v>0</v>
      </c>
      <c r="S2850" s="246">
        <v>0</v>
      </c>
      <c r="T2850" s="247">
        <f>S2850*H2850</f>
        <v>0</v>
      </c>
      <c r="AR2850" s="248" t="s">
        <v>230</v>
      </c>
      <c r="AT2850" s="248" t="s">
        <v>141</v>
      </c>
      <c r="AU2850" s="248" t="s">
        <v>83</v>
      </c>
      <c r="AY2850" s="17" t="s">
        <v>139</v>
      </c>
      <c r="BE2850" s="249">
        <f>IF(N2850="základní",J2850,0)</f>
        <v>0</v>
      </c>
      <c r="BF2850" s="249">
        <f>IF(N2850="snížená",J2850,0)</f>
        <v>0</v>
      </c>
      <c r="BG2850" s="249">
        <f>IF(N2850="zákl. přenesená",J2850,0)</f>
        <v>0</v>
      </c>
      <c r="BH2850" s="249">
        <f>IF(N2850="sníž. přenesená",J2850,0)</f>
        <v>0</v>
      </c>
      <c r="BI2850" s="249">
        <f>IF(N2850="nulová",J2850,0)</f>
        <v>0</v>
      </c>
      <c r="BJ2850" s="17" t="s">
        <v>81</v>
      </c>
      <c r="BK2850" s="249">
        <f>ROUND(I2850*H2850,2)</f>
        <v>0</v>
      </c>
      <c r="BL2850" s="17" t="s">
        <v>230</v>
      </c>
      <c r="BM2850" s="248" t="s">
        <v>3608</v>
      </c>
    </row>
    <row r="2851" spans="2:65" s="1" customFormat="1" ht="24" customHeight="1">
      <c r="B2851" s="38"/>
      <c r="C2851" s="237" t="s">
        <v>3609</v>
      </c>
      <c r="D2851" s="237" t="s">
        <v>141</v>
      </c>
      <c r="E2851" s="238" t="s">
        <v>3610</v>
      </c>
      <c r="F2851" s="239" t="s">
        <v>3611</v>
      </c>
      <c r="G2851" s="240" t="s">
        <v>229</v>
      </c>
      <c r="H2851" s="241">
        <v>2</v>
      </c>
      <c r="I2851" s="242"/>
      <c r="J2851" s="243">
        <f>ROUND(I2851*H2851,2)</f>
        <v>0</v>
      </c>
      <c r="K2851" s="239" t="s">
        <v>145</v>
      </c>
      <c r="L2851" s="43"/>
      <c r="M2851" s="244" t="s">
        <v>1</v>
      </c>
      <c r="N2851" s="245" t="s">
        <v>38</v>
      </c>
      <c r="O2851" s="86"/>
      <c r="P2851" s="246">
        <f>O2851*H2851</f>
        <v>0</v>
      </c>
      <c r="Q2851" s="246">
        <v>0.03025</v>
      </c>
      <c r="R2851" s="246">
        <f>Q2851*H2851</f>
        <v>0.0605</v>
      </c>
      <c r="S2851" s="246">
        <v>0</v>
      </c>
      <c r="T2851" s="247">
        <f>S2851*H2851</f>
        <v>0</v>
      </c>
      <c r="AR2851" s="248" t="s">
        <v>230</v>
      </c>
      <c r="AT2851" s="248" t="s">
        <v>141</v>
      </c>
      <c r="AU2851" s="248" t="s">
        <v>83</v>
      </c>
      <c r="AY2851" s="17" t="s">
        <v>139</v>
      </c>
      <c r="BE2851" s="249">
        <f>IF(N2851="základní",J2851,0)</f>
        <v>0</v>
      </c>
      <c r="BF2851" s="249">
        <f>IF(N2851="snížená",J2851,0)</f>
        <v>0</v>
      </c>
      <c r="BG2851" s="249">
        <f>IF(N2851="zákl. přenesená",J2851,0)</f>
        <v>0</v>
      </c>
      <c r="BH2851" s="249">
        <f>IF(N2851="sníž. přenesená",J2851,0)</f>
        <v>0</v>
      </c>
      <c r="BI2851" s="249">
        <f>IF(N2851="nulová",J2851,0)</f>
        <v>0</v>
      </c>
      <c r="BJ2851" s="17" t="s">
        <v>81</v>
      </c>
      <c r="BK2851" s="249">
        <f>ROUND(I2851*H2851,2)</f>
        <v>0</v>
      </c>
      <c r="BL2851" s="17" t="s">
        <v>230</v>
      </c>
      <c r="BM2851" s="248" t="s">
        <v>3612</v>
      </c>
    </row>
    <row r="2852" spans="2:65" s="1" customFormat="1" ht="24" customHeight="1">
      <c r="B2852" s="38"/>
      <c r="C2852" s="237" t="s">
        <v>3613</v>
      </c>
      <c r="D2852" s="237" t="s">
        <v>141</v>
      </c>
      <c r="E2852" s="238" t="s">
        <v>3614</v>
      </c>
      <c r="F2852" s="239" t="s">
        <v>3615</v>
      </c>
      <c r="G2852" s="240" t="s">
        <v>229</v>
      </c>
      <c r="H2852" s="241">
        <v>2</v>
      </c>
      <c r="I2852" s="242"/>
      <c r="J2852" s="243">
        <f>ROUND(I2852*H2852,2)</f>
        <v>0</v>
      </c>
      <c r="K2852" s="239" t="s">
        <v>145</v>
      </c>
      <c r="L2852" s="43"/>
      <c r="M2852" s="244" t="s">
        <v>1</v>
      </c>
      <c r="N2852" s="245" t="s">
        <v>38</v>
      </c>
      <c r="O2852" s="86"/>
      <c r="P2852" s="246">
        <f>O2852*H2852</f>
        <v>0</v>
      </c>
      <c r="Q2852" s="246">
        <v>0.03625</v>
      </c>
      <c r="R2852" s="246">
        <f>Q2852*H2852</f>
        <v>0.0725</v>
      </c>
      <c r="S2852" s="246">
        <v>0</v>
      </c>
      <c r="T2852" s="247">
        <f>S2852*H2852</f>
        <v>0</v>
      </c>
      <c r="AR2852" s="248" t="s">
        <v>230</v>
      </c>
      <c r="AT2852" s="248" t="s">
        <v>141</v>
      </c>
      <c r="AU2852" s="248" t="s">
        <v>83</v>
      </c>
      <c r="AY2852" s="17" t="s">
        <v>139</v>
      </c>
      <c r="BE2852" s="249">
        <f>IF(N2852="základní",J2852,0)</f>
        <v>0</v>
      </c>
      <c r="BF2852" s="249">
        <f>IF(N2852="snížená",J2852,0)</f>
        <v>0</v>
      </c>
      <c r="BG2852" s="249">
        <f>IF(N2852="zákl. přenesená",J2852,0)</f>
        <v>0</v>
      </c>
      <c r="BH2852" s="249">
        <f>IF(N2852="sníž. přenesená",J2852,0)</f>
        <v>0</v>
      </c>
      <c r="BI2852" s="249">
        <f>IF(N2852="nulová",J2852,0)</f>
        <v>0</v>
      </c>
      <c r="BJ2852" s="17" t="s">
        <v>81</v>
      </c>
      <c r="BK2852" s="249">
        <f>ROUND(I2852*H2852,2)</f>
        <v>0</v>
      </c>
      <c r="BL2852" s="17" t="s">
        <v>230</v>
      </c>
      <c r="BM2852" s="248" t="s">
        <v>3616</v>
      </c>
    </row>
    <row r="2853" spans="2:65" s="1" customFormat="1" ht="16.5" customHeight="1">
      <c r="B2853" s="38"/>
      <c r="C2853" s="237" t="s">
        <v>3617</v>
      </c>
      <c r="D2853" s="237" t="s">
        <v>141</v>
      </c>
      <c r="E2853" s="238" t="s">
        <v>3618</v>
      </c>
      <c r="F2853" s="239" t="s">
        <v>3619</v>
      </c>
      <c r="G2853" s="240" t="s">
        <v>229</v>
      </c>
      <c r="H2853" s="241">
        <v>51</v>
      </c>
      <c r="I2853" s="242"/>
      <c r="J2853" s="243">
        <f>ROUND(I2853*H2853,2)</f>
        <v>0</v>
      </c>
      <c r="K2853" s="239" t="s">
        <v>1</v>
      </c>
      <c r="L2853" s="43"/>
      <c r="M2853" s="244" t="s">
        <v>1</v>
      </c>
      <c r="N2853" s="245" t="s">
        <v>38</v>
      </c>
      <c r="O2853" s="86"/>
      <c r="P2853" s="246">
        <f>O2853*H2853</f>
        <v>0</v>
      </c>
      <c r="Q2853" s="246">
        <v>0</v>
      </c>
      <c r="R2853" s="246">
        <f>Q2853*H2853</f>
        <v>0</v>
      </c>
      <c r="S2853" s="246">
        <v>0</v>
      </c>
      <c r="T2853" s="247">
        <f>S2853*H2853</f>
        <v>0</v>
      </c>
      <c r="AR2853" s="248" t="s">
        <v>230</v>
      </c>
      <c r="AT2853" s="248" t="s">
        <v>141</v>
      </c>
      <c r="AU2853" s="248" t="s">
        <v>83</v>
      </c>
      <c r="AY2853" s="17" t="s">
        <v>139</v>
      </c>
      <c r="BE2853" s="249">
        <f>IF(N2853="základní",J2853,0)</f>
        <v>0</v>
      </c>
      <c r="BF2853" s="249">
        <f>IF(N2853="snížená",J2853,0)</f>
        <v>0</v>
      </c>
      <c r="BG2853" s="249">
        <f>IF(N2853="zákl. přenesená",J2853,0)</f>
        <v>0</v>
      </c>
      <c r="BH2853" s="249">
        <f>IF(N2853="sníž. přenesená",J2853,0)</f>
        <v>0</v>
      </c>
      <c r="BI2853" s="249">
        <f>IF(N2853="nulová",J2853,0)</f>
        <v>0</v>
      </c>
      <c r="BJ2853" s="17" t="s">
        <v>81</v>
      </c>
      <c r="BK2853" s="249">
        <f>ROUND(I2853*H2853,2)</f>
        <v>0</v>
      </c>
      <c r="BL2853" s="17" t="s">
        <v>230</v>
      </c>
      <c r="BM2853" s="248" t="s">
        <v>3620</v>
      </c>
    </row>
    <row r="2854" spans="2:51" s="12" customFormat="1" ht="12">
      <c r="B2854" s="250"/>
      <c r="C2854" s="251"/>
      <c r="D2854" s="252" t="s">
        <v>148</v>
      </c>
      <c r="E2854" s="253" t="s">
        <v>1</v>
      </c>
      <c r="F2854" s="254" t="s">
        <v>3372</v>
      </c>
      <c r="G2854" s="251"/>
      <c r="H2854" s="255">
        <v>18</v>
      </c>
      <c r="I2854" s="256"/>
      <c r="J2854" s="251"/>
      <c r="K2854" s="251"/>
      <c r="L2854" s="257"/>
      <c r="M2854" s="258"/>
      <c r="N2854" s="259"/>
      <c r="O2854" s="259"/>
      <c r="P2854" s="259"/>
      <c r="Q2854" s="259"/>
      <c r="R2854" s="259"/>
      <c r="S2854" s="259"/>
      <c r="T2854" s="260"/>
      <c r="AT2854" s="261" t="s">
        <v>148</v>
      </c>
      <c r="AU2854" s="261" t="s">
        <v>83</v>
      </c>
      <c r="AV2854" s="12" t="s">
        <v>83</v>
      </c>
      <c r="AW2854" s="12" t="s">
        <v>30</v>
      </c>
      <c r="AX2854" s="12" t="s">
        <v>73</v>
      </c>
      <c r="AY2854" s="261" t="s">
        <v>139</v>
      </c>
    </row>
    <row r="2855" spans="2:51" s="12" customFormat="1" ht="12">
      <c r="B2855" s="250"/>
      <c r="C2855" s="251"/>
      <c r="D2855" s="252" t="s">
        <v>148</v>
      </c>
      <c r="E2855" s="253" t="s">
        <v>1</v>
      </c>
      <c r="F2855" s="254" t="s">
        <v>3373</v>
      </c>
      <c r="G2855" s="251"/>
      <c r="H2855" s="255">
        <v>6</v>
      </c>
      <c r="I2855" s="256"/>
      <c r="J2855" s="251"/>
      <c r="K2855" s="251"/>
      <c r="L2855" s="257"/>
      <c r="M2855" s="258"/>
      <c r="N2855" s="259"/>
      <c r="O2855" s="259"/>
      <c r="P2855" s="259"/>
      <c r="Q2855" s="259"/>
      <c r="R2855" s="259"/>
      <c r="S2855" s="259"/>
      <c r="T2855" s="260"/>
      <c r="AT2855" s="261" t="s">
        <v>148</v>
      </c>
      <c r="AU2855" s="261" t="s">
        <v>83</v>
      </c>
      <c r="AV2855" s="12" t="s">
        <v>83</v>
      </c>
      <c r="AW2855" s="12" t="s">
        <v>30</v>
      </c>
      <c r="AX2855" s="12" t="s">
        <v>73</v>
      </c>
      <c r="AY2855" s="261" t="s">
        <v>139</v>
      </c>
    </row>
    <row r="2856" spans="2:51" s="12" customFormat="1" ht="12">
      <c r="B2856" s="250"/>
      <c r="C2856" s="251"/>
      <c r="D2856" s="252" t="s">
        <v>148</v>
      </c>
      <c r="E2856" s="253" t="s">
        <v>1</v>
      </c>
      <c r="F2856" s="254" t="s">
        <v>3374</v>
      </c>
      <c r="G2856" s="251"/>
      <c r="H2856" s="255">
        <v>16</v>
      </c>
      <c r="I2856" s="256"/>
      <c r="J2856" s="251"/>
      <c r="K2856" s="251"/>
      <c r="L2856" s="257"/>
      <c r="M2856" s="258"/>
      <c r="N2856" s="259"/>
      <c r="O2856" s="259"/>
      <c r="P2856" s="259"/>
      <c r="Q2856" s="259"/>
      <c r="R2856" s="259"/>
      <c r="S2856" s="259"/>
      <c r="T2856" s="260"/>
      <c r="AT2856" s="261" t="s">
        <v>148</v>
      </c>
      <c r="AU2856" s="261" t="s">
        <v>83</v>
      </c>
      <c r="AV2856" s="12" t="s">
        <v>83</v>
      </c>
      <c r="AW2856" s="12" t="s">
        <v>30</v>
      </c>
      <c r="AX2856" s="12" t="s">
        <v>73</v>
      </c>
      <c r="AY2856" s="261" t="s">
        <v>139</v>
      </c>
    </row>
    <row r="2857" spans="2:51" s="12" customFormat="1" ht="12">
      <c r="B2857" s="250"/>
      <c r="C2857" s="251"/>
      <c r="D2857" s="252" t="s">
        <v>148</v>
      </c>
      <c r="E2857" s="253" t="s">
        <v>1</v>
      </c>
      <c r="F2857" s="254" t="s">
        <v>3197</v>
      </c>
      <c r="G2857" s="251"/>
      <c r="H2857" s="255">
        <v>11</v>
      </c>
      <c r="I2857" s="256"/>
      <c r="J2857" s="251"/>
      <c r="K2857" s="251"/>
      <c r="L2857" s="257"/>
      <c r="M2857" s="258"/>
      <c r="N2857" s="259"/>
      <c r="O2857" s="259"/>
      <c r="P2857" s="259"/>
      <c r="Q2857" s="259"/>
      <c r="R2857" s="259"/>
      <c r="S2857" s="259"/>
      <c r="T2857" s="260"/>
      <c r="AT2857" s="261" t="s">
        <v>148</v>
      </c>
      <c r="AU2857" s="261" t="s">
        <v>83</v>
      </c>
      <c r="AV2857" s="12" t="s">
        <v>83</v>
      </c>
      <c r="AW2857" s="12" t="s">
        <v>30</v>
      </c>
      <c r="AX2857" s="12" t="s">
        <v>73</v>
      </c>
      <c r="AY2857" s="261" t="s">
        <v>139</v>
      </c>
    </row>
    <row r="2858" spans="2:51" s="13" customFormat="1" ht="12">
      <c r="B2858" s="262"/>
      <c r="C2858" s="263"/>
      <c r="D2858" s="252" t="s">
        <v>148</v>
      </c>
      <c r="E2858" s="264" t="s">
        <v>1</v>
      </c>
      <c r="F2858" s="265" t="s">
        <v>150</v>
      </c>
      <c r="G2858" s="263"/>
      <c r="H2858" s="266">
        <v>51</v>
      </c>
      <c r="I2858" s="267"/>
      <c r="J2858" s="263"/>
      <c r="K2858" s="263"/>
      <c r="L2858" s="268"/>
      <c r="M2858" s="269"/>
      <c r="N2858" s="270"/>
      <c r="O2858" s="270"/>
      <c r="P2858" s="270"/>
      <c r="Q2858" s="270"/>
      <c r="R2858" s="270"/>
      <c r="S2858" s="270"/>
      <c r="T2858" s="271"/>
      <c r="AT2858" s="272" t="s">
        <v>148</v>
      </c>
      <c r="AU2858" s="272" t="s">
        <v>83</v>
      </c>
      <c r="AV2858" s="13" t="s">
        <v>146</v>
      </c>
      <c r="AW2858" s="13" t="s">
        <v>30</v>
      </c>
      <c r="AX2858" s="13" t="s">
        <v>81</v>
      </c>
      <c r="AY2858" s="272" t="s">
        <v>139</v>
      </c>
    </row>
    <row r="2859" spans="2:65" s="1" customFormat="1" ht="24" customHeight="1">
      <c r="B2859" s="38"/>
      <c r="C2859" s="237" t="s">
        <v>3621</v>
      </c>
      <c r="D2859" s="237" t="s">
        <v>141</v>
      </c>
      <c r="E2859" s="238" t="s">
        <v>3622</v>
      </c>
      <c r="F2859" s="239" t="s">
        <v>3623</v>
      </c>
      <c r="G2859" s="240" t="s">
        <v>229</v>
      </c>
      <c r="H2859" s="241">
        <v>25</v>
      </c>
      <c r="I2859" s="242"/>
      <c r="J2859" s="243">
        <f>ROUND(I2859*H2859,2)</f>
        <v>0</v>
      </c>
      <c r="K2859" s="239" t="s">
        <v>1</v>
      </c>
      <c r="L2859" s="43"/>
      <c r="M2859" s="244" t="s">
        <v>1</v>
      </c>
      <c r="N2859" s="245" t="s">
        <v>38</v>
      </c>
      <c r="O2859" s="86"/>
      <c r="P2859" s="246">
        <f>O2859*H2859</f>
        <v>0</v>
      </c>
      <c r="Q2859" s="246">
        <v>0.0003</v>
      </c>
      <c r="R2859" s="246">
        <f>Q2859*H2859</f>
        <v>0.0075</v>
      </c>
      <c r="S2859" s="246">
        <v>0</v>
      </c>
      <c r="T2859" s="247">
        <f>S2859*H2859</f>
        <v>0</v>
      </c>
      <c r="AR2859" s="248" t="s">
        <v>230</v>
      </c>
      <c r="AT2859" s="248" t="s">
        <v>141</v>
      </c>
      <c r="AU2859" s="248" t="s">
        <v>83</v>
      </c>
      <c r="AY2859" s="17" t="s">
        <v>139</v>
      </c>
      <c r="BE2859" s="249">
        <f>IF(N2859="základní",J2859,0)</f>
        <v>0</v>
      </c>
      <c r="BF2859" s="249">
        <f>IF(N2859="snížená",J2859,0)</f>
        <v>0</v>
      </c>
      <c r="BG2859" s="249">
        <f>IF(N2859="zákl. přenesená",J2859,0)</f>
        <v>0</v>
      </c>
      <c r="BH2859" s="249">
        <f>IF(N2859="sníž. přenesená",J2859,0)</f>
        <v>0</v>
      </c>
      <c r="BI2859" s="249">
        <f>IF(N2859="nulová",J2859,0)</f>
        <v>0</v>
      </c>
      <c r="BJ2859" s="17" t="s">
        <v>81</v>
      </c>
      <c r="BK2859" s="249">
        <f>ROUND(I2859*H2859,2)</f>
        <v>0</v>
      </c>
      <c r="BL2859" s="17" t="s">
        <v>230</v>
      </c>
      <c r="BM2859" s="248" t="s">
        <v>3624</v>
      </c>
    </row>
    <row r="2860" spans="2:51" s="12" customFormat="1" ht="12">
      <c r="B2860" s="250"/>
      <c r="C2860" s="251"/>
      <c r="D2860" s="252" t="s">
        <v>148</v>
      </c>
      <c r="E2860" s="253" t="s">
        <v>1</v>
      </c>
      <c r="F2860" s="254" t="s">
        <v>3203</v>
      </c>
      <c r="G2860" s="251"/>
      <c r="H2860" s="255">
        <v>22</v>
      </c>
      <c r="I2860" s="256"/>
      <c r="J2860" s="251"/>
      <c r="K2860" s="251"/>
      <c r="L2860" s="257"/>
      <c r="M2860" s="258"/>
      <c r="N2860" s="259"/>
      <c r="O2860" s="259"/>
      <c r="P2860" s="259"/>
      <c r="Q2860" s="259"/>
      <c r="R2860" s="259"/>
      <c r="S2860" s="259"/>
      <c r="T2860" s="260"/>
      <c r="AT2860" s="261" t="s">
        <v>148</v>
      </c>
      <c r="AU2860" s="261" t="s">
        <v>83</v>
      </c>
      <c r="AV2860" s="12" t="s">
        <v>83</v>
      </c>
      <c r="AW2860" s="12" t="s">
        <v>30</v>
      </c>
      <c r="AX2860" s="12" t="s">
        <v>73</v>
      </c>
      <c r="AY2860" s="261" t="s">
        <v>139</v>
      </c>
    </row>
    <row r="2861" spans="2:51" s="12" customFormat="1" ht="12">
      <c r="B2861" s="250"/>
      <c r="C2861" s="251"/>
      <c r="D2861" s="252" t="s">
        <v>148</v>
      </c>
      <c r="E2861" s="253" t="s">
        <v>1</v>
      </c>
      <c r="F2861" s="254" t="s">
        <v>3204</v>
      </c>
      <c r="G2861" s="251"/>
      <c r="H2861" s="255">
        <v>3</v>
      </c>
      <c r="I2861" s="256"/>
      <c r="J2861" s="251"/>
      <c r="K2861" s="251"/>
      <c r="L2861" s="257"/>
      <c r="M2861" s="258"/>
      <c r="N2861" s="259"/>
      <c r="O2861" s="259"/>
      <c r="P2861" s="259"/>
      <c r="Q2861" s="259"/>
      <c r="R2861" s="259"/>
      <c r="S2861" s="259"/>
      <c r="T2861" s="260"/>
      <c r="AT2861" s="261" t="s">
        <v>148</v>
      </c>
      <c r="AU2861" s="261" t="s">
        <v>83</v>
      </c>
      <c r="AV2861" s="12" t="s">
        <v>83</v>
      </c>
      <c r="AW2861" s="12" t="s">
        <v>30</v>
      </c>
      <c r="AX2861" s="12" t="s">
        <v>73</v>
      </c>
      <c r="AY2861" s="261" t="s">
        <v>139</v>
      </c>
    </row>
    <row r="2862" spans="2:51" s="13" customFormat="1" ht="12">
      <c r="B2862" s="262"/>
      <c r="C2862" s="263"/>
      <c r="D2862" s="252" t="s">
        <v>148</v>
      </c>
      <c r="E2862" s="264" t="s">
        <v>1</v>
      </c>
      <c r="F2862" s="265" t="s">
        <v>150</v>
      </c>
      <c r="G2862" s="263"/>
      <c r="H2862" s="266">
        <v>25</v>
      </c>
      <c r="I2862" s="267"/>
      <c r="J2862" s="263"/>
      <c r="K2862" s="263"/>
      <c r="L2862" s="268"/>
      <c r="M2862" s="269"/>
      <c r="N2862" s="270"/>
      <c r="O2862" s="270"/>
      <c r="P2862" s="270"/>
      <c r="Q2862" s="270"/>
      <c r="R2862" s="270"/>
      <c r="S2862" s="270"/>
      <c r="T2862" s="271"/>
      <c r="AT2862" s="272" t="s">
        <v>148</v>
      </c>
      <c r="AU2862" s="272" t="s">
        <v>83</v>
      </c>
      <c r="AV2862" s="13" t="s">
        <v>146</v>
      </c>
      <c r="AW2862" s="13" t="s">
        <v>30</v>
      </c>
      <c r="AX2862" s="13" t="s">
        <v>81</v>
      </c>
      <c r="AY2862" s="272" t="s">
        <v>139</v>
      </c>
    </row>
    <row r="2863" spans="2:65" s="1" customFormat="1" ht="24" customHeight="1">
      <c r="B2863" s="38"/>
      <c r="C2863" s="237" t="s">
        <v>3625</v>
      </c>
      <c r="D2863" s="237" t="s">
        <v>141</v>
      </c>
      <c r="E2863" s="238" t="s">
        <v>3626</v>
      </c>
      <c r="F2863" s="239" t="s">
        <v>3627</v>
      </c>
      <c r="G2863" s="240" t="s">
        <v>229</v>
      </c>
      <c r="H2863" s="241">
        <v>3</v>
      </c>
      <c r="I2863" s="242"/>
      <c r="J2863" s="243">
        <f>ROUND(I2863*H2863,2)</f>
        <v>0</v>
      </c>
      <c r="K2863" s="239" t="s">
        <v>1</v>
      </c>
      <c r="L2863" s="43"/>
      <c r="M2863" s="244" t="s">
        <v>1</v>
      </c>
      <c r="N2863" s="245" t="s">
        <v>38</v>
      </c>
      <c r="O2863" s="86"/>
      <c r="P2863" s="246">
        <f>O2863*H2863</f>
        <v>0</v>
      </c>
      <c r="Q2863" s="246">
        <v>0</v>
      </c>
      <c r="R2863" s="246">
        <f>Q2863*H2863</f>
        <v>0</v>
      </c>
      <c r="S2863" s="246">
        <v>0</v>
      </c>
      <c r="T2863" s="247">
        <f>S2863*H2863</f>
        <v>0</v>
      </c>
      <c r="AR2863" s="248" t="s">
        <v>230</v>
      </c>
      <c r="AT2863" s="248" t="s">
        <v>141</v>
      </c>
      <c r="AU2863" s="248" t="s">
        <v>83</v>
      </c>
      <c r="AY2863" s="17" t="s">
        <v>139</v>
      </c>
      <c r="BE2863" s="249">
        <f>IF(N2863="základní",J2863,0)</f>
        <v>0</v>
      </c>
      <c r="BF2863" s="249">
        <f>IF(N2863="snížená",J2863,0)</f>
        <v>0</v>
      </c>
      <c r="BG2863" s="249">
        <f>IF(N2863="zákl. přenesená",J2863,0)</f>
        <v>0</v>
      </c>
      <c r="BH2863" s="249">
        <f>IF(N2863="sníž. přenesená",J2863,0)</f>
        <v>0</v>
      </c>
      <c r="BI2863" s="249">
        <f>IF(N2863="nulová",J2863,0)</f>
        <v>0</v>
      </c>
      <c r="BJ2863" s="17" t="s">
        <v>81</v>
      </c>
      <c r="BK2863" s="249">
        <f>ROUND(I2863*H2863,2)</f>
        <v>0</v>
      </c>
      <c r="BL2863" s="17" t="s">
        <v>230</v>
      </c>
      <c r="BM2863" s="248" t="s">
        <v>3628</v>
      </c>
    </row>
    <row r="2864" spans="2:65" s="1" customFormat="1" ht="16.5" customHeight="1">
      <c r="B2864" s="38"/>
      <c r="C2864" s="237" t="s">
        <v>3629</v>
      </c>
      <c r="D2864" s="237" t="s">
        <v>141</v>
      </c>
      <c r="E2864" s="238" t="s">
        <v>3630</v>
      </c>
      <c r="F2864" s="239" t="s">
        <v>3631</v>
      </c>
      <c r="G2864" s="240" t="s">
        <v>177</v>
      </c>
      <c r="H2864" s="241">
        <v>20</v>
      </c>
      <c r="I2864" s="242"/>
      <c r="J2864" s="243">
        <f>ROUND(I2864*H2864,2)</f>
        <v>0</v>
      </c>
      <c r="K2864" s="239" t="s">
        <v>145</v>
      </c>
      <c r="L2864" s="43"/>
      <c r="M2864" s="244" t="s">
        <v>1</v>
      </c>
      <c r="N2864" s="245" t="s">
        <v>38</v>
      </c>
      <c r="O2864" s="86"/>
      <c r="P2864" s="246">
        <f>O2864*H2864</f>
        <v>0</v>
      </c>
      <c r="Q2864" s="246">
        <v>4E-05</v>
      </c>
      <c r="R2864" s="246">
        <f>Q2864*H2864</f>
        <v>0.0008</v>
      </c>
      <c r="S2864" s="246">
        <v>0</v>
      </c>
      <c r="T2864" s="247">
        <f>S2864*H2864</f>
        <v>0</v>
      </c>
      <c r="AR2864" s="248" t="s">
        <v>230</v>
      </c>
      <c r="AT2864" s="248" t="s">
        <v>141</v>
      </c>
      <c r="AU2864" s="248" t="s">
        <v>83</v>
      </c>
      <c r="AY2864" s="17" t="s">
        <v>139</v>
      </c>
      <c r="BE2864" s="249">
        <f>IF(N2864="základní",J2864,0)</f>
        <v>0</v>
      </c>
      <c r="BF2864" s="249">
        <f>IF(N2864="snížená",J2864,0)</f>
        <v>0</v>
      </c>
      <c r="BG2864" s="249">
        <f>IF(N2864="zákl. přenesená",J2864,0)</f>
        <v>0</v>
      </c>
      <c r="BH2864" s="249">
        <f>IF(N2864="sníž. přenesená",J2864,0)</f>
        <v>0</v>
      </c>
      <c r="BI2864" s="249">
        <f>IF(N2864="nulová",J2864,0)</f>
        <v>0</v>
      </c>
      <c r="BJ2864" s="17" t="s">
        <v>81</v>
      </c>
      <c r="BK2864" s="249">
        <f>ROUND(I2864*H2864,2)</f>
        <v>0</v>
      </c>
      <c r="BL2864" s="17" t="s">
        <v>230</v>
      </c>
      <c r="BM2864" s="248" t="s">
        <v>3632</v>
      </c>
    </row>
    <row r="2865" spans="2:51" s="12" customFormat="1" ht="12">
      <c r="B2865" s="250"/>
      <c r="C2865" s="251"/>
      <c r="D2865" s="252" t="s">
        <v>148</v>
      </c>
      <c r="E2865" s="253" t="s">
        <v>1</v>
      </c>
      <c r="F2865" s="254" t="s">
        <v>3186</v>
      </c>
      <c r="G2865" s="251"/>
      <c r="H2865" s="255">
        <v>9</v>
      </c>
      <c r="I2865" s="256"/>
      <c r="J2865" s="251"/>
      <c r="K2865" s="251"/>
      <c r="L2865" s="257"/>
      <c r="M2865" s="258"/>
      <c r="N2865" s="259"/>
      <c r="O2865" s="259"/>
      <c r="P2865" s="259"/>
      <c r="Q2865" s="259"/>
      <c r="R2865" s="259"/>
      <c r="S2865" s="259"/>
      <c r="T2865" s="260"/>
      <c r="AT2865" s="261" t="s">
        <v>148</v>
      </c>
      <c r="AU2865" s="261" t="s">
        <v>83</v>
      </c>
      <c r="AV2865" s="12" t="s">
        <v>83</v>
      </c>
      <c r="AW2865" s="12" t="s">
        <v>30</v>
      </c>
      <c r="AX2865" s="12" t="s">
        <v>73</v>
      </c>
      <c r="AY2865" s="261" t="s">
        <v>139</v>
      </c>
    </row>
    <row r="2866" spans="2:51" s="12" customFormat="1" ht="12">
      <c r="B2866" s="250"/>
      <c r="C2866" s="251"/>
      <c r="D2866" s="252" t="s">
        <v>148</v>
      </c>
      <c r="E2866" s="253" t="s">
        <v>1</v>
      </c>
      <c r="F2866" s="254" t="s">
        <v>3187</v>
      </c>
      <c r="G2866" s="251"/>
      <c r="H2866" s="255">
        <v>3</v>
      </c>
      <c r="I2866" s="256"/>
      <c r="J2866" s="251"/>
      <c r="K2866" s="251"/>
      <c r="L2866" s="257"/>
      <c r="M2866" s="258"/>
      <c r="N2866" s="259"/>
      <c r="O2866" s="259"/>
      <c r="P2866" s="259"/>
      <c r="Q2866" s="259"/>
      <c r="R2866" s="259"/>
      <c r="S2866" s="259"/>
      <c r="T2866" s="260"/>
      <c r="AT2866" s="261" t="s">
        <v>148</v>
      </c>
      <c r="AU2866" s="261" t="s">
        <v>83</v>
      </c>
      <c r="AV2866" s="12" t="s">
        <v>83</v>
      </c>
      <c r="AW2866" s="12" t="s">
        <v>30</v>
      </c>
      <c r="AX2866" s="12" t="s">
        <v>73</v>
      </c>
      <c r="AY2866" s="261" t="s">
        <v>139</v>
      </c>
    </row>
    <row r="2867" spans="2:51" s="12" customFormat="1" ht="12">
      <c r="B2867" s="250"/>
      <c r="C2867" s="251"/>
      <c r="D2867" s="252" t="s">
        <v>148</v>
      </c>
      <c r="E2867" s="253" t="s">
        <v>1</v>
      </c>
      <c r="F2867" s="254" t="s">
        <v>3604</v>
      </c>
      <c r="G2867" s="251"/>
      <c r="H2867" s="255">
        <v>8</v>
      </c>
      <c r="I2867" s="256"/>
      <c r="J2867" s="251"/>
      <c r="K2867" s="251"/>
      <c r="L2867" s="257"/>
      <c r="M2867" s="258"/>
      <c r="N2867" s="259"/>
      <c r="O2867" s="259"/>
      <c r="P2867" s="259"/>
      <c r="Q2867" s="259"/>
      <c r="R2867" s="259"/>
      <c r="S2867" s="259"/>
      <c r="T2867" s="260"/>
      <c r="AT2867" s="261" t="s">
        <v>148</v>
      </c>
      <c r="AU2867" s="261" t="s">
        <v>83</v>
      </c>
      <c r="AV2867" s="12" t="s">
        <v>83</v>
      </c>
      <c r="AW2867" s="12" t="s">
        <v>30</v>
      </c>
      <c r="AX2867" s="12" t="s">
        <v>73</v>
      </c>
      <c r="AY2867" s="261" t="s">
        <v>139</v>
      </c>
    </row>
    <row r="2868" spans="2:51" s="13" customFormat="1" ht="12">
      <c r="B2868" s="262"/>
      <c r="C2868" s="263"/>
      <c r="D2868" s="252" t="s">
        <v>148</v>
      </c>
      <c r="E2868" s="264" t="s">
        <v>1</v>
      </c>
      <c r="F2868" s="265" t="s">
        <v>150</v>
      </c>
      <c r="G2868" s="263"/>
      <c r="H2868" s="266">
        <v>20</v>
      </c>
      <c r="I2868" s="267"/>
      <c r="J2868" s="263"/>
      <c r="K2868" s="263"/>
      <c r="L2868" s="268"/>
      <c r="M2868" s="269"/>
      <c r="N2868" s="270"/>
      <c r="O2868" s="270"/>
      <c r="P2868" s="270"/>
      <c r="Q2868" s="270"/>
      <c r="R2868" s="270"/>
      <c r="S2868" s="270"/>
      <c r="T2868" s="271"/>
      <c r="AT2868" s="272" t="s">
        <v>148</v>
      </c>
      <c r="AU2868" s="272" t="s">
        <v>83</v>
      </c>
      <c r="AV2868" s="13" t="s">
        <v>146</v>
      </c>
      <c r="AW2868" s="13" t="s">
        <v>30</v>
      </c>
      <c r="AX2868" s="13" t="s">
        <v>81</v>
      </c>
      <c r="AY2868" s="272" t="s">
        <v>139</v>
      </c>
    </row>
    <row r="2869" spans="2:65" s="1" customFormat="1" ht="16.5" customHeight="1">
      <c r="B2869" s="38"/>
      <c r="C2869" s="273" t="s">
        <v>3633</v>
      </c>
      <c r="D2869" s="273" t="s">
        <v>174</v>
      </c>
      <c r="E2869" s="274" t="s">
        <v>3634</v>
      </c>
      <c r="F2869" s="275" t="s">
        <v>3635</v>
      </c>
      <c r="G2869" s="276" t="s">
        <v>177</v>
      </c>
      <c r="H2869" s="277">
        <v>17</v>
      </c>
      <c r="I2869" s="278"/>
      <c r="J2869" s="279">
        <f>ROUND(I2869*H2869,2)</f>
        <v>0</v>
      </c>
      <c r="K2869" s="275" t="s">
        <v>1</v>
      </c>
      <c r="L2869" s="280"/>
      <c r="M2869" s="281" t="s">
        <v>1</v>
      </c>
      <c r="N2869" s="282" t="s">
        <v>38</v>
      </c>
      <c r="O2869" s="86"/>
      <c r="P2869" s="246">
        <f>O2869*H2869</f>
        <v>0</v>
      </c>
      <c r="Q2869" s="246">
        <v>0</v>
      </c>
      <c r="R2869" s="246">
        <f>Q2869*H2869</f>
        <v>0</v>
      </c>
      <c r="S2869" s="246">
        <v>0</v>
      </c>
      <c r="T2869" s="247">
        <f>S2869*H2869</f>
        <v>0</v>
      </c>
      <c r="AR2869" s="248" t="s">
        <v>609</v>
      </c>
      <c r="AT2869" s="248" t="s">
        <v>174</v>
      </c>
      <c r="AU2869" s="248" t="s">
        <v>83</v>
      </c>
      <c r="AY2869" s="17" t="s">
        <v>139</v>
      </c>
      <c r="BE2869" s="249">
        <f>IF(N2869="základní",J2869,0)</f>
        <v>0</v>
      </c>
      <c r="BF2869" s="249">
        <f>IF(N2869="snížená",J2869,0)</f>
        <v>0</v>
      </c>
      <c r="BG2869" s="249">
        <f>IF(N2869="zákl. přenesená",J2869,0)</f>
        <v>0</v>
      </c>
      <c r="BH2869" s="249">
        <f>IF(N2869="sníž. přenesená",J2869,0)</f>
        <v>0</v>
      </c>
      <c r="BI2869" s="249">
        <f>IF(N2869="nulová",J2869,0)</f>
        <v>0</v>
      </c>
      <c r="BJ2869" s="17" t="s">
        <v>81</v>
      </c>
      <c r="BK2869" s="249">
        <f>ROUND(I2869*H2869,2)</f>
        <v>0</v>
      </c>
      <c r="BL2869" s="17" t="s">
        <v>230</v>
      </c>
      <c r="BM2869" s="248" t="s">
        <v>3636</v>
      </c>
    </row>
    <row r="2870" spans="2:51" s="12" customFormat="1" ht="12">
      <c r="B2870" s="250"/>
      <c r="C2870" s="251"/>
      <c r="D2870" s="252" t="s">
        <v>148</v>
      </c>
      <c r="E2870" s="253" t="s">
        <v>1</v>
      </c>
      <c r="F2870" s="254" t="s">
        <v>3186</v>
      </c>
      <c r="G2870" s="251"/>
      <c r="H2870" s="255">
        <v>9</v>
      </c>
      <c r="I2870" s="256"/>
      <c r="J2870" s="251"/>
      <c r="K2870" s="251"/>
      <c r="L2870" s="257"/>
      <c r="M2870" s="258"/>
      <c r="N2870" s="259"/>
      <c r="O2870" s="259"/>
      <c r="P2870" s="259"/>
      <c r="Q2870" s="259"/>
      <c r="R2870" s="259"/>
      <c r="S2870" s="259"/>
      <c r="T2870" s="260"/>
      <c r="AT2870" s="261" t="s">
        <v>148</v>
      </c>
      <c r="AU2870" s="261" t="s">
        <v>83</v>
      </c>
      <c r="AV2870" s="12" t="s">
        <v>83</v>
      </c>
      <c r="AW2870" s="12" t="s">
        <v>30</v>
      </c>
      <c r="AX2870" s="12" t="s">
        <v>73</v>
      </c>
      <c r="AY2870" s="261" t="s">
        <v>139</v>
      </c>
    </row>
    <row r="2871" spans="2:51" s="12" customFormat="1" ht="12">
      <c r="B2871" s="250"/>
      <c r="C2871" s="251"/>
      <c r="D2871" s="252" t="s">
        <v>148</v>
      </c>
      <c r="E2871" s="253" t="s">
        <v>1</v>
      </c>
      <c r="F2871" s="254" t="s">
        <v>3604</v>
      </c>
      <c r="G2871" s="251"/>
      <c r="H2871" s="255">
        <v>8</v>
      </c>
      <c r="I2871" s="256"/>
      <c r="J2871" s="251"/>
      <c r="K2871" s="251"/>
      <c r="L2871" s="257"/>
      <c r="M2871" s="258"/>
      <c r="N2871" s="259"/>
      <c r="O2871" s="259"/>
      <c r="P2871" s="259"/>
      <c r="Q2871" s="259"/>
      <c r="R2871" s="259"/>
      <c r="S2871" s="259"/>
      <c r="T2871" s="260"/>
      <c r="AT2871" s="261" t="s">
        <v>148</v>
      </c>
      <c r="AU2871" s="261" t="s">
        <v>83</v>
      </c>
      <c r="AV2871" s="12" t="s">
        <v>83</v>
      </c>
      <c r="AW2871" s="12" t="s">
        <v>30</v>
      </c>
      <c r="AX2871" s="12" t="s">
        <v>73</v>
      </c>
      <c r="AY2871" s="261" t="s">
        <v>139</v>
      </c>
    </row>
    <row r="2872" spans="2:51" s="13" customFormat="1" ht="12">
      <c r="B2872" s="262"/>
      <c r="C2872" s="263"/>
      <c r="D2872" s="252" t="s">
        <v>148</v>
      </c>
      <c r="E2872" s="264" t="s">
        <v>1</v>
      </c>
      <c r="F2872" s="265" t="s">
        <v>150</v>
      </c>
      <c r="G2872" s="263"/>
      <c r="H2872" s="266">
        <v>17</v>
      </c>
      <c r="I2872" s="267"/>
      <c r="J2872" s="263"/>
      <c r="K2872" s="263"/>
      <c r="L2872" s="268"/>
      <c r="M2872" s="269"/>
      <c r="N2872" s="270"/>
      <c r="O2872" s="270"/>
      <c r="P2872" s="270"/>
      <c r="Q2872" s="270"/>
      <c r="R2872" s="270"/>
      <c r="S2872" s="270"/>
      <c r="T2872" s="271"/>
      <c r="AT2872" s="272" t="s">
        <v>148</v>
      </c>
      <c r="AU2872" s="272" t="s">
        <v>83</v>
      </c>
      <c r="AV2872" s="13" t="s">
        <v>146</v>
      </c>
      <c r="AW2872" s="13" t="s">
        <v>30</v>
      </c>
      <c r="AX2872" s="13" t="s">
        <v>81</v>
      </c>
      <c r="AY2872" s="272" t="s">
        <v>139</v>
      </c>
    </row>
    <row r="2873" spans="2:65" s="1" customFormat="1" ht="16.5" customHeight="1">
      <c r="B2873" s="38"/>
      <c r="C2873" s="273" t="s">
        <v>3637</v>
      </c>
      <c r="D2873" s="273" t="s">
        <v>174</v>
      </c>
      <c r="E2873" s="274" t="s">
        <v>3638</v>
      </c>
      <c r="F2873" s="275" t="s">
        <v>3639</v>
      </c>
      <c r="G2873" s="276" t="s">
        <v>177</v>
      </c>
      <c r="H2873" s="277">
        <v>3</v>
      </c>
      <c r="I2873" s="278"/>
      <c r="J2873" s="279">
        <f>ROUND(I2873*H2873,2)</f>
        <v>0</v>
      </c>
      <c r="K2873" s="275" t="s">
        <v>1</v>
      </c>
      <c r="L2873" s="280"/>
      <c r="M2873" s="281" t="s">
        <v>1</v>
      </c>
      <c r="N2873" s="282" t="s">
        <v>38</v>
      </c>
      <c r="O2873" s="86"/>
      <c r="P2873" s="246">
        <f>O2873*H2873</f>
        <v>0</v>
      </c>
      <c r="Q2873" s="246">
        <v>0</v>
      </c>
      <c r="R2873" s="246">
        <f>Q2873*H2873</f>
        <v>0</v>
      </c>
      <c r="S2873" s="246">
        <v>0</v>
      </c>
      <c r="T2873" s="247">
        <f>S2873*H2873</f>
        <v>0</v>
      </c>
      <c r="AR2873" s="248" t="s">
        <v>609</v>
      </c>
      <c r="AT2873" s="248" t="s">
        <v>174</v>
      </c>
      <c r="AU2873" s="248" t="s">
        <v>83</v>
      </c>
      <c r="AY2873" s="17" t="s">
        <v>139</v>
      </c>
      <c r="BE2873" s="249">
        <f>IF(N2873="základní",J2873,0)</f>
        <v>0</v>
      </c>
      <c r="BF2873" s="249">
        <f>IF(N2873="snížená",J2873,0)</f>
        <v>0</v>
      </c>
      <c r="BG2873" s="249">
        <f>IF(N2873="zákl. přenesená",J2873,0)</f>
        <v>0</v>
      </c>
      <c r="BH2873" s="249">
        <f>IF(N2873="sníž. přenesená",J2873,0)</f>
        <v>0</v>
      </c>
      <c r="BI2873" s="249">
        <f>IF(N2873="nulová",J2873,0)</f>
        <v>0</v>
      </c>
      <c r="BJ2873" s="17" t="s">
        <v>81</v>
      </c>
      <c r="BK2873" s="249">
        <f>ROUND(I2873*H2873,2)</f>
        <v>0</v>
      </c>
      <c r="BL2873" s="17" t="s">
        <v>230</v>
      </c>
      <c r="BM2873" s="248" t="s">
        <v>3640</v>
      </c>
    </row>
    <row r="2874" spans="2:51" s="12" customFormat="1" ht="12">
      <c r="B2874" s="250"/>
      <c r="C2874" s="251"/>
      <c r="D2874" s="252" t="s">
        <v>148</v>
      </c>
      <c r="E2874" s="253" t="s">
        <v>1</v>
      </c>
      <c r="F2874" s="254" t="s">
        <v>3187</v>
      </c>
      <c r="G2874" s="251"/>
      <c r="H2874" s="255">
        <v>3</v>
      </c>
      <c r="I2874" s="256"/>
      <c r="J2874" s="251"/>
      <c r="K2874" s="251"/>
      <c r="L2874" s="257"/>
      <c r="M2874" s="258"/>
      <c r="N2874" s="259"/>
      <c r="O2874" s="259"/>
      <c r="P2874" s="259"/>
      <c r="Q2874" s="259"/>
      <c r="R2874" s="259"/>
      <c r="S2874" s="259"/>
      <c r="T2874" s="260"/>
      <c r="AT2874" s="261" t="s">
        <v>148</v>
      </c>
      <c r="AU2874" s="261" t="s">
        <v>83</v>
      </c>
      <c r="AV2874" s="12" t="s">
        <v>83</v>
      </c>
      <c r="AW2874" s="12" t="s">
        <v>30</v>
      </c>
      <c r="AX2874" s="12" t="s">
        <v>73</v>
      </c>
      <c r="AY2874" s="261" t="s">
        <v>139</v>
      </c>
    </row>
    <row r="2875" spans="2:51" s="13" customFormat="1" ht="12">
      <c r="B2875" s="262"/>
      <c r="C2875" s="263"/>
      <c r="D2875" s="252" t="s">
        <v>148</v>
      </c>
      <c r="E2875" s="264" t="s">
        <v>1</v>
      </c>
      <c r="F2875" s="265" t="s">
        <v>150</v>
      </c>
      <c r="G2875" s="263"/>
      <c r="H2875" s="266">
        <v>3</v>
      </c>
      <c r="I2875" s="267"/>
      <c r="J2875" s="263"/>
      <c r="K2875" s="263"/>
      <c r="L2875" s="268"/>
      <c r="M2875" s="269"/>
      <c r="N2875" s="270"/>
      <c r="O2875" s="270"/>
      <c r="P2875" s="270"/>
      <c r="Q2875" s="270"/>
      <c r="R2875" s="270"/>
      <c r="S2875" s="270"/>
      <c r="T2875" s="271"/>
      <c r="AT2875" s="272" t="s">
        <v>148</v>
      </c>
      <c r="AU2875" s="272" t="s">
        <v>83</v>
      </c>
      <c r="AV2875" s="13" t="s">
        <v>146</v>
      </c>
      <c r="AW2875" s="13" t="s">
        <v>30</v>
      </c>
      <c r="AX2875" s="13" t="s">
        <v>81</v>
      </c>
      <c r="AY2875" s="272" t="s">
        <v>139</v>
      </c>
    </row>
    <row r="2876" spans="2:65" s="1" customFormat="1" ht="16.5" customHeight="1">
      <c r="B2876" s="38"/>
      <c r="C2876" s="237" t="s">
        <v>3641</v>
      </c>
      <c r="D2876" s="237" t="s">
        <v>141</v>
      </c>
      <c r="E2876" s="238" t="s">
        <v>3642</v>
      </c>
      <c r="F2876" s="239" t="s">
        <v>3643</v>
      </c>
      <c r="G2876" s="240" t="s">
        <v>177</v>
      </c>
      <c r="H2876" s="241">
        <v>20</v>
      </c>
      <c r="I2876" s="242"/>
      <c r="J2876" s="243">
        <f>ROUND(I2876*H2876,2)</f>
        <v>0</v>
      </c>
      <c r="K2876" s="239" t="s">
        <v>145</v>
      </c>
      <c r="L2876" s="43"/>
      <c r="M2876" s="244" t="s">
        <v>1</v>
      </c>
      <c r="N2876" s="245" t="s">
        <v>38</v>
      </c>
      <c r="O2876" s="86"/>
      <c r="P2876" s="246">
        <f>O2876*H2876</f>
        <v>0</v>
      </c>
      <c r="Q2876" s="246">
        <v>0.00023</v>
      </c>
      <c r="R2876" s="246">
        <f>Q2876*H2876</f>
        <v>0.0046</v>
      </c>
      <c r="S2876" s="246">
        <v>0</v>
      </c>
      <c r="T2876" s="247">
        <f>S2876*H2876</f>
        <v>0</v>
      </c>
      <c r="AR2876" s="248" t="s">
        <v>230</v>
      </c>
      <c r="AT2876" s="248" t="s">
        <v>141</v>
      </c>
      <c r="AU2876" s="248" t="s">
        <v>83</v>
      </c>
      <c r="AY2876" s="17" t="s">
        <v>139</v>
      </c>
      <c r="BE2876" s="249">
        <f>IF(N2876="základní",J2876,0)</f>
        <v>0</v>
      </c>
      <c r="BF2876" s="249">
        <f>IF(N2876="snížená",J2876,0)</f>
        <v>0</v>
      </c>
      <c r="BG2876" s="249">
        <f>IF(N2876="zákl. přenesená",J2876,0)</f>
        <v>0</v>
      </c>
      <c r="BH2876" s="249">
        <f>IF(N2876="sníž. přenesená",J2876,0)</f>
        <v>0</v>
      </c>
      <c r="BI2876" s="249">
        <f>IF(N2876="nulová",J2876,0)</f>
        <v>0</v>
      </c>
      <c r="BJ2876" s="17" t="s">
        <v>81</v>
      </c>
      <c r="BK2876" s="249">
        <f>ROUND(I2876*H2876,2)</f>
        <v>0</v>
      </c>
      <c r="BL2876" s="17" t="s">
        <v>230</v>
      </c>
      <c r="BM2876" s="248" t="s">
        <v>3644</v>
      </c>
    </row>
    <row r="2877" spans="2:51" s="12" customFormat="1" ht="12">
      <c r="B2877" s="250"/>
      <c r="C2877" s="251"/>
      <c r="D2877" s="252" t="s">
        <v>148</v>
      </c>
      <c r="E2877" s="253" t="s">
        <v>1</v>
      </c>
      <c r="F2877" s="254" t="s">
        <v>3186</v>
      </c>
      <c r="G2877" s="251"/>
      <c r="H2877" s="255">
        <v>9</v>
      </c>
      <c r="I2877" s="256"/>
      <c r="J2877" s="251"/>
      <c r="K2877" s="251"/>
      <c r="L2877" s="257"/>
      <c r="M2877" s="258"/>
      <c r="N2877" s="259"/>
      <c r="O2877" s="259"/>
      <c r="P2877" s="259"/>
      <c r="Q2877" s="259"/>
      <c r="R2877" s="259"/>
      <c r="S2877" s="259"/>
      <c r="T2877" s="260"/>
      <c r="AT2877" s="261" t="s">
        <v>148</v>
      </c>
      <c r="AU2877" s="261" t="s">
        <v>83</v>
      </c>
      <c r="AV2877" s="12" t="s">
        <v>83</v>
      </c>
      <c r="AW2877" s="12" t="s">
        <v>30</v>
      </c>
      <c r="AX2877" s="12" t="s">
        <v>73</v>
      </c>
      <c r="AY2877" s="261" t="s">
        <v>139</v>
      </c>
    </row>
    <row r="2878" spans="2:51" s="12" customFormat="1" ht="12">
      <c r="B2878" s="250"/>
      <c r="C2878" s="251"/>
      <c r="D2878" s="252" t="s">
        <v>148</v>
      </c>
      <c r="E2878" s="253" t="s">
        <v>1</v>
      </c>
      <c r="F2878" s="254" t="s">
        <v>3187</v>
      </c>
      <c r="G2878" s="251"/>
      <c r="H2878" s="255">
        <v>3</v>
      </c>
      <c r="I2878" s="256"/>
      <c r="J2878" s="251"/>
      <c r="K2878" s="251"/>
      <c r="L2878" s="257"/>
      <c r="M2878" s="258"/>
      <c r="N2878" s="259"/>
      <c r="O2878" s="259"/>
      <c r="P2878" s="259"/>
      <c r="Q2878" s="259"/>
      <c r="R2878" s="259"/>
      <c r="S2878" s="259"/>
      <c r="T2878" s="260"/>
      <c r="AT2878" s="261" t="s">
        <v>148</v>
      </c>
      <c r="AU2878" s="261" t="s">
        <v>83</v>
      </c>
      <c r="AV2878" s="12" t="s">
        <v>83</v>
      </c>
      <c r="AW2878" s="12" t="s">
        <v>30</v>
      </c>
      <c r="AX2878" s="12" t="s">
        <v>73</v>
      </c>
      <c r="AY2878" s="261" t="s">
        <v>139</v>
      </c>
    </row>
    <row r="2879" spans="2:51" s="12" customFormat="1" ht="12">
      <c r="B2879" s="250"/>
      <c r="C2879" s="251"/>
      <c r="D2879" s="252" t="s">
        <v>148</v>
      </c>
      <c r="E2879" s="253" t="s">
        <v>1</v>
      </c>
      <c r="F2879" s="254" t="s">
        <v>3604</v>
      </c>
      <c r="G2879" s="251"/>
      <c r="H2879" s="255">
        <v>8</v>
      </c>
      <c r="I2879" s="256"/>
      <c r="J2879" s="251"/>
      <c r="K2879" s="251"/>
      <c r="L2879" s="257"/>
      <c r="M2879" s="258"/>
      <c r="N2879" s="259"/>
      <c r="O2879" s="259"/>
      <c r="P2879" s="259"/>
      <c r="Q2879" s="259"/>
      <c r="R2879" s="259"/>
      <c r="S2879" s="259"/>
      <c r="T2879" s="260"/>
      <c r="AT2879" s="261" t="s">
        <v>148</v>
      </c>
      <c r="AU2879" s="261" t="s">
        <v>83</v>
      </c>
      <c r="AV2879" s="12" t="s">
        <v>83</v>
      </c>
      <c r="AW2879" s="12" t="s">
        <v>30</v>
      </c>
      <c r="AX2879" s="12" t="s">
        <v>73</v>
      </c>
      <c r="AY2879" s="261" t="s">
        <v>139</v>
      </c>
    </row>
    <row r="2880" spans="2:51" s="13" customFormat="1" ht="12">
      <c r="B2880" s="262"/>
      <c r="C2880" s="263"/>
      <c r="D2880" s="252" t="s">
        <v>148</v>
      </c>
      <c r="E2880" s="264" t="s">
        <v>1</v>
      </c>
      <c r="F2880" s="265" t="s">
        <v>150</v>
      </c>
      <c r="G2880" s="263"/>
      <c r="H2880" s="266">
        <v>20</v>
      </c>
      <c r="I2880" s="267"/>
      <c r="J2880" s="263"/>
      <c r="K2880" s="263"/>
      <c r="L2880" s="268"/>
      <c r="M2880" s="269"/>
      <c r="N2880" s="270"/>
      <c r="O2880" s="270"/>
      <c r="P2880" s="270"/>
      <c r="Q2880" s="270"/>
      <c r="R2880" s="270"/>
      <c r="S2880" s="270"/>
      <c r="T2880" s="271"/>
      <c r="AT2880" s="272" t="s">
        <v>148</v>
      </c>
      <c r="AU2880" s="272" t="s">
        <v>83</v>
      </c>
      <c r="AV2880" s="13" t="s">
        <v>146</v>
      </c>
      <c r="AW2880" s="13" t="s">
        <v>30</v>
      </c>
      <c r="AX2880" s="13" t="s">
        <v>81</v>
      </c>
      <c r="AY2880" s="272" t="s">
        <v>139</v>
      </c>
    </row>
    <row r="2881" spans="2:65" s="1" customFormat="1" ht="16.5" customHeight="1">
      <c r="B2881" s="38"/>
      <c r="C2881" s="237" t="s">
        <v>3645</v>
      </c>
      <c r="D2881" s="237" t="s">
        <v>141</v>
      </c>
      <c r="E2881" s="238" t="s">
        <v>3646</v>
      </c>
      <c r="F2881" s="239" t="s">
        <v>3647</v>
      </c>
      <c r="G2881" s="240" t="s">
        <v>177</v>
      </c>
      <c r="H2881" s="241">
        <v>3</v>
      </c>
      <c r="I2881" s="242"/>
      <c r="J2881" s="243">
        <f>ROUND(I2881*H2881,2)</f>
        <v>0</v>
      </c>
      <c r="K2881" s="239" t="s">
        <v>145</v>
      </c>
      <c r="L2881" s="43"/>
      <c r="M2881" s="244" t="s">
        <v>1</v>
      </c>
      <c r="N2881" s="245" t="s">
        <v>38</v>
      </c>
      <c r="O2881" s="86"/>
      <c r="P2881" s="246">
        <f>O2881*H2881</f>
        <v>0</v>
      </c>
      <c r="Q2881" s="246">
        <v>0.00028</v>
      </c>
      <c r="R2881" s="246">
        <f>Q2881*H2881</f>
        <v>0.0008399999999999999</v>
      </c>
      <c r="S2881" s="246">
        <v>0</v>
      </c>
      <c r="T2881" s="247">
        <f>S2881*H2881</f>
        <v>0</v>
      </c>
      <c r="AR2881" s="248" t="s">
        <v>230</v>
      </c>
      <c r="AT2881" s="248" t="s">
        <v>141</v>
      </c>
      <c r="AU2881" s="248" t="s">
        <v>83</v>
      </c>
      <c r="AY2881" s="17" t="s">
        <v>139</v>
      </c>
      <c r="BE2881" s="249">
        <f>IF(N2881="základní",J2881,0)</f>
        <v>0</v>
      </c>
      <c r="BF2881" s="249">
        <f>IF(N2881="snížená",J2881,0)</f>
        <v>0</v>
      </c>
      <c r="BG2881" s="249">
        <f>IF(N2881="zákl. přenesená",J2881,0)</f>
        <v>0</v>
      </c>
      <c r="BH2881" s="249">
        <f>IF(N2881="sníž. přenesená",J2881,0)</f>
        <v>0</v>
      </c>
      <c r="BI2881" s="249">
        <f>IF(N2881="nulová",J2881,0)</f>
        <v>0</v>
      </c>
      <c r="BJ2881" s="17" t="s">
        <v>81</v>
      </c>
      <c r="BK2881" s="249">
        <f>ROUND(I2881*H2881,2)</f>
        <v>0</v>
      </c>
      <c r="BL2881" s="17" t="s">
        <v>230</v>
      </c>
      <c r="BM2881" s="248" t="s">
        <v>3648</v>
      </c>
    </row>
    <row r="2882" spans="2:65" s="1" customFormat="1" ht="16.5" customHeight="1">
      <c r="B2882" s="38"/>
      <c r="C2882" s="237" t="s">
        <v>3649</v>
      </c>
      <c r="D2882" s="237" t="s">
        <v>141</v>
      </c>
      <c r="E2882" s="238" t="s">
        <v>3650</v>
      </c>
      <c r="F2882" s="239" t="s">
        <v>3651</v>
      </c>
      <c r="G2882" s="240" t="s">
        <v>177</v>
      </c>
      <c r="H2882" s="241">
        <v>11</v>
      </c>
      <c r="I2882" s="242"/>
      <c r="J2882" s="243">
        <f>ROUND(I2882*H2882,2)</f>
        <v>0</v>
      </c>
      <c r="K2882" s="239" t="s">
        <v>145</v>
      </c>
      <c r="L2882" s="43"/>
      <c r="M2882" s="244" t="s">
        <v>1</v>
      </c>
      <c r="N2882" s="245" t="s">
        <v>38</v>
      </c>
      <c r="O2882" s="86"/>
      <c r="P2882" s="246">
        <f>O2882*H2882</f>
        <v>0</v>
      </c>
      <c r="Q2882" s="246">
        <v>0.00028</v>
      </c>
      <c r="R2882" s="246">
        <f>Q2882*H2882</f>
        <v>0.00308</v>
      </c>
      <c r="S2882" s="246">
        <v>0</v>
      </c>
      <c r="T2882" s="247">
        <f>S2882*H2882</f>
        <v>0</v>
      </c>
      <c r="AR2882" s="248" t="s">
        <v>230</v>
      </c>
      <c r="AT2882" s="248" t="s">
        <v>141</v>
      </c>
      <c r="AU2882" s="248" t="s">
        <v>83</v>
      </c>
      <c r="AY2882" s="17" t="s">
        <v>139</v>
      </c>
      <c r="BE2882" s="249">
        <f>IF(N2882="základní",J2882,0)</f>
        <v>0</v>
      </c>
      <c r="BF2882" s="249">
        <f>IF(N2882="snížená",J2882,0)</f>
        <v>0</v>
      </c>
      <c r="BG2882" s="249">
        <f>IF(N2882="zákl. přenesená",J2882,0)</f>
        <v>0</v>
      </c>
      <c r="BH2882" s="249">
        <f>IF(N2882="sníž. přenesená",J2882,0)</f>
        <v>0</v>
      </c>
      <c r="BI2882" s="249">
        <f>IF(N2882="nulová",J2882,0)</f>
        <v>0</v>
      </c>
      <c r="BJ2882" s="17" t="s">
        <v>81</v>
      </c>
      <c r="BK2882" s="249">
        <f>ROUND(I2882*H2882,2)</f>
        <v>0</v>
      </c>
      <c r="BL2882" s="17" t="s">
        <v>230</v>
      </c>
      <c r="BM2882" s="248" t="s">
        <v>3652</v>
      </c>
    </row>
    <row r="2883" spans="2:65" s="1" customFormat="1" ht="16.5" customHeight="1">
      <c r="B2883" s="38"/>
      <c r="C2883" s="237" t="s">
        <v>3653</v>
      </c>
      <c r="D2883" s="237" t="s">
        <v>141</v>
      </c>
      <c r="E2883" s="238" t="s">
        <v>3654</v>
      </c>
      <c r="F2883" s="239" t="s">
        <v>3655</v>
      </c>
      <c r="G2883" s="240" t="s">
        <v>177</v>
      </c>
      <c r="H2883" s="241">
        <v>13</v>
      </c>
      <c r="I2883" s="242"/>
      <c r="J2883" s="243">
        <f>ROUND(I2883*H2883,2)</f>
        <v>0</v>
      </c>
      <c r="K2883" s="239" t="s">
        <v>1</v>
      </c>
      <c r="L2883" s="43"/>
      <c r="M2883" s="244" t="s">
        <v>1</v>
      </c>
      <c r="N2883" s="245" t="s">
        <v>38</v>
      </c>
      <c r="O2883" s="86"/>
      <c r="P2883" s="246">
        <f>O2883*H2883</f>
        <v>0</v>
      </c>
      <c r="Q2883" s="246">
        <v>9E-05</v>
      </c>
      <c r="R2883" s="246">
        <f>Q2883*H2883</f>
        <v>0.00117</v>
      </c>
      <c r="S2883" s="246">
        <v>0</v>
      </c>
      <c r="T2883" s="247">
        <f>S2883*H2883</f>
        <v>0</v>
      </c>
      <c r="AR2883" s="248" t="s">
        <v>230</v>
      </c>
      <c r="AT2883" s="248" t="s">
        <v>141</v>
      </c>
      <c r="AU2883" s="248" t="s">
        <v>83</v>
      </c>
      <c r="AY2883" s="17" t="s">
        <v>139</v>
      </c>
      <c r="BE2883" s="249">
        <f>IF(N2883="základní",J2883,0)</f>
        <v>0</v>
      </c>
      <c r="BF2883" s="249">
        <f>IF(N2883="snížená",J2883,0)</f>
        <v>0</v>
      </c>
      <c r="BG2883" s="249">
        <f>IF(N2883="zákl. přenesená",J2883,0)</f>
        <v>0</v>
      </c>
      <c r="BH2883" s="249">
        <f>IF(N2883="sníž. přenesená",J2883,0)</f>
        <v>0</v>
      </c>
      <c r="BI2883" s="249">
        <f>IF(N2883="nulová",J2883,0)</f>
        <v>0</v>
      </c>
      <c r="BJ2883" s="17" t="s">
        <v>81</v>
      </c>
      <c r="BK2883" s="249">
        <f>ROUND(I2883*H2883,2)</f>
        <v>0</v>
      </c>
      <c r="BL2883" s="17" t="s">
        <v>230</v>
      </c>
      <c r="BM2883" s="248" t="s">
        <v>3656</v>
      </c>
    </row>
    <row r="2884" spans="2:51" s="12" customFormat="1" ht="12">
      <c r="B2884" s="250"/>
      <c r="C2884" s="251"/>
      <c r="D2884" s="252" t="s">
        <v>148</v>
      </c>
      <c r="E2884" s="253" t="s">
        <v>1</v>
      </c>
      <c r="F2884" s="254" t="s">
        <v>3657</v>
      </c>
      <c r="G2884" s="251"/>
      <c r="H2884" s="255">
        <v>13</v>
      </c>
      <c r="I2884" s="256"/>
      <c r="J2884" s="251"/>
      <c r="K2884" s="251"/>
      <c r="L2884" s="257"/>
      <c r="M2884" s="258"/>
      <c r="N2884" s="259"/>
      <c r="O2884" s="259"/>
      <c r="P2884" s="259"/>
      <c r="Q2884" s="259"/>
      <c r="R2884" s="259"/>
      <c r="S2884" s="259"/>
      <c r="T2884" s="260"/>
      <c r="AT2884" s="261" t="s">
        <v>148</v>
      </c>
      <c r="AU2884" s="261" t="s">
        <v>83</v>
      </c>
      <c r="AV2884" s="12" t="s">
        <v>83</v>
      </c>
      <c r="AW2884" s="12" t="s">
        <v>30</v>
      </c>
      <c r="AX2884" s="12" t="s">
        <v>73</v>
      </c>
      <c r="AY2884" s="261" t="s">
        <v>139</v>
      </c>
    </row>
    <row r="2885" spans="2:51" s="13" customFormat="1" ht="12">
      <c r="B2885" s="262"/>
      <c r="C2885" s="263"/>
      <c r="D2885" s="252" t="s">
        <v>148</v>
      </c>
      <c r="E2885" s="264" t="s">
        <v>1</v>
      </c>
      <c r="F2885" s="265" t="s">
        <v>150</v>
      </c>
      <c r="G2885" s="263"/>
      <c r="H2885" s="266">
        <v>13</v>
      </c>
      <c r="I2885" s="267"/>
      <c r="J2885" s="263"/>
      <c r="K2885" s="263"/>
      <c r="L2885" s="268"/>
      <c r="M2885" s="269"/>
      <c r="N2885" s="270"/>
      <c r="O2885" s="270"/>
      <c r="P2885" s="270"/>
      <c r="Q2885" s="270"/>
      <c r="R2885" s="270"/>
      <c r="S2885" s="270"/>
      <c r="T2885" s="271"/>
      <c r="AT2885" s="272" t="s">
        <v>148</v>
      </c>
      <c r="AU2885" s="272" t="s">
        <v>83</v>
      </c>
      <c r="AV2885" s="13" t="s">
        <v>146</v>
      </c>
      <c r="AW2885" s="13" t="s">
        <v>30</v>
      </c>
      <c r="AX2885" s="13" t="s">
        <v>81</v>
      </c>
      <c r="AY2885" s="272" t="s">
        <v>139</v>
      </c>
    </row>
    <row r="2886" spans="2:65" s="1" customFormat="1" ht="16.5" customHeight="1">
      <c r="B2886" s="38"/>
      <c r="C2886" s="237" t="s">
        <v>3658</v>
      </c>
      <c r="D2886" s="237" t="s">
        <v>141</v>
      </c>
      <c r="E2886" s="238" t="s">
        <v>3659</v>
      </c>
      <c r="F2886" s="239" t="s">
        <v>3660</v>
      </c>
      <c r="G2886" s="240" t="s">
        <v>177</v>
      </c>
      <c r="H2886" s="241">
        <v>1</v>
      </c>
      <c r="I2886" s="242"/>
      <c r="J2886" s="243">
        <f>ROUND(I2886*H2886,2)</f>
        <v>0</v>
      </c>
      <c r="K2886" s="239" t="s">
        <v>145</v>
      </c>
      <c r="L2886" s="43"/>
      <c r="M2886" s="244" t="s">
        <v>1</v>
      </c>
      <c r="N2886" s="245" t="s">
        <v>38</v>
      </c>
      <c r="O2886" s="86"/>
      <c r="P2886" s="246">
        <f>O2886*H2886</f>
        <v>0</v>
      </c>
      <c r="Q2886" s="246">
        <v>0.00031</v>
      </c>
      <c r="R2886" s="246">
        <f>Q2886*H2886</f>
        <v>0.00031</v>
      </c>
      <c r="S2886" s="246">
        <v>0</v>
      </c>
      <c r="T2886" s="247">
        <f>S2886*H2886</f>
        <v>0</v>
      </c>
      <c r="AR2886" s="248" t="s">
        <v>230</v>
      </c>
      <c r="AT2886" s="248" t="s">
        <v>141</v>
      </c>
      <c r="AU2886" s="248" t="s">
        <v>83</v>
      </c>
      <c r="AY2886" s="17" t="s">
        <v>139</v>
      </c>
      <c r="BE2886" s="249">
        <f>IF(N2886="základní",J2886,0)</f>
        <v>0</v>
      </c>
      <c r="BF2886" s="249">
        <f>IF(N2886="snížená",J2886,0)</f>
        <v>0</v>
      </c>
      <c r="BG2886" s="249">
        <f>IF(N2886="zákl. přenesená",J2886,0)</f>
        <v>0</v>
      </c>
      <c r="BH2886" s="249">
        <f>IF(N2886="sníž. přenesená",J2886,0)</f>
        <v>0</v>
      </c>
      <c r="BI2886" s="249">
        <f>IF(N2886="nulová",J2886,0)</f>
        <v>0</v>
      </c>
      <c r="BJ2886" s="17" t="s">
        <v>81</v>
      </c>
      <c r="BK2886" s="249">
        <f>ROUND(I2886*H2886,2)</f>
        <v>0</v>
      </c>
      <c r="BL2886" s="17" t="s">
        <v>230</v>
      </c>
      <c r="BM2886" s="248" t="s">
        <v>3661</v>
      </c>
    </row>
    <row r="2887" spans="2:51" s="12" customFormat="1" ht="12">
      <c r="B2887" s="250"/>
      <c r="C2887" s="251"/>
      <c r="D2887" s="252" t="s">
        <v>148</v>
      </c>
      <c r="E2887" s="253" t="s">
        <v>1</v>
      </c>
      <c r="F2887" s="254" t="s">
        <v>3662</v>
      </c>
      <c r="G2887" s="251"/>
      <c r="H2887" s="255">
        <v>1</v>
      </c>
      <c r="I2887" s="256"/>
      <c r="J2887" s="251"/>
      <c r="K2887" s="251"/>
      <c r="L2887" s="257"/>
      <c r="M2887" s="258"/>
      <c r="N2887" s="259"/>
      <c r="O2887" s="259"/>
      <c r="P2887" s="259"/>
      <c r="Q2887" s="259"/>
      <c r="R2887" s="259"/>
      <c r="S2887" s="259"/>
      <c r="T2887" s="260"/>
      <c r="AT2887" s="261" t="s">
        <v>148</v>
      </c>
      <c r="AU2887" s="261" t="s">
        <v>83</v>
      </c>
      <c r="AV2887" s="12" t="s">
        <v>83</v>
      </c>
      <c r="AW2887" s="12" t="s">
        <v>30</v>
      </c>
      <c r="AX2887" s="12" t="s">
        <v>73</v>
      </c>
      <c r="AY2887" s="261" t="s">
        <v>139</v>
      </c>
    </row>
    <row r="2888" spans="2:51" s="13" customFormat="1" ht="12">
      <c r="B2888" s="262"/>
      <c r="C2888" s="263"/>
      <c r="D2888" s="252" t="s">
        <v>148</v>
      </c>
      <c r="E2888" s="264" t="s">
        <v>1</v>
      </c>
      <c r="F2888" s="265" t="s">
        <v>150</v>
      </c>
      <c r="G2888" s="263"/>
      <c r="H2888" s="266">
        <v>1</v>
      </c>
      <c r="I2888" s="267"/>
      <c r="J2888" s="263"/>
      <c r="K2888" s="263"/>
      <c r="L2888" s="268"/>
      <c r="M2888" s="269"/>
      <c r="N2888" s="270"/>
      <c r="O2888" s="270"/>
      <c r="P2888" s="270"/>
      <c r="Q2888" s="270"/>
      <c r="R2888" s="270"/>
      <c r="S2888" s="270"/>
      <c r="T2888" s="271"/>
      <c r="AT2888" s="272" t="s">
        <v>148</v>
      </c>
      <c r="AU2888" s="272" t="s">
        <v>83</v>
      </c>
      <c r="AV2888" s="13" t="s">
        <v>146</v>
      </c>
      <c r="AW2888" s="13" t="s">
        <v>30</v>
      </c>
      <c r="AX2888" s="13" t="s">
        <v>81</v>
      </c>
      <c r="AY2888" s="272" t="s">
        <v>139</v>
      </c>
    </row>
    <row r="2889" spans="2:65" s="1" customFormat="1" ht="16.5" customHeight="1">
      <c r="B2889" s="38"/>
      <c r="C2889" s="237" t="s">
        <v>3663</v>
      </c>
      <c r="D2889" s="237" t="s">
        <v>141</v>
      </c>
      <c r="E2889" s="238" t="s">
        <v>3664</v>
      </c>
      <c r="F2889" s="239" t="s">
        <v>3665</v>
      </c>
      <c r="G2889" s="240" t="s">
        <v>247</v>
      </c>
      <c r="H2889" s="241">
        <v>5</v>
      </c>
      <c r="I2889" s="242"/>
      <c r="J2889" s="243">
        <f>ROUND(I2889*H2889,2)</f>
        <v>0</v>
      </c>
      <c r="K2889" s="239" t="s">
        <v>1</v>
      </c>
      <c r="L2889" s="43"/>
      <c r="M2889" s="244" t="s">
        <v>1</v>
      </c>
      <c r="N2889" s="245" t="s">
        <v>38</v>
      </c>
      <c r="O2889" s="86"/>
      <c r="P2889" s="246">
        <f>O2889*H2889</f>
        <v>0</v>
      </c>
      <c r="Q2889" s="246">
        <v>0</v>
      </c>
      <c r="R2889" s="246">
        <f>Q2889*H2889</f>
        <v>0</v>
      </c>
      <c r="S2889" s="246">
        <v>0</v>
      </c>
      <c r="T2889" s="247">
        <f>S2889*H2889</f>
        <v>0</v>
      </c>
      <c r="AR2889" s="248" t="s">
        <v>230</v>
      </c>
      <c r="AT2889" s="248" t="s">
        <v>141</v>
      </c>
      <c r="AU2889" s="248" t="s">
        <v>83</v>
      </c>
      <c r="AY2889" s="17" t="s">
        <v>139</v>
      </c>
      <c r="BE2889" s="249">
        <f>IF(N2889="základní",J2889,0)</f>
        <v>0</v>
      </c>
      <c r="BF2889" s="249">
        <f>IF(N2889="snížená",J2889,0)</f>
        <v>0</v>
      </c>
      <c r="BG2889" s="249">
        <f>IF(N2889="zákl. přenesená",J2889,0)</f>
        <v>0</v>
      </c>
      <c r="BH2889" s="249">
        <f>IF(N2889="sníž. přenesená",J2889,0)</f>
        <v>0</v>
      </c>
      <c r="BI2889" s="249">
        <f>IF(N2889="nulová",J2889,0)</f>
        <v>0</v>
      </c>
      <c r="BJ2889" s="17" t="s">
        <v>81</v>
      </c>
      <c r="BK2889" s="249">
        <f>ROUND(I2889*H2889,2)</f>
        <v>0</v>
      </c>
      <c r="BL2889" s="17" t="s">
        <v>230</v>
      </c>
      <c r="BM2889" s="248" t="s">
        <v>3666</v>
      </c>
    </row>
    <row r="2890" spans="2:51" s="12" customFormat="1" ht="12">
      <c r="B2890" s="250"/>
      <c r="C2890" s="251"/>
      <c r="D2890" s="252" t="s">
        <v>148</v>
      </c>
      <c r="E2890" s="253" t="s">
        <v>1</v>
      </c>
      <c r="F2890" s="254" t="s">
        <v>3667</v>
      </c>
      <c r="G2890" s="251"/>
      <c r="H2890" s="255">
        <v>5</v>
      </c>
      <c r="I2890" s="256"/>
      <c r="J2890" s="251"/>
      <c r="K2890" s="251"/>
      <c r="L2890" s="257"/>
      <c r="M2890" s="258"/>
      <c r="N2890" s="259"/>
      <c r="O2890" s="259"/>
      <c r="P2890" s="259"/>
      <c r="Q2890" s="259"/>
      <c r="R2890" s="259"/>
      <c r="S2890" s="259"/>
      <c r="T2890" s="260"/>
      <c r="AT2890" s="261" t="s">
        <v>148</v>
      </c>
      <c r="AU2890" s="261" t="s">
        <v>83</v>
      </c>
      <c r="AV2890" s="12" t="s">
        <v>83</v>
      </c>
      <c r="AW2890" s="12" t="s">
        <v>30</v>
      </c>
      <c r="AX2890" s="12" t="s">
        <v>73</v>
      </c>
      <c r="AY2890" s="261" t="s">
        <v>139</v>
      </c>
    </row>
    <row r="2891" spans="2:51" s="13" customFormat="1" ht="12">
      <c r="B2891" s="262"/>
      <c r="C2891" s="263"/>
      <c r="D2891" s="252" t="s">
        <v>148</v>
      </c>
      <c r="E2891" s="264" t="s">
        <v>1</v>
      </c>
      <c r="F2891" s="265" t="s">
        <v>150</v>
      </c>
      <c r="G2891" s="263"/>
      <c r="H2891" s="266">
        <v>5</v>
      </c>
      <c r="I2891" s="267"/>
      <c r="J2891" s="263"/>
      <c r="K2891" s="263"/>
      <c r="L2891" s="268"/>
      <c r="M2891" s="269"/>
      <c r="N2891" s="270"/>
      <c r="O2891" s="270"/>
      <c r="P2891" s="270"/>
      <c r="Q2891" s="270"/>
      <c r="R2891" s="270"/>
      <c r="S2891" s="270"/>
      <c r="T2891" s="271"/>
      <c r="AT2891" s="272" t="s">
        <v>148</v>
      </c>
      <c r="AU2891" s="272" t="s">
        <v>83</v>
      </c>
      <c r="AV2891" s="13" t="s">
        <v>146</v>
      </c>
      <c r="AW2891" s="13" t="s">
        <v>30</v>
      </c>
      <c r="AX2891" s="13" t="s">
        <v>81</v>
      </c>
      <c r="AY2891" s="272" t="s">
        <v>139</v>
      </c>
    </row>
    <row r="2892" spans="2:65" s="1" customFormat="1" ht="16.5" customHeight="1">
      <c r="B2892" s="38"/>
      <c r="C2892" s="237" t="s">
        <v>3668</v>
      </c>
      <c r="D2892" s="237" t="s">
        <v>141</v>
      </c>
      <c r="E2892" s="238" t="s">
        <v>3669</v>
      </c>
      <c r="F2892" s="239" t="s">
        <v>3670</v>
      </c>
      <c r="G2892" s="240" t="s">
        <v>247</v>
      </c>
      <c r="H2892" s="241">
        <v>12</v>
      </c>
      <c r="I2892" s="242"/>
      <c r="J2892" s="243">
        <f>ROUND(I2892*H2892,2)</f>
        <v>0</v>
      </c>
      <c r="K2892" s="239" t="s">
        <v>1</v>
      </c>
      <c r="L2892" s="43"/>
      <c r="M2892" s="244" t="s">
        <v>1</v>
      </c>
      <c r="N2892" s="245" t="s">
        <v>38</v>
      </c>
      <c r="O2892" s="86"/>
      <c r="P2892" s="246">
        <f>O2892*H2892</f>
        <v>0</v>
      </c>
      <c r="Q2892" s="246">
        <v>0</v>
      </c>
      <c r="R2892" s="246">
        <f>Q2892*H2892</f>
        <v>0</v>
      </c>
      <c r="S2892" s="246">
        <v>0</v>
      </c>
      <c r="T2892" s="247">
        <f>S2892*H2892</f>
        <v>0</v>
      </c>
      <c r="AR2892" s="248" t="s">
        <v>230</v>
      </c>
      <c r="AT2892" s="248" t="s">
        <v>141</v>
      </c>
      <c r="AU2892" s="248" t="s">
        <v>83</v>
      </c>
      <c r="AY2892" s="17" t="s">
        <v>139</v>
      </c>
      <c r="BE2892" s="249">
        <f>IF(N2892="základní",J2892,0)</f>
        <v>0</v>
      </c>
      <c r="BF2892" s="249">
        <f>IF(N2892="snížená",J2892,0)</f>
        <v>0</v>
      </c>
      <c r="BG2892" s="249">
        <f>IF(N2892="zákl. přenesená",J2892,0)</f>
        <v>0</v>
      </c>
      <c r="BH2892" s="249">
        <f>IF(N2892="sníž. přenesená",J2892,0)</f>
        <v>0</v>
      </c>
      <c r="BI2892" s="249">
        <f>IF(N2892="nulová",J2892,0)</f>
        <v>0</v>
      </c>
      <c r="BJ2892" s="17" t="s">
        <v>81</v>
      </c>
      <c r="BK2892" s="249">
        <f>ROUND(I2892*H2892,2)</f>
        <v>0</v>
      </c>
      <c r="BL2892" s="17" t="s">
        <v>230</v>
      </c>
      <c r="BM2892" s="248" t="s">
        <v>3671</v>
      </c>
    </row>
    <row r="2893" spans="2:51" s="12" customFormat="1" ht="12">
      <c r="B2893" s="250"/>
      <c r="C2893" s="251"/>
      <c r="D2893" s="252" t="s">
        <v>148</v>
      </c>
      <c r="E2893" s="253" t="s">
        <v>1</v>
      </c>
      <c r="F2893" s="254" t="s">
        <v>3672</v>
      </c>
      <c r="G2893" s="251"/>
      <c r="H2893" s="255">
        <v>12</v>
      </c>
      <c r="I2893" s="256"/>
      <c r="J2893" s="251"/>
      <c r="K2893" s="251"/>
      <c r="L2893" s="257"/>
      <c r="M2893" s="258"/>
      <c r="N2893" s="259"/>
      <c r="O2893" s="259"/>
      <c r="P2893" s="259"/>
      <c r="Q2893" s="259"/>
      <c r="R2893" s="259"/>
      <c r="S2893" s="259"/>
      <c r="T2893" s="260"/>
      <c r="AT2893" s="261" t="s">
        <v>148</v>
      </c>
      <c r="AU2893" s="261" t="s">
        <v>83</v>
      </c>
      <c r="AV2893" s="12" t="s">
        <v>83</v>
      </c>
      <c r="AW2893" s="12" t="s">
        <v>30</v>
      </c>
      <c r="AX2893" s="12" t="s">
        <v>73</v>
      </c>
      <c r="AY2893" s="261" t="s">
        <v>139</v>
      </c>
    </row>
    <row r="2894" spans="2:51" s="13" customFormat="1" ht="12">
      <c r="B2894" s="262"/>
      <c r="C2894" s="263"/>
      <c r="D2894" s="252" t="s">
        <v>148</v>
      </c>
      <c r="E2894" s="264" t="s">
        <v>1</v>
      </c>
      <c r="F2894" s="265" t="s">
        <v>150</v>
      </c>
      <c r="G2894" s="263"/>
      <c r="H2894" s="266">
        <v>12</v>
      </c>
      <c r="I2894" s="267"/>
      <c r="J2894" s="263"/>
      <c r="K2894" s="263"/>
      <c r="L2894" s="268"/>
      <c r="M2894" s="269"/>
      <c r="N2894" s="270"/>
      <c r="O2894" s="270"/>
      <c r="P2894" s="270"/>
      <c r="Q2894" s="270"/>
      <c r="R2894" s="270"/>
      <c r="S2894" s="270"/>
      <c r="T2894" s="271"/>
      <c r="AT2894" s="272" t="s">
        <v>148</v>
      </c>
      <c r="AU2894" s="272" t="s">
        <v>83</v>
      </c>
      <c r="AV2894" s="13" t="s">
        <v>146</v>
      </c>
      <c r="AW2894" s="13" t="s">
        <v>30</v>
      </c>
      <c r="AX2894" s="13" t="s">
        <v>81</v>
      </c>
      <c r="AY2894" s="272" t="s">
        <v>139</v>
      </c>
    </row>
    <row r="2895" spans="2:65" s="1" customFormat="1" ht="24" customHeight="1">
      <c r="B2895" s="38"/>
      <c r="C2895" s="237" t="s">
        <v>3673</v>
      </c>
      <c r="D2895" s="237" t="s">
        <v>141</v>
      </c>
      <c r="E2895" s="238" t="s">
        <v>3674</v>
      </c>
      <c r="F2895" s="239" t="s">
        <v>3675</v>
      </c>
      <c r="G2895" s="240" t="s">
        <v>247</v>
      </c>
      <c r="H2895" s="241">
        <v>2</v>
      </c>
      <c r="I2895" s="242"/>
      <c r="J2895" s="243">
        <f>ROUND(I2895*H2895,2)</f>
        <v>0</v>
      </c>
      <c r="K2895" s="239" t="s">
        <v>1</v>
      </c>
      <c r="L2895" s="43"/>
      <c r="M2895" s="244" t="s">
        <v>1</v>
      </c>
      <c r="N2895" s="245" t="s">
        <v>38</v>
      </c>
      <c r="O2895" s="86"/>
      <c r="P2895" s="246">
        <f>O2895*H2895</f>
        <v>0</v>
      </c>
      <c r="Q2895" s="246">
        <v>0</v>
      </c>
      <c r="R2895" s="246">
        <f>Q2895*H2895</f>
        <v>0</v>
      </c>
      <c r="S2895" s="246">
        <v>0</v>
      </c>
      <c r="T2895" s="247">
        <f>S2895*H2895</f>
        <v>0</v>
      </c>
      <c r="AR2895" s="248" t="s">
        <v>230</v>
      </c>
      <c r="AT2895" s="248" t="s">
        <v>141</v>
      </c>
      <c r="AU2895" s="248" t="s">
        <v>83</v>
      </c>
      <c r="AY2895" s="17" t="s">
        <v>139</v>
      </c>
      <c r="BE2895" s="249">
        <f>IF(N2895="základní",J2895,0)</f>
        <v>0</v>
      </c>
      <c r="BF2895" s="249">
        <f>IF(N2895="snížená",J2895,0)</f>
        <v>0</v>
      </c>
      <c r="BG2895" s="249">
        <f>IF(N2895="zákl. přenesená",J2895,0)</f>
        <v>0</v>
      </c>
      <c r="BH2895" s="249">
        <f>IF(N2895="sníž. přenesená",J2895,0)</f>
        <v>0</v>
      </c>
      <c r="BI2895" s="249">
        <f>IF(N2895="nulová",J2895,0)</f>
        <v>0</v>
      </c>
      <c r="BJ2895" s="17" t="s">
        <v>81</v>
      </c>
      <c r="BK2895" s="249">
        <f>ROUND(I2895*H2895,2)</f>
        <v>0</v>
      </c>
      <c r="BL2895" s="17" t="s">
        <v>230</v>
      </c>
      <c r="BM2895" s="248" t="s">
        <v>3676</v>
      </c>
    </row>
    <row r="2896" spans="2:51" s="12" customFormat="1" ht="12">
      <c r="B2896" s="250"/>
      <c r="C2896" s="251"/>
      <c r="D2896" s="252" t="s">
        <v>148</v>
      </c>
      <c r="E2896" s="253" t="s">
        <v>1</v>
      </c>
      <c r="F2896" s="254" t="s">
        <v>3677</v>
      </c>
      <c r="G2896" s="251"/>
      <c r="H2896" s="255">
        <v>2</v>
      </c>
      <c r="I2896" s="256"/>
      <c r="J2896" s="251"/>
      <c r="K2896" s="251"/>
      <c r="L2896" s="257"/>
      <c r="M2896" s="258"/>
      <c r="N2896" s="259"/>
      <c r="O2896" s="259"/>
      <c r="P2896" s="259"/>
      <c r="Q2896" s="259"/>
      <c r="R2896" s="259"/>
      <c r="S2896" s="259"/>
      <c r="T2896" s="260"/>
      <c r="AT2896" s="261" t="s">
        <v>148</v>
      </c>
      <c r="AU2896" s="261" t="s">
        <v>83</v>
      </c>
      <c r="AV2896" s="12" t="s">
        <v>83</v>
      </c>
      <c r="AW2896" s="12" t="s">
        <v>30</v>
      </c>
      <c r="AX2896" s="12" t="s">
        <v>73</v>
      </c>
      <c r="AY2896" s="261" t="s">
        <v>139</v>
      </c>
    </row>
    <row r="2897" spans="2:51" s="13" customFormat="1" ht="12">
      <c r="B2897" s="262"/>
      <c r="C2897" s="263"/>
      <c r="D2897" s="252" t="s">
        <v>148</v>
      </c>
      <c r="E2897" s="264" t="s">
        <v>1</v>
      </c>
      <c r="F2897" s="265" t="s">
        <v>150</v>
      </c>
      <c r="G2897" s="263"/>
      <c r="H2897" s="266">
        <v>2</v>
      </c>
      <c r="I2897" s="267"/>
      <c r="J2897" s="263"/>
      <c r="K2897" s="263"/>
      <c r="L2897" s="268"/>
      <c r="M2897" s="269"/>
      <c r="N2897" s="270"/>
      <c r="O2897" s="270"/>
      <c r="P2897" s="270"/>
      <c r="Q2897" s="270"/>
      <c r="R2897" s="270"/>
      <c r="S2897" s="270"/>
      <c r="T2897" s="271"/>
      <c r="AT2897" s="272" t="s">
        <v>148</v>
      </c>
      <c r="AU2897" s="272" t="s">
        <v>83</v>
      </c>
      <c r="AV2897" s="13" t="s">
        <v>146</v>
      </c>
      <c r="AW2897" s="13" t="s">
        <v>30</v>
      </c>
      <c r="AX2897" s="13" t="s">
        <v>81</v>
      </c>
      <c r="AY2897" s="272" t="s">
        <v>139</v>
      </c>
    </row>
    <row r="2898" spans="2:65" s="1" customFormat="1" ht="24" customHeight="1">
      <c r="B2898" s="38"/>
      <c r="C2898" s="237" t="s">
        <v>3678</v>
      </c>
      <c r="D2898" s="237" t="s">
        <v>141</v>
      </c>
      <c r="E2898" s="238" t="s">
        <v>3679</v>
      </c>
      <c r="F2898" s="239" t="s">
        <v>3680</v>
      </c>
      <c r="G2898" s="240" t="s">
        <v>247</v>
      </c>
      <c r="H2898" s="241">
        <v>2</v>
      </c>
      <c r="I2898" s="242"/>
      <c r="J2898" s="243">
        <f>ROUND(I2898*H2898,2)</f>
        <v>0</v>
      </c>
      <c r="K2898" s="239" t="s">
        <v>1</v>
      </c>
      <c r="L2898" s="43"/>
      <c r="M2898" s="244" t="s">
        <v>1</v>
      </c>
      <c r="N2898" s="245" t="s">
        <v>38</v>
      </c>
      <c r="O2898" s="86"/>
      <c r="P2898" s="246">
        <f>O2898*H2898</f>
        <v>0</v>
      </c>
      <c r="Q2898" s="246">
        <v>0</v>
      </c>
      <c r="R2898" s="246">
        <f>Q2898*H2898</f>
        <v>0</v>
      </c>
      <c r="S2898" s="246">
        <v>0</v>
      </c>
      <c r="T2898" s="247">
        <f>S2898*H2898</f>
        <v>0</v>
      </c>
      <c r="AR2898" s="248" t="s">
        <v>230</v>
      </c>
      <c r="AT2898" s="248" t="s">
        <v>141</v>
      </c>
      <c r="AU2898" s="248" t="s">
        <v>83</v>
      </c>
      <c r="AY2898" s="17" t="s">
        <v>139</v>
      </c>
      <c r="BE2898" s="249">
        <f>IF(N2898="základní",J2898,0)</f>
        <v>0</v>
      </c>
      <c r="BF2898" s="249">
        <f>IF(N2898="snížená",J2898,0)</f>
        <v>0</v>
      </c>
      <c r="BG2898" s="249">
        <f>IF(N2898="zákl. přenesená",J2898,0)</f>
        <v>0</v>
      </c>
      <c r="BH2898" s="249">
        <f>IF(N2898="sníž. přenesená",J2898,0)</f>
        <v>0</v>
      </c>
      <c r="BI2898" s="249">
        <f>IF(N2898="nulová",J2898,0)</f>
        <v>0</v>
      </c>
      <c r="BJ2898" s="17" t="s">
        <v>81</v>
      </c>
      <c r="BK2898" s="249">
        <f>ROUND(I2898*H2898,2)</f>
        <v>0</v>
      </c>
      <c r="BL2898" s="17" t="s">
        <v>230</v>
      </c>
      <c r="BM2898" s="248" t="s">
        <v>3681</v>
      </c>
    </row>
    <row r="2899" spans="2:51" s="12" customFormat="1" ht="12">
      <c r="B2899" s="250"/>
      <c r="C2899" s="251"/>
      <c r="D2899" s="252" t="s">
        <v>148</v>
      </c>
      <c r="E2899" s="253" t="s">
        <v>1</v>
      </c>
      <c r="F2899" s="254" t="s">
        <v>3682</v>
      </c>
      <c r="G2899" s="251"/>
      <c r="H2899" s="255">
        <v>2</v>
      </c>
      <c r="I2899" s="256"/>
      <c r="J2899" s="251"/>
      <c r="K2899" s="251"/>
      <c r="L2899" s="257"/>
      <c r="M2899" s="258"/>
      <c r="N2899" s="259"/>
      <c r="O2899" s="259"/>
      <c r="P2899" s="259"/>
      <c r="Q2899" s="259"/>
      <c r="R2899" s="259"/>
      <c r="S2899" s="259"/>
      <c r="T2899" s="260"/>
      <c r="AT2899" s="261" t="s">
        <v>148</v>
      </c>
      <c r="AU2899" s="261" t="s">
        <v>83</v>
      </c>
      <c r="AV2899" s="12" t="s">
        <v>83</v>
      </c>
      <c r="AW2899" s="12" t="s">
        <v>30</v>
      </c>
      <c r="AX2899" s="12" t="s">
        <v>73</v>
      </c>
      <c r="AY2899" s="261" t="s">
        <v>139</v>
      </c>
    </row>
    <row r="2900" spans="2:51" s="13" customFormat="1" ht="12">
      <c r="B2900" s="262"/>
      <c r="C2900" s="263"/>
      <c r="D2900" s="252" t="s">
        <v>148</v>
      </c>
      <c r="E2900" s="264" t="s">
        <v>1</v>
      </c>
      <c r="F2900" s="265" t="s">
        <v>150</v>
      </c>
      <c r="G2900" s="263"/>
      <c r="H2900" s="266">
        <v>2</v>
      </c>
      <c r="I2900" s="267"/>
      <c r="J2900" s="263"/>
      <c r="K2900" s="263"/>
      <c r="L2900" s="268"/>
      <c r="M2900" s="269"/>
      <c r="N2900" s="270"/>
      <c r="O2900" s="270"/>
      <c r="P2900" s="270"/>
      <c r="Q2900" s="270"/>
      <c r="R2900" s="270"/>
      <c r="S2900" s="270"/>
      <c r="T2900" s="271"/>
      <c r="AT2900" s="272" t="s">
        <v>148</v>
      </c>
      <c r="AU2900" s="272" t="s">
        <v>83</v>
      </c>
      <c r="AV2900" s="13" t="s">
        <v>146</v>
      </c>
      <c r="AW2900" s="13" t="s">
        <v>30</v>
      </c>
      <c r="AX2900" s="13" t="s">
        <v>81</v>
      </c>
      <c r="AY2900" s="272" t="s">
        <v>139</v>
      </c>
    </row>
    <row r="2901" spans="2:65" s="1" customFormat="1" ht="48" customHeight="1">
      <c r="B2901" s="38"/>
      <c r="C2901" s="237" t="s">
        <v>3683</v>
      </c>
      <c r="D2901" s="237" t="s">
        <v>141</v>
      </c>
      <c r="E2901" s="238" t="s">
        <v>3684</v>
      </c>
      <c r="F2901" s="239" t="s">
        <v>3685</v>
      </c>
      <c r="G2901" s="240" t="s">
        <v>247</v>
      </c>
      <c r="H2901" s="241">
        <v>2</v>
      </c>
      <c r="I2901" s="242"/>
      <c r="J2901" s="243">
        <f>ROUND(I2901*H2901,2)</f>
        <v>0</v>
      </c>
      <c r="K2901" s="239" t="s">
        <v>1</v>
      </c>
      <c r="L2901" s="43"/>
      <c r="M2901" s="244" t="s">
        <v>1</v>
      </c>
      <c r="N2901" s="245" t="s">
        <v>38</v>
      </c>
      <c r="O2901" s="86"/>
      <c r="P2901" s="246">
        <f>O2901*H2901</f>
        <v>0</v>
      </c>
      <c r="Q2901" s="246">
        <v>0</v>
      </c>
      <c r="R2901" s="246">
        <f>Q2901*H2901</f>
        <v>0</v>
      </c>
      <c r="S2901" s="246">
        <v>0</v>
      </c>
      <c r="T2901" s="247">
        <f>S2901*H2901</f>
        <v>0</v>
      </c>
      <c r="AR2901" s="248" t="s">
        <v>230</v>
      </c>
      <c r="AT2901" s="248" t="s">
        <v>141</v>
      </c>
      <c r="AU2901" s="248" t="s">
        <v>83</v>
      </c>
      <c r="AY2901" s="17" t="s">
        <v>139</v>
      </c>
      <c r="BE2901" s="249">
        <f>IF(N2901="základní",J2901,0)</f>
        <v>0</v>
      </c>
      <c r="BF2901" s="249">
        <f>IF(N2901="snížená",J2901,0)</f>
        <v>0</v>
      </c>
      <c r="BG2901" s="249">
        <f>IF(N2901="zákl. přenesená",J2901,0)</f>
        <v>0</v>
      </c>
      <c r="BH2901" s="249">
        <f>IF(N2901="sníž. přenesená",J2901,0)</f>
        <v>0</v>
      </c>
      <c r="BI2901" s="249">
        <f>IF(N2901="nulová",J2901,0)</f>
        <v>0</v>
      </c>
      <c r="BJ2901" s="17" t="s">
        <v>81</v>
      </c>
      <c r="BK2901" s="249">
        <f>ROUND(I2901*H2901,2)</f>
        <v>0</v>
      </c>
      <c r="BL2901" s="17" t="s">
        <v>230</v>
      </c>
      <c r="BM2901" s="248" t="s">
        <v>3686</v>
      </c>
    </row>
    <row r="2902" spans="2:65" s="1" customFormat="1" ht="48" customHeight="1">
      <c r="B2902" s="38"/>
      <c r="C2902" s="237" t="s">
        <v>3687</v>
      </c>
      <c r="D2902" s="237" t="s">
        <v>141</v>
      </c>
      <c r="E2902" s="238" t="s">
        <v>3688</v>
      </c>
      <c r="F2902" s="239" t="s">
        <v>3689</v>
      </c>
      <c r="G2902" s="240" t="s">
        <v>247</v>
      </c>
      <c r="H2902" s="241">
        <v>4</v>
      </c>
      <c r="I2902" s="242"/>
      <c r="J2902" s="243">
        <f>ROUND(I2902*H2902,2)</f>
        <v>0</v>
      </c>
      <c r="K2902" s="239" t="s">
        <v>1</v>
      </c>
      <c r="L2902" s="43"/>
      <c r="M2902" s="244" t="s">
        <v>1</v>
      </c>
      <c r="N2902" s="245" t="s">
        <v>38</v>
      </c>
      <c r="O2902" s="86"/>
      <c r="P2902" s="246">
        <f>O2902*H2902</f>
        <v>0</v>
      </c>
      <c r="Q2902" s="246">
        <v>0</v>
      </c>
      <c r="R2902" s="246">
        <f>Q2902*H2902</f>
        <v>0</v>
      </c>
      <c r="S2902" s="246">
        <v>0</v>
      </c>
      <c r="T2902" s="247">
        <f>S2902*H2902</f>
        <v>0</v>
      </c>
      <c r="AR2902" s="248" t="s">
        <v>230</v>
      </c>
      <c r="AT2902" s="248" t="s">
        <v>141</v>
      </c>
      <c r="AU2902" s="248" t="s">
        <v>83</v>
      </c>
      <c r="AY2902" s="17" t="s">
        <v>139</v>
      </c>
      <c r="BE2902" s="249">
        <f>IF(N2902="základní",J2902,0)</f>
        <v>0</v>
      </c>
      <c r="BF2902" s="249">
        <f>IF(N2902="snížená",J2902,0)</f>
        <v>0</v>
      </c>
      <c r="BG2902" s="249">
        <f>IF(N2902="zákl. přenesená",J2902,0)</f>
        <v>0</v>
      </c>
      <c r="BH2902" s="249">
        <f>IF(N2902="sníž. přenesená",J2902,0)</f>
        <v>0</v>
      </c>
      <c r="BI2902" s="249">
        <f>IF(N2902="nulová",J2902,0)</f>
        <v>0</v>
      </c>
      <c r="BJ2902" s="17" t="s">
        <v>81</v>
      </c>
      <c r="BK2902" s="249">
        <f>ROUND(I2902*H2902,2)</f>
        <v>0</v>
      </c>
      <c r="BL2902" s="17" t="s">
        <v>230</v>
      </c>
      <c r="BM2902" s="248" t="s">
        <v>3690</v>
      </c>
    </row>
    <row r="2903" spans="2:65" s="1" customFormat="1" ht="24" customHeight="1">
      <c r="B2903" s="38"/>
      <c r="C2903" s="237" t="s">
        <v>3691</v>
      </c>
      <c r="D2903" s="237" t="s">
        <v>141</v>
      </c>
      <c r="E2903" s="238" t="s">
        <v>3692</v>
      </c>
      <c r="F2903" s="239" t="s">
        <v>3693</v>
      </c>
      <c r="G2903" s="240" t="s">
        <v>247</v>
      </c>
      <c r="H2903" s="241">
        <v>3</v>
      </c>
      <c r="I2903" s="242"/>
      <c r="J2903" s="243">
        <f>ROUND(I2903*H2903,2)</f>
        <v>0</v>
      </c>
      <c r="K2903" s="239" t="s">
        <v>1</v>
      </c>
      <c r="L2903" s="43"/>
      <c r="M2903" s="244" t="s">
        <v>1</v>
      </c>
      <c r="N2903" s="245" t="s">
        <v>38</v>
      </c>
      <c r="O2903" s="86"/>
      <c r="P2903" s="246">
        <f>O2903*H2903</f>
        <v>0</v>
      </c>
      <c r="Q2903" s="246">
        <v>0</v>
      </c>
      <c r="R2903" s="246">
        <f>Q2903*H2903</f>
        <v>0</v>
      </c>
      <c r="S2903" s="246">
        <v>0</v>
      </c>
      <c r="T2903" s="247">
        <f>S2903*H2903</f>
        <v>0</v>
      </c>
      <c r="AR2903" s="248" t="s">
        <v>230</v>
      </c>
      <c r="AT2903" s="248" t="s">
        <v>141</v>
      </c>
      <c r="AU2903" s="248" t="s">
        <v>83</v>
      </c>
      <c r="AY2903" s="17" t="s">
        <v>139</v>
      </c>
      <c r="BE2903" s="249">
        <f>IF(N2903="základní",J2903,0)</f>
        <v>0</v>
      </c>
      <c r="BF2903" s="249">
        <f>IF(N2903="snížená",J2903,0)</f>
        <v>0</v>
      </c>
      <c r="BG2903" s="249">
        <f>IF(N2903="zákl. přenesená",J2903,0)</f>
        <v>0</v>
      </c>
      <c r="BH2903" s="249">
        <f>IF(N2903="sníž. přenesená",J2903,0)</f>
        <v>0</v>
      </c>
      <c r="BI2903" s="249">
        <f>IF(N2903="nulová",J2903,0)</f>
        <v>0</v>
      </c>
      <c r="BJ2903" s="17" t="s">
        <v>81</v>
      </c>
      <c r="BK2903" s="249">
        <f>ROUND(I2903*H2903,2)</f>
        <v>0</v>
      </c>
      <c r="BL2903" s="17" t="s">
        <v>230</v>
      </c>
      <c r="BM2903" s="248" t="s">
        <v>3694</v>
      </c>
    </row>
    <row r="2904" spans="2:65" s="1" customFormat="1" ht="24" customHeight="1">
      <c r="B2904" s="38"/>
      <c r="C2904" s="237" t="s">
        <v>3695</v>
      </c>
      <c r="D2904" s="237" t="s">
        <v>141</v>
      </c>
      <c r="E2904" s="238" t="s">
        <v>3696</v>
      </c>
      <c r="F2904" s="239" t="s">
        <v>3697</v>
      </c>
      <c r="G2904" s="240" t="s">
        <v>247</v>
      </c>
      <c r="H2904" s="241">
        <v>3</v>
      </c>
      <c r="I2904" s="242"/>
      <c r="J2904" s="243">
        <f>ROUND(I2904*H2904,2)</f>
        <v>0</v>
      </c>
      <c r="K2904" s="239" t="s">
        <v>1</v>
      </c>
      <c r="L2904" s="43"/>
      <c r="M2904" s="244" t="s">
        <v>1</v>
      </c>
      <c r="N2904" s="245" t="s">
        <v>38</v>
      </c>
      <c r="O2904" s="86"/>
      <c r="P2904" s="246">
        <f>O2904*H2904</f>
        <v>0</v>
      </c>
      <c r="Q2904" s="246">
        <v>0</v>
      </c>
      <c r="R2904" s="246">
        <f>Q2904*H2904</f>
        <v>0</v>
      </c>
      <c r="S2904" s="246">
        <v>0</v>
      </c>
      <c r="T2904" s="247">
        <f>S2904*H2904</f>
        <v>0</v>
      </c>
      <c r="AR2904" s="248" t="s">
        <v>230</v>
      </c>
      <c r="AT2904" s="248" t="s">
        <v>141</v>
      </c>
      <c r="AU2904" s="248" t="s">
        <v>83</v>
      </c>
      <c r="AY2904" s="17" t="s">
        <v>139</v>
      </c>
      <c r="BE2904" s="249">
        <f>IF(N2904="základní",J2904,0)</f>
        <v>0</v>
      </c>
      <c r="BF2904" s="249">
        <f>IF(N2904="snížená",J2904,0)</f>
        <v>0</v>
      </c>
      <c r="BG2904" s="249">
        <f>IF(N2904="zákl. přenesená",J2904,0)</f>
        <v>0</v>
      </c>
      <c r="BH2904" s="249">
        <f>IF(N2904="sníž. přenesená",J2904,0)</f>
        <v>0</v>
      </c>
      <c r="BI2904" s="249">
        <f>IF(N2904="nulová",J2904,0)</f>
        <v>0</v>
      </c>
      <c r="BJ2904" s="17" t="s">
        <v>81</v>
      </c>
      <c r="BK2904" s="249">
        <f>ROUND(I2904*H2904,2)</f>
        <v>0</v>
      </c>
      <c r="BL2904" s="17" t="s">
        <v>230</v>
      </c>
      <c r="BM2904" s="248" t="s">
        <v>3698</v>
      </c>
    </row>
    <row r="2905" spans="2:65" s="1" customFormat="1" ht="16.5" customHeight="1">
      <c r="B2905" s="38"/>
      <c r="C2905" s="237" t="s">
        <v>3699</v>
      </c>
      <c r="D2905" s="237" t="s">
        <v>141</v>
      </c>
      <c r="E2905" s="238" t="s">
        <v>3700</v>
      </c>
      <c r="F2905" s="239" t="s">
        <v>3701</v>
      </c>
      <c r="G2905" s="240" t="s">
        <v>252</v>
      </c>
      <c r="H2905" s="241">
        <v>1</v>
      </c>
      <c r="I2905" s="242"/>
      <c r="J2905" s="243">
        <f>ROUND(I2905*H2905,2)</f>
        <v>0</v>
      </c>
      <c r="K2905" s="239" t="s">
        <v>1</v>
      </c>
      <c r="L2905" s="43"/>
      <c r="M2905" s="244" t="s">
        <v>1</v>
      </c>
      <c r="N2905" s="245" t="s">
        <v>38</v>
      </c>
      <c r="O2905" s="86"/>
      <c r="P2905" s="246">
        <f>O2905*H2905</f>
        <v>0</v>
      </c>
      <c r="Q2905" s="246">
        <v>0</v>
      </c>
      <c r="R2905" s="246">
        <f>Q2905*H2905</f>
        <v>0</v>
      </c>
      <c r="S2905" s="246">
        <v>0</v>
      </c>
      <c r="T2905" s="247">
        <f>S2905*H2905</f>
        <v>0</v>
      </c>
      <c r="AR2905" s="248" t="s">
        <v>230</v>
      </c>
      <c r="AT2905" s="248" t="s">
        <v>141</v>
      </c>
      <c r="AU2905" s="248" t="s">
        <v>83</v>
      </c>
      <c r="AY2905" s="17" t="s">
        <v>139</v>
      </c>
      <c r="BE2905" s="249">
        <f>IF(N2905="základní",J2905,0)</f>
        <v>0</v>
      </c>
      <c r="BF2905" s="249">
        <f>IF(N2905="snížená",J2905,0)</f>
        <v>0</v>
      </c>
      <c r="BG2905" s="249">
        <f>IF(N2905="zákl. přenesená",J2905,0)</f>
        <v>0</v>
      </c>
      <c r="BH2905" s="249">
        <f>IF(N2905="sníž. přenesená",J2905,0)</f>
        <v>0</v>
      </c>
      <c r="BI2905" s="249">
        <f>IF(N2905="nulová",J2905,0)</f>
        <v>0</v>
      </c>
      <c r="BJ2905" s="17" t="s">
        <v>81</v>
      </c>
      <c r="BK2905" s="249">
        <f>ROUND(I2905*H2905,2)</f>
        <v>0</v>
      </c>
      <c r="BL2905" s="17" t="s">
        <v>230</v>
      </c>
      <c r="BM2905" s="248" t="s">
        <v>3702</v>
      </c>
    </row>
    <row r="2906" spans="2:65" s="1" customFormat="1" ht="36" customHeight="1">
      <c r="B2906" s="38"/>
      <c r="C2906" s="237" t="s">
        <v>3703</v>
      </c>
      <c r="D2906" s="237" t="s">
        <v>141</v>
      </c>
      <c r="E2906" s="238" t="s">
        <v>3704</v>
      </c>
      <c r="F2906" s="239" t="s">
        <v>3705</v>
      </c>
      <c r="G2906" s="240" t="s">
        <v>252</v>
      </c>
      <c r="H2906" s="241">
        <v>1</v>
      </c>
      <c r="I2906" s="242"/>
      <c r="J2906" s="243">
        <f>ROUND(I2906*H2906,2)</f>
        <v>0</v>
      </c>
      <c r="K2906" s="239" t="s">
        <v>1</v>
      </c>
      <c r="L2906" s="43"/>
      <c r="M2906" s="244" t="s">
        <v>1</v>
      </c>
      <c r="N2906" s="245" t="s">
        <v>38</v>
      </c>
      <c r="O2906" s="86"/>
      <c r="P2906" s="246">
        <f>O2906*H2906</f>
        <v>0</v>
      </c>
      <c r="Q2906" s="246">
        <v>0</v>
      </c>
      <c r="R2906" s="246">
        <f>Q2906*H2906</f>
        <v>0</v>
      </c>
      <c r="S2906" s="246">
        <v>0</v>
      </c>
      <c r="T2906" s="247">
        <f>S2906*H2906</f>
        <v>0</v>
      </c>
      <c r="AR2906" s="248" t="s">
        <v>230</v>
      </c>
      <c r="AT2906" s="248" t="s">
        <v>141</v>
      </c>
      <c r="AU2906" s="248" t="s">
        <v>83</v>
      </c>
      <c r="AY2906" s="17" t="s">
        <v>139</v>
      </c>
      <c r="BE2906" s="249">
        <f>IF(N2906="základní",J2906,0)</f>
        <v>0</v>
      </c>
      <c r="BF2906" s="249">
        <f>IF(N2906="snížená",J2906,0)</f>
        <v>0</v>
      </c>
      <c r="BG2906" s="249">
        <f>IF(N2906="zákl. přenesená",J2906,0)</f>
        <v>0</v>
      </c>
      <c r="BH2906" s="249">
        <f>IF(N2906="sníž. přenesená",J2906,0)</f>
        <v>0</v>
      </c>
      <c r="BI2906" s="249">
        <f>IF(N2906="nulová",J2906,0)</f>
        <v>0</v>
      </c>
      <c r="BJ2906" s="17" t="s">
        <v>81</v>
      </c>
      <c r="BK2906" s="249">
        <f>ROUND(I2906*H2906,2)</f>
        <v>0</v>
      </c>
      <c r="BL2906" s="17" t="s">
        <v>230</v>
      </c>
      <c r="BM2906" s="248" t="s">
        <v>3706</v>
      </c>
    </row>
    <row r="2907" spans="2:65" s="1" customFormat="1" ht="36" customHeight="1">
      <c r="B2907" s="38"/>
      <c r="C2907" s="237" t="s">
        <v>3707</v>
      </c>
      <c r="D2907" s="237" t="s">
        <v>141</v>
      </c>
      <c r="E2907" s="238" t="s">
        <v>3708</v>
      </c>
      <c r="F2907" s="239" t="s">
        <v>3709</v>
      </c>
      <c r="G2907" s="240" t="s">
        <v>252</v>
      </c>
      <c r="H2907" s="241">
        <v>1</v>
      </c>
      <c r="I2907" s="242"/>
      <c r="J2907" s="243">
        <f>ROUND(I2907*H2907,2)</f>
        <v>0</v>
      </c>
      <c r="K2907" s="239" t="s">
        <v>1</v>
      </c>
      <c r="L2907" s="43"/>
      <c r="M2907" s="244" t="s">
        <v>1</v>
      </c>
      <c r="N2907" s="245" t="s">
        <v>38</v>
      </c>
      <c r="O2907" s="86"/>
      <c r="P2907" s="246">
        <f>O2907*H2907</f>
        <v>0</v>
      </c>
      <c r="Q2907" s="246">
        <v>0</v>
      </c>
      <c r="R2907" s="246">
        <f>Q2907*H2907</f>
        <v>0</v>
      </c>
      <c r="S2907" s="246">
        <v>0</v>
      </c>
      <c r="T2907" s="247">
        <f>S2907*H2907</f>
        <v>0</v>
      </c>
      <c r="AR2907" s="248" t="s">
        <v>230</v>
      </c>
      <c r="AT2907" s="248" t="s">
        <v>141</v>
      </c>
      <c r="AU2907" s="248" t="s">
        <v>83</v>
      </c>
      <c r="AY2907" s="17" t="s">
        <v>139</v>
      </c>
      <c r="BE2907" s="249">
        <f>IF(N2907="základní",J2907,0)</f>
        <v>0</v>
      </c>
      <c r="BF2907" s="249">
        <f>IF(N2907="snížená",J2907,0)</f>
        <v>0</v>
      </c>
      <c r="BG2907" s="249">
        <f>IF(N2907="zákl. přenesená",J2907,0)</f>
        <v>0</v>
      </c>
      <c r="BH2907" s="249">
        <f>IF(N2907="sníž. přenesená",J2907,0)</f>
        <v>0</v>
      </c>
      <c r="BI2907" s="249">
        <f>IF(N2907="nulová",J2907,0)</f>
        <v>0</v>
      </c>
      <c r="BJ2907" s="17" t="s">
        <v>81</v>
      </c>
      <c r="BK2907" s="249">
        <f>ROUND(I2907*H2907,2)</f>
        <v>0</v>
      </c>
      <c r="BL2907" s="17" t="s">
        <v>230</v>
      </c>
      <c r="BM2907" s="248" t="s">
        <v>3710</v>
      </c>
    </row>
    <row r="2908" spans="2:65" s="1" customFormat="1" ht="16.5" customHeight="1">
      <c r="B2908" s="38"/>
      <c r="C2908" s="237" t="s">
        <v>3711</v>
      </c>
      <c r="D2908" s="237" t="s">
        <v>141</v>
      </c>
      <c r="E2908" s="238" t="s">
        <v>3712</v>
      </c>
      <c r="F2908" s="239" t="s">
        <v>3713</v>
      </c>
      <c r="G2908" s="240" t="s">
        <v>252</v>
      </c>
      <c r="H2908" s="241">
        <v>1</v>
      </c>
      <c r="I2908" s="242"/>
      <c r="J2908" s="243">
        <f>ROUND(I2908*H2908,2)</f>
        <v>0</v>
      </c>
      <c r="K2908" s="239" t="s">
        <v>1</v>
      </c>
      <c r="L2908" s="43"/>
      <c r="M2908" s="244" t="s">
        <v>1</v>
      </c>
      <c r="N2908" s="245" t="s">
        <v>38</v>
      </c>
      <c r="O2908" s="86"/>
      <c r="P2908" s="246">
        <f>O2908*H2908</f>
        <v>0</v>
      </c>
      <c r="Q2908" s="246">
        <v>0</v>
      </c>
      <c r="R2908" s="246">
        <f>Q2908*H2908</f>
        <v>0</v>
      </c>
      <c r="S2908" s="246">
        <v>0</v>
      </c>
      <c r="T2908" s="247">
        <f>S2908*H2908</f>
        <v>0</v>
      </c>
      <c r="AR2908" s="248" t="s">
        <v>230</v>
      </c>
      <c r="AT2908" s="248" t="s">
        <v>141</v>
      </c>
      <c r="AU2908" s="248" t="s">
        <v>83</v>
      </c>
      <c r="AY2908" s="17" t="s">
        <v>139</v>
      </c>
      <c r="BE2908" s="249">
        <f>IF(N2908="základní",J2908,0)</f>
        <v>0</v>
      </c>
      <c r="BF2908" s="249">
        <f>IF(N2908="snížená",J2908,0)</f>
        <v>0</v>
      </c>
      <c r="BG2908" s="249">
        <f>IF(N2908="zákl. přenesená",J2908,0)</f>
        <v>0</v>
      </c>
      <c r="BH2908" s="249">
        <f>IF(N2908="sníž. přenesená",J2908,0)</f>
        <v>0</v>
      </c>
      <c r="BI2908" s="249">
        <f>IF(N2908="nulová",J2908,0)</f>
        <v>0</v>
      </c>
      <c r="BJ2908" s="17" t="s">
        <v>81</v>
      </c>
      <c r="BK2908" s="249">
        <f>ROUND(I2908*H2908,2)</f>
        <v>0</v>
      </c>
      <c r="BL2908" s="17" t="s">
        <v>230</v>
      </c>
      <c r="BM2908" s="248" t="s">
        <v>3714</v>
      </c>
    </row>
    <row r="2909" spans="2:65" s="1" customFormat="1" ht="24" customHeight="1">
      <c r="B2909" s="38"/>
      <c r="C2909" s="237" t="s">
        <v>3715</v>
      </c>
      <c r="D2909" s="237" t="s">
        <v>141</v>
      </c>
      <c r="E2909" s="238" t="s">
        <v>3716</v>
      </c>
      <c r="F2909" s="239" t="s">
        <v>3717</v>
      </c>
      <c r="G2909" s="240" t="s">
        <v>292</v>
      </c>
      <c r="H2909" s="283"/>
      <c r="I2909" s="242"/>
      <c r="J2909" s="243">
        <f>ROUND(I2909*H2909,2)</f>
        <v>0</v>
      </c>
      <c r="K2909" s="239" t="s">
        <v>145</v>
      </c>
      <c r="L2909" s="43"/>
      <c r="M2909" s="244" t="s">
        <v>1</v>
      </c>
      <c r="N2909" s="245" t="s">
        <v>38</v>
      </c>
      <c r="O2909" s="86"/>
      <c r="P2909" s="246">
        <f>O2909*H2909</f>
        <v>0</v>
      </c>
      <c r="Q2909" s="246">
        <v>0</v>
      </c>
      <c r="R2909" s="246">
        <f>Q2909*H2909</f>
        <v>0</v>
      </c>
      <c r="S2909" s="246">
        <v>0</v>
      </c>
      <c r="T2909" s="247">
        <f>S2909*H2909</f>
        <v>0</v>
      </c>
      <c r="AR2909" s="248" t="s">
        <v>230</v>
      </c>
      <c r="AT2909" s="248" t="s">
        <v>141</v>
      </c>
      <c r="AU2909" s="248" t="s">
        <v>83</v>
      </c>
      <c r="AY2909" s="17" t="s">
        <v>139</v>
      </c>
      <c r="BE2909" s="249">
        <f>IF(N2909="základní",J2909,0)</f>
        <v>0</v>
      </c>
      <c r="BF2909" s="249">
        <f>IF(N2909="snížená",J2909,0)</f>
        <v>0</v>
      </c>
      <c r="BG2909" s="249">
        <f>IF(N2909="zákl. přenesená",J2909,0)</f>
        <v>0</v>
      </c>
      <c r="BH2909" s="249">
        <f>IF(N2909="sníž. přenesená",J2909,0)</f>
        <v>0</v>
      </c>
      <c r="BI2909" s="249">
        <f>IF(N2909="nulová",J2909,0)</f>
        <v>0</v>
      </c>
      <c r="BJ2909" s="17" t="s">
        <v>81</v>
      </c>
      <c r="BK2909" s="249">
        <f>ROUND(I2909*H2909,2)</f>
        <v>0</v>
      </c>
      <c r="BL2909" s="17" t="s">
        <v>230</v>
      </c>
      <c r="BM2909" s="248" t="s">
        <v>3718</v>
      </c>
    </row>
    <row r="2910" spans="2:65" s="1" customFormat="1" ht="24" customHeight="1">
      <c r="B2910" s="38"/>
      <c r="C2910" s="237" t="s">
        <v>3719</v>
      </c>
      <c r="D2910" s="237" t="s">
        <v>141</v>
      </c>
      <c r="E2910" s="238" t="s">
        <v>3720</v>
      </c>
      <c r="F2910" s="239" t="s">
        <v>3721</v>
      </c>
      <c r="G2910" s="240" t="s">
        <v>292</v>
      </c>
      <c r="H2910" s="283"/>
      <c r="I2910" s="242"/>
      <c r="J2910" s="243">
        <f>ROUND(I2910*H2910,2)</f>
        <v>0</v>
      </c>
      <c r="K2910" s="239" t="s">
        <v>145</v>
      </c>
      <c r="L2910" s="43"/>
      <c r="M2910" s="244" t="s">
        <v>1</v>
      </c>
      <c r="N2910" s="245" t="s">
        <v>38</v>
      </c>
      <c r="O2910" s="86"/>
      <c r="P2910" s="246">
        <f>O2910*H2910</f>
        <v>0</v>
      </c>
      <c r="Q2910" s="246">
        <v>0</v>
      </c>
      <c r="R2910" s="246">
        <f>Q2910*H2910</f>
        <v>0</v>
      </c>
      <c r="S2910" s="246">
        <v>0</v>
      </c>
      <c r="T2910" s="247">
        <f>S2910*H2910</f>
        <v>0</v>
      </c>
      <c r="AR2910" s="248" t="s">
        <v>230</v>
      </c>
      <c r="AT2910" s="248" t="s">
        <v>141</v>
      </c>
      <c r="AU2910" s="248" t="s">
        <v>83</v>
      </c>
      <c r="AY2910" s="17" t="s">
        <v>139</v>
      </c>
      <c r="BE2910" s="249">
        <f>IF(N2910="základní",J2910,0)</f>
        <v>0</v>
      </c>
      <c r="BF2910" s="249">
        <f>IF(N2910="snížená",J2910,0)</f>
        <v>0</v>
      </c>
      <c r="BG2910" s="249">
        <f>IF(N2910="zákl. přenesená",J2910,0)</f>
        <v>0</v>
      </c>
      <c r="BH2910" s="249">
        <f>IF(N2910="sníž. přenesená",J2910,0)</f>
        <v>0</v>
      </c>
      <c r="BI2910" s="249">
        <f>IF(N2910="nulová",J2910,0)</f>
        <v>0</v>
      </c>
      <c r="BJ2910" s="17" t="s">
        <v>81</v>
      </c>
      <c r="BK2910" s="249">
        <f>ROUND(I2910*H2910,2)</f>
        <v>0</v>
      </c>
      <c r="BL2910" s="17" t="s">
        <v>230</v>
      </c>
      <c r="BM2910" s="248" t="s">
        <v>3722</v>
      </c>
    </row>
    <row r="2911" spans="2:63" s="11" customFormat="1" ht="22.8" customHeight="1">
      <c r="B2911" s="221"/>
      <c r="C2911" s="222"/>
      <c r="D2911" s="223" t="s">
        <v>72</v>
      </c>
      <c r="E2911" s="235" t="s">
        <v>3723</v>
      </c>
      <c r="F2911" s="235" t="s">
        <v>3724</v>
      </c>
      <c r="G2911" s="222"/>
      <c r="H2911" s="222"/>
      <c r="I2911" s="225"/>
      <c r="J2911" s="236">
        <f>BK2911</f>
        <v>0</v>
      </c>
      <c r="K2911" s="222"/>
      <c r="L2911" s="227"/>
      <c r="M2911" s="228"/>
      <c r="N2911" s="229"/>
      <c r="O2911" s="229"/>
      <c r="P2911" s="230">
        <f>P2912</f>
        <v>0</v>
      </c>
      <c r="Q2911" s="229"/>
      <c r="R2911" s="230">
        <f>R2912</f>
        <v>0</v>
      </c>
      <c r="S2911" s="229"/>
      <c r="T2911" s="231">
        <f>T2912</f>
        <v>0</v>
      </c>
      <c r="AR2911" s="232" t="s">
        <v>83</v>
      </c>
      <c r="AT2911" s="233" t="s">
        <v>72</v>
      </c>
      <c r="AU2911" s="233" t="s">
        <v>81</v>
      </c>
      <c r="AY2911" s="232" t="s">
        <v>139</v>
      </c>
      <c r="BK2911" s="234">
        <f>BK2912</f>
        <v>0</v>
      </c>
    </row>
    <row r="2912" spans="2:65" s="1" customFormat="1" ht="36" customHeight="1">
      <c r="B2912" s="38"/>
      <c r="C2912" s="237" t="s">
        <v>3725</v>
      </c>
      <c r="D2912" s="237" t="s">
        <v>141</v>
      </c>
      <c r="E2912" s="238" t="s">
        <v>3726</v>
      </c>
      <c r="F2912" s="239" t="s">
        <v>3077</v>
      </c>
      <c r="G2912" s="240" t="s">
        <v>384</v>
      </c>
      <c r="H2912" s="241">
        <v>150</v>
      </c>
      <c r="I2912" s="242"/>
      <c r="J2912" s="243">
        <f>ROUND(I2912*H2912,2)</f>
        <v>0</v>
      </c>
      <c r="K2912" s="239" t="s">
        <v>1</v>
      </c>
      <c r="L2912" s="43"/>
      <c r="M2912" s="244" t="s">
        <v>1</v>
      </c>
      <c r="N2912" s="245" t="s">
        <v>38</v>
      </c>
      <c r="O2912" s="86"/>
      <c r="P2912" s="246">
        <f>O2912*H2912</f>
        <v>0</v>
      </c>
      <c r="Q2912" s="246">
        <v>0</v>
      </c>
      <c r="R2912" s="246">
        <f>Q2912*H2912</f>
        <v>0</v>
      </c>
      <c r="S2912" s="246">
        <v>0</v>
      </c>
      <c r="T2912" s="247">
        <f>S2912*H2912</f>
        <v>0</v>
      </c>
      <c r="AR2912" s="248" t="s">
        <v>146</v>
      </c>
      <c r="AT2912" s="248" t="s">
        <v>141</v>
      </c>
      <c r="AU2912" s="248" t="s">
        <v>83</v>
      </c>
      <c r="AY2912" s="17" t="s">
        <v>139</v>
      </c>
      <c r="BE2912" s="249">
        <f>IF(N2912="základní",J2912,0)</f>
        <v>0</v>
      </c>
      <c r="BF2912" s="249">
        <f>IF(N2912="snížená",J2912,0)</f>
        <v>0</v>
      </c>
      <c r="BG2912" s="249">
        <f>IF(N2912="zákl. přenesená",J2912,0)</f>
        <v>0</v>
      </c>
      <c r="BH2912" s="249">
        <f>IF(N2912="sníž. přenesená",J2912,0)</f>
        <v>0</v>
      </c>
      <c r="BI2912" s="249">
        <f>IF(N2912="nulová",J2912,0)</f>
        <v>0</v>
      </c>
      <c r="BJ2912" s="17" t="s">
        <v>81</v>
      </c>
      <c r="BK2912" s="249">
        <f>ROUND(I2912*H2912,2)</f>
        <v>0</v>
      </c>
      <c r="BL2912" s="17" t="s">
        <v>146</v>
      </c>
      <c r="BM2912" s="248" t="s">
        <v>3727</v>
      </c>
    </row>
    <row r="2913" spans="2:63" s="11" customFormat="1" ht="22.8" customHeight="1">
      <c r="B2913" s="221"/>
      <c r="C2913" s="222"/>
      <c r="D2913" s="223" t="s">
        <v>72</v>
      </c>
      <c r="E2913" s="235" t="s">
        <v>3728</v>
      </c>
      <c r="F2913" s="235" t="s">
        <v>3729</v>
      </c>
      <c r="G2913" s="222"/>
      <c r="H2913" s="222"/>
      <c r="I2913" s="225"/>
      <c r="J2913" s="236">
        <f>BK2913</f>
        <v>0</v>
      </c>
      <c r="K2913" s="222"/>
      <c r="L2913" s="227"/>
      <c r="M2913" s="228"/>
      <c r="N2913" s="229"/>
      <c r="O2913" s="229"/>
      <c r="P2913" s="230">
        <f>SUM(P2914:P2938)</f>
        <v>0</v>
      </c>
      <c r="Q2913" s="229"/>
      <c r="R2913" s="230">
        <f>SUM(R2914:R2938)</f>
        <v>0</v>
      </c>
      <c r="S2913" s="229"/>
      <c r="T2913" s="231">
        <f>SUM(T2914:T2938)</f>
        <v>0</v>
      </c>
      <c r="AR2913" s="232" t="s">
        <v>83</v>
      </c>
      <c r="AT2913" s="233" t="s">
        <v>72</v>
      </c>
      <c r="AU2913" s="233" t="s">
        <v>81</v>
      </c>
      <c r="AY2913" s="232" t="s">
        <v>139</v>
      </c>
      <c r="BK2913" s="234">
        <f>SUM(BK2914:BK2938)</f>
        <v>0</v>
      </c>
    </row>
    <row r="2914" spans="2:65" s="1" customFormat="1" ht="36" customHeight="1">
      <c r="B2914" s="38"/>
      <c r="C2914" s="237" t="s">
        <v>3730</v>
      </c>
      <c r="D2914" s="237" t="s">
        <v>141</v>
      </c>
      <c r="E2914" s="238" t="s">
        <v>3731</v>
      </c>
      <c r="F2914" s="239" t="s">
        <v>3732</v>
      </c>
      <c r="G2914" s="240" t="s">
        <v>247</v>
      </c>
      <c r="H2914" s="241">
        <v>3</v>
      </c>
      <c r="I2914" s="242"/>
      <c r="J2914" s="243">
        <f>ROUND(I2914*H2914,2)</f>
        <v>0</v>
      </c>
      <c r="K2914" s="239" t="s">
        <v>1</v>
      </c>
      <c r="L2914" s="43"/>
      <c r="M2914" s="244" t="s">
        <v>1</v>
      </c>
      <c r="N2914" s="245" t="s">
        <v>38</v>
      </c>
      <c r="O2914" s="86"/>
      <c r="P2914" s="246">
        <f>O2914*H2914</f>
        <v>0</v>
      </c>
      <c r="Q2914" s="246">
        <v>0</v>
      </c>
      <c r="R2914" s="246">
        <f>Q2914*H2914</f>
        <v>0</v>
      </c>
      <c r="S2914" s="246">
        <v>0</v>
      </c>
      <c r="T2914" s="247">
        <f>S2914*H2914</f>
        <v>0</v>
      </c>
      <c r="AR2914" s="248" t="s">
        <v>230</v>
      </c>
      <c r="AT2914" s="248" t="s">
        <v>141</v>
      </c>
      <c r="AU2914" s="248" t="s">
        <v>83</v>
      </c>
      <c r="AY2914" s="17" t="s">
        <v>139</v>
      </c>
      <c r="BE2914" s="249">
        <f>IF(N2914="základní",J2914,0)</f>
        <v>0</v>
      </c>
      <c r="BF2914" s="249">
        <f>IF(N2914="snížená",J2914,0)</f>
        <v>0</v>
      </c>
      <c r="BG2914" s="249">
        <f>IF(N2914="zákl. přenesená",J2914,0)</f>
        <v>0</v>
      </c>
      <c r="BH2914" s="249">
        <f>IF(N2914="sníž. přenesená",J2914,0)</f>
        <v>0</v>
      </c>
      <c r="BI2914" s="249">
        <f>IF(N2914="nulová",J2914,0)</f>
        <v>0</v>
      </c>
      <c r="BJ2914" s="17" t="s">
        <v>81</v>
      </c>
      <c r="BK2914" s="249">
        <f>ROUND(I2914*H2914,2)</f>
        <v>0</v>
      </c>
      <c r="BL2914" s="17" t="s">
        <v>230</v>
      </c>
      <c r="BM2914" s="248" t="s">
        <v>3733</v>
      </c>
    </row>
    <row r="2915" spans="2:65" s="1" customFormat="1" ht="24" customHeight="1">
      <c r="B2915" s="38"/>
      <c r="C2915" s="237" t="s">
        <v>3734</v>
      </c>
      <c r="D2915" s="237" t="s">
        <v>141</v>
      </c>
      <c r="E2915" s="238" t="s">
        <v>3735</v>
      </c>
      <c r="F2915" s="239" t="s">
        <v>3736</v>
      </c>
      <c r="G2915" s="240" t="s">
        <v>247</v>
      </c>
      <c r="H2915" s="241">
        <v>1</v>
      </c>
      <c r="I2915" s="242"/>
      <c r="J2915" s="243">
        <f>ROUND(I2915*H2915,2)</f>
        <v>0</v>
      </c>
      <c r="K2915" s="239" t="s">
        <v>1</v>
      </c>
      <c r="L2915" s="43"/>
      <c r="M2915" s="244" t="s">
        <v>1</v>
      </c>
      <c r="N2915" s="245" t="s">
        <v>38</v>
      </c>
      <c r="O2915" s="86"/>
      <c r="P2915" s="246">
        <f>O2915*H2915</f>
        <v>0</v>
      </c>
      <c r="Q2915" s="246">
        <v>0</v>
      </c>
      <c r="R2915" s="246">
        <f>Q2915*H2915</f>
        <v>0</v>
      </c>
      <c r="S2915" s="246">
        <v>0</v>
      </c>
      <c r="T2915" s="247">
        <f>S2915*H2915</f>
        <v>0</v>
      </c>
      <c r="AR2915" s="248" t="s">
        <v>230</v>
      </c>
      <c r="AT2915" s="248" t="s">
        <v>141</v>
      </c>
      <c r="AU2915" s="248" t="s">
        <v>83</v>
      </c>
      <c r="AY2915" s="17" t="s">
        <v>139</v>
      </c>
      <c r="BE2915" s="249">
        <f>IF(N2915="základní",J2915,0)</f>
        <v>0</v>
      </c>
      <c r="BF2915" s="249">
        <f>IF(N2915="snížená",J2915,0)</f>
        <v>0</v>
      </c>
      <c r="BG2915" s="249">
        <f>IF(N2915="zákl. přenesená",J2915,0)</f>
        <v>0</v>
      </c>
      <c r="BH2915" s="249">
        <f>IF(N2915="sníž. přenesená",J2915,0)</f>
        <v>0</v>
      </c>
      <c r="BI2915" s="249">
        <f>IF(N2915="nulová",J2915,0)</f>
        <v>0</v>
      </c>
      <c r="BJ2915" s="17" t="s">
        <v>81</v>
      </c>
      <c r="BK2915" s="249">
        <f>ROUND(I2915*H2915,2)</f>
        <v>0</v>
      </c>
      <c r="BL2915" s="17" t="s">
        <v>230</v>
      </c>
      <c r="BM2915" s="248" t="s">
        <v>3737</v>
      </c>
    </row>
    <row r="2916" spans="2:65" s="1" customFormat="1" ht="24" customHeight="1">
      <c r="B2916" s="38"/>
      <c r="C2916" s="237" t="s">
        <v>3738</v>
      </c>
      <c r="D2916" s="237" t="s">
        <v>141</v>
      </c>
      <c r="E2916" s="238" t="s">
        <v>3739</v>
      </c>
      <c r="F2916" s="239" t="s">
        <v>3740</v>
      </c>
      <c r="G2916" s="240" t="s">
        <v>252</v>
      </c>
      <c r="H2916" s="241">
        <v>3</v>
      </c>
      <c r="I2916" s="242"/>
      <c r="J2916" s="243">
        <f>ROUND(I2916*H2916,2)</f>
        <v>0</v>
      </c>
      <c r="K2916" s="239" t="s">
        <v>1</v>
      </c>
      <c r="L2916" s="43"/>
      <c r="M2916" s="244" t="s">
        <v>1</v>
      </c>
      <c r="N2916" s="245" t="s">
        <v>38</v>
      </c>
      <c r="O2916" s="86"/>
      <c r="P2916" s="246">
        <f>O2916*H2916</f>
        <v>0</v>
      </c>
      <c r="Q2916" s="246">
        <v>0</v>
      </c>
      <c r="R2916" s="246">
        <f>Q2916*H2916</f>
        <v>0</v>
      </c>
      <c r="S2916" s="246">
        <v>0</v>
      </c>
      <c r="T2916" s="247">
        <f>S2916*H2916</f>
        <v>0</v>
      </c>
      <c r="AR2916" s="248" t="s">
        <v>230</v>
      </c>
      <c r="AT2916" s="248" t="s">
        <v>141</v>
      </c>
      <c r="AU2916" s="248" t="s">
        <v>83</v>
      </c>
      <c r="AY2916" s="17" t="s">
        <v>139</v>
      </c>
      <c r="BE2916" s="249">
        <f>IF(N2916="základní",J2916,0)</f>
        <v>0</v>
      </c>
      <c r="BF2916" s="249">
        <f>IF(N2916="snížená",J2916,0)</f>
        <v>0</v>
      </c>
      <c r="BG2916" s="249">
        <f>IF(N2916="zákl. přenesená",J2916,0)</f>
        <v>0</v>
      </c>
      <c r="BH2916" s="249">
        <f>IF(N2916="sníž. přenesená",J2916,0)</f>
        <v>0</v>
      </c>
      <c r="BI2916" s="249">
        <f>IF(N2916="nulová",J2916,0)</f>
        <v>0</v>
      </c>
      <c r="BJ2916" s="17" t="s">
        <v>81</v>
      </c>
      <c r="BK2916" s="249">
        <f>ROUND(I2916*H2916,2)</f>
        <v>0</v>
      </c>
      <c r="BL2916" s="17" t="s">
        <v>230</v>
      </c>
      <c r="BM2916" s="248" t="s">
        <v>3741</v>
      </c>
    </row>
    <row r="2917" spans="2:65" s="1" customFormat="1" ht="16.5" customHeight="1">
      <c r="B2917" s="38"/>
      <c r="C2917" s="237" t="s">
        <v>3742</v>
      </c>
      <c r="D2917" s="237" t="s">
        <v>141</v>
      </c>
      <c r="E2917" s="238" t="s">
        <v>3743</v>
      </c>
      <c r="F2917" s="239" t="s">
        <v>3744</v>
      </c>
      <c r="G2917" s="240" t="s">
        <v>252</v>
      </c>
      <c r="H2917" s="241">
        <v>1</v>
      </c>
      <c r="I2917" s="242"/>
      <c r="J2917" s="243">
        <f>ROUND(I2917*H2917,2)</f>
        <v>0</v>
      </c>
      <c r="K2917" s="239" t="s">
        <v>1</v>
      </c>
      <c r="L2917" s="43"/>
      <c r="M2917" s="244" t="s">
        <v>1</v>
      </c>
      <c r="N2917" s="245" t="s">
        <v>38</v>
      </c>
      <c r="O2917" s="86"/>
      <c r="P2917" s="246">
        <f>O2917*H2917</f>
        <v>0</v>
      </c>
      <c r="Q2917" s="246">
        <v>0</v>
      </c>
      <c r="R2917" s="246">
        <f>Q2917*H2917</f>
        <v>0</v>
      </c>
      <c r="S2917" s="246">
        <v>0</v>
      </c>
      <c r="T2917" s="247">
        <f>S2917*H2917</f>
        <v>0</v>
      </c>
      <c r="AR2917" s="248" t="s">
        <v>230</v>
      </c>
      <c r="AT2917" s="248" t="s">
        <v>141</v>
      </c>
      <c r="AU2917" s="248" t="s">
        <v>83</v>
      </c>
      <c r="AY2917" s="17" t="s">
        <v>139</v>
      </c>
      <c r="BE2917" s="249">
        <f>IF(N2917="základní",J2917,0)</f>
        <v>0</v>
      </c>
      <c r="BF2917" s="249">
        <f>IF(N2917="snížená",J2917,0)</f>
        <v>0</v>
      </c>
      <c r="BG2917" s="249">
        <f>IF(N2917="zákl. přenesená",J2917,0)</f>
        <v>0</v>
      </c>
      <c r="BH2917" s="249">
        <f>IF(N2917="sníž. přenesená",J2917,0)</f>
        <v>0</v>
      </c>
      <c r="BI2917" s="249">
        <f>IF(N2917="nulová",J2917,0)</f>
        <v>0</v>
      </c>
      <c r="BJ2917" s="17" t="s">
        <v>81</v>
      </c>
      <c r="BK2917" s="249">
        <f>ROUND(I2917*H2917,2)</f>
        <v>0</v>
      </c>
      <c r="BL2917" s="17" t="s">
        <v>230</v>
      </c>
      <c r="BM2917" s="248" t="s">
        <v>3745</v>
      </c>
    </row>
    <row r="2918" spans="2:65" s="1" customFormat="1" ht="16.5" customHeight="1">
      <c r="B2918" s="38"/>
      <c r="C2918" s="237" t="s">
        <v>3746</v>
      </c>
      <c r="D2918" s="237" t="s">
        <v>141</v>
      </c>
      <c r="E2918" s="238" t="s">
        <v>3747</v>
      </c>
      <c r="F2918" s="239" t="s">
        <v>3748</v>
      </c>
      <c r="G2918" s="240" t="s">
        <v>247</v>
      </c>
      <c r="H2918" s="241">
        <v>3</v>
      </c>
      <c r="I2918" s="242"/>
      <c r="J2918" s="243">
        <f>ROUND(I2918*H2918,2)</f>
        <v>0</v>
      </c>
      <c r="K2918" s="239" t="s">
        <v>1</v>
      </c>
      <c r="L2918" s="43"/>
      <c r="M2918" s="244" t="s">
        <v>1</v>
      </c>
      <c r="N2918" s="245" t="s">
        <v>38</v>
      </c>
      <c r="O2918" s="86"/>
      <c r="P2918" s="246">
        <f>O2918*H2918</f>
        <v>0</v>
      </c>
      <c r="Q2918" s="246">
        <v>0</v>
      </c>
      <c r="R2918" s="246">
        <f>Q2918*H2918</f>
        <v>0</v>
      </c>
      <c r="S2918" s="246">
        <v>0</v>
      </c>
      <c r="T2918" s="247">
        <f>S2918*H2918</f>
        <v>0</v>
      </c>
      <c r="AR2918" s="248" t="s">
        <v>230</v>
      </c>
      <c r="AT2918" s="248" t="s">
        <v>141</v>
      </c>
      <c r="AU2918" s="248" t="s">
        <v>83</v>
      </c>
      <c r="AY2918" s="17" t="s">
        <v>139</v>
      </c>
      <c r="BE2918" s="249">
        <f>IF(N2918="základní",J2918,0)</f>
        <v>0</v>
      </c>
      <c r="BF2918" s="249">
        <f>IF(N2918="snížená",J2918,0)</f>
        <v>0</v>
      </c>
      <c r="BG2918" s="249">
        <f>IF(N2918="zákl. přenesená",J2918,0)</f>
        <v>0</v>
      </c>
      <c r="BH2918" s="249">
        <f>IF(N2918="sníž. přenesená",J2918,0)</f>
        <v>0</v>
      </c>
      <c r="BI2918" s="249">
        <f>IF(N2918="nulová",J2918,0)</f>
        <v>0</v>
      </c>
      <c r="BJ2918" s="17" t="s">
        <v>81</v>
      </c>
      <c r="BK2918" s="249">
        <f>ROUND(I2918*H2918,2)</f>
        <v>0</v>
      </c>
      <c r="BL2918" s="17" t="s">
        <v>230</v>
      </c>
      <c r="BM2918" s="248" t="s">
        <v>3749</v>
      </c>
    </row>
    <row r="2919" spans="2:65" s="1" customFormat="1" ht="16.5" customHeight="1">
      <c r="B2919" s="38"/>
      <c r="C2919" s="237" t="s">
        <v>3750</v>
      </c>
      <c r="D2919" s="237" t="s">
        <v>141</v>
      </c>
      <c r="E2919" s="238" t="s">
        <v>3751</v>
      </c>
      <c r="F2919" s="239" t="s">
        <v>3752</v>
      </c>
      <c r="G2919" s="240" t="s">
        <v>247</v>
      </c>
      <c r="H2919" s="241">
        <v>1</v>
      </c>
      <c r="I2919" s="242"/>
      <c r="J2919" s="243">
        <f>ROUND(I2919*H2919,2)</f>
        <v>0</v>
      </c>
      <c r="K2919" s="239" t="s">
        <v>1</v>
      </c>
      <c r="L2919" s="43"/>
      <c r="M2919" s="244" t="s">
        <v>1</v>
      </c>
      <c r="N2919" s="245" t="s">
        <v>38</v>
      </c>
      <c r="O2919" s="86"/>
      <c r="P2919" s="246">
        <f>O2919*H2919</f>
        <v>0</v>
      </c>
      <c r="Q2919" s="246">
        <v>0</v>
      </c>
      <c r="R2919" s="246">
        <f>Q2919*H2919</f>
        <v>0</v>
      </c>
      <c r="S2919" s="246">
        <v>0</v>
      </c>
      <c r="T2919" s="247">
        <f>S2919*H2919</f>
        <v>0</v>
      </c>
      <c r="AR2919" s="248" t="s">
        <v>230</v>
      </c>
      <c r="AT2919" s="248" t="s">
        <v>141</v>
      </c>
      <c r="AU2919" s="248" t="s">
        <v>83</v>
      </c>
      <c r="AY2919" s="17" t="s">
        <v>139</v>
      </c>
      <c r="BE2919" s="249">
        <f>IF(N2919="základní",J2919,0)</f>
        <v>0</v>
      </c>
      <c r="BF2919" s="249">
        <f>IF(N2919="snížená",J2919,0)</f>
        <v>0</v>
      </c>
      <c r="BG2919" s="249">
        <f>IF(N2919="zákl. přenesená",J2919,0)</f>
        <v>0</v>
      </c>
      <c r="BH2919" s="249">
        <f>IF(N2919="sníž. přenesená",J2919,0)</f>
        <v>0</v>
      </c>
      <c r="BI2919" s="249">
        <f>IF(N2919="nulová",J2919,0)</f>
        <v>0</v>
      </c>
      <c r="BJ2919" s="17" t="s">
        <v>81</v>
      </c>
      <c r="BK2919" s="249">
        <f>ROUND(I2919*H2919,2)</f>
        <v>0</v>
      </c>
      <c r="BL2919" s="17" t="s">
        <v>230</v>
      </c>
      <c r="BM2919" s="248" t="s">
        <v>3753</v>
      </c>
    </row>
    <row r="2920" spans="2:65" s="1" customFormat="1" ht="16.5" customHeight="1">
      <c r="B2920" s="38"/>
      <c r="C2920" s="237" t="s">
        <v>3754</v>
      </c>
      <c r="D2920" s="237" t="s">
        <v>141</v>
      </c>
      <c r="E2920" s="238" t="s">
        <v>3755</v>
      </c>
      <c r="F2920" s="239" t="s">
        <v>3756</v>
      </c>
      <c r="G2920" s="240" t="s">
        <v>252</v>
      </c>
      <c r="H2920" s="241">
        <v>1</v>
      </c>
      <c r="I2920" s="242"/>
      <c r="J2920" s="243">
        <f>ROUND(I2920*H2920,2)</f>
        <v>0</v>
      </c>
      <c r="K2920" s="239" t="s">
        <v>1</v>
      </c>
      <c r="L2920" s="43"/>
      <c r="M2920" s="244" t="s">
        <v>1</v>
      </c>
      <c r="N2920" s="245" t="s">
        <v>38</v>
      </c>
      <c r="O2920" s="86"/>
      <c r="P2920" s="246">
        <f>O2920*H2920</f>
        <v>0</v>
      </c>
      <c r="Q2920" s="246">
        <v>0</v>
      </c>
      <c r="R2920" s="246">
        <f>Q2920*H2920</f>
        <v>0</v>
      </c>
      <c r="S2920" s="246">
        <v>0</v>
      </c>
      <c r="T2920" s="247">
        <f>S2920*H2920</f>
        <v>0</v>
      </c>
      <c r="AR2920" s="248" t="s">
        <v>230</v>
      </c>
      <c r="AT2920" s="248" t="s">
        <v>141</v>
      </c>
      <c r="AU2920" s="248" t="s">
        <v>83</v>
      </c>
      <c r="AY2920" s="17" t="s">
        <v>139</v>
      </c>
      <c r="BE2920" s="249">
        <f>IF(N2920="základní",J2920,0)</f>
        <v>0</v>
      </c>
      <c r="BF2920" s="249">
        <f>IF(N2920="snížená",J2920,0)</f>
        <v>0</v>
      </c>
      <c r="BG2920" s="249">
        <f>IF(N2920="zákl. přenesená",J2920,0)</f>
        <v>0</v>
      </c>
      <c r="BH2920" s="249">
        <f>IF(N2920="sníž. přenesená",J2920,0)</f>
        <v>0</v>
      </c>
      <c r="BI2920" s="249">
        <f>IF(N2920="nulová",J2920,0)</f>
        <v>0</v>
      </c>
      <c r="BJ2920" s="17" t="s">
        <v>81</v>
      </c>
      <c r="BK2920" s="249">
        <f>ROUND(I2920*H2920,2)</f>
        <v>0</v>
      </c>
      <c r="BL2920" s="17" t="s">
        <v>230</v>
      </c>
      <c r="BM2920" s="248" t="s">
        <v>3757</v>
      </c>
    </row>
    <row r="2921" spans="2:65" s="1" customFormat="1" ht="16.5" customHeight="1">
      <c r="B2921" s="38"/>
      <c r="C2921" s="237" t="s">
        <v>3758</v>
      </c>
      <c r="D2921" s="237" t="s">
        <v>141</v>
      </c>
      <c r="E2921" s="238" t="s">
        <v>3759</v>
      </c>
      <c r="F2921" s="239" t="s">
        <v>3760</v>
      </c>
      <c r="G2921" s="240" t="s">
        <v>252</v>
      </c>
      <c r="H2921" s="241">
        <v>1</v>
      </c>
      <c r="I2921" s="242"/>
      <c r="J2921" s="243">
        <f>ROUND(I2921*H2921,2)</f>
        <v>0</v>
      </c>
      <c r="K2921" s="239" t="s">
        <v>1</v>
      </c>
      <c r="L2921" s="43"/>
      <c r="M2921" s="244" t="s">
        <v>1</v>
      </c>
      <c r="N2921" s="245" t="s">
        <v>38</v>
      </c>
      <c r="O2921" s="86"/>
      <c r="P2921" s="246">
        <f>O2921*H2921</f>
        <v>0</v>
      </c>
      <c r="Q2921" s="246">
        <v>0</v>
      </c>
      <c r="R2921" s="246">
        <f>Q2921*H2921</f>
        <v>0</v>
      </c>
      <c r="S2921" s="246">
        <v>0</v>
      </c>
      <c r="T2921" s="247">
        <f>S2921*H2921</f>
        <v>0</v>
      </c>
      <c r="AR2921" s="248" t="s">
        <v>230</v>
      </c>
      <c r="AT2921" s="248" t="s">
        <v>141</v>
      </c>
      <c r="AU2921" s="248" t="s">
        <v>83</v>
      </c>
      <c r="AY2921" s="17" t="s">
        <v>139</v>
      </c>
      <c r="BE2921" s="249">
        <f>IF(N2921="základní",J2921,0)</f>
        <v>0</v>
      </c>
      <c r="BF2921" s="249">
        <f>IF(N2921="snížená",J2921,0)</f>
        <v>0</v>
      </c>
      <c r="BG2921" s="249">
        <f>IF(N2921="zákl. přenesená",J2921,0)</f>
        <v>0</v>
      </c>
      <c r="BH2921" s="249">
        <f>IF(N2921="sníž. přenesená",J2921,0)</f>
        <v>0</v>
      </c>
      <c r="BI2921" s="249">
        <f>IF(N2921="nulová",J2921,0)</f>
        <v>0</v>
      </c>
      <c r="BJ2921" s="17" t="s">
        <v>81</v>
      </c>
      <c r="BK2921" s="249">
        <f>ROUND(I2921*H2921,2)</f>
        <v>0</v>
      </c>
      <c r="BL2921" s="17" t="s">
        <v>230</v>
      </c>
      <c r="BM2921" s="248" t="s">
        <v>3761</v>
      </c>
    </row>
    <row r="2922" spans="2:65" s="1" customFormat="1" ht="16.5" customHeight="1">
      <c r="B2922" s="38"/>
      <c r="C2922" s="237" t="s">
        <v>3762</v>
      </c>
      <c r="D2922" s="237" t="s">
        <v>141</v>
      </c>
      <c r="E2922" s="238" t="s">
        <v>3763</v>
      </c>
      <c r="F2922" s="239" t="s">
        <v>3764</v>
      </c>
      <c r="G2922" s="240" t="s">
        <v>252</v>
      </c>
      <c r="H2922" s="241">
        <v>1</v>
      </c>
      <c r="I2922" s="242"/>
      <c r="J2922" s="243">
        <f>ROUND(I2922*H2922,2)</f>
        <v>0</v>
      </c>
      <c r="K2922" s="239" t="s">
        <v>1</v>
      </c>
      <c r="L2922" s="43"/>
      <c r="M2922" s="244" t="s">
        <v>1</v>
      </c>
      <c r="N2922" s="245" t="s">
        <v>38</v>
      </c>
      <c r="O2922" s="86"/>
      <c r="P2922" s="246">
        <f>O2922*H2922</f>
        <v>0</v>
      </c>
      <c r="Q2922" s="246">
        <v>0</v>
      </c>
      <c r="R2922" s="246">
        <f>Q2922*H2922</f>
        <v>0</v>
      </c>
      <c r="S2922" s="246">
        <v>0</v>
      </c>
      <c r="T2922" s="247">
        <f>S2922*H2922</f>
        <v>0</v>
      </c>
      <c r="AR2922" s="248" t="s">
        <v>230</v>
      </c>
      <c r="AT2922" s="248" t="s">
        <v>141</v>
      </c>
      <c r="AU2922" s="248" t="s">
        <v>83</v>
      </c>
      <c r="AY2922" s="17" t="s">
        <v>139</v>
      </c>
      <c r="BE2922" s="249">
        <f>IF(N2922="základní",J2922,0)</f>
        <v>0</v>
      </c>
      <c r="BF2922" s="249">
        <f>IF(N2922="snížená",J2922,0)</f>
        <v>0</v>
      </c>
      <c r="BG2922" s="249">
        <f>IF(N2922="zákl. přenesená",J2922,0)</f>
        <v>0</v>
      </c>
      <c r="BH2922" s="249">
        <f>IF(N2922="sníž. přenesená",J2922,0)</f>
        <v>0</v>
      </c>
      <c r="BI2922" s="249">
        <f>IF(N2922="nulová",J2922,0)</f>
        <v>0</v>
      </c>
      <c r="BJ2922" s="17" t="s">
        <v>81</v>
      </c>
      <c r="BK2922" s="249">
        <f>ROUND(I2922*H2922,2)</f>
        <v>0</v>
      </c>
      <c r="BL2922" s="17" t="s">
        <v>230</v>
      </c>
      <c r="BM2922" s="248" t="s">
        <v>3765</v>
      </c>
    </row>
    <row r="2923" spans="2:65" s="1" customFormat="1" ht="16.5" customHeight="1">
      <c r="B2923" s="38"/>
      <c r="C2923" s="237" t="s">
        <v>3766</v>
      </c>
      <c r="D2923" s="237" t="s">
        <v>141</v>
      </c>
      <c r="E2923" s="238" t="s">
        <v>3767</v>
      </c>
      <c r="F2923" s="239" t="s">
        <v>3768</v>
      </c>
      <c r="G2923" s="240" t="s">
        <v>252</v>
      </c>
      <c r="H2923" s="241">
        <v>1</v>
      </c>
      <c r="I2923" s="242"/>
      <c r="J2923" s="243">
        <f>ROUND(I2923*H2923,2)</f>
        <v>0</v>
      </c>
      <c r="K2923" s="239" t="s">
        <v>1</v>
      </c>
      <c r="L2923" s="43"/>
      <c r="M2923" s="244" t="s">
        <v>1</v>
      </c>
      <c r="N2923" s="245" t="s">
        <v>38</v>
      </c>
      <c r="O2923" s="86"/>
      <c r="P2923" s="246">
        <f>O2923*H2923</f>
        <v>0</v>
      </c>
      <c r="Q2923" s="246">
        <v>0</v>
      </c>
      <c r="R2923" s="246">
        <f>Q2923*H2923</f>
        <v>0</v>
      </c>
      <c r="S2923" s="246">
        <v>0</v>
      </c>
      <c r="T2923" s="247">
        <f>S2923*H2923</f>
        <v>0</v>
      </c>
      <c r="AR2923" s="248" t="s">
        <v>230</v>
      </c>
      <c r="AT2923" s="248" t="s">
        <v>141</v>
      </c>
      <c r="AU2923" s="248" t="s">
        <v>83</v>
      </c>
      <c r="AY2923" s="17" t="s">
        <v>139</v>
      </c>
      <c r="BE2923" s="249">
        <f>IF(N2923="základní",J2923,0)</f>
        <v>0</v>
      </c>
      <c r="BF2923" s="249">
        <f>IF(N2923="snížená",J2923,0)</f>
        <v>0</v>
      </c>
      <c r="BG2923" s="249">
        <f>IF(N2923="zákl. přenesená",J2923,0)</f>
        <v>0</v>
      </c>
      <c r="BH2923" s="249">
        <f>IF(N2923="sníž. přenesená",J2923,0)</f>
        <v>0</v>
      </c>
      <c r="BI2923" s="249">
        <f>IF(N2923="nulová",J2923,0)</f>
        <v>0</v>
      </c>
      <c r="BJ2923" s="17" t="s">
        <v>81</v>
      </c>
      <c r="BK2923" s="249">
        <f>ROUND(I2923*H2923,2)</f>
        <v>0</v>
      </c>
      <c r="BL2923" s="17" t="s">
        <v>230</v>
      </c>
      <c r="BM2923" s="248" t="s">
        <v>3769</v>
      </c>
    </row>
    <row r="2924" spans="2:65" s="1" customFormat="1" ht="16.5" customHeight="1">
      <c r="B2924" s="38"/>
      <c r="C2924" s="237" t="s">
        <v>3770</v>
      </c>
      <c r="D2924" s="237" t="s">
        <v>141</v>
      </c>
      <c r="E2924" s="238" t="s">
        <v>3771</v>
      </c>
      <c r="F2924" s="239" t="s">
        <v>3772</v>
      </c>
      <c r="G2924" s="240" t="s">
        <v>252</v>
      </c>
      <c r="H2924" s="241">
        <v>5</v>
      </c>
      <c r="I2924" s="242"/>
      <c r="J2924" s="243">
        <f>ROUND(I2924*H2924,2)</f>
        <v>0</v>
      </c>
      <c r="K2924" s="239" t="s">
        <v>1</v>
      </c>
      <c r="L2924" s="43"/>
      <c r="M2924" s="244" t="s">
        <v>1</v>
      </c>
      <c r="N2924" s="245" t="s">
        <v>38</v>
      </c>
      <c r="O2924" s="86"/>
      <c r="P2924" s="246">
        <f>O2924*H2924</f>
        <v>0</v>
      </c>
      <c r="Q2924" s="246">
        <v>0</v>
      </c>
      <c r="R2924" s="246">
        <f>Q2924*H2924</f>
        <v>0</v>
      </c>
      <c r="S2924" s="246">
        <v>0</v>
      </c>
      <c r="T2924" s="247">
        <f>S2924*H2924</f>
        <v>0</v>
      </c>
      <c r="AR2924" s="248" t="s">
        <v>230</v>
      </c>
      <c r="AT2924" s="248" t="s">
        <v>141</v>
      </c>
      <c r="AU2924" s="248" t="s">
        <v>83</v>
      </c>
      <c r="AY2924" s="17" t="s">
        <v>139</v>
      </c>
      <c r="BE2924" s="249">
        <f>IF(N2924="základní",J2924,0)</f>
        <v>0</v>
      </c>
      <c r="BF2924" s="249">
        <f>IF(N2924="snížená",J2924,0)</f>
        <v>0</v>
      </c>
      <c r="BG2924" s="249">
        <f>IF(N2924="zákl. přenesená",J2924,0)</f>
        <v>0</v>
      </c>
      <c r="BH2924" s="249">
        <f>IF(N2924="sníž. přenesená",J2924,0)</f>
        <v>0</v>
      </c>
      <c r="BI2924" s="249">
        <f>IF(N2924="nulová",J2924,0)</f>
        <v>0</v>
      </c>
      <c r="BJ2924" s="17" t="s">
        <v>81</v>
      </c>
      <c r="BK2924" s="249">
        <f>ROUND(I2924*H2924,2)</f>
        <v>0</v>
      </c>
      <c r="BL2924" s="17" t="s">
        <v>230</v>
      </c>
      <c r="BM2924" s="248" t="s">
        <v>3773</v>
      </c>
    </row>
    <row r="2925" spans="2:65" s="1" customFormat="1" ht="24" customHeight="1">
      <c r="B2925" s="38"/>
      <c r="C2925" s="237" t="s">
        <v>3774</v>
      </c>
      <c r="D2925" s="237" t="s">
        <v>141</v>
      </c>
      <c r="E2925" s="238" t="s">
        <v>3775</v>
      </c>
      <c r="F2925" s="239" t="s">
        <v>3776</v>
      </c>
      <c r="G2925" s="240" t="s">
        <v>252</v>
      </c>
      <c r="H2925" s="241">
        <v>2</v>
      </c>
      <c r="I2925" s="242"/>
      <c r="J2925" s="243">
        <f>ROUND(I2925*H2925,2)</f>
        <v>0</v>
      </c>
      <c r="K2925" s="239" t="s">
        <v>1</v>
      </c>
      <c r="L2925" s="43"/>
      <c r="M2925" s="244" t="s">
        <v>1</v>
      </c>
      <c r="N2925" s="245" t="s">
        <v>38</v>
      </c>
      <c r="O2925" s="86"/>
      <c r="P2925" s="246">
        <f>O2925*H2925</f>
        <v>0</v>
      </c>
      <c r="Q2925" s="246">
        <v>0</v>
      </c>
      <c r="R2925" s="246">
        <f>Q2925*H2925</f>
        <v>0</v>
      </c>
      <c r="S2925" s="246">
        <v>0</v>
      </c>
      <c r="T2925" s="247">
        <f>S2925*H2925</f>
        <v>0</v>
      </c>
      <c r="AR2925" s="248" t="s">
        <v>230</v>
      </c>
      <c r="AT2925" s="248" t="s">
        <v>141</v>
      </c>
      <c r="AU2925" s="248" t="s">
        <v>83</v>
      </c>
      <c r="AY2925" s="17" t="s">
        <v>139</v>
      </c>
      <c r="BE2925" s="249">
        <f>IF(N2925="základní",J2925,0)</f>
        <v>0</v>
      </c>
      <c r="BF2925" s="249">
        <f>IF(N2925="snížená",J2925,0)</f>
        <v>0</v>
      </c>
      <c r="BG2925" s="249">
        <f>IF(N2925="zákl. přenesená",J2925,0)</f>
        <v>0</v>
      </c>
      <c r="BH2925" s="249">
        <f>IF(N2925="sníž. přenesená",J2925,0)</f>
        <v>0</v>
      </c>
      <c r="BI2925" s="249">
        <f>IF(N2925="nulová",J2925,0)</f>
        <v>0</v>
      </c>
      <c r="BJ2925" s="17" t="s">
        <v>81</v>
      </c>
      <c r="BK2925" s="249">
        <f>ROUND(I2925*H2925,2)</f>
        <v>0</v>
      </c>
      <c r="BL2925" s="17" t="s">
        <v>230</v>
      </c>
      <c r="BM2925" s="248" t="s">
        <v>3777</v>
      </c>
    </row>
    <row r="2926" spans="2:65" s="1" customFormat="1" ht="24" customHeight="1">
      <c r="B2926" s="38"/>
      <c r="C2926" s="237" t="s">
        <v>3778</v>
      </c>
      <c r="D2926" s="237" t="s">
        <v>141</v>
      </c>
      <c r="E2926" s="238" t="s">
        <v>3779</v>
      </c>
      <c r="F2926" s="239" t="s">
        <v>3780</v>
      </c>
      <c r="G2926" s="240" t="s">
        <v>252</v>
      </c>
      <c r="H2926" s="241">
        <v>6</v>
      </c>
      <c r="I2926" s="242"/>
      <c r="J2926" s="243">
        <f>ROUND(I2926*H2926,2)</f>
        <v>0</v>
      </c>
      <c r="K2926" s="239" t="s">
        <v>1</v>
      </c>
      <c r="L2926" s="43"/>
      <c r="M2926" s="244" t="s">
        <v>1</v>
      </c>
      <c r="N2926" s="245" t="s">
        <v>38</v>
      </c>
      <c r="O2926" s="86"/>
      <c r="P2926" s="246">
        <f>O2926*H2926</f>
        <v>0</v>
      </c>
      <c r="Q2926" s="246">
        <v>0</v>
      </c>
      <c r="R2926" s="246">
        <f>Q2926*H2926</f>
        <v>0</v>
      </c>
      <c r="S2926" s="246">
        <v>0</v>
      </c>
      <c r="T2926" s="247">
        <f>S2926*H2926</f>
        <v>0</v>
      </c>
      <c r="AR2926" s="248" t="s">
        <v>230</v>
      </c>
      <c r="AT2926" s="248" t="s">
        <v>141</v>
      </c>
      <c r="AU2926" s="248" t="s">
        <v>83</v>
      </c>
      <c r="AY2926" s="17" t="s">
        <v>139</v>
      </c>
      <c r="BE2926" s="249">
        <f>IF(N2926="základní",J2926,0)</f>
        <v>0</v>
      </c>
      <c r="BF2926" s="249">
        <f>IF(N2926="snížená",J2926,0)</f>
        <v>0</v>
      </c>
      <c r="BG2926" s="249">
        <f>IF(N2926="zákl. přenesená",J2926,0)</f>
        <v>0</v>
      </c>
      <c r="BH2926" s="249">
        <f>IF(N2926="sníž. přenesená",J2926,0)</f>
        <v>0</v>
      </c>
      <c r="BI2926" s="249">
        <f>IF(N2926="nulová",J2926,0)</f>
        <v>0</v>
      </c>
      <c r="BJ2926" s="17" t="s">
        <v>81</v>
      </c>
      <c r="BK2926" s="249">
        <f>ROUND(I2926*H2926,2)</f>
        <v>0</v>
      </c>
      <c r="BL2926" s="17" t="s">
        <v>230</v>
      </c>
      <c r="BM2926" s="248" t="s">
        <v>3781</v>
      </c>
    </row>
    <row r="2927" spans="2:65" s="1" customFormat="1" ht="16.5" customHeight="1">
      <c r="B2927" s="38"/>
      <c r="C2927" s="237" t="s">
        <v>3782</v>
      </c>
      <c r="D2927" s="237" t="s">
        <v>141</v>
      </c>
      <c r="E2927" s="238" t="s">
        <v>3783</v>
      </c>
      <c r="F2927" s="239" t="s">
        <v>3784</v>
      </c>
      <c r="G2927" s="240" t="s">
        <v>252</v>
      </c>
      <c r="H2927" s="241">
        <v>1</v>
      </c>
      <c r="I2927" s="242"/>
      <c r="J2927" s="243">
        <f>ROUND(I2927*H2927,2)</f>
        <v>0</v>
      </c>
      <c r="K2927" s="239" t="s">
        <v>1</v>
      </c>
      <c r="L2927" s="43"/>
      <c r="M2927" s="244" t="s">
        <v>1</v>
      </c>
      <c r="N2927" s="245" t="s">
        <v>38</v>
      </c>
      <c r="O2927" s="86"/>
      <c r="P2927" s="246">
        <f>O2927*H2927</f>
        <v>0</v>
      </c>
      <c r="Q2927" s="246">
        <v>0</v>
      </c>
      <c r="R2927" s="246">
        <f>Q2927*H2927</f>
        <v>0</v>
      </c>
      <c r="S2927" s="246">
        <v>0</v>
      </c>
      <c r="T2927" s="247">
        <f>S2927*H2927</f>
        <v>0</v>
      </c>
      <c r="AR2927" s="248" t="s">
        <v>230</v>
      </c>
      <c r="AT2927" s="248" t="s">
        <v>141</v>
      </c>
      <c r="AU2927" s="248" t="s">
        <v>83</v>
      </c>
      <c r="AY2927" s="17" t="s">
        <v>139</v>
      </c>
      <c r="BE2927" s="249">
        <f>IF(N2927="základní",J2927,0)</f>
        <v>0</v>
      </c>
      <c r="BF2927" s="249">
        <f>IF(N2927="snížená",J2927,0)</f>
        <v>0</v>
      </c>
      <c r="BG2927" s="249">
        <f>IF(N2927="zákl. přenesená",J2927,0)</f>
        <v>0</v>
      </c>
      <c r="BH2927" s="249">
        <f>IF(N2927="sníž. přenesená",J2927,0)</f>
        <v>0</v>
      </c>
      <c r="BI2927" s="249">
        <f>IF(N2927="nulová",J2927,0)</f>
        <v>0</v>
      </c>
      <c r="BJ2927" s="17" t="s">
        <v>81</v>
      </c>
      <c r="BK2927" s="249">
        <f>ROUND(I2927*H2927,2)</f>
        <v>0</v>
      </c>
      <c r="BL2927" s="17" t="s">
        <v>230</v>
      </c>
      <c r="BM2927" s="248" t="s">
        <v>3785</v>
      </c>
    </row>
    <row r="2928" spans="2:65" s="1" customFormat="1" ht="16.5" customHeight="1">
      <c r="B2928" s="38"/>
      <c r="C2928" s="237" t="s">
        <v>3786</v>
      </c>
      <c r="D2928" s="237" t="s">
        <v>141</v>
      </c>
      <c r="E2928" s="238" t="s">
        <v>3787</v>
      </c>
      <c r="F2928" s="239" t="s">
        <v>3788</v>
      </c>
      <c r="G2928" s="240" t="s">
        <v>252</v>
      </c>
      <c r="H2928" s="241">
        <v>1</v>
      </c>
      <c r="I2928" s="242"/>
      <c r="J2928" s="243">
        <f>ROUND(I2928*H2928,2)</f>
        <v>0</v>
      </c>
      <c r="K2928" s="239" t="s">
        <v>1</v>
      </c>
      <c r="L2928" s="43"/>
      <c r="M2928" s="244" t="s">
        <v>1</v>
      </c>
      <c r="N2928" s="245" t="s">
        <v>38</v>
      </c>
      <c r="O2928" s="86"/>
      <c r="P2928" s="246">
        <f>O2928*H2928</f>
        <v>0</v>
      </c>
      <c r="Q2928" s="246">
        <v>0</v>
      </c>
      <c r="R2928" s="246">
        <f>Q2928*H2928</f>
        <v>0</v>
      </c>
      <c r="S2928" s="246">
        <v>0</v>
      </c>
      <c r="T2928" s="247">
        <f>S2928*H2928</f>
        <v>0</v>
      </c>
      <c r="AR2928" s="248" t="s">
        <v>230</v>
      </c>
      <c r="AT2928" s="248" t="s">
        <v>141</v>
      </c>
      <c r="AU2928" s="248" t="s">
        <v>83</v>
      </c>
      <c r="AY2928" s="17" t="s">
        <v>139</v>
      </c>
      <c r="BE2928" s="249">
        <f>IF(N2928="základní",J2928,0)</f>
        <v>0</v>
      </c>
      <c r="BF2928" s="249">
        <f>IF(N2928="snížená",J2928,0)</f>
        <v>0</v>
      </c>
      <c r="BG2928" s="249">
        <f>IF(N2928="zákl. přenesená",J2928,0)</f>
        <v>0</v>
      </c>
      <c r="BH2928" s="249">
        <f>IF(N2928="sníž. přenesená",J2928,0)</f>
        <v>0</v>
      </c>
      <c r="BI2928" s="249">
        <f>IF(N2928="nulová",J2928,0)</f>
        <v>0</v>
      </c>
      <c r="BJ2928" s="17" t="s">
        <v>81</v>
      </c>
      <c r="BK2928" s="249">
        <f>ROUND(I2928*H2928,2)</f>
        <v>0</v>
      </c>
      <c r="BL2928" s="17" t="s">
        <v>230</v>
      </c>
      <c r="BM2928" s="248" t="s">
        <v>3789</v>
      </c>
    </row>
    <row r="2929" spans="2:65" s="1" customFormat="1" ht="24" customHeight="1">
      <c r="B2929" s="38"/>
      <c r="C2929" s="237" t="s">
        <v>3790</v>
      </c>
      <c r="D2929" s="237" t="s">
        <v>141</v>
      </c>
      <c r="E2929" s="238" t="s">
        <v>3791</v>
      </c>
      <c r="F2929" s="239" t="s">
        <v>3792</v>
      </c>
      <c r="G2929" s="240" t="s">
        <v>252</v>
      </c>
      <c r="H2929" s="241">
        <v>1</v>
      </c>
      <c r="I2929" s="242"/>
      <c r="J2929" s="243">
        <f>ROUND(I2929*H2929,2)</f>
        <v>0</v>
      </c>
      <c r="K2929" s="239" t="s">
        <v>1</v>
      </c>
      <c r="L2929" s="43"/>
      <c r="M2929" s="244" t="s">
        <v>1</v>
      </c>
      <c r="N2929" s="245" t="s">
        <v>38</v>
      </c>
      <c r="O2929" s="86"/>
      <c r="P2929" s="246">
        <f>O2929*H2929</f>
        <v>0</v>
      </c>
      <c r="Q2929" s="246">
        <v>0</v>
      </c>
      <c r="R2929" s="246">
        <f>Q2929*H2929</f>
        <v>0</v>
      </c>
      <c r="S2929" s="246">
        <v>0</v>
      </c>
      <c r="T2929" s="247">
        <f>S2929*H2929</f>
        <v>0</v>
      </c>
      <c r="AR2929" s="248" t="s">
        <v>230</v>
      </c>
      <c r="AT2929" s="248" t="s">
        <v>141</v>
      </c>
      <c r="AU2929" s="248" t="s">
        <v>83</v>
      </c>
      <c r="AY2929" s="17" t="s">
        <v>139</v>
      </c>
      <c r="BE2929" s="249">
        <f>IF(N2929="základní",J2929,0)</f>
        <v>0</v>
      </c>
      <c r="BF2929" s="249">
        <f>IF(N2929="snížená",J2929,0)</f>
        <v>0</v>
      </c>
      <c r="BG2929" s="249">
        <f>IF(N2929="zákl. přenesená",J2929,0)</f>
        <v>0</v>
      </c>
      <c r="BH2929" s="249">
        <f>IF(N2929="sníž. přenesená",J2929,0)</f>
        <v>0</v>
      </c>
      <c r="BI2929" s="249">
        <f>IF(N2929="nulová",J2929,0)</f>
        <v>0</v>
      </c>
      <c r="BJ2929" s="17" t="s">
        <v>81</v>
      </c>
      <c r="BK2929" s="249">
        <f>ROUND(I2929*H2929,2)</f>
        <v>0</v>
      </c>
      <c r="BL2929" s="17" t="s">
        <v>230</v>
      </c>
      <c r="BM2929" s="248" t="s">
        <v>3793</v>
      </c>
    </row>
    <row r="2930" spans="2:65" s="1" customFormat="1" ht="36" customHeight="1">
      <c r="B2930" s="38"/>
      <c r="C2930" s="237" t="s">
        <v>3794</v>
      </c>
      <c r="D2930" s="237" t="s">
        <v>141</v>
      </c>
      <c r="E2930" s="238" t="s">
        <v>3795</v>
      </c>
      <c r="F2930" s="239" t="s">
        <v>3796</v>
      </c>
      <c r="G2930" s="240" t="s">
        <v>252</v>
      </c>
      <c r="H2930" s="241">
        <v>1</v>
      </c>
      <c r="I2930" s="242"/>
      <c r="J2930" s="243">
        <f>ROUND(I2930*H2930,2)</f>
        <v>0</v>
      </c>
      <c r="K2930" s="239" t="s">
        <v>1</v>
      </c>
      <c r="L2930" s="43"/>
      <c r="M2930" s="244" t="s">
        <v>1</v>
      </c>
      <c r="N2930" s="245" t="s">
        <v>38</v>
      </c>
      <c r="O2930" s="86"/>
      <c r="P2930" s="246">
        <f>O2930*H2930</f>
        <v>0</v>
      </c>
      <c r="Q2930" s="246">
        <v>0</v>
      </c>
      <c r="R2930" s="246">
        <f>Q2930*H2930</f>
        <v>0</v>
      </c>
      <c r="S2930" s="246">
        <v>0</v>
      </c>
      <c r="T2930" s="247">
        <f>S2930*H2930</f>
        <v>0</v>
      </c>
      <c r="AR2930" s="248" t="s">
        <v>230</v>
      </c>
      <c r="AT2930" s="248" t="s">
        <v>141</v>
      </c>
      <c r="AU2930" s="248" t="s">
        <v>83</v>
      </c>
      <c r="AY2930" s="17" t="s">
        <v>139</v>
      </c>
      <c r="BE2930" s="249">
        <f>IF(N2930="základní",J2930,0)</f>
        <v>0</v>
      </c>
      <c r="BF2930" s="249">
        <f>IF(N2930="snížená",J2930,0)</f>
        <v>0</v>
      </c>
      <c r="BG2930" s="249">
        <f>IF(N2930="zákl. přenesená",J2930,0)</f>
        <v>0</v>
      </c>
      <c r="BH2930" s="249">
        <f>IF(N2930="sníž. přenesená",J2930,0)</f>
        <v>0</v>
      </c>
      <c r="BI2930" s="249">
        <f>IF(N2930="nulová",J2930,0)</f>
        <v>0</v>
      </c>
      <c r="BJ2930" s="17" t="s">
        <v>81</v>
      </c>
      <c r="BK2930" s="249">
        <f>ROUND(I2930*H2930,2)</f>
        <v>0</v>
      </c>
      <c r="BL2930" s="17" t="s">
        <v>230</v>
      </c>
      <c r="BM2930" s="248" t="s">
        <v>3797</v>
      </c>
    </row>
    <row r="2931" spans="2:65" s="1" customFormat="1" ht="36" customHeight="1">
      <c r="B2931" s="38"/>
      <c r="C2931" s="237" t="s">
        <v>3798</v>
      </c>
      <c r="D2931" s="237" t="s">
        <v>141</v>
      </c>
      <c r="E2931" s="238" t="s">
        <v>3799</v>
      </c>
      <c r="F2931" s="239" t="s">
        <v>3800</v>
      </c>
      <c r="G2931" s="240" t="s">
        <v>252</v>
      </c>
      <c r="H2931" s="241">
        <v>1</v>
      </c>
      <c r="I2931" s="242"/>
      <c r="J2931" s="243">
        <f>ROUND(I2931*H2931,2)</f>
        <v>0</v>
      </c>
      <c r="K2931" s="239" t="s">
        <v>1</v>
      </c>
      <c r="L2931" s="43"/>
      <c r="M2931" s="244" t="s">
        <v>1</v>
      </c>
      <c r="N2931" s="245" t="s">
        <v>38</v>
      </c>
      <c r="O2931" s="86"/>
      <c r="P2931" s="246">
        <f>O2931*H2931</f>
        <v>0</v>
      </c>
      <c r="Q2931" s="246">
        <v>0</v>
      </c>
      <c r="R2931" s="246">
        <f>Q2931*H2931</f>
        <v>0</v>
      </c>
      <c r="S2931" s="246">
        <v>0</v>
      </c>
      <c r="T2931" s="247">
        <f>S2931*H2931</f>
        <v>0</v>
      </c>
      <c r="AR2931" s="248" t="s">
        <v>230</v>
      </c>
      <c r="AT2931" s="248" t="s">
        <v>141</v>
      </c>
      <c r="AU2931" s="248" t="s">
        <v>83</v>
      </c>
      <c r="AY2931" s="17" t="s">
        <v>139</v>
      </c>
      <c r="BE2931" s="249">
        <f>IF(N2931="základní",J2931,0)</f>
        <v>0</v>
      </c>
      <c r="BF2931" s="249">
        <f>IF(N2931="snížená",J2931,0)</f>
        <v>0</v>
      </c>
      <c r="BG2931" s="249">
        <f>IF(N2931="zákl. přenesená",J2931,0)</f>
        <v>0</v>
      </c>
      <c r="BH2931" s="249">
        <f>IF(N2931="sníž. přenesená",J2931,0)</f>
        <v>0</v>
      </c>
      <c r="BI2931" s="249">
        <f>IF(N2931="nulová",J2931,0)</f>
        <v>0</v>
      </c>
      <c r="BJ2931" s="17" t="s">
        <v>81</v>
      </c>
      <c r="BK2931" s="249">
        <f>ROUND(I2931*H2931,2)</f>
        <v>0</v>
      </c>
      <c r="BL2931" s="17" t="s">
        <v>230</v>
      </c>
      <c r="BM2931" s="248" t="s">
        <v>3801</v>
      </c>
    </row>
    <row r="2932" spans="2:65" s="1" customFormat="1" ht="24" customHeight="1">
      <c r="B2932" s="38"/>
      <c r="C2932" s="237" t="s">
        <v>3802</v>
      </c>
      <c r="D2932" s="237" t="s">
        <v>141</v>
      </c>
      <c r="E2932" s="238" t="s">
        <v>3803</v>
      </c>
      <c r="F2932" s="239" t="s">
        <v>3804</v>
      </c>
      <c r="G2932" s="240" t="s">
        <v>252</v>
      </c>
      <c r="H2932" s="241">
        <v>4</v>
      </c>
      <c r="I2932" s="242"/>
      <c r="J2932" s="243">
        <f>ROUND(I2932*H2932,2)</f>
        <v>0</v>
      </c>
      <c r="K2932" s="239" t="s">
        <v>1</v>
      </c>
      <c r="L2932" s="43"/>
      <c r="M2932" s="244" t="s">
        <v>1</v>
      </c>
      <c r="N2932" s="245" t="s">
        <v>38</v>
      </c>
      <c r="O2932" s="86"/>
      <c r="P2932" s="246">
        <f>O2932*H2932</f>
        <v>0</v>
      </c>
      <c r="Q2932" s="246">
        <v>0</v>
      </c>
      <c r="R2932" s="246">
        <f>Q2932*H2932</f>
        <v>0</v>
      </c>
      <c r="S2932" s="246">
        <v>0</v>
      </c>
      <c r="T2932" s="247">
        <f>S2932*H2932</f>
        <v>0</v>
      </c>
      <c r="AR2932" s="248" t="s">
        <v>230</v>
      </c>
      <c r="AT2932" s="248" t="s">
        <v>141</v>
      </c>
      <c r="AU2932" s="248" t="s">
        <v>83</v>
      </c>
      <c r="AY2932" s="17" t="s">
        <v>139</v>
      </c>
      <c r="BE2932" s="249">
        <f>IF(N2932="základní",J2932,0)</f>
        <v>0</v>
      </c>
      <c r="BF2932" s="249">
        <f>IF(N2932="snížená",J2932,0)</f>
        <v>0</v>
      </c>
      <c r="BG2932" s="249">
        <f>IF(N2932="zákl. přenesená",J2932,0)</f>
        <v>0</v>
      </c>
      <c r="BH2932" s="249">
        <f>IF(N2932="sníž. přenesená",J2932,0)</f>
        <v>0</v>
      </c>
      <c r="BI2932" s="249">
        <f>IF(N2932="nulová",J2932,0)</f>
        <v>0</v>
      </c>
      <c r="BJ2932" s="17" t="s">
        <v>81</v>
      </c>
      <c r="BK2932" s="249">
        <f>ROUND(I2932*H2932,2)</f>
        <v>0</v>
      </c>
      <c r="BL2932" s="17" t="s">
        <v>230</v>
      </c>
      <c r="BM2932" s="248" t="s">
        <v>3805</v>
      </c>
    </row>
    <row r="2933" spans="2:65" s="1" customFormat="1" ht="24" customHeight="1">
      <c r="B2933" s="38"/>
      <c r="C2933" s="237" t="s">
        <v>3806</v>
      </c>
      <c r="D2933" s="237" t="s">
        <v>141</v>
      </c>
      <c r="E2933" s="238" t="s">
        <v>3807</v>
      </c>
      <c r="F2933" s="239" t="s">
        <v>3808</v>
      </c>
      <c r="G2933" s="240" t="s">
        <v>252</v>
      </c>
      <c r="H2933" s="241">
        <v>4</v>
      </c>
      <c r="I2933" s="242"/>
      <c r="J2933" s="243">
        <f>ROUND(I2933*H2933,2)</f>
        <v>0</v>
      </c>
      <c r="K2933" s="239" t="s">
        <v>1</v>
      </c>
      <c r="L2933" s="43"/>
      <c r="M2933" s="244" t="s">
        <v>1</v>
      </c>
      <c r="N2933" s="245" t="s">
        <v>38</v>
      </c>
      <c r="O2933" s="86"/>
      <c r="P2933" s="246">
        <f>O2933*H2933</f>
        <v>0</v>
      </c>
      <c r="Q2933" s="246">
        <v>0</v>
      </c>
      <c r="R2933" s="246">
        <f>Q2933*H2933</f>
        <v>0</v>
      </c>
      <c r="S2933" s="246">
        <v>0</v>
      </c>
      <c r="T2933" s="247">
        <f>S2933*H2933</f>
        <v>0</v>
      </c>
      <c r="AR2933" s="248" t="s">
        <v>230</v>
      </c>
      <c r="AT2933" s="248" t="s">
        <v>141</v>
      </c>
      <c r="AU2933" s="248" t="s">
        <v>83</v>
      </c>
      <c r="AY2933" s="17" t="s">
        <v>139</v>
      </c>
      <c r="BE2933" s="249">
        <f>IF(N2933="základní",J2933,0)</f>
        <v>0</v>
      </c>
      <c r="BF2933" s="249">
        <f>IF(N2933="snížená",J2933,0)</f>
        <v>0</v>
      </c>
      <c r="BG2933" s="249">
        <f>IF(N2933="zákl. přenesená",J2933,0)</f>
        <v>0</v>
      </c>
      <c r="BH2933" s="249">
        <f>IF(N2933="sníž. přenesená",J2933,0)</f>
        <v>0</v>
      </c>
      <c r="BI2933" s="249">
        <f>IF(N2933="nulová",J2933,0)</f>
        <v>0</v>
      </c>
      <c r="BJ2933" s="17" t="s">
        <v>81</v>
      </c>
      <c r="BK2933" s="249">
        <f>ROUND(I2933*H2933,2)</f>
        <v>0</v>
      </c>
      <c r="BL2933" s="17" t="s">
        <v>230</v>
      </c>
      <c r="BM2933" s="248" t="s">
        <v>3809</v>
      </c>
    </row>
    <row r="2934" spans="2:65" s="1" customFormat="1" ht="16.5" customHeight="1">
      <c r="B2934" s="38"/>
      <c r="C2934" s="237" t="s">
        <v>3810</v>
      </c>
      <c r="D2934" s="237" t="s">
        <v>141</v>
      </c>
      <c r="E2934" s="238" t="s">
        <v>3811</v>
      </c>
      <c r="F2934" s="239" t="s">
        <v>3812</v>
      </c>
      <c r="G2934" s="240" t="s">
        <v>252</v>
      </c>
      <c r="H2934" s="241">
        <v>2</v>
      </c>
      <c r="I2934" s="242"/>
      <c r="J2934" s="243">
        <f>ROUND(I2934*H2934,2)</f>
        <v>0</v>
      </c>
      <c r="K2934" s="239" t="s">
        <v>1</v>
      </c>
      <c r="L2934" s="43"/>
      <c r="M2934" s="244" t="s">
        <v>1</v>
      </c>
      <c r="N2934" s="245" t="s">
        <v>38</v>
      </c>
      <c r="O2934" s="86"/>
      <c r="P2934" s="246">
        <f>O2934*H2934</f>
        <v>0</v>
      </c>
      <c r="Q2934" s="246">
        <v>0</v>
      </c>
      <c r="R2934" s="246">
        <f>Q2934*H2934</f>
        <v>0</v>
      </c>
      <c r="S2934" s="246">
        <v>0</v>
      </c>
      <c r="T2934" s="247">
        <f>S2934*H2934</f>
        <v>0</v>
      </c>
      <c r="AR2934" s="248" t="s">
        <v>230</v>
      </c>
      <c r="AT2934" s="248" t="s">
        <v>141</v>
      </c>
      <c r="AU2934" s="248" t="s">
        <v>83</v>
      </c>
      <c r="AY2934" s="17" t="s">
        <v>139</v>
      </c>
      <c r="BE2934" s="249">
        <f>IF(N2934="základní",J2934,0)</f>
        <v>0</v>
      </c>
      <c r="BF2934" s="249">
        <f>IF(N2934="snížená",J2934,0)</f>
        <v>0</v>
      </c>
      <c r="BG2934" s="249">
        <f>IF(N2934="zákl. přenesená",J2934,0)</f>
        <v>0</v>
      </c>
      <c r="BH2934" s="249">
        <f>IF(N2934="sníž. přenesená",J2934,0)</f>
        <v>0</v>
      </c>
      <c r="BI2934" s="249">
        <f>IF(N2934="nulová",J2934,0)</f>
        <v>0</v>
      </c>
      <c r="BJ2934" s="17" t="s">
        <v>81</v>
      </c>
      <c r="BK2934" s="249">
        <f>ROUND(I2934*H2934,2)</f>
        <v>0</v>
      </c>
      <c r="BL2934" s="17" t="s">
        <v>230</v>
      </c>
      <c r="BM2934" s="248" t="s">
        <v>3813</v>
      </c>
    </row>
    <row r="2935" spans="2:65" s="1" customFormat="1" ht="16.5" customHeight="1">
      <c r="B2935" s="38"/>
      <c r="C2935" s="237" t="s">
        <v>3814</v>
      </c>
      <c r="D2935" s="237" t="s">
        <v>141</v>
      </c>
      <c r="E2935" s="238" t="s">
        <v>3815</v>
      </c>
      <c r="F2935" s="239" t="s">
        <v>3816</v>
      </c>
      <c r="G2935" s="240" t="s">
        <v>252</v>
      </c>
      <c r="H2935" s="241">
        <v>1</v>
      </c>
      <c r="I2935" s="242"/>
      <c r="J2935" s="243">
        <f>ROUND(I2935*H2935,2)</f>
        <v>0</v>
      </c>
      <c r="K2935" s="239" t="s">
        <v>1</v>
      </c>
      <c r="L2935" s="43"/>
      <c r="M2935" s="244" t="s">
        <v>1</v>
      </c>
      <c r="N2935" s="245" t="s">
        <v>38</v>
      </c>
      <c r="O2935" s="86"/>
      <c r="P2935" s="246">
        <f>O2935*H2935</f>
        <v>0</v>
      </c>
      <c r="Q2935" s="246">
        <v>0</v>
      </c>
      <c r="R2935" s="246">
        <f>Q2935*H2935</f>
        <v>0</v>
      </c>
      <c r="S2935" s="246">
        <v>0</v>
      </c>
      <c r="T2935" s="247">
        <f>S2935*H2935</f>
        <v>0</v>
      </c>
      <c r="AR2935" s="248" t="s">
        <v>230</v>
      </c>
      <c r="AT2935" s="248" t="s">
        <v>141</v>
      </c>
      <c r="AU2935" s="248" t="s">
        <v>83</v>
      </c>
      <c r="AY2935" s="17" t="s">
        <v>139</v>
      </c>
      <c r="BE2935" s="249">
        <f>IF(N2935="základní",J2935,0)</f>
        <v>0</v>
      </c>
      <c r="BF2935" s="249">
        <f>IF(N2935="snížená",J2935,0)</f>
        <v>0</v>
      </c>
      <c r="BG2935" s="249">
        <f>IF(N2935="zákl. přenesená",J2935,0)</f>
        <v>0</v>
      </c>
      <c r="BH2935" s="249">
        <f>IF(N2935="sníž. přenesená",J2935,0)</f>
        <v>0</v>
      </c>
      <c r="BI2935" s="249">
        <f>IF(N2935="nulová",J2935,0)</f>
        <v>0</v>
      </c>
      <c r="BJ2935" s="17" t="s">
        <v>81</v>
      </c>
      <c r="BK2935" s="249">
        <f>ROUND(I2935*H2935,2)</f>
        <v>0</v>
      </c>
      <c r="BL2935" s="17" t="s">
        <v>230</v>
      </c>
      <c r="BM2935" s="248" t="s">
        <v>3817</v>
      </c>
    </row>
    <row r="2936" spans="2:65" s="1" customFormat="1" ht="24" customHeight="1">
      <c r="B2936" s="38"/>
      <c r="C2936" s="237" t="s">
        <v>3818</v>
      </c>
      <c r="D2936" s="237" t="s">
        <v>141</v>
      </c>
      <c r="E2936" s="238" t="s">
        <v>3819</v>
      </c>
      <c r="F2936" s="239" t="s">
        <v>3820</v>
      </c>
      <c r="G2936" s="240" t="s">
        <v>252</v>
      </c>
      <c r="H2936" s="241">
        <v>1</v>
      </c>
      <c r="I2936" s="242"/>
      <c r="J2936" s="243">
        <f>ROUND(I2936*H2936,2)</f>
        <v>0</v>
      </c>
      <c r="K2936" s="239" t="s">
        <v>1</v>
      </c>
      <c r="L2936" s="43"/>
      <c r="M2936" s="244" t="s">
        <v>1</v>
      </c>
      <c r="N2936" s="245" t="s">
        <v>38</v>
      </c>
      <c r="O2936" s="86"/>
      <c r="P2936" s="246">
        <f>O2936*H2936</f>
        <v>0</v>
      </c>
      <c r="Q2936" s="246">
        <v>0</v>
      </c>
      <c r="R2936" s="246">
        <f>Q2936*H2936</f>
        <v>0</v>
      </c>
      <c r="S2936" s="246">
        <v>0</v>
      </c>
      <c r="T2936" s="247">
        <f>S2936*H2936</f>
        <v>0</v>
      </c>
      <c r="AR2936" s="248" t="s">
        <v>230</v>
      </c>
      <c r="AT2936" s="248" t="s">
        <v>141</v>
      </c>
      <c r="AU2936" s="248" t="s">
        <v>83</v>
      </c>
      <c r="AY2936" s="17" t="s">
        <v>139</v>
      </c>
      <c r="BE2936" s="249">
        <f>IF(N2936="základní",J2936,0)</f>
        <v>0</v>
      </c>
      <c r="BF2936" s="249">
        <f>IF(N2936="snížená",J2936,0)</f>
        <v>0</v>
      </c>
      <c r="BG2936" s="249">
        <f>IF(N2936="zákl. přenesená",J2936,0)</f>
        <v>0</v>
      </c>
      <c r="BH2936" s="249">
        <f>IF(N2936="sníž. přenesená",J2936,0)</f>
        <v>0</v>
      </c>
      <c r="BI2936" s="249">
        <f>IF(N2936="nulová",J2936,0)</f>
        <v>0</v>
      </c>
      <c r="BJ2936" s="17" t="s">
        <v>81</v>
      </c>
      <c r="BK2936" s="249">
        <f>ROUND(I2936*H2936,2)</f>
        <v>0</v>
      </c>
      <c r="BL2936" s="17" t="s">
        <v>230</v>
      </c>
      <c r="BM2936" s="248" t="s">
        <v>3821</v>
      </c>
    </row>
    <row r="2937" spans="2:65" s="1" customFormat="1" ht="24" customHeight="1">
      <c r="B2937" s="38"/>
      <c r="C2937" s="237" t="s">
        <v>3822</v>
      </c>
      <c r="D2937" s="237" t="s">
        <v>141</v>
      </c>
      <c r="E2937" s="238" t="s">
        <v>3823</v>
      </c>
      <c r="F2937" s="239" t="s">
        <v>3824</v>
      </c>
      <c r="G2937" s="240" t="s">
        <v>292</v>
      </c>
      <c r="H2937" s="283"/>
      <c r="I2937" s="242"/>
      <c r="J2937" s="243">
        <f>ROUND(I2937*H2937,2)</f>
        <v>0</v>
      </c>
      <c r="K2937" s="239" t="s">
        <v>145</v>
      </c>
      <c r="L2937" s="43"/>
      <c r="M2937" s="244" t="s">
        <v>1</v>
      </c>
      <c r="N2937" s="245" t="s">
        <v>38</v>
      </c>
      <c r="O2937" s="86"/>
      <c r="P2937" s="246">
        <f>O2937*H2937</f>
        <v>0</v>
      </c>
      <c r="Q2937" s="246">
        <v>0</v>
      </c>
      <c r="R2937" s="246">
        <f>Q2937*H2937</f>
        <v>0</v>
      </c>
      <c r="S2937" s="246">
        <v>0</v>
      </c>
      <c r="T2937" s="247">
        <f>S2937*H2937</f>
        <v>0</v>
      </c>
      <c r="AR2937" s="248" t="s">
        <v>230</v>
      </c>
      <c r="AT2937" s="248" t="s">
        <v>141</v>
      </c>
      <c r="AU2937" s="248" t="s">
        <v>83</v>
      </c>
      <c r="AY2937" s="17" t="s">
        <v>139</v>
      </c>
      <c r="BE2937" s="249">
        <f>IF(N2937="základní",J2937,0)</f>
        <v>0</v>
      </c>
      <c r="BF2937" s="249">
        <f>IF(N2937="snížená",J2937,0)</f>
        <v>0</v>
      </c>
      <c r="BG2937" s="249">
        <f>IF(N2937="zákl. přenesená",J2937,0)</f>
        <v>0</v>
      </c>
      <c r="BH2937" s="249">
        <f>IF(N2937="sníž. přenesená",J2937,0)</f>
        <v>0</v>
      </c>
      <c r="BI2937" s="249">
        <f>IF(N2937="nulová",J2937,0)</f>
        <v>0</v>
      </c>
      <c r="BJ2937" s="17" t="s">
        <v>81</v>
      </c>
      <c r="BK2937" s="249">
        <f>ROUND(I2937*H2937,2)</f>
        <v>0</v>
      </c>
      <c r="BL2937" s="17" t="s">
        <v>230</v>
      </c>
      <c r="BM2937" s="248" t="s">
        <v>3825</v>
      </c>
    </row>
    <row r="2938" spans="2:65" s="1" customFormat="1" ht="24" customHeight="1">
      <c r="B2938" s="38"/>
      <c r="C2938" s="237" t="s">
        <v>3826</v>
      </c>
      <c r="D2938" s="237" t="s">
        <v>141</v>
      </c>
      <c r="E2938" s="238" t="s">
        <v>3827</v>
      </c>
      <c r="F2938" s="239" t="s">
        <v>3828</v>
      </c>
      <c r="G2938" s="240" t="s">
        <v>292</v>
      </c>
      <c r="H2938" s="283"/>
      <c r="I2938" s="242"/>
      <c r="J2938" s="243">
        <f>ROUND(I2938*H2938,2)</f>
        <v>0</v>
      </c>
      <c r="K2938" s="239" t="s">
        <v>145</v>
      </c>
      <c r="L2938" s="43"/>
      <c r="M2938" s="244" t="s">
        <v>1</v>
      </c>
      <c r="N2938" s="245" t="s">
        <v>38</v>
      </c>
      <c r="O2938" s="86"/>
      <c r="P2938" s="246">
        <f>O2938*H2938</f>
        <v>0</v>
      </c>
      <c r="Q2938" s="246">
        <v>0</v>
      </c>
      <c r="R2938" s="246">
        <f>Q2938*H2938</f>
        <v>0</v>
      </c>
      <c r="S2938" s="246">
        <v>0</v>
      </c>
      <c r="T2938" s="247">
        <f>S2938*H2938</f>
        <v>0</v>
      </c>
      <c r="AR2938" s="248" t="s">
        <v>230</v>
      </c>
      <c r="AT2938" s="248" t="s">
        <v>141</v>
      </c>
      <c r="AU2938" s="248" t="s">
        <v>83</v>
      </c>
      <c r="AY2938" s="17" t="s">
        <v>139</v>
      </c>
      <c r="BE2938" s="249">
        <f>IF(N2938="základní",J2938,0)</f>
        <v>0</v>
      </c>
      <c r="BF2938" s="249">
        <f>IF(N2938="snížená",J2938,0)</f>
        <v>0</v>
      </c>
      <c r="BG2938" s="249">
        <f>IF(N2938="zákl. přenesená",J2938,0)</f>
        <v>0</v>
      </c>
      <c r="BH2938" s="249">
        <f>IF(N2938="sníž. přenesená",J2938,0)</f>
        <v>0</v>
      </c>
      <c r="BI2938" s="249">
        <f>IF(N2938="nulová",J2938,0)</f>
        <v>0</v>
      </c>
      <c r="BJ2938" s="17" t="s">
        <v>81</v>
      </c>
      <c r="BK2938" s="249">
        <f>ROUND(I2938*H2938,2)</f>
        <v>0</v>
      </c>
      <c r="BL2938" s="17" t="s">
        <v>230</v>
      </c>
      <c r="BM2938" s="248" t="s">
        <v>3829</v>
      </c>
    </row>
    <row r="2939" spans="2:63" s="11" customFormat="1" ht="22.8" customHeight="1">
      <c r="B2939" s="221"/>
      <c r="C2939" s="222"/>
      <c r="D2939" s="223" t="s">
        <v>72</v>
      </c>
      <c r="E2939" s="235" t="s">
        <v>3830</v>
      </c>
      <c r="F2939" s="235" t="s">
        <v>3831</v>
      </c>
      <c r="G2939" s="222"/>
      <c r="H2939" s="222"/>
      <c r="I2939" s="225"/>
      <c r="J2939" s="236">
        <f>BK2939</f>
        <v>0</v>
      </c>
      <c r="K2939" s="222"/>
      <c r="L2939" s="227"/>
      <c r="M2939" s="228"/>
      <c r="N2939" s="229"/>
      <c r="O2939" s="229"/>
      <c r="P2939" s="230">
        <f>SUM(P2940:P2966)</f>
        <v>0</v>
      </c>
      <c r="Q2939" s="229"/>
      <c r="R2939" s="230">
        <f>SUM(R2940:R2966)</f>
        <v>0.62877</v>
      </c>
      <c r="S2939" s="229"/>
      <c r="T2939" s="231">
        <f>SUM(T2940:T2966)</f>
        <v>0</v>
      </c>
      <c r="AR2939" s="232" t="s">
        <v>83</v>
      </c>
      <c r="AT2939" s="233" t="s">
        <v>72</v>
      </c>
      <c r="AU2939" s="233" t="s">
        <v>81</v>
      </c>
      <c r="AY2939" s="232" t="s">
        <v>139</v>
      </c>
      <c r="BK2939" s="234">
        <f>SUM(BK2940:BK2966)</f>
        <v>0</v>
      </c>
    </row>
    <row r="2940" spans="2:65" s="1" customFormat="1" ht="24" customHeight="1">
      <c r="B2940" s="38"/>
      <c r="C2940" s="237" t="s">
        <v>3832</v>
      </c>
      <c r="D2940" s="237" t="s">
        <v>141</v>
      </c>
      <c r="E2940" s="238" t="s">
        <v>3833</v>
      </c>
      <c r="F2940" s="239" t="s">
        <v>3834</v>
      </c>
      <c r="G2940" s="240" t="s">
        <v>171</v>
      </c>
      <c r="H2940" s="241">
        <v>521</v>
      </c>
      <c r="I2940" s="242"/>
      <c r="J2940" s="243">
        <f>ROUND(I2940*H2940,2)</f>
        <v>0</v>
      </c>
      <c r="K2940" s="239" t="s">
        <v>145</v>
      </c>
      <c r="L2940" s="43"/>
      <c r="M2940" s="244" t="s">
        <v>1</v>
      </c>
      <c r="N2940" s="245" t="s">
        <v>38</v>
      </c>
      <c r="O2940" s="86"/>
      <c r="P2940" s="246">
        <f>O2940*H2940</f>
        <v>0</v>
      </c>
      <c r="Q2940" s="246">
        <v>0.00047</v>
      </c>
      <c r="R2940" s="246">
        <f>Q2940*H2940</f>
        <v>0.24487</v>
      </c>
      <c r="S2940" s="246">
        <v>0</v>
      </c>
      <c r="T2940" s="247">
        <f>S2940*H2940</f>
        <v>0</v>
      </c>
      <c r="AR2940" s="248" t="s">
        <v>230</v>
      </c>
      <c r="AT2940" s="248" t="s">
        <v>141</v>
      </c>
      <c r="AU2940" s="248" t="s">
        <v>83</v>
      </c>
      <c r="AY2940" s="17" t="s">
        <v>139</v>
      </c>
      <c r="BE2940" s="249">
        <f>IF(N2940="základní",J2940,0)</f>
        <v>0</v>
      </c>
      <c r="BF2940" s="249">
        <f>IF(N2940="snížená",J2940,0)</f>
        <v>0</v>
      </c>
      <c r="BG2940" s="249">
        <f>IF(N2940="zákl. přenesená",J2940,0)</f>
        <v>0</v>
      </c>
      <c r="BH2940" s="249">
        <f>IF(N2940="sníž. přenesená",J2940,0)</f>
        <v>0</v>
      </c>
      <c r="BI2940" s="249">
        <f>IF(N2940="nulová",J2940,0)</f>
        <v>0</v>
      </c>
      <c r="BJ2940" s="17" t="s">
        <v>81</v>
      </c>
      <c r="BK2940" s="249">
        <f>ROUND(I2940*H2940,2)</f>
        <v>0</v>
      </c>
      <c r="BL2940" s="17" t="s">
        <v>230</v>
      </c>
      <c r="BM2940" s="248" t="s">
        <v>3835</v>
      </c>
    </row>
    <row r="2941" spans="2:65" s="1" customFormat="1" ht="24" customHeight="1">
      <c r="B2941" s="38"/>
      <c r="C2941" s="237" t="s">
        <v>3836</v>
      </c>
      <c r="D2941" s="237" t="s">
        <v>141</v>
      </c>
      <c r="E2941" s="238" t="s">
        <v>3837</v>
      </c>
      <c r="F2941" s="239" t="s">
        <v>3838</v>
      </c>
      <c r="G2941" s="240" t="s">
        <v>171</v>
      </c>
      <c r="H2941" s="241">
        <v>71</v>
      </c>
      <c r="I2941" s="242"/>
      <c r="J2941" s="243">
        <f>ROUND(I2941*H2941,2)</f>
        <v>0</v>
      </c>
      <c r="K2941" s="239" t="s">
        <v>145</v>
      </c>
      <c r="L2941" s="43"/>
      <c r="M2941" s="244" t="s">
        <v>1</v>
      </c>
      <c r="N2941" s="245" t="s">
        <v>38</v>
      </c>
      <c r="O2941" s="86"/>
      <c r="P2941" s="246">
        <f>O2941*H2941</f>
        <v>0</v>
      </c>
      <c r="Q2941" s="246">
        <v>0.00072</v>
      </c>
      <c r="R2941" s="246">
        <f>Q2941*H2941</f>
        <v>0.051120000000000006</v>
      </c>
      <c r="S2941" s="246">
        <v>0</v>
      </c>
      <c r="T2941" s="247">
        <f>S2941*H2941</f>
        <v>0</v>
      </c>
      <c r="AR2941" s="248" t="s">
        <v>230</v>
      </c>
      <c r="AT2941" s="248" t="s">
        <v>141</v>
      </c>
      <c r="AU2941" s="248" t="s">
        <v>83</v>
      </c>
      <c r="AY2941" s="17" t="s">
        <v>139</v>
      </c>
      <c r="BE2941" s="249">
        <f>IF(N2941="základní",J2941,0)</f>
        <v>0</v>
      </c>
      <c r="BF2941" s="249">
        <f>IF(N2941="snížená",J2941,0)</f>
        <v>0</v>
      </c>
      <c r="BG2941" s="249">
        <f>IF(N2941="zákl. přenesená",J2941,0)</f>
        <v>0</v>
      </c>
      <c r="BH2941" s="249">
        <f>IF(N2941="sníž. přenesená",J2941,0)</f>
        <v>0</v>
      </c>
      <c r="BI2941" s="249">
        <f>IF(N2941="nulová",J2941,0)</f>
        <v>0</v>
      </c>
      <c r="BJ2941" s="17" t="s">
        <v>81</v>
      </c>
      <c r="BK2941" s="249">
        <f>ROUND(I2941*H2941,2)</f>
        <v>0</v>
      </c>
      <c r="BL2941" s="17" t="s">
        <v>230</v>
      </c>
      <c r="BM2941" s="248" t="s">
        <v>3839</v>
      </c>
    </row>
    <row r="2942" spans="2:65" s="1" customFormat="1" ht="24" customHeight="1">
      <c r="B2942" s="38"/>
      <c r="C2942" s="237" t="s">
        <v>3840</v>
      </c>
      <c r="D2942" s="237" t="s">
        <v>141</v>
      </c>
      <c r="E2942" s="238" t="s">
        <v>3841</v>
      </c>
      <c r="F2942" s="239" t="s">
        <v>3842</v>
      </c>
      <c r="G2942" s="240" t="s">
        <v>171</v>
      </c>
      <c r="H2942" s="241">
        <v>148</v>
      </c>
      <c r="I2942" s="242"/>
      <c r="J2942" s="243">
        <f>ROUND(I2942*H2942,2)</f>
        <v>0</v>
      </c>
      <c r="K2942" s="239" t="s">
        <v>145</v>
      </c>
      <c r="L2942" s="43"/>
      <c r="M2942" s="244" t="s">
        <v>1</v>
      </c>
      <c r="N2942" s="245" t="s">
        <v>38</v>
      </c>
      <c r="O2942" s="86"/>
      <c r="P2942" s="246">
        <f>O2942*H2942</f>
        <v>0</v>
      </c>
      <c r="Q2942" s="246">
        <v>0.00071</v>
      </c>
      <c r="R2942" s="246">
        <f>Q2942*H2942</f>
        <v>0.10508</v>
      </c>
      <c r="S2942" s="246">
        <v>0</v>
      </c>
      <c r="T2942" s="247">
        <f>S2942*H2942</f>
        <v>0</v>
      </c>
      <c r="AR2942" s="248" t="s">
        <v>230</v>
      </c>
      <c r="AT2942" s="248" t="s">
        <v>141</v>
      </c>
      <c r="AU2942" s="248" t="s">
        <v>83</v>
      </c>
      <c r="AY2942" s="17" t="s">
        <v>139</v>
      </c>
      <c r="BE2942" s="249">
        <f>IF(N2942="základní",J2942,0)</f>
        <v>0</v>
      </c>
      <c r="BF2942" s="249">
        <f>IF(N2942="snížená",J2942,0)</f>
        <v>0</v>
      </c>
      <c r="BG2942" s="249">
        <f>IF(N2942="zákl. přenesená",J2942,0)</f>
        <v>0</v>
      </c>
      <c r="BH2942" s="249">
        <f>IF(N2942="sníž. přenesená",J2942,0)</f>
        <v>0</v>
      </c>
      <c r="BI2942" s="249">
        <f>IF(N2942="nulová",J2942,0)</f>
        <v>0</v>
      </c>
      <c r="BJ2942" s="17" t="s">
        <v>81</v>
      </c>
      <c r="BK2942" s="249">
        <f>ROUND(I2942*H2942,2)</f>
        <v>0</v>
      </c>
      <c r="BL2942" s="17" t="s">
        <v>230</v>
      </c>
      <c r="BM2942" s="248" t="s">
        <v>3843</v>
      </c>
    </row>
    <row r="2943" spans="2:65" s="1" customFormat="1" ht="24" customHeight="1">
      <c r="B2943" s="38"/>
      <c r="C2943" s="237" t="s">
        <v>3844</v>
      </c>
      <c r="D2943" s="237" t="s">
        <v>141</v>
      </c>
      <c r="E2943" s="238" t="s">
        <v>3845</v>
      </c>
      <c r="F2943" s="239" t="s">
        <v>3846</v>
      </c>
      <c r="G2943" s="240" t="s">
        <v>171</v>
      </c>
      <c r="H2943" s="241">
        <v>89</v>
      </c>
      <c r="I2943" s="242"/>
      <c r="J2943" s="243">
        <f>ROUND(I2943*H2943,2)</f>
        <v>0</v>
      </c>
      <c r="K2943" s="239" t="s">
        <v>145</v>
      </c>
      <c r="L2943" s="43"/>
      <c r="M2943" s="244" t="s">
        <v>1</v>
      </c>
      <c r="N2943" s="245" t="s">
        <v>38</v>
      </c>
      <c r="O2943" s="86"/>
      <c r="P2943" s="246">
        <f>O2943*H2943</f>
        <v>0</v>
      </c>
      <c r="Q2943" s="246">
        <v>0.00128</v>
      </c>
      <c r="R2943" s="246">
        <f>Q2943*H2943</f>
        <v>0.11392000000000001</v>
      </c>
      <c r="S2943" s="246">
        <v>0</v>
      </c>
      <c r="T2943" s="247">
        <f>S2943*H2943</f>
        <v>0</v>
      </c>
      <c r="AR2943" s="248" t="s">
        <v>230</v>
      </c>
      <c r="AT2943" s="248" t="s">
        <v>141</v>
      </c>
      <c r="AU2943" s="248" t="s">
        <v>83</v>
      </c>
      <c r="AY2943" s="17" t="s">
        <v>139</v>
      </c>
      <c r="BE2943" s="249">
        <f>IF(N2943="základní",J2943,0)</f>
        <v>0</v>
      </c>
      <c r="BF2943" s="249">
        <f>IF(N2943="snížená",J2943,0)</f>
        <v>0</v>
      </c>
      <c r="BG2943" s="249">
        <f>IF(N2943="zákl. přenesená",J2943,0)</f>
        <v>0</v>
      </c>
      <c r="BH2943" s="249">
        <f>IF(N2943="sníž. přenesená",J2943,0)</f>
        <v>0</v>
      </c>
      <c r="BI2943" s="249">
        <f>IF(N2943="nulová",J2943,0)</f>
        <v>0</v>
      </c>
      <c r="BJ2943" s="17" t="s">
        <v>81</v>
      </c>
      <c r="BK2943" s="249">
        <f>ROUND(I2943*H2943,2)</f>
        <v>0</v>
      </c>
      <c r="BL2943" s="17" t="s">
        <v>230</v>
      </c>
      <c r="BM2943" s="248" t="s">
        <v>3847</v>
      </c>
    </row>
    <row r="2944" spans="2:65" s="1" customFormat="1" ht="24" customHeight="1">
      <c r="B2944" s="38"/>
      <c r="C2944" s="237" t="s">
        <v>3848</v>
      </c>
      <c r="D2944" s="237" t="s">
        <v>141</v>
      </c>
      <c r="E2944" s="238" t="s">
        <v>3849</v>
      </c>
      <c r="F2944" s="239" t="s">
        <v>3850</v>
      </c>
      <c r="G2944" s="240" t="s">
        <v>171</v>
      </c>
      <c r="H2944" s="241">
        <v>33</v>
      </c>
      <c r="I2944" s="242"/>
      <c r="J2944" s="243">
        <f>ROUND(I2944*H2944,2)</f>
        <v>0</v>
      </c>
      <c r="K2944" s="239" t="s">
        <v>145</v>
      </c>
      <c r="L2944" s="43"/>
      <c r="M2944" s="244" t="s">
        <v>1</v>
      </c>
      <c r="N2944" s="245" t="s">
        <v>38</v>
      </c>
      <c r="O2944" s="86"/>
      <c r="P2944" s="246">
        <f>O2944*H2944</f>
        <v>0</v>
      </c>
      <c r="Q2944" s="246">
        <v>0.00196</v>
      </c>
      <c r="R2944" s="246">
        <f>Q2944*H2944</f>
        <v>0.06468</v>
      </c>
      <c r="S2944" s="246">
        <v>0</v>
      </c>
      <c r="T2944" s="247">
        <f>S2944*H2944</f>
        <v>0</v>
      </c>
      <c r="AR2944" s="248" t="s">
        <v>230</v>
      </c>
      <c r="AT2944" s="248" t="s">
        <v>141</v>
      </c>
      <c r="AU2944" s="248" t="s">
        <v>83</v>
      </c>
      <c r="AY2944" s="17" t="s">
        <v>139</v>
      </c>
      <c r="BE2944" s="249">
        <f>IF(N2944="základní",J2944,0)</f>
        <v>0</v>
      </c>
      <c r="BF2944" s="249">
        <f>IF(N2944="snížená",J2944,0)</f>
        <v>0</v>
      </c>
      <c r="BG2944" s="249">
        <f>IF(N2944="zákl. přenesená",J2944,0)</f>
        <v>0</v>
      </c>
      <c r="BH2944" s="249">
        <f>IF(N2944="sníž. přenesená",J2944,0)</f>
        <v>0</v>
      </c>
      <c r="BI2944" s="249">
        <f>IF(N2944="nulová",J2944,0)</f>
        <v>0</v>
      </c>
      <c r="BJ2944" s="17" t="s">
        <v>81</v>
      </c>
      <c r="BK2944" s="249">
        <f>ROUND(I2944*H2944,2)</f>
        <v>0</v>
      </c>
      <c r="BL2944" s="17" t="s">
        <v>230</v>
      </c>
      <c r="BM2944" s="248" t="s">
        <v>3851</v>
      </c>
    </row>
    <row r="2945" spans="2:65" s="1" customFormat="1" ht="24" customHeight="1">
      <c r="B2945" s="38"/>
      <c r="C2945" s="237" t="s">
        <v>3852</v>
      </c>
      <c r="D2945" s="237" t="s">
        <v>141</v>
      </c>
      <c r="E2945" s="238" t="s">
        <v>3853</v>
      </c>
      <c r="F2945" s="239" t="s">
        <v>3854</v>
      </c>
      <c r="G2945" s="240" t="s">
        <v>171</v>
      </c>
      <c r="H2945" s="241">
        <v>2</v>
      </c>
      <c r="I2945" s="242"/>
      <c r="J2945" s="243">
        <f>ROUND(I2945*H2945,2)</f>
        <v>0</v>
      </c>
      <c r="K2945" s="239" t="s">
        <v>145</v>
      </c>
      <c r="L2945" s="43"/>
      <c r="M2945" s="244" t="s">
        <v>1</v>
      </c>
      <c r="N2945" s="245" t="s">
        <v>38</v>
      </c>
      <c r="O2945" s="86"/>
      <c r="P2945" s="246">
        <f>O2945*H2945</f>
        <v>0</v>
      </c>
      <c r="Q2945" s="246">
        <v>0.00339</v>
      </c>
      <c r="R2945" s="246">
        <f>Q2945*H2945</f>
        <v>0.00678</v>
      </c>
      <c r="S2945" s="246">
        <v>0</v>
      </c>
      <c r="T2945" s="247">
        <f>S2945*H2945</f>
        <v>0</v>
      </c>
      <c r="AR2945" s="248" t="s">
        <v>230</v>
      </c>
      <c r="AT2945" s="248" t="s">
        <v>141</v>
      </c>
      <c r="AU2945" s="248" t="s">
        <v>83</v>
      </c>
      <c r="AY2945" s="17" t="s">
        <v>139</v>
      </c>
      <c r="BE2945" s="249">
        <f>IF(N2945="základní",J2945,0)</f>
        <v>0</v>
      </c>
      <c r="BF2945" s="249">
        <f>IF(N2945="snížená",J2945,0)</f>
        <v>0</v>
      </c>
      <c r="BG2945" s="249">
        <f>IF(N2945="zákl. přenesená",J2945,0)</f>
        <v>0</v>
      </c>
      <c r="BH2945" s="249">
        <f>IF(N2945="sníž. přenesená",J2945,0)</f>
        <v>0</v>
      </c>
      <c r="BI2945" s="249">
        <f>IF(N2945="nulová",J2945,0)</f>
        <v>0</v>
      </c>
      <c r="BJ2945" s="17" t="s">
        <v>81</v>
      </c>
      <c r="BK2945" s="249">
        <f>ROUND(I2945*H2945,2)</f>
        <v>0</v>
      </c>
      <c r="BL2945" s="17" t="s">
        <v>230</v>
      </c>
      <c r="BM2945" s="248" t="s">
        <v>3855</v>
      </c>
    </row>
    <row r="2946" spans="2:65" s="1" customFormat="1" ht="24" customHeight="1">
      <c r="B2946" s="38"/>
      <c r="C2946" s="237" t="s">
        <v>3856</v>
      </c>
      <c r="D2946" s="237" t="s">
        <v>141</v>
      </c>
      <c r="E2946" s="238" t="s">
        <v>3857</v>
      </c>
      <c r="F2946" s="239" t="s">
        <v>3858</v>
      </c>
      <c r="G2946" s="240" t="s">
        <v>171</v>
      </c>
      <c r="H2946" s="241">
        <v>8</v>
      </c>
      <c r="I2946" s="242"/>
      <c r="J2946" s="243">
        <f>ROUND(I2946*H2946,2)</f>
        <v>0</v>
      </c>
      <c r="K2946" s="239" t="s">
        <v>145</v>
      </c>
      <c r="L2946" s="43"/>
      <c r="M2946" s="244" t="s">
        <v>1</v>
      </c>
      <c r="N2946" s="245" t="s">
        <v>38</v>
      </c>
      <c r="O2946" s="86"/>
      <c r="P2946" s="246">
        <f>O2946*H2946</f>
        <v>0</v>
      </c>
      <c r="Q2946" s="246">
        <v>0.00529</v>
      </c>
      <c r="R2946" s="246">
        <f>Q2946*H2946</f>
        <v>0.04232</v>
      </c>
      <c r="S2946" s="246">
        <v>0</v>
      </c>
      <c r="T2946" s="247">
        <f>S2946*H2946</f>
        <v>0</v>
      </c>
      <c r="AR2946" s="248" t="s">
        <v>230</v>
      </c>
      <c r="AT2946" s="248" t="s">
        <v>141</v>
      </c>
      <c r="AU2946" s="248" t="s">
        <v>83</v>
      </c>
      <c r="AY2946" s="17" t="s">
        <v>139</v>
      </c>
      <c r="BE2946" s="249">
        <f>IF(N2946="základní",J2946,0)</f>
        <v>0</v>
      </c>
      <c r="BF2946" s="249">
        <f>IF(N2946="snížená",J2946,0)</f>
        <v>0</v>
      </c>
      <c r="BG2946" s="249">
        <f>IF(N2946="zákl. přenesená",J2946,0)</f>
        <v>0</v>
      </c>
      <c r="BH2946" s="249">
        <f>IF(N2946="sníž. přenesená",J2946,0)</f>
        <v>0</v>
      </c>
      <c r="BI2946" s="249">
        <f>IF(N2946="nulová",J2946,0)</f>
        <v>0</v>
      </c>
      <c r="BJ2946" s="17" t="s">
        <v>81</v>
      </c>
      <c r="BK2946" s="249">
        <f>ROUND(I2946*H2946,2)</f>
        <v>0</v>
      </c>
      <c r="BL2946" s="17" t="s">
        <v>230</v>
      </c>
      <c r="BM2946" s="248" t="s">
        <v>3859</v>
      </c>
    </row>
    <row r="2947" spans="2:65" s="1" customFormat="1" ht="16.5" customHeight="1">
      <c r="B2947" s="38"/>
      <c r="C2947" s="237" t="s">
        <v>3860</v>
      </c>
      <c r="D2947" s="237" t="s">
        <v>141</v>
      </c>
      <c r="E2947" s="238" t="s">
        <v>3861</v>
      </c>
      <c r="F2947" s="239" t="s">
        <v>3862</v>
      </c>
      <c r="G2947" s="240" t="s">
        <v>247</v>
      </c>
      <c r="H2947" s="241">
        <v>1</v>
      </c>
      <c r="I2947" s="242"/>
      <c r="J2947" s="243">
        <f>ROUND(I2947*H2947,2)</f>
        <v>0</v>
      </c>
      <c r="K2947" s="239" t="s">
        <v>1</v>
      </c>
      <c r="L2947" s="43"/>
      <c r="M2947" s="244" t="s">
        <v>1</v>
      </c>
      <c r="N2947" s="245" t="s">
        <v>38</v>
      </c>
      <c r="O2947" s="86"/>
      <c r="P2947" s="246">
        <f>O2947*H2947</f>
        <v>0</v>
      </c>
      <c r="Q2947" s="246">
        <v>0</v>
      </c>
      <c r="R2947" s="246">
        <f>Q2947*H2947</f>
        <v>0</v>
      </c>
      <c r="S2947" s="246">
        <v>0</v>
      </c>
      <c r="T2947" s="247">
        <f>S2947*H2947</f>
        <v>0</v>
      </c>
      <c r="AR2947" s="248" t="s">
        <v>230</v>
      </c>
      <c r="AT2947" s="248" t="s">
        <v>141</v>
      </c>
      <c r="AU2947" s="248" t="s">
        <v>83</v>
      </c>
      <c r="AY2947" s="17" t="s">
        <v>139</v>
      </c>
      <c r="BE2947" s="249">
        <f>IF(N2947="základní",J2947,0)</f>
        <v>0</v>
      </c>
      <c r="BF2947" s="249">
        <f>IF(N2947="snížená",J2947,0)</f>
        <v>0</v>
      </c>
      <c r="BG2947" s="249">
        <f>IF(N2947="zákl. přenesená",J2947,0)</f>
        <v>0</v>
      </c>
      <c r="BH2947" s="249">
        <f>IF(N2947="sníž. přenesená",J2947,0)</f>
        <v>0</v>
      </c>
      <c r="BI2947" s="249">
        <f>IF(N2947="nulová",J2947,0)</f>
        <v>0</v>
      </c>
      <c r="BJ2947" s="17" t="s">
        <v>81</v>
      </c>
      <c r="BK2947" s="249">
        <f>ROUND(I2947*H2947,2)</f>
        <v>0</v>
      </c>
      <c r="BL2947" s="17" t="s">
        <v>230</v>
      </c>
      <c r="BM2947" s="248" t="s">
        <v>3863</v>
      </c>
    </row>
    <row r="2948" spans="2:65" s="1" customFormat="1" ht="16.5" customHeight="1">
      <c r="B2948" s="38"/>
      <c r="C2948" s="237" t="s">
        <v>3864</v>
      </c>
      <c r="D2948" s="237" t="s">
        <v>141</v>
      </c>
      <c r="E2948" s="238" t="s">
        <v>3865</v>
      </c>
      <c r="F2948" s="239" t="s">
        <v>3866</v>
      </c>
      <c r="G2948" s="240" t="s">
        <v>171</v>
      </c>
      <c r="H2948" s="241">
        <v>521</v>
      </c>
      <c r="I2948" s="242"/>
      <c r="J2948" s="243">
        <f>ROUND(I2948*H2948,2)</f>
        <v>0</v>
      </c>
      <c r="K2948" s="239" t="s">
        <v>1</v>
      </c>
      <c r="L2948" s="43"/>
      <c r="M2948" s="244" t="s">
        <v>1</v>
      </c>
      <c r="N2948" s="245" t="s">
        <v>38</v>
      </c>
      <c r="O2948" s="86"/>
      <c r="P2948" s="246">
        <f>O2948*H2948</f>
        <v>0</v>
      </c>
      <c r="Q2948" s="246">
        <v>0</v>
      </c>
      <c r="R2948" s="246">
        <f>Q2948*H2948</f>
        <v>0</v>
      </c>
      <c r="S2948" s="246">
        <v>0</v>
      </c>
      <c r="T2948" s="247">
        <f>S2948*H2948</f>
        <v>0</v>
      </c>
      <c r="AR2948" s="248" t="s">
        <v>230</v>
      </c>
      <c r="AT2948" s="248" t="s">
        <v>141</v>
      </c>
      <c r="AU2948" s="248" t="s">
        <v>83</v>
      </c>
      <c r="AY2948" s="17" t="s">
        <v>139</v>
      </c>
      <c r="BE2948" s="249">
        <f>IF(N2948="základní",J2948,0)</f>
        <v>0</v>
      </c>
      <c r="BF2948" s="249">
        <f>IF(N2948="snížená",J2948,0)</f>
        <v>0</v>
      </c>
      <c r="BG2948" s="249">
        <f>IF(N2948="zákl. přenesená",J2948,0)</f>
        <v>0</v>
      </c>
      <c r="BH2948" s="249">
        <f>IF(N2948="sníž. přenesená",J2948,0)</f>
        <v>0</v>
      </c>
      <c r="BI2948" s="249">
        <f>IF(N2948="nulová",J2948,0)</f>
        <v>0</v>
      </c>
      <c r="BJ2948" s="17" t="s">
        <v>81</v>
      </c>
      <c r="BK2948" s="249">
        <f>ROUND(I2948*H2948,2)</f>
        <v>0</v>
      </c>
      <c r="BL2948" s="17" t="s">
        <v>230</v>
      </c>
      <c r="BM2948" s="248" t="s">
        <v>3867</v>
      </c>
    </row>
    <row r="2949" spans="2:65" s="1" customFormat="1" ht="16.5" customHeight="1">
      <c r="B2949" s="38"/>
      <c r="C2949" s="237" t="s">
        <v>3868</v>
      </c>
      <c r="D2949" s="237" t="s">
        <v>141</v>
      </c>
      <c r="E2949" s="238" t="s">
        <v>3869</v>
      </c>
      <c r="F2949" s="239" t="s">
        <v>3870</v>
      </c>
      <c r="G2949" s="240" t="s">
        <v>171</v>
      </c>
      <c r="H2949" s="241">
        <v>71</v>
      </c>
      <c r="I2949" s="242"/>
      <c r="J2949" s="243">
        <f>ROUND(I2949*H2949,2)</f>
        <v>0</v>
      </c>
      <c r="K2949" s="239" t="s">
        <v>1</v>
      </c>
      <c r="L2949" s="43"/>
      <c r="M2949" s="244" t="s">
        <v>1</v>
      </c>
      <c r="N2949" s="245" t="s">
        <v>38</v>
      </c>
      <c r="O2949" s="86"/>
      <c r="P2949" s="246">
        <f>O2949*H2949</f>
        <v>0</v>
      </c>
      <c r="Q2949" s="246">
        <v>0</v>
      </c>
      <c r="R2949" s="246">
        <f>Q2949*H2949</f>
        <v>0</v>
      </c>
      <c r="S2949" s="246">
        <v>0</v>
      </c>
      <c r="T2949" s="247">
        <f>S2949*H2949</f>
        <v>0</v>
      </c>
      <c r="AR2949" s="248" t="s">
        <v>230</v>
      </c>
      <c r="AT2949" s="248" t="s">
        <v>141</v>
      </c>
      <c r="AU2949" s="248" t="s">
        <v>83</v>
      </c>
      <c r="AY2949" s="17" t="s">
        <v>139</v>
      </c>
      <c r="BE2949" s="249">
        <f>IF(N2949="základní",J2949,0)</f>
        <v>0</v>
      </c>
      <c r="BF2949" s="249">
        <f>IF(N2949="snížená",J2949,0)</f>
        <v>0</v>
      </c>
      <c r="BG2949" s="249">
        <f>IF(N2949="zákl. přenesená",J2949,0)</f>
        <v>0</v>
      </c>
      <c r="BH2949" s="249">
        <f>IF(N2949="sníž. přenesená",J2949,0)</f>
        <v>0</v>
      </c>
      <c r="BI2949" s="249">
        <f>IF(N2949="nulová",J2949,0)</f>
        <v>0</v>
      </c>
      <c r="BJ2949" s="17" t="s">
        <v>81</v>
      </c>
      <c r="BK2949" s="249">
        <f>ROUND(I2949*H2949,2)</f>
        <v>0</v>
      </c>
      <c r="BL2949" s="17" t="s">
        <v>230</v>
      </c>
      <c r="BM2949" s="248" t="s">
        <v>3871</v>
      </c>
    </row>
    <row r="2950" spans="2:65" s="1" customFormat="1" ht="16.5" customHeight="1">
      <c r="B2950" s="38"/>
      <c r="C2950" s="237" t="s">
        <v>3872</v>
      </c>
      <c r="D2950" s="237" t="s">
        <v>141</v>
      </c>
      <c r="E2950" s="238" t="s">
        <v>3873</v>
      </c>
      <c r="F2950" s="239" t="s">
        <v>3874</v>
      </c>
      <c r="G2950" s="240" t="s">
        <v>171</v>
      </c>
      <c r="H2950" s="241">
        <v>148</v>
      </c>
      <c r="I2950" s="242"/>
      <c r="J2950" s="243">
        <f>ROUND(I2950*H2950,2)</f>
        <v>0</v>
      </c>
      <c r="K2950" s="239" t="s">
        <v>1</v>
      </c>
      <c r="L2950" s="43"/>
      <c r="M2950" s="244" t="s">
        <v>1</v>
      </c>
      <c r="N2950" s="245" t="s">
        <v>38</v>
      </c>
      <c r="O2950" s="86"/>
      <c r="P2950" s="246">
        <f>O2950*H2950</f>
        <v>0</v>
      </c>
      <c r="Q2950" s="246">
        <v>0</v>
      </c>
      <c r="R2950" s="246">
        <f>Q2950*H2950</f>
        <v>0</v>
      </c>
      <c r="S2950" s="246">
        <v>0</v>
      </c>
      <c r="T2950" s="247">
        <f>S2950*H2950</f>
        <v>0</v>
      </c>
      <c r="AR2950" s="248" t="s">
        <v>230</v>
      </c>
      <c r="AT2950" s="248" t="s">
        <v>141</v>
      </c>
      <c r="AU2950" s="248" t="s">
        <v>83</v>
      </c>
      <c r="AY2950" s="17" t="s">
        <v>139</v>
      </c>
      <c r="BE2950" s="249">
        <f>IF(N2950="základní",J2950,0)</f>
        <v>0</v>
      </c>
      <c r="BF2950" s="249">
        <f>IF(N2950="snížená",J2950,0)</f>
        <v>0</v>
      </c>
      <c r="BG2950" s="249">
        <f>IF(N2950="zákl. přenesená",J2950,0)</f>
        <v>0</v>
      </c>
      <c r="BH2950" s="249">
        <f>IF(N2950="sníž. přenesená",J2950,0)</f>
        <v>0</v>
      </c>
      <c r="BI2950" s="249">
        <f>IF(N2950="nulová",J2950,0)</f>
        <v>0</v>
      </c>
      <c r="BJ2950" s="17" t="s">
        <v>81</v>
      </c>
      <c r="BK2950" s="249">
        <f>ROUND(I2950*H2950,2)</f>
        <v>0</v>
      </c>
      <c r="BL2950" s="17" t="s">
        <v>230</v>
      </c>
      <c r="BM2950" s="248" t="s">
        <v>3875</v>
      </c>
    </row>
    <row r="2951" spans="2:65" s="1" customFormat="1" ht="16.5" customHeight="1">
      <c r="B2951" s="38"/>
      <c r="C2951" s="237" t="s">
        <v>3876</v>
      </c>
      <c r="D2951" s="237" t="s">
        <v>141</v>
      </c>
      <c r="E2951" s="238" t="s">
        <v>3877</v>
      </c>
      <c r="F2951" s="239" t="s">
        <v>3878</v>
      </c>
      <c r="G2951" s="240" t="s">
        <v>171</v>
      </c>
      <c r="H2951" s="241">
        <v>89</v>
      </c>
      <c r="I2951" s="242"/>
      <c r="J2951" s="243">
        <f>ROUND(I2951*H2951,2)</f>
        <v>0</v>
      </c>
      <c r="K2951" s="239" t="s">
        <v>1</v>
      </c>
      <c r="L2951" s="43"/>
      <c r="M2951" s="244" t="s">
        <v>1</v>
      </c>
      <c r="N2951" s="245" t="s">
        <v>38</v>
      </c>
      <c r="O2951" s="86"/>
      <c r="P2951" s="246">
        <f>O2951*H2951</f>
        <v>0</v>
      </c>
      <c r="Q2951" s="246">
        <v>0</v>
      </c>
      <c r="R2951" s="246">
        <f>Q2951*H2951</f>
        <v>0</v>
      </c>
      <c r="S2951" s="246">
        <v>0</v>
      </c>
      <c r="T2951" s="247">
        <f>S2951*H2951</f>
        <v>0</v>
      </c>
      <c r="AR2951" s="248" t="s">
        <v>230</v>
      </c>
      <c r="AT2951" s="248" t="s">
        <v>141</v>
      </c>
      <c r="AU2951" s="248" t="s">
        <v>83</v>
      </c>
      <c r="AY2951" s="17" t="s">
        <v>139</v>
      </c>
      <c r="BE2951" s="249">
        <f>IF(N2951="základní",J2951,0)</f>
        <v>0</v>
      </c>
      <c r="BF2951" s="249">
        <f>IF(N2951="snížená",J2951,0)</f>
        <v>0</v>
      </c>
      <c r="BG2951" s="249">
        <f>IF(N2951="zákl. přenesená",J2951,0)</f>
        <v>0</v>
      </c>
      <c r="BH2951" s="249">
        <f>IF(N2951="sníž. přenesená",J2951,0)</f>
        <v>0</v>
      </c>
      <c r="BI2951" s="249">
        <f>IF(N2951="nulová",J2951,0)</f>
        <v>0</v>
      </c>
      <c r="BJ2951" s="17" t="s">
        <v>81</v>
      </c>
      <c r="BK2951" s="249">
        <f>ROUND(I2951*H2951,2)</f>
        <v>0</v>
      </c>
      <c r="BL2951" s="17" t="s">
        <v>230</v>
      </c>
      <c r="BM2951" s="248" t="s">
        <v>3879</v>
      </c>
    </row>
    <row r="2952" spans="2:65" s="1" customFormat="1" ht="16.5" customHeight="1">
      <c r="B2952" s="38"/>
      <c r="C2952" s="237" t="s">
        <v>3880</v>
      </c>
      <c r="D2952" s="237" t="s">
        <v>141</v>
      </c>
      <c r="E2952" s="238" t="s">
        <v>3881</v>
      </c>
      <c r="F2952" s="239" t="s">
        <v>3882</v>
      </c>
      <c r="G2952" s="240" t="s">
        <v>171</v>
      </c>
      <c r="H2952" s="241">
        <v>33</v>
      </c>
      <c r="I2952" s="242"/>
      <c r="J2952" s="243">
        <f>ROUND(I2952*H2952,2)</f>
        <v>0</v>
      </c>
      <c r="K2952" s="239" t="s">
        <v>1</v>
      </c>
      <c r="L2952" s="43"/>
      <c r="M2952" s="244" t="s">
        <v>1</v>
      </c>
      <c r="N2952" s="245" t="s">
        <v>38</v>
      </c>
      <c r="O2952" s="86"/>
      <c r="P2952" s="246">
        <f>O2952*H2952</f>
        <v>0</v>
      </c>
      <c r="Q2952" s="246">
        <v>0</v>
      </c>
      <c r="R2952" s="246">
        <f>Q2952*H2952</f>
        <v>0</v>
      </c>
      <c r="S2952" s="246">
        <v>0</v>
      </c>
      <c r="T2952" s="247">
        <f>S2952*H2952</f>
        <v>0</v>
      </c>
      <c r="AR2952" s="248" t="s">
        <v>230</v>
      </c>
      <c r="AT2952" s="248" t="s">
        <v>141</v>
      </c>
      <c r="AU2952" s="248" t="s">
        <v>83</v>
      </c>
      <c r="AY2952" s="17" t="s">
        <v>139</v>
      </c>
      <c r="BE2952" s="249">
        <f>IF(N2952="základní",J2952,0)</f>
        <v>0</v>
      </c>
      <c r="BF2952" s="249">
        <f>IF(N2952="snížená",J2952,0)</f>
        <v>0</v>
      </c>
      <c r="BG2952" s="249">
        <f>IF(N2952="zákl. přenesená",J2952,0)</f>
        <v>0</v>
      </c>
      <c r="BH2952" s="249">
        <f>IF(N2952="sníž. přenesená",J2952,0)</f>
        <v>0</v>
      </c>
      <c r="BI2952" s="249">
        <f>IF(N2952="nulová",J2952,0)</f>
        <v>0</v>
      </c>
      <c r="BJ2952" s="17" t="s">
        <v>81</v>
      </c>
      <c r="BK2952" s="249">
        <f>ROUND(I2952*H2952,2)</f>
        <v>0</v>
      </c>
      <c r="BL2952" s="17" t="s">
        <v>230</v>
      </c>
      <c r="BM2952" s="248" t="s">
        <v>3883</v>
      </c>
    </row>
    <row r="2953" spans="2:65" s="1" customFormat="1" ht="16.5" customHeight="1">
      <c r="B2953" s="38"/>
      <c r="C2953" s="237" t="s">
        <v>3884</v>
      </c>
      <c r="D2953" s="237" t="s">
        <v>141</v>
      </c>
      <c r="E2953" s="238" t="s">
        <v>3885</v>
      </c>
      <c r="F2953" s="239" t="s">
        <v>3886</v>
      </c>
      <c r="G2953" s="240" t="s">
        <v>171</v>
      </c>
      <c r="H2953" s="241">
        <v>2</v>
      </c>
      <c r="I2953" s="242"/>
      <c r="J2953" s="243">
        <f>ROUND(I2953*H2953,2)</f>
        <v>0</v>
      </c>
      <c r="K2953" s="239" t="s">
        <v>1</v>
      </c>
      <c r="L2953" s="43"/>
      <c r="M2953" s="244" t="s">
        <v>1</v>
      </c>
      <c r="N2953" s="245" t="s">
        <v>38</v>
      </c>
      <c r="O2953" s="86"/>
      <c r="P2953" s="246">
        <f>O2953*H2953</f>
        <v>0</v>
      </c>
      <c r="Q2953" s="246">
        <v>0</v>
      </c>
      <c r="R2953" s="246">
        <f>Q2953*H2953</f>
        <v>0</v>
      </c>
      <c r="S2953" s="246">
        <v>0</v>
      </c>
      <c r="T2953" s="247">
        <f>S2953*H2953</f>
        <v>0</v>
      </c>
      <c r="AR2953" s="248" t="s">
        <v>230</v>
      </c>
      <c r="AT2953" s="248" t="s">
        <v>141</v>
      </c>
      <c r="AU2953" s="248" t="s">
        <v>83</v>
      </c>
      <c r="AY2953" s="17" t="s">
        <v>139</v>
      </c>
      <c r="BE2953" s="249">
        <f>IF(N2953="základní",J2953,0)</f>
        <v>0</v>
      </c>
      <c r="BF2953" s="249">
        <f>IF(N2953="snížená",J2953,0)</f>
        <v>0</v>
      </c>
      <c r="BG2953" s="249">
        <f>IF(N2953="zákl. přenesená",J2953,0)</f>
        <v>0</v>
      </c>
      <c r="BH2953" s="249">
        <f>IF(N2953="sníž. přenesená",J2953,0)</f>
        <v>0</v>
      </c>
      <c r="BI2953" s="249">
        <f>IF(N2953="nulová",J2953,0)</f>
        <v>0</v>
      </c>
      <c r="BJ2953" s="17" t="s">
        <v>81</v>
      </c>
      <c r="BK2953" s="249">
        <f>ROUND(I2953*H2953,2)</f>
        <v>0</v>
      </c>
      <c r="BL2953" s="17" t="s">
        <v>230</v>
      </c>
      <c r="BM2953" s="248" t="s">
        <v>3887</v>
      </c>
    </row>
    <row r="2954" spans="2:65" s="1" customFormat="1" ht="16.5" customHeight="1">
      <c r="B2954" s="38"/>
      <c r="C2954" s="237" t="s">
        <v>3888</v>
      </c>
      <c r="D2954" s="237" t="s">
        <v>141</v>
      </c>
      <c r="E2954" s="238" t="s">
        <v>3889</v>
      </c>
      <c r="F2954" s="239" t="s">
        <v>3890</v>
      </c>
      <c r="G2954" s="240" t="s">
        <v>171</v>
      </c>
      <c r="H2954" s="241">
        <v>8</v>
      </c>
      <c r="I2954" s="242"/>
      <c r="J2954" s="243">
        <f>ROUND(I2954*H2954,2)</f>
        <v>0</v>
      </c>
      <c r="K2954" s="239" t="s">
        <v>1</v>
      </c>
      <c r="L2954" s="43"/>
      <c r="M2954" s="244" t="s">
        <v>1</v>
      </c>
      <c r="N2954" s="245" t="s">
        <v>38</v>
      </c>
      <c r="O2954" s="86"/>
      <c r="P2954" s="246">
        <f>O2954*H2954</f>
        <v>0</v>
      </c>
      <c r="Q2954" s="246">
        <v>0</v>
      </c>
      <c r="R2954" s="246">
        <f>Q2954*H2954</f>
        <v>0</v>
      </c>
      <c r="S2954" s="246">
        <v>0</v>
      </c>
      <c r="T2954" s="247">
        <f>S2954*H2954</f>
        <v>0</v>
      </c>
      <c r="AR2954" s="248" t="s">
        <v>230</v>
      </c>
      <c r="AT2954" s="248" t="s">
        <v>141</v>
      </c>
      <c r="AU2954" s="248" t="s">
        <v>83</v>
      </c>
      <c r="AY2954" s="17" t="s">
        <v>139</v>
      </c>
      <c r="BE2954" s="249">
        <f>IF(N2954="základní",J2954,0)</f>
        <v>0</v>
      </c>
      <c r="BF2954" s="249">
        <f>IF(N2954="snížená",J2954,0)</f>
        <v>0</v>
      </c>
      <c r="BG2954" s="249">
        <f>IF(N2954="zákl. přenesená",J2954,0)</f>
        <v>0</v>
      </c>
      <c r="BH2954" s="249">
        <f>IF(N2954="sníž. přenesená",J2954,0)</f>
        <v>0</v>
      </c>
      <c r="BI2954" s="249">
        <f>IF(N2954="nulová",J2954,0)</f>
        <v>0</v>
      </c>
      <c r="BJ2954" s="17" t="s">
        <v>81</v>
      </c>
      <c r="BK2954" s="249">
        <f>ROUND(I2954*H2954,2)</f>
        <v>0</v>
      </c>
      <c r="BL2954" s="17" t="s">
        <v>230</v>
      </c>
      <c r="BM2954" s="248" t="s">
        <v>3891</v>
      </c>
    </row>
    <row r="2955" spans="2:65" s="1" customFormat="1" ht="16.5" customHeight="1">
      <c r="B2955" s="38"/>
      <c r="C2955" s="237" t="s">
        <v>3892</v>
      </c>
      <c r="D2955" s="237" t="s">
        <v>141</v>
      </c>
      <c r="E2955" s="238" t="s">
        <v>3893</v>
      </c>
      <c r="F2955" s="239" t="s">
        <v>3894</v>
      </c>
      <c r="G2955" s="240" t="s">
        <v>171</v>
      </c>
      <c r="H2955" s="241">
        <v>829</v>
      </c>
      <c r="I2955" s="242"/>
      <c r="J2955" s="243">
        <f>ROUND(I2955*H2955,2)</f>
        <v>0</v>
      </c>
      <c r="K2955" s="239" t="s">
        <v>145</v>
      </c>
      <c r="L2955" s="43"/>
      <c r="M2955" s="244" t="s">
        <v>1</v>
      </c>
      <c r="N2955" s="245" t="s">
        <v>38</v>
      </c>
      <c r="O2955" s="86"/>
      <c r="P2955" s="246">
        <f>O2955*H2955</f>
        <v>0</v>
      </c>
      <c r="Q2955" s="246">
        <v>0</v>
      </c>
      <c r="R2955" s="246">
        <f>Q2955*H2955</f>
        <v>0</v>
      </c>
      <c r="S2955" s="246">
        <v>0</v>
      </c>
      <c r="T2955" s="247">
        <f>S2955*H2955</f>
        <v>0</v>
      </c>
      <c r="AR2955" s="248" t="s">
        <v>230</v>
      </c>
      <c r="AT2955" s="248" t="s">
        <v>141</v>
      </c>
      <c r="AU2955" s="248" t="s">
        <v>83</v>
      </c>
      <c r="AY2955" s="17" t="s">
        <v>139</v>
      </c>
      <c r="BE2955" s="249">
        <f>IF(N2955="základní",J2955,0)</f>
        <v>0</v>
      </c>
      <c r="BF2955" s="249">
        <f>IF(N2955="snížená",J2955,0)</f>
        <v>0</v>
      </c>
      <c r="BG2955" s="249">
        <f>IF(N2955="zákl. přenesená",J2955,0)</f>
        <v>0</v>
      </c>
      <c r="BH2955" s="249">
        <f>IF(N2955="sníž. přenesená",J2955,0)</f>
        <v>0</v>
      </c>
      <c r="BI2955" s="249">
        <f>IF(N2955="nulová",J2955,0)</f>
        <v>0</v>
      </c>
      <c r="BJ2955" s="17" t="s">
        <v>81</v>
      </c>
      <c r="BK2955" s="249">
        <f>ROUND(I2955*H2955,2)</f>
        <v>0</v>
      </c>
      <c r="BL2955" s="17" t="s">
        <v>230</v>
      </c>
      <c r="BM2955" s="248" t="s">
        <v>3895</v>
      </c>
    </row>
    <row r="2956" spans="2:51" s="12" customFormat="1" ht="12">
      <c r="B2956" s="250"/>
      <c r="C2956" s="251"/>
      <c r="D2956" s="252" t="s">
        <v>148</v>
      </c>
      <c r="E2956" s="253" t="s">
        <v>1</v>
      </c>
      <c r="F2956" s="254" t="s">
        <v>3896</v>
      </c>
      <c r="G2956" s="251"/>
      <c r="H2956" s="255">
        <v>521</v>
      </c>
      <c r="I2956" s="256"/>
      <c r="J2956" s="251"/>
      <c r="K2956" s="251"/>
      <c r="L2956" s="257"/>
      <c r="M2956" s="258"/>
      <c r="N2956" s="259"/>
      <c r="O2956" s="259"/>
      <c r="P2956" s="259"/>
      <c r="Q2956" s="259"/>
      <c r="R2956" s="259"/>
      <c r="S2956" s="259"/>
      <c r="T2956" s="260"/>
      <c r="AT2956" s="261" t="s">
        <v>148</v>
      </c>
      <c r="AU2956" s="261" t="s">
        <v>83</v>
      </c>
      <c r="AV2956" s="12" t="s">
        <v>83</v>
      </c>
      <c r="AW2956" s="12" t="s">
        <v>30</v>
      </c>
      <c r="AX2956" s="12" t="s">
        <v>73</v>
      </c>
      <c r="AY2956" s="261" t="s">
        <v>139</v>
      </c>
    </row>
    <row r="2957" spans="2:51" s="12" customFormat="1" ht="12">
      <c r="B2957" s="250"/>
      <c r="C2957" s="251"/>
      <c r="D2957" s="252" t="s">
        <v>148</v>
      </c>
      <c r="E2957" s="253" t="s">
        <v>1</v>
      </c>
      <c r="F2957" s="254" t="s">
        <v>3897</v>
      </c>
      <c r="G2957" s="251"/>
      <c r="H2957" s="255">
        <v>71</v>
      </c>
      <c r="I2957" s="256"/>
      <c r="J2957" s="251"/>
      <c r="K2957" s="251"/>
      <c r="L2957" s="257"/>
      <c r="M2957" s="258"/>
      <c r="N2957" s="259"/>
      <c r="O2957" s="259"/>
      <c r="P2957" s="259"/>
      <c r="Q2957" s="259"/>
      <c r="R2957" s="259"/>
      <c r="S2957" s="259"/>
      <c r="T2957" s="260"/>
      <c r="AT2957" s="261" t="s">
        <v>148</v>
      </c>
      <c r="AU2957" s="261" t="s">
        <v>83</v>
      </c>
      <c r="AV2957" s="12" t="s">
        <v>83</v>
      </c>
      <c r="AW2957" s="12" t="s">
        <v>30</v>
      </c>
      <c r="AX2957" s="12" t="s">
        <v>73</v>
      </c>
      <c r="AY2957" s="261" t="s">
        <v>139</v>
      </c>
    </row>
    <row r="2958" spans="2:51" s="12" customFormat="1" ht="12">
      <c r="B2958" s="250"/>
      <c r="C2958" s="251"/>
      <c r="D2958" s="252" t="s">
        <v>148</v>
      </c>
      <c r="E2958" s="253" t="s">
        <v>1</v>
      </c>
      <c r="F2958" s="254" t="s">
        <v>3898</v>
      </c>
      <c r="G2958" s="251"/>
      <c r="H2958" s="255">
        <v>148</v>
      </c>
      <c r="I2958" s="256"/>
      <c r="J2958" s="251"/>
      <c r="K2958" s="251"/>
      <c r="L2958" s="257"/>
      <c r="M2958" s="258"/>
      <c r="N2958" s="259"/>
      <c r="O2958" s="259"/>
      <c r="P2958" s="259"/>
      <c r="Q2958" s="259"/>
      <c r="R2958" s="259"/>
      <c r="S2958" s="259"/>
      <c r="T2958" s="260"/>
      <c r="AT2958" s="261" t="s">
        <v>148</v>
      </c>
      <c r="AU2958" s="261" t="s">
        <v>83</v>
      </c>
      <c r="AV2958" s="12" t="s">
        <v>83</v>
      </c>
      <c r="AW2958" s="12" t="s">
        <v>30</v>
      </c>
      <c r="AX2958" s="12" t="s">
        <v>73</v>
      </c>
      <c r="AY2958" s="261" t="s">
        <v>139</v>
      </c>
    </row>
    <row r="2959" spans="2:51" s="12" customFormat="1" ht="12">
      <c r="B2959" s="250"/>
      <c r="C2959" s="251"/>
      <c r="D2959" s="252" t="s">
        <v>148</v>
      </c>
      <c r="E2959" s="253" t="s">
        <v>1</v>
      </c>
      <c r="F2959" s="254" t="s">
        <v>3899</v>
      </c>
      <c r="G2959" s="251"/>
      <c r="H2959" s="255">
        <v>89</v>
      </c>
      <c r="I2959" s="256"/>
      <c r="J2959" s="251"/>
      <c r="K2959" s="251"/>
      <c r="L2959" s="257"/>
      <c r="M2959" s="258"/>
      <c r="N2959" s="259"/>
      <c r="O2959" s="259"/>
      <c r="P2959" s="259"/>
      <c r="Q2959" s="259"/>
      <c r="R2959" s="259"/>
      <c r="S2959" s="259"/>
      <c r="T2959" s="260"/>
      <c r="AT2959" s="261" t="s">
        <v>148</v>
      </c>
      <c r="AU2959" s="261" t="s">
        <v>83</v>
      </c>
      <c r="AV2959" s="12" t="s">
        <v>83</v>
      </c>
      <c r="AW2959" s="12" t="s">
        <v>30</v>
      </c>
      <c r="AX2959" s="12" t="s">
        <v>73</v>
      </c>
      <c r="AY2959" s="261" t="s">
        <v>139</v>
      </c>
    </row>
    <row r="2960" spans="2:51" s="13" customFormat="1" ht="12">
      <c r="B2960" s="262"/>
      <c r="C2960" s="263"/>
      <c r="D2960" s="252" t="s">
        <v>148</v>
      </c>
      <c r="E2960" s="264" t="s">
        <v>1</v>
      </c>
      <c r="F2960" s="265" t="s">
        <v>150</v>
      </c>
      <c r="G2960" s="263"/>
      <c r="H2960" s="266">
        <v>829</v>
      </c>
      <c r="I2960" s="267"/>
      <c r="J2960" s="263"/>
      <c r="K2960" s="263"/>
      <c r="L2960" s="268"/>
      <c r="M2960" s="269"/>
      <c r="N2960" s="270"/>
      <c r="O2960" s="270"/>
      <c r="P2960" s="270"/>
      <c r="Q2960" s="270"/>
      <c r="R2960" s="270"/>
      <c r="S2960" s="270"/>
      <c r="T2960" s="271"/>
      <c r="AT2960" s="272" t="s">
        <v>148</v>
      </c>
      <c r="AU2960" s="272" t="s">
        <v>83</v>
      </c>
      <c r="AV2960" s="13" t="s">
        <v>146</v>
      </c>
      <c r="AW2960" s="13" t="s">
        <v>30</v>
      </c>
      <c r="AX2960" s="13" t="s">
        <v>81</v>
      </c>
      <c r="AY2960" s="272" t="s">
        <v>139</v>
      </c>
    </row>
    <row r="2961" spans="2:65" s="1" customFormat="1" ht="16.5" customHeight="1">
      <c r="B2961" s="38"/>
      <c r="C2961" s="237" t="s">
        <v>3900</v>
      </c>
      <c r="D2961" s="237" t="s">
        <v>141</v>
      </c>
      <c r="E2961" s="238" t="s">
        <v>3901</v>
      </c>
      <c r="F2961" s="239" t="s">
        <v>3902</v>
      </c>
      <c r="G2961" s="240" t="s">
        <v>171</v>
      </c>
      <c r="H2961" s="241">
        <v>35</v>
      </c>
      <c r="I2961" s="242"/>
      <c r="J2961" s="243">
        <f>ROUND(I2961*H2961,2)</f>
        <v>0</v>
      </c>
      <c r="K2961" s="239" t="s">
        <v>145</v>
      </c>
      <c r="L2961" s="43"/>
      <c r="M2961" s="244" t="s">
        <v>1</v>
      </c>
      <c r="N2961" s="245" t="s">
        <v>38</v>
      </c>
      <c r="O2961" s="86"/>
      <c r="P2961" s="246">
        <f>O2961*H2961</f>
        <v>0</v>
      </c>
      <c r="Q2961" s="246">
        <v>0</v>
      </c>
      <c r="R2961" s="246">
        <f>Q2961*H2961</f>
        <v>0</v>
      </c>
      <c r="S2961" s="246">
        <v>0</v>
      </c>
      <c r="T2961" s="247">
        <f>S2961*H2961</f>
        <v>0</v>
      </c>
      <c r="AR2961" s="248" t="s">
        <v>230</v>
      </c>
      <c r="AT2961" s="248" t="s">
        <v>141</v>
      </c>
      <c r="AU2961" s="248" t="s">
        <v>83</v>
      </c>
      <c r="AY2961" s="17" t="s">
        <v>139</v>
      </c>
      <c r="BE2961" s="249">
        <f>IF(N2961="základní",J2961,0)</f>
        <v>0</v>
      </c>
      <c r="BF2961" s="249">
        <f>IF(N2961="snížená",J2961,0)</f>
        <v>0</v>
      </c>
      <c r="BG2961" s="249">
        <f>IF(N2961="zákl. přenesená",J2961,0)</f>
        <v>0</v>
      </c>
      <c r="BH2961" s="249">
        <f>IF(N2961="sníž. přenesená",J2961,0)</f>
        <v>0</v>
      </c>
      <c r="BI2961" s="249">
        <f>IF(N2961="nulová",J2961,0)</f>
        <v>0</v>
      </c>
      <c r="BJ2961" s="17" t="s">
        <v>81</v>
      </c>
      <c r="BK2961" s="249">
        <f>ROUND(I2961*H2961,2)</f>
        <v>0</v>
      </c>
      <c r="BL2961" s="17" t="s">
        <v>230</v>
      </c>
      <c r="BM2961" s="248" t="s">
        <v>3903</v>
      </c>
    </row>
    <row r="2962" spans="2:51" s="12" customFormat="1" ht="12">
      <c r="B2962" s="250"/>
      <c r="C2962" s="251"/>
      <c r="D2962" s="252" t="s">
        <v>148</v>
      </c>
      <c r="E2962" s="253" t="s">
        <v>1</v>
      </c>
      <c r="F2962" s="254" t="s">
        <v>3904</v>
      </c>
      <c r="G2962" s="251"/>
      <c r="H2962" s="255">
        <v>35</v>
      </c>
      <c r="I2962" s="256"/>
      <c r="J2962" s="251"/>
      <c r="K2962" s="251"/>
      <c r="L2962" s="257"/>
      <c r="M2962" s="258"/>
      <c r="N2962" s="259"/>
      <c r="O2962" s="259"/>
      <c r="P2962" s="259"/>
      <c r="Q2962" s="259"/>
      <c r="R2962" s="259"/>
      <c r="S2962" s="259"/>
      <c r="T2962" s="260"/>
      <c r="AT2962" s="261" t="s">
        <v>148</v>
      </c>
      <c r="AU2962" s="261" t="s">
        <v>83</v>
      </c>
      <c r="AV2962" s="12" t="s">
        <v>83</v>
      </c>
      <c r="AW2962" s="12" t="s">
        <v>30</v>
      </c>
      <c r="AX2962" s="12" t="s">
        <v>73</v>
      </c>
      <c r="AY2962" s="261" t="s">
        <v>139</v>
      </c>
    </row>
    <row r="2963" spans="2:51" s="13" customFormat="1" ht="12">
      <c r="B2963" s="262"/>
      <c r="C2963" s="263"/>
      <c r="D2963" s="252" t="s">
        <v>148</v>
      </c>
      <c r="E2963" s="264" t="s">
        <v>1</v>
      </c>
      <c r="F2963" s="265" t="s">
        <v>150</v>
      </c>
      <c r="G2963" s="263"/>
      <c r="H2963" s="266">
        <v>35</v>
      </c>
      <c r="I2963" s="267"/>
      <c r="J2963" s="263"/>
      <c r="K2963" s="263"/>
      <c r="L2963" s="268"/>
      <c r="M2963" s="269"/>
      <c r="N2963" s="270"/>
      <c r="O2963" s="270"/>
      <c r="P2963" s="270"/>
      <c r="Q2963" s="270"/>
      <c r="R2963" s="270"/>
      <c r="S2963" s="270"/>
      <c r="T2963" s="271"/>
      <c r="AT2963" s="272" t="s">
        <v>148</v>
      </c>
      <c r="AU2963" s="272" t="s">
        <v>83</v>
      </c>
      <c r="AV2963" s="13" t="s">
        <v>146</v>
      </c>
      <c r="AW2963" s="13" t="s">
        <v>30</v>
      </c>
      <c r="AX2963" s="13" t="s">
        <v>81</v>
      </c>
      <c r="AY2963" s="272" t="s">
        <v>139</v>
      </c>
    </row>
    <row r="2964" spans="2:65" s="1" customFormat="1" ht="16.5" customHeight="1">
      <c r="B2964" s="38"/>
      <c r="C2964" s="237" t="s">
        <v>3905</v>
      </c>
      <c r="D2964" s="237" t="s">
        <v>141</v>
      </c>
      <c r="E2964" s="238" t="s">
        <v>3906</v>
      </c>
      <c r="F2964" s="239" t="s">
        <v>3907</v>
      </c>
      <c r="G2964" s="240" t="s">
        <v>171</v>
      </c>
      <c r="H2964" s="241">
        <v>8</v>
      </c>
      <c r="I2964" s="242"/>
      <c r="J2964" s="243">
        <f>ROUND(I2964*H2964,2)</f>
        <v>0</v>
      </c>
      <c r="K2964" s="239" t="s">
        <v>145</v>
      </c>
      <c r="L2964" s="43"/>
      <c r="M2964" s="244" t="s">
        <v>1</v>
      </c>
      <c r="N2964" s="245" t="s">
        <v>38</v>
      </c>
      <c r="O2964" s="86"/>
      <c r="P2964" s="246">
        <f>O2964*H2964</f>
        <v>0</v>
      </c>
      <c r="Q2964" s="246">
        <v>0</v>
      </c>
      <c r="R2964" s="246">
        <f>Q2964*H2964</f>
        <v>0</v>
      </c>
      <c r="S2964" s="246">
        <v>0</v>
      </c>
      <c r="T2964" s="247">
        <f>S2964*H2964</f>
        <v>0</v>
      </c>
      <c r="AR2964" s="248" t="s">
        <v>230</v>
      </c>
      <c r="AT2964" s="248" t="s">
        <v>141</v>
      </c>
      <c r="AU2964" s="248" t="s">
        <v>83</v>
      </c>
      <c r="AY2964" s="17" t="s">
        <v>139</v>
      </c>
      <c r="BE2964" s="249">
        <f>IF(N2964="základní",J2964,0)</f>
        <v>0</v>
      </c>
      <c r="BF2964" s="249">
        <f>IF(N2964="snížená",J2964,0)</f>
        <v>0</v>
      </c>
      <c r="BG2964" s="249">
        <f>IF(N2964="zákl. přenesená",J2964,0)</f>
        <v>0</v>
      </c>
      <c r="BH2964" s="249">
        <f>IF(N2964="sníž. přenesená",J2964,0)</f>
        <v>0</v>
      </c>
      <c r="BI2964" s="249">
        <f>IF(N2964="nulová",J2964,0)</f>
        <v>0</v>
      </c>
      <c r="BJ2964" s="17" t="s">
        <v>81</v>
      </c>
      <c r="BK2964" s="249">
        <f>ROUND(I2964*H2964,2)</f>
        <v>0</v>
      </c>
      <c r="BL2964" s="17" t="s">
        <v>230</v>
      </c>
      <c r="BM2964" s="248" t="s">
        <v>3908</v>
      </c>
    </row>
    <row r="2965" spans="2:65" s="1" customFormat="1" ht="24" customHeight="1">
      <c r="B2965" s="38"/>
      <c r="C2965" s="237" t="s">
        <v>3909</v>
      </c>
      <c r="D2965" s="237" t="s">
        <v>141</v>
      </c>
      <c r="E2965" s="238" t="s">
        <v>3910</v>
      </c>
      <c r="F2965" s="239" t="s">
        <v>3911</v>
      </c>
      <c r="G2965" s="240" t="s">
        <v>292</v>
      </c>
      <c r="H2965" s="283"/>
      <c r="I2965" s="242"/>
      <c r="J2965" s="243">
        <f>ROUND(I2965*H2965,2)</f>
        <v>0</v>
      </c>
      <c r="K2965" s="239" t="s">
        <v>145</v>
      </c>
      <c r="L2965" s="43"/>
      <c r="M2965" s="244" t="s">
        <v>1</v>
      </c>
      <c r="N2965" s="245" t="s">
        <v>38</v>
      </c>
      <c r="O2965" s="86"/>
      <c r="P2965" s="246">
        <f>O2965*H2965</f>
        <v>0</v>
      </c>
      <c r="Q2965" s="246">
        <v>0</v>
      </c>
      <c r="R2965" s="246">
        <f>Q2965*H2965</f>
        <v>0</v>
      </c>
      <c r="S2965" s="246">
        <v>0</v>
      </c>
      <c r="T2965" s="247">
        <f>S2965*H2965</f>
        <v>0</v>
      </c>
      <c r="AR2965" s="248" t="s">
        <v>230</v>
      </c>
      <c r="AT2965" s="248" t="s">
        <v>141</v>
      </c>
      <c r="AU2965" s="248" t="s">
        <v>83</v>
      </c>
      <c r="AY2965" s="17" t="s">
        <v>139</v>
      </c>
      <c r="BE2965" s="249">
        <f>IF(N2965="základní",J2965,0)</f>
        <v>0</v>
      </c>
      <c r="BF2965" s="249">
        <f>IF(N2965="snížená",J2965,0)</f>
        <v>0</v>
      </c>
      <c r="BG2965" s="249">
        <f>IF(N2965="zákl. přenesená",J2965,0)</f>
        <v>0</v>
      </c>
      <c r="BH2965" s="249">
        <f>IF(N2965="sníž. přenesená",J2965,0)</f>
        <v>0</v>
      </c>
      <c r="BI2965" s="249">
        <f>IF(N2965="nulová",J2965,0)</f>
        <v>0</v>
      </c>
      <c r="BJ2965" s="17" t="s">
        <v>81</v>
      </c>
      <c r="BK2965" s="249">
        <f>ROUND(I2965*H2965,2)</f>
        <v>0</v>
      </c>
      <c r="BL2965" s="17" t="s">
        <v>230</v>
      </c>
      <c r="BM2965" s="248" t="s">
        <v>3912</v>
      </c>
    </row>
    <row r="2966" spans="2:65" s="1" customFormat="1" ht="24" customHeight="1">
      <c r="B2966" s="38"/>
      <c r="C2966" s="237" t="s">
        <v>3913</v>
      </c>
      <c r="D2966" s="237" t="s">
        <v>141</v>
      </c>
      <c r="E2966" s="238" t="s">
        <v>3914</v>
      </c>
      <c r="F2966" s="239" t="s">
        <v>3915</v>
      </c>
      <c r="G2966" s="240" t="s">
        <v>292</v>
      </c>
      <c r="H2966" s="283"/>
      <c r="I2966" s="242"/>
      <c r="J2966" s="243">
        <f>ROUND(I2966*H2966,2)</f>
        <v>0</v>
      </c>
      <c r="K2966" s="239" t="s">
        <v>145</v>
      </c>
      <c r="L2966" s="43"/>
      <c r="M2966" s="244" t="s">
        <v>1</v>
      </c>
      <c r="N2966" s="245" t="s">
        <v>38</v>
      </c>
      <c r="O2966" s="86"/>
      <c r="P2966" s="246">
        <f>O2966*H2966</f>
        <v>0</v>
      </c>
      <c r="Q2966" s="246">
        <v>0</v>
      </c>
      <c r="R2966" s="246">
        <f>Q2966*H2966</f>
        <v>0</v>
      </c>
      <c r="S2966" s="246">
        <v>0</v>
      </c>
      <c r="T2966" s="247">
        <f>S2966*H2966</f>
        <v>0</v>
      </c>
      <c r="AR2966" s="248" t="s">
        <v>230</v>
      </c>
      <c r="AT2966" s="248" t="s">
        <v>141</v>
      </c>
      <c r="AU2966" s="248" t="s">
        <v>83</v>
      </c>
      <c r="AY2966" s="17" t="s">
        <v>139</v>
      </c>
      <c r="BE2966" s="249">
        <f>IF(N2966="základní",J2966,0)</f>
        <v>0</v>
      </c>
      <c r="BF2966" s="249">
        <f>IF(N2966="snížená",J2966,0)</f>
        <v>0</v>
      </c>
      <c r="BG2966" s="249">
        <f>IF(N2966="zákl. přenesená",J2966,0)</f>
        <v>0</v>
      </c>
      <c r="BH2966" s="249">
        <f>IF(N2966="sníž. přenesená",J2966,0)</f>
        <v>0</v>
      </c>
      <c r="BI2966" s="249">
        <f>IF(N2966="nulová",J2966,0)</f>
        <v>0</v>
      </c>
      <c r="BJ2966" s="17" t="s">
        <v>81</v>
      </c>
      <c r="BK2966" s="249">
        <f>ROUND(I2966*H2966,2)</f>
        <v>0</v>
      </c>
      <c r="BL2966" s="17" t="s">
        <v>230</v>
      </c>
      <c r="BM2966" s="248" t="s">
        <v>3916</v>
      </c>
    </row>
    <row r="2967" spans="2:63" s="11" customFormat="1" ht="22.8" customHeight="1">
      <c r="B2967" s="221"/>
      <c r="C2967" s="222"/>
      <c r="D2967" s="223" t="s">
        <v>72</v>
      </c>
      <c r="E2967" s="235" t="s">
        <v>3917</v>
      </c>
      <c r="F2967" s="235" t="s">
        <v>3918</v>
      </c>
      <c r="G2967" s="222"/>
      <c r="H2967" s="222"/>
      <c r="I2967" s="225"/>
      <c r="J2967" s="236">
        <f>BK2967</f>
        <v>0</v>
      </c>
      <c r="K2967" s="222"/>
      <c r="L2967" s="227"/>
      <c r="M2967" s="228"/>
      <c r="N2967" s="229"/>
      <c r="O2967" s="229"/>
      <c r="P2967" s="230">
        <f>SUM(P2968:P2990)</f>
        <v>0</v>
      </c>
      <c r="Q2967" s="229"/>
      <c r="R2967" s="230">
        <f>SUM(R2968:R2990)</f>
        <v>0.16744</v>
      </c>
      <c r="S2967" s="229"/>
      <c r="T2967" s="231">
        <f>SUM(T2968:T2990)</f>
        <v>0</v>
      </c>
      <c r="AR2967" s="232" t="s">
        <v>83</v>
      </c>
      <c r="AT2967" s="233" t="s">
        <v>72</v>
      </c>
      <c r="AU2967" s="233" t="s">
        <v>81</v>
      </c>
      <c r="AY2967" s="232" t="s">
        <v>139</v>
      </c>
      <c r="BK2967" s="234">
        <f>SUM(BK2968:BK2990)</f>
        <v>0</v>
      </c>
    </row>
    <row r="2968" spans="2:65" s="1" customFormat="1" ht="24" customHeight="1">
      <c r="B2968" s="38"/>
      <c r="C2968" s="237" t="s">
        <v>3919</v>
      </c>
      <c r="D2968" s="237" t="s">
        <v>141</v>
      </c>
      <c r="E2968" s="238" t="s">
        <v>3920</v>
      </c>
      <c r="F2968" s="239" t="s">
        <v>3921</v>
      </c>
      <c r="G2968" s="240" t="s">
        <v>229</v>
      </c>
      <c r="H2968" s="241">
        <v>1</v>
      </c>
      <c r="I2968" s="242"/>
      <c r="J2968" s="243">
        <f>ROUND(I2968*H2968,2)</f>
        <v>0</v>
      </c>
      <c r="K2968" s="239" t="s">
        <v>145</v>
      </c>
      <c r="L2968" s="43"/>
      <c r="M2968" s="244" t="s">
        <v>1</v>
      </c>
      <c r="N2968" s="245" t="s">
        <v>38</v>
      </c>
      <c r="O2968" s="86"/>
      <c r="P2968" s="246">
        <f>O2968*H2968</f>
        <v>0</v>
      </c>
      <c r="Q2968" s="246">
        <v>0.00416</v>
      </c>
      <c r="R2968" s="246">
        <f>Q2968*H2968</f>
        <v>0.00416</v>
      </c>
      <c r="S2968" s="246">
        <v>0</v>
      </c>
      <c r="T2968" s="247">
        <f>S2968*H2968</f>
        <v>0</v>
      </c>
      <c r="AR2968" s="248" t="s">
        <v>230</v>
      </c>
      <c r="AT2968" s="248" t="s">
        <v>141</v>
      </c>
      <c r="AU2968" s="248" t="s">
        <v>83</v>
      </c>
      <c r="AY2968" s="17" t="s">
        <v>139</v>
      </c>
      <c r="BE2968" s="249">
        <f>IF(N2968="základní",J2968,0)</f>
        <v>0</v>
      </c>
      <c r="BF2968" s="249">
        <f>IF(N2968="snížená",J2968,0)</f>
        <v>0</v>
      </c>
      <c r="BG2968" s="249">
        <f>IF(N2968="zákl. přenesená",J2968,0)</f>
        <v>0</v>
      </c>
      <c r="BH2968" s="249">
        <f>IF(N2968="sníž. přenesená",J2968,0)</f>
        <v>0</v>
      </c>
      <c r="BI2968" s="249">
        <f>IF(N2968="nulová",J2968,0)</f>
        <v>0</v>
      </c>
      <c r="BJ2968" s="17" t="s">
        <v>81</v>
      </c>
      <c r="BK2968" s="249">
        <f>ROUND(I2968*H2968,2)</f>
        <v>0</v>
      </c>
      <c r="BL2968" s="17" t="s">
        <v>230</v>
      </c>
      <c r="BM2968" s="248" t="s">
        <v>3922</v>
      </c>
    </row>
    <row r="2969" spans="2:65" s="1" customFormat="1" ht="24" customHeight="1">
      <c r="B2969" s="38"/>
      <c r="C2969" s="237" t="s">
        <v>3923</v>
      </c>
      <c r="D2969" s="237" t="s">
        <v>141</v>
      </c>
      <c r="E2969" s="238" t="s">
        <v>3924</v>
      </c>
      <c r="F2969" s="239" t="s">
        <v>3925</v>
      </c>
      <c r="G2969" s="240" t="s">
        <v>229</v>
      </c>
      <c r="H2969" s="241">
        <v>2</v>
      </c>
      <c r="I2969" s="242"/>
      <c r="J2969" s="243">
        <f>ROUND(I2969*H2969,2)</f>
        <v>0</v>
      </c>
      <c r="K2969" s="239" t="s">
        <v>145</v>
      </c>
      <c r="L2969" s="43"/>
      <c r="M2969" s="244" t="s">
        <v>1</v>
      </c>
      <c r="N2969" s="245" t="s">
        <v>38</v>
      </c>
      <c r="O2969" s="86"/>
      <c r="P2969" s="246">
        <f>O2969*H2969</f>
        <v>0</v>
      </c>
      <c r="Q2969" s="246">
        <v>0.00573</v>
      </c>
      <c r="R2969" s="246">
        <f>Q2969*H2969</f>
        <v>0.01146</v>
      </c>
      <c r="S2969" s="246">
        <v>0</v>
      </c>
      <c r="T2969" s="247">
        <f>S2969*H2969</f>
        <v>0</v>
      </c>
      <c r="AR2969" s="248" t="s">
        <v>230</v>
      </c>
      <c r="AT2969" s="248" t="s">
        <v>141</v>
      </c>
      <c r="AU2969" s="248" t="s">
        <v>83</v>
      </c>
      <c r="AY2969" s="17" t="s">
        <v>139</v>
      </c>
      <c r="BE2969" s="249">
        <f>IF(N2969="základní",J2969,0)</f>
        <v>0</v>
      </c>
      <c r="BF2969" s="249">
        <f>IF(N2969="snížená",J2969,0)</f>
        <v>0</v>
      </c>
      <c r="BG2969" s="249">
        <f>IF(N2969="zákl. přenesená",J2969,0)</f>
        <v>0</v>
      </c>
      <c r="BH2969" s="249">
        <f>IF(N2969="sníž. přenesená",J2969,0)</f>
        <v>0</v>
      </c>
      <c r="BI2969" s="249">
        <f>IF(N2969="nulová",J2969,0)</f>
        <v>0</v>
      </c>
      <c r="BJ2969" s="17" t="s">
        <v>81</v>
      </c>
      <c r="BK2969" s="249">
        <f>ROUND(I2969*H2969,2)</f>
        <v>0</v>
      </c>
      <c r="BL2969" s="17" t="s">
        <v>230</v>
      </c>
      <c r="BM2969" s="248" t="s">
        <v>3926</v>
      </c>
    </row>
    <row r="2970" spans="2:65" s="1" customFormat="1" ht="24" customHeight="1">
      <c r="B2970" s="38"/>
      <c r="C2970" s="237" t="s">
        <v>3927</v>
      </c>
      <c r="D2970" s="237" t="s">
        <v>141</v>
      </c>
      <c r="E2970" s="238" t="s">
        <v>3928</v>
      </c>
      <c r="F2970" s="239" t="s">
        <v>3929</v>
      </c>
      <c r="G2970" s="240" t="s">
        <v>229</v>
      </c>
      <c r="H2970" s="241">
        <v>2</v>
      </c>
      <c r="I2970" s="242"/>
      <c r="J2970" s="243">
        <f>ROUND(I2970*H2970,2)</f>
        <v>0</v>
      </c>
      <c r="K2970" s="239" t="s">
        <v>145</v>
      </c>
      <c r="L2970" s="43"/>
      <c r="M2970" s="244" t="s">
        <v>1</v>
      </c>
      <c r="N2970" s="245" t="s">
        <v>38</v>
      </c>
      <c r="O2970" s="86"/>
      <c r="P2970" s="246">
        <f>O2970*H2970</f>
        <v>0</v>
      </c>
      <c r="Q2970" s="246">
        <v>0.00773</v>
      </c>
      <c r="R2970" s="246">
        <f>Q2970*H2970</f>
        <v>0.01546</v>
      </c>
      <c r="S2970" s="246">
        <v>0</v>
      </c>
      <c r="T2970" s="247">
        <f>S2970*H2970</f>
        <v>0</v>
      </c>
      <c r="AR2970" s="248" t="s">
        <v>230</v>
      </c>
      <c r="AT2970" s="248" t="s">
        <v>141</v>
      </c>
      <c r="AU2970" s="248" t="s">
        <v>83</v>
      </c>
      <c r="AY2970" s="17" t="s">
        <v>139</v>
      </c>
      <c r="BE2970" s="249">
        <f>IF(N2970="základní",J2970,0)</f>
        <v>0</v>
      </c>
      <c r="BF2970" s="249">
        <f>IF(N2970="snížená",J2970,0)</f>
        <v>0</v>
      </c>
      <c r="BG2970" s="249">
        <f>IF(N2970="zákl. přenesená",J2970,0)</f>
        <v>0</v>
      </c>
      <c r="BH2970" s="249">
        <f>IF(N2970="sníž. přenesená",J2970,0)</f>
        <v>0</v>
      </c>
      <c r="BI2970" s="249">
        <f>IF(N2970="nulová",J2970,0)</f>
        <v>0</v>
      </c>
      <c r="BJ2970" s="17" t="s">
        <v>81</v>
      </c>
      <c r="BK2970" s="249">
        <f>ROUND(I2970*H2970,2)</f>
        <v>0</v>
      </c>
      <c r="BL2970" s="17" t="s">
        <v>230</v>
      </c>
      <c r="BM2970" s="248" t="s">
        <v>3930</v>
      </c>
    </row>
    <row r="2971" spans="2:65" s="1" customFormat="1" ht="24" customHeight="1">
      <c r="B2971" s="38"/>
      <c r="C2971" s="237" t="s">
        <v>3931</v>
      </c>
      <c r="D2971" s="237" t="s">
        <v>141</v>
      </c>
      <c r="E2971" s="238" t="s">
        <v>3932</v>
      </c>
      <c r="F2971" s="239" t="s">
        <v>3933</v>
      </c>
      <c r="G2971" s="240" t="s">
        <v>229</v>
      </c>
      <c r="H2971" s="241">
        <v>2</v>
      </c>
      <c r="I2971" s="242"/>
      <c r="J2971" s="243">
        <f>ROUND(I2971*H2971,2)</f>
        <v>0</v>
      </c>
      <c r="K2971" s="239" t="s">
        <v>145</v>
      </c>
      <c r="L2971" s="43"/>
      <c r="M2971" s="244" t="s">
        <v>1</v>
      </c>
      <c r="N2971" s="245" t="s">
        <v>38</v>
      </c>
      <c r="O2971" s="86"/>
      <c r="P2971" s="246">
        <f>O2971*H2971</f>
        <v>0</v>
      </c>
      <c r="Q2971" s="246">
        <v>0.01309</v>
      </c>
      <c r="R2971" s="246">
        <f>Q2971*H2971</f>
        <v>0.02618</v>
      </c>
      <c r="S2971" s="246">
        <v>0</v>
      </c>
      <c r="T2971" s="247">
        <f>S2971*H2971</f>
        <v>0</v>
      </c>
      <c r="AR2971" s="248" t="s">
        <v>230</v>
      </c>
      <c r="AT2971" s="248" t="s">
        <v>141</v>
      </c>
      <c r="AU2971" s="248" t="s">
        <v>83</v>
      </c>
      <c r="AY2971" s="17" t="s">
        <v>139</v>
      </c>
      <c r="BE2971" s="249">
        <f>IF(N2971="základní",J2971,0)</f>
        <v>0</v>
      </c>
      <c r="BF2971" s="249">
        <f>IF(N2971="snížená",J2971,0)</f>
        <v>0</v>
      </c>
      <c r="BG2971" s="249">
        <f>IF(N2971="zákl. přenesená",J2971,0)</f>
        <v>0</v>
      </c>
      <c r="BH2971" s="249">
        <f>IF(N2971="sníž. přenesená",J2971,0)</f>
        <v>0</v>
      </c>
      <c r="BI2971" s="249">
        <f>IF(N2971="nulová",J2971,0)</f>
        <v>0</v>
      </c>
      <c r="BJ2971" s="17" t="s">
        <v>81</v>
      </c>
      <c r="BK2971" s="249">
        <f>ROUND(I2971*H2971,2)</f>
        <v>0</v>
      </c>
      <c r="BL2971" s="17" t="s">
        <v>230</v>
      </c>
      <c r="BM2971" s="248" t="s">
        <v>3934</v>
      </c>
    </row>
    <row r="2972" spans="2:65" s="1" customFormat="1" ht="24" customHeight="1">
      <c r="B2972" s="38"/>
      <c r="C2972" s="237" t="s">
        <v>3935</v>
      </c>
      <c r="D2972" s="237" t="s">
        <v>141</v>
      </c>
      <c r="E2972" s="238" t="s">
        <v>3936</v>
      </c>
      <c r="F2972" s="239" t="s">
        <v>3937</v>
      </c>
      <c r="G2972" s="240" t="s">
        <v>229</v>
      </c>
      <c r="H2972" s="241">
        <v>1</v>
      </c>
      <c r="I2972" s="242"/>
      <c r="J2972" s="243">
        <f>ROUND(I2972*H2972,2)</f>
        <v>0</v>
      </c>
      <c r="K2972" s="239" t="s">
        <v>145</v>
      </c>
      <c r="L2972" s="43"/>
      <c r="M2972" s="244" t="s">
        <v>1</v>
      </c>
      <c r="N2972" s="245" t="s">
        <v>38</v>
      </c>
      <c r="O2972" s="86"/>
      <c r="P2972" s="246">
        <f>O2972*H2972</f>
        <v>0</v>
      </c>
      <c r="Q2972" s="246">
        <v>0.02525</v>
      </c>
      <c r="R2972" s="246">
        <f>Q2972*H2972</f>
        <v>0.02525</v>
      </c>
      <c r="S2972" s="246">
        <v>0</v>
      </c>
      <c r="T2972" s="247">
        <f>S2972*H2972</f>
        <v>0</v>
      </c>
      <c r="AR2972" s="248" t="s">
        <v>230</v>
      </c>
      <c r="AT2972" s="248" t="s">
        <v>141</v>
      </c>
      <c r="AU2972" s="248" t="s">
        <v>83</v>
      </c>
      <c r="AY2972" s="17" t="s">
        <v>139</v>
      </c>
      <c r="BE2972" s="249">
        <f>IF(N2972="základní",J2972,0)</f>
        <v>0</v>
      </c>
      <c r="BF2972" s="249">
        <f>IF(N2972="snížená",J2972,0)</f>
        <v>0</v>
      </c>
      <c r="BG2972" s="249">
        <f>IF(N2972="zákl. přenesená",J2972,0)</f>
        <v>0</v>
      </c>
      <c r="BH2972" s="249">
        <f>IF(N2972="sníž. přenesená",J2972,0)</f>
        <v>0</v>
      </c>
      <c r="BI2972" s="249">
        <f>IF(N2972="nulová",J2972,0)</f>
        <v>0</v>
      </c>
      <c r="BJ2972" s="17" t="s">
        <v>81</v>
      </c>
      <c r="BK2972" s="249">
        <f>ROUND(I2972*H2972,2)</f>
        <v>0</v>
      </c>
      <c r="BL2972" s="17" t="s">
        <v>230</v>
      </c>
      <c r="BM2972" s="248" t="s">
        <v>3938</v>
      </c>
    </row>
    <row r="2973" spans="2:65" s="1" customFormat="1" ht="16.5" customHeight="1">
      <c r="B2973" s="38"/>
      <c r="C2973" s="237" t="s">
        <v>3939</v>
      </c>
      <c r="D2973" s="237" t="s">
        <v>141</v>
      </c>
      <c r="E2973" s="238" t="s">
        <v>3940</v>
      </c>
      <c r="F2973" s="239" t="s">
        <v>3941</v>
      </c>
      <c r="G2973" s="240" t="s">
        <v>177</v>
      </c>
      <c r="H2973" s="241">
        <v>2</v>
      </c>
      <c r="I2973" s="242"/>
      <c r="J2973" s="243">
        <f>ROUND(I2973*H2973,2)</f>
        <v>0</v>
      </c>
      <c r="K2973" s="239" t="s">
        <v>1</v>
      </c>
      <c r="L2973" s="43"/>
      <c r="M2973" s="244" t="s">
        <v>1</v>
      </c>
      <c r="N2973" s="245" t="s">
        <v>38</v>
      </c>
      <c r="O2973" s="86"/>
      <c r="P2973" s="246">
        <f>O2973*H2973</f>
        <v>0</v>
      </c>
      <c r="Q2973" s="246">
        <v>0.01258</v>
      </c>
      <c r="R2973" s="246">
        <f>Q2973*H2973</f>
        <v>0.02516</v>
      </c>
      <c r="S2973" s="246">
        <v>0</v>
      </c>
      <c r="T2973" s="247">
        <f>S2973*H2973</f>
        <v>0</v>
      </c>
      <c r="AR2973" s="248" t="s">
        <v>230</v>
      </c>
      <c r="AT2973" s="248" t="s">
        <v>141</v>
      </c>
      <c r="AU2973" s="248" t="s">
        <v>83</v>
      </c>
      <c r="AY2973" s="17" t="s">
        <v>139</v>
      </c>
      <c r="BE2973" s="249">
        <f>IF(N2973="základní",J2973,0)</f>
        <v>0</v>
      </c>
      <c r="BF2973" s="249">
        <f>IF(N2973="snížená",J2973,0)</f>
        <v>0</v>
      </c>
      <c r="BG2973" s="249">
        <f>IF(N2973="zákl. přenesená",J2973,0)</f>
        <v>0</v>
      </c>
      <c r="BH2973" s="249">
        <f>IF(N2973="sníž. přenesená",J2973,0)</f>
        <v>0</v>
      </c>
      <c r="BI2973" s="249">
        <f>IF(N2973="nulová",J2973,0)</f>
        <v>0</v>
      </c>
      <c r="BJ2973" s="17" t="s">
        <v>81</v>
      </c>
      <c r="BK2973" s="249">
        <f>ROUND(I2973*H2973,2)</f>
        <v>0</v>
      </c>
      <c r="BL2973" s="17" t="s">
        <v>230</v>
      </c>
      <c r="BM2973" s="248" t="s">
        <v>3942</v>
      </c>
    </row>
    <row r="2974" spans="2:65" s="1" customFormat="1" ht="24" customHeight="1">
      <c r="B2974" s="38"/>
      <c r="C2974" s="237" t="s">
        <v>3943</v>
      </c>
      <c r="D2974" s="237" t="s">
        <v>141</v>
      </c>
      <c r="E2974" s="238" t="s">
        <v>3944</v>
      </c>
      <c r="F2974" s="239" t="s">
        <v>3945</v>
      </c>
      <c r="G2974" s="240" t="s">
        <v>177</v>
      </c>
      <c r="H2974" s="241">
        <v>20</v>
      </c>
      <c r="I2974" s="242"/>
      <c r="J2974" s="243">
        <f>ROUND(I2974*H2974,2)</f>
        <v>0</v>
      </c>
      <c r="K2974" s="239" t="s">
        <v>145</v>
      </c>
      <c r="L2974" s="43"/>
      <c r="M2974" s="244" t="s">
        <v>1</v>
      </c>
      <c r="N2974" s="245" t="s">
        <v>38</v>
      </c>
      <c r="O2974" s="86"/>
      <c r="P2974" s="246">
        <f>O2974*H2974</f>
        <v>0</v>
      </c>
      <c r="Q2974" s="246">
        <v>0.00024</v>
      </c>
      <c r="R2974" s="246">
        <f>Q2974*H2974</f>
        <v>0.0048000000000000004</v>
      </c>
      <c r="S2974" s="246">
        <v>0</v>
      </c>
      <c r="T2974" s="247">
        <f>S2974*H2974</f>
        <v>0</v>
      </c>
      <c r="AR2974" s="248" t="s">
        <v>230</v>
      </c>
      <c r="AT2974" s="248" t="s">
        <v>141</v>
      </c>
      <c r="AU2974" s="248" t="s">
        <v>83</v>
      </c>
      <c r="AY2974" s="17" t="s">
        <v>139</v>
      </c>
      <c r="BE2974" s="249">
        <f>IF(N2974="základní",J2974,0)</f>
        <v>0</v>
      </c>
      <c r="BF2974" s="249">
        <f>IF(N2974="snížená",J2974,0)</f>
        <v>0</v>
      </c>
      <c r="BG2974" s="249">
        <f>IF(N2974="zákl. přenesená",J2974,0)</f>
        <v>0</v>
      </c>
      <c r="BH2974" s="249">
        <f>IF(N2974="sníž. přenesená",J2974,0)</f>
        <v>0</v>
      </c>
      <c r="BI2974" s="249">
        <f>IF(N2974="nulová",J2974,0)</f>
        <v>0</v>
      </c>
      <c r="BJ2974" s="17" t="s">
        <v>81</v>
      </c>
      <c r="BK2974" s="249">
        <f>ROUND(I2974*H2974,2)</f>
        <v>0</v>
      </c>
      <c r="BL2974" s="17" t="s">
        <v>230</v>
      </c>
      <c r="BM2974" s="248" t="s">
        <v>3946</v>
      </c>
    </row>
    <row r="2975" spans="2:65" s="1" customFormat="1" ht="16.5" customHeight="1">
      <c r="B2975" s="38"/>
      <c r="C2975" s="237" t="s">
        <v>3947</v>
      </c>
      <c r="D2975" s="237" t="s">
        <v>141</v>
      </c>
      <c r="E2975" s="238" t="s">
        <v>3948</v>
      </c>
      <c r="F2975" s="239" t="s">
        <v>3949</v>
      </c>
      <c r="G2975" s="240" t="s">
        <v>177</v>
      </c>
      <c r="H2975" s="241">
        <v>49</v>
      </c>
      <c r="I2975" s="242"/>
      <c r="J2975" s="243">
        <f>ROUND(I2975*H2975,2)</f>
        <v>0</v>
      </c>
      <c r="K2975" s="239" t="s">
        <v>145</v>
      </c>
      <c r="L2975" s="43"/>
      <c r="M2975" s="244" t="s">
        <v>1</v>
      </c>
      <c r="N2975" s="245" t="s">
        <v>38</v>
      </c>
      <c r="O2975" s="86"/>
      <c r="P2975" s="246">
        <f>O2975*H2975</f>
        <v>0</v>
      </c>
      <c r="Q2975" s="246">
        <v>0.00014</v>
      </c>
      <c r="R2975" s="246">
        <f>Q2975*H2975</f>
        <v>0.00686</v>
      </c>
      <c r="S2975" s="246">
        <v>0</v>
      </c>
      <c r="T2975" s="247">
        <f>S2975*H2975</f>
        <v>0</v>
      </c>
      <c r="AR2975" s="248" t="s">
        <v>230</v>
      </c>
      <c r="AT2975" s="248" t="s">
        <v>141</v>
      </c>
      <c r="AU2975" s="248" t="s">
        <v>83</v>
      </c>
      <c r="AY2975" s="17" t="s">
        <v>139</v>
      </c>
      <c r="BE2975" s="249">
        <f>IF(N2975="základní",J2975,0)</f>
        <v>0</v>
      </c>
      <c r="BF2975" s="249">
        <f>IF(N2975="snížená",J2975,0)</f>
        <v>0</v>
      </c>
      <c r="BG2975" s="249">
        <f>IF(N2975="zákl. přenesená",J2975,0)</f>
        <v>0</v>
      </c>
      <c r="BH2975" s="249">
        <f>IF(N2975="sníž. přenesená",J2975,0)</f>
        <v>0</v>
      </c>
      <c r="BI2975" s="249">
        <f>IF(N2975="nulová",J2975,0)</f>
        <v>0</v>
      </c>
      <c r="BJ2975" s="17" t="s">
        <v>81</v>
      </c>
      <c r="BK2975" s="249">
        <f>ROUND(I2975*H2975,2)</f>
        <v>0</v>
      </c>
      <c r="BL2975" s="17" t="s">
        <v>230</v>
      </c>
      <c r="BM2975" s="248" t="s">
        <v>3950</v>
      </c>
    </row>
    <row r="2976" spans="2:65" s="1" customFormat="1" ht="24" customHeight="1">
      <c r="B2976" s="38"/>
      <c r="C2976" s="237" t="s">
        <v>3951</v>
      </c>
      <c r="D2976" s="237" t="s">
        <v>141</v>
      </c>
      <c r="E2976" s="238" t="s">
        <v>3952</v>
      </c>
      <c r="F2976" s="239" t="s">
        <v>3953</v>
      </c>
      <c r="G2976" s="240" t="s">
        <v>177</v>
      </c>
      <c r="H2976" s="241">
        <v>20</v>
      </c>
      <c r="I2976" s="242"/>
      <c r="J2976" s="243">
        <f>ROUND(I2976*H2976,2)</f>
        <v>0</v>
      </c>
      <c r="K2976" s="239" t="s">
        <v>145</v>
      </c>
      <c r="L2976" s="43"/>
      <c r="M2976" s="244" t="s">
        <v>1</v>
      </c>
      <c r="N2976" s="245" t="s">
        <v>38</v>
      </c>
      <c r="O2976" s="86"/>
      <c r="P2976" s="246">
        <f>O2976*H2976</f>
        <v>0</v>
      </c>
      <c r="Q2976" s="246">
        <v>0.00022</v>
      </c>
      <c r="R2976" s="246">
        <f>Q2976*H2976</f>
        <v>0.0044</v>
      </c>
      <c r="S2976" s="246">
        <v>0</v>
      </c>
      <c r="T2976" s="247">
        <f>S2976*H2976</f>
        <v>0</v>
      </c>
      <c r="AR2976" s="248" t="s">
        <v>230</v>
      </c>
      <c r="AT2976" s="248" t="s">
        <v>141</v>
      </c>
      <c r="AU2976" s="248" t="s">
        <v>83</v>
      </c>
      <c r="AY2976" s="17" t="s">
        <v>139</v>
      </c>
      <c r="BE2976" s="249">
        <f>IF(N2976="základní",J2976,0)</f>
        <v>0</v>
      </c>
      <c r="BF2976" s="249">
        <f>IF(N2976="snížená",J2976,0)</f>
        <v>0</v>
      </c>
      <c r="BG2976" s="249">
        <f>IF(N2976="zákl. přenesená",J2976,0)</f>
        <v>0</v>
      </c>
      <c r="BH2976" s="249">
        <f>IF(N2976="sníž. přenesená",J2976,0)</f>
        <v>0</v>
      </c>
      <c r="BI2976" s="249">
        <f>IF(N2976="nulová",J2976,0)</f>
        <v>0</v>
      </c>
      <c r="BJ2976" s="17" t="s">
        <v>81</v>
      </c>
      <c r="BK2976" s="249">
        <f>ROUND(I2976*H2976,2)</f>
        <v>0</v>
      </c>
      <c r="BL2976" s="17" t="s">
        <v>230</v>
      </c>
      <c r="BM2976" s="248" t="s">
        <v>3954</v>
      </c>
    </row>
    <row r="2977" spans="2:65" s="1" customFormat="1" ht="24" customHeight="1">
      <c r="B2977" s="38"/>
      <c r="C2977" s="237" t="s">
        <v>3955</v>
      </c>
      <c r="D2977" s="237" t="s">
        <v>141</v>
      </c>
      <c r="E2977" s="238" t="s">
        <v>3956</v>
      </c>
      <c r="F2977" s="239" t="s">
        <v>3957</v>
      </c>
      <c r="G2977" s="240" t="s">
        <v>177</v>
      </c>
      <c r="H2977" s="241">
        <v>5</v>
      </c>
      <c r="I2977" s="242"/>
      <c r="J2977" s="243">
        <f>ROUND(I2977*H2977,2)</f>
        <v>0</v>
      </c>
      <c r="K2977" s="239" t="s">
        <v>145</v>
      </c>
      <c r="L2977" s="43"/>
      <c r="M2977" s="244" t="s">
        <v>1</v>
      </c>
      <c r="N2977" s="245" t="s">
        <v>38</v>
      </c>
      <c r="O2977" s="86"/>
      <c r="P2977" s="246">
        <f>O2977*H2977</f>
        <v>0</v>
      </c>
      <c r="Q2977" s="246">
        <v>0.00027</v>
      </c>
      <c r="R2977" s="246">
        <f>Q2977*H2977</f>
        <v>0.00135</v>
      </c>
      <c r="S2977" s="246">
        <v>0</v>
      </c>
      <c r="T2977" s="247">
        <f>S2977*H2977</f>
        <v>0</v>
      </c>
      <c r="AR2977" s="248" t="s">
        <v>230</v>
      </c>
      <c r="AT2977" s="248" t="s">
        <v>141</v>
      </c>
      <c r="AU2977" s="248" t="s">
        <v>83</v>
      </c>
      <c r="AY2977" s="17" t="s">
        <v>139</v>
      </c>
      <c r="BE2977" s="249">
        <f>IF(N2977="základní",J2977,0)</f>
        <v>0</v>
      </c>
      <c r="BF2977" s="249">
        <f>IF(N2977="snížená",J2977,0)</f>
        <v>0</v>
      </c>
      <c r="BG2977" s="249">
        <f>IF(N2977="zákl. přenesená",J2977,0)</f>
        <v>0</v>
      </c>
      <c r="BH2977" s="249">
        <f>IF(N2977="sníž. přenesená",J2977,0)</f>
        <v>0</v>
      </c>
      <c r="BI2977" s="249">
        <f>IF(N2977="nulová",J2977,0)</f>
        <v>0</v>
      </c>
      <c r="BJ2977" s="17" t="s">
        <v>81</v>
      </c>
      <c r="BK2977" s="249">
        <f>ROUND(I2977*H2977,2)</f>
        <v>0</v>
      </c>
      <c r="BL2977" s="17" t="s">
        <v>230</v>
      </c>
      <c r="BM2977" s="248" t="s">
        <v>3958</v>
      </c>
    </row>
    <row r="2978" spans="2:65" s="1" customFormat="1" ht="24" customHeight="1">
      <c r="B2978" s="38"/>
      <c r="C2978" s="237" t="s">
        <v>3959</v>
      </c>
      <c r="D2978" s="237" t="s">
        <v>141</v>
      </c>
      <c r="E2978" s="238" t="s">
        <v>3960</v>
      </c>
      <c r="F2978" s="239" t="s">
        <v>3961</v>
      </c>
      <c r="G2978" s="240" t="s">
        <v>177</v>
      </c>
      <c r="H2978" s="241">
        <v>2</v>
      </c>
      <c r="I2978" s="242"/>
      <c r="J2978" s="243">
        <f>ROUND(I2978*H2978,2)</f>
        <v>0</v>
      </c>
      <c r="K2978" s="239" t="s">
        <v>145</v>
      </c>
      <c r="L2978" s="43"/>
      <c r="M2978" s="244" t="s">
        <v>1</v>
      </c>
      <c r="N2978" s="245" t="s">
        <v>38</v>
      </c>
      <c r="O2978" s="86"/>
      <c r="P2978" s="246">
        <f>O2978*H2978</f>
        <v>0</v>
      </c>
      <c r="Q2978" s="246">
        <v>0.00021</v>
      </c>
      <c r="R2978" s="246">
        <f>Q2978*H2978</f>
        <v>0.00042</v>
      </c>
      <c r="S2978" s="246">
        <v>0</v>
      </c>
      <c r="T2978" s="247">
        <f>S2978*H2978</f>
        <v>0</v>
      </c>
      <c r="AR2978" s="248" t="s">
        <v>230</v>
      </c>
      <c r="AT2978" s="248" t="s">
        <v>141</v>
      </c>
      <c r="AU2978" s="248" t="s">
        <v>83</v>
      </c>
      <c r="AY2978" s="17" t="s">
        <v>139</v>
      </c>
      <c r="BE2978" s="249">
        <f>IF(N2978="základní",J2978,0)</f>
        <v>0</v>
      </c>
      <c r="BF2978" s="249">
        <f>IF(N2978="snížená",J2978,0)</f>
        <v>0</v>
      </c>
      <c r="BG2978" s="249">
        <f>IF(N2978="zákl. přenesená",J2978,0)</f>
        <v>0</v>
      </c>
      <c r="BH2978" s="249">
        <f>IF(N2978="sníž. přenesená",J2978,0)</f>
        <v>0</v>
      </c>
      <c r="BI2978" s="249">
        <f>IF(N2978="nulová",J2978,0)</f>
        <v>0</v>
      </c>
      <c r="BJ2978" s="17" t="s">
        <v>81</v>
      </c>
      <c r="BK2978" s="249">
        <f>ROUND(I2978*H2978,2)</f>
        <v>0</v>
      </c>
      <c r="BL2978" s="17" t="s">
        <v>230</v>
      </c>
      <c r="BM2978" s="248" t="s">
        <v>3962</v>
      </c>
    </row>
    <row r="2979" spans="2:65" s="1" customFormat="1" ht="24" customHeight="1">
      <c r="B2979" s="38"/>
      <c r="C2979" s="237" t="s">
        <v>3963</v>
      </c>
      <c r="D2979" s="237" t="s">
        <v>141</v>
      </c>
      <c r="E2979" s="238" t="s">
        <v>3964</v>
      </c>
      <c r="F2979" s="239" t="s">
        <v>3965</v>
      </c>
      <c r="G2979" s="240" t="s">
        <v>177</v>
      </c>
      <c r="H2979" s="241">
        <v>6</v>
      </c>
      <c r="I2979" s="242"/>
      <c r="J2979" s="243">
        <f>ROUND(I2979*H2979,2)</f>
        <v>0</v>
      </c>
      <c r="K2979" s="239" t="s">
        <v>145</v>
      </c>
      <c r="L2979" s="43"/>
      <c r="M2979" s="244" t="s">
        <v>1</v>
      </c>
      <c r="N2979" s="245" t="s">
        <v>38</v>
      </c>
      <c r="O2979" s="86"/>
      <c r="P2979" s="246">
        <f>O2979*H2979</f>
        <v>0</v>
      </c>
      <c r="Q2979" s="246">
        <v>0.00034</v>
      </c>
      <c r="R2979" s="246">
        <f>Q2979*H2979</f>
        <v>0.00204</v>
      </c>
      <c r="S2979" s="246">
        <v>0</v>
      </c>
      <c r="T2979" s="247">
        <f>S2979*H2979</f>
        <v>0</v>
      </c>
      <c r="AR2979" s="248" t="s">
        <v>230</v>
      </c>
      <c r="AT2979" s="248" t="s">
        <v>141</v>
      </c>
      <c r="AU2979" s="248" t="s">
        <v>83</v>
      </c>
      <c r="AY2979" s="17" t="s">
        <v>139</v>
      </c>
      <c r="BE2979" s="249">
        <f>IF(N2979="základní",J2979,0)</f>
        <v>0</v>
      </c>
      <c r="BF2979" s="249">
        <f>IF(N2979="snížená",J2979,0)</f>
        <v>0</v>
      </c>
      <c r="BG2979" s="249">
        <f>IF(N2979="zákl. přenesená",J2979,0)</f>
        <v>0</v>
      </c>
      <c r="BH2979" s="249">
        <f>IF(N2979="sníž. přenesená",J2979,0)</f>
        <v>0</v>
      </c>
      <c r="BI2979" s="249">
        <f>IF(N2979="nulová",J2979,0)</f>
        <v>0</v>
      </c>
      <c r="BJ2979" s="17" t="s">
        <v>81</v>
      </c>
      <c r="BK2979" s="249">
        <f>ROUND(I2979*H2979,2)</f>
        <v>0</v>
      </c>
      <c r="BL2979" s="17" t="s">
        <v>230</v>
      </c>
      <c r="BM2979" s="248" t="s">
        <v>3966</v>
      </c>
    </row>
    <row r="2980" spans="2:65" s="1" customFormat="1" ht="24" customHeight="1">
      <c r="B2980" s="38"/>
      <c r="C2980" s="237" t="s">
        <v>3967</v>
      </c>
      <c r="D2980" s="237" t="s">
        <v>141</v>
      </c>
      <c r="E2980" s="238" t="s">
        <v>3968</v>
      </c>
      <c r="F2980" s="239" t="s">
        <v>3969</v>
      </c>
      <c r="G2980" s="240" t="s">
        <v>177</v>
      </c>
      <c r="H2980" s="241">
        <v>4</v>
      </c>
      <c r="I2980" s="242"/>
      <c r="J2980" s="243">
        <f>ROUND(I2980*H2980,2)</f>
        <v>0</v>
      </c>
      <c r="K2980" s="239" t="s">
        <v>145</v>
      </c>
      <c r="L2980" s="43"/>
      <c r="M2980" s="244" t="s">
        <v>1</v>
      </c>
      <c r="N2980" s="245" t="s">
        <v>38</v>
      </c>
      <c r="O2980" s="86"/>
      <c r="P2980" s="246">
        <f>O2980*H2980</f>
        <v>0</v>
      </c>
      <c r="Q2980" s="246">
        <v>0.0005</v>
      </c>
      <c r="R2980" s="246">
        <f>Q2980*H2980</f>
        <v>0.002</v>
      </c>
      <c r="S2980" s="246">
        <v>0</v>
      </c>
      <c r="T2980" s="247">
        <f>S2980*H2980</f>
        <v>0</v>
      </c>
      <c r="AR2980" s="248" t="s">
        <v>230</v>
      </c>
      <c r="AT2980" s="248" t="s">
        <v>141</v>
      </c>
      <c r="AU2980" s="248" t="s">
        <v>83</v>
      </c>
      <c r="AY2980" s="17" t="s">
        <v>139</v>
      </c>
      <c r="BE2980" s="249">
        <f>IF(N2980="základní",J2980,0)</f>
        <v>0</v>
      </c>
      <c r="BF2980" s="249">
        <f>IF(N2980="snížená",J2980,0)</f>
        <v>0</v>
      </c>
      <c r="BG2980" s="249">
        <f>IF(N2980="zákl. přenesená",J2980,0)</f>
        <v>0</v>
      </c>
      <c r="BH2980" s="249">
        <f>IF(N2980="sníž. přenesená",J2980,0)</f>
        <v>0</v>
      </c>
      <c r="BI2980" s="249">
        <f>IF(N2980="nulová",J2980,0)</f>
        <v>0</v>
      </c>
      <c r="BJ2980" s="17" t="s">
        <v>81</v>
      </c>
      <c r="BK2980" s="249">
        <f>ROUND(I2980*H2980,2)</f>
        <v>0</v>
      </c>
      <c r="BL2980" s="17" t="s">
        <v>230</v>
      </c>
      <c r="BM2980" s="248" t="s">
        <v>3970</v>
      </c>
    </row>
    <row r="2981" spans="2:65" s="1" customFormat="1" ht="24" customHeight="1">
      <c r="B2981" s="38"/>
      <c r="C2981" s="237" t="s">
        <v>3971</v>
      </c>
      <c r="D2981" s="237" t="s">
        <v>141</v>
      </c>
      <c r="E2981" s="238" t="s">
        <v>3972</v>
      </c>
      <c r="F2981" s="239" t="s">
        <v>3973</v>
      </c>
      <c r="G2981" s="240" t="s">
        <v>177</v>
      </c>
      <c r="H2981" s="241">
        <v>8</v>
      </c>
      <c r="I2981" s="242"/>
      <c r="J2981" s="243">
        <f>ROUND(I2981*H2981,2)</f>
        <v>0</v>
      </c>
      <c r="K2981" s="239" t="s">
        <v>145</v>
      </c>
      <c r="L2981" s="43"/>
      <c r="M2981" s="244" t="s">
        <v>1</v>
      </c>
      <c r="N2981" s="245" t="s">
        <v>38</v>
      </c>
      <c r="O2981" s="86"/>
      <c r="P2981" s="246">
        <f>O2981*H2981</f>
        <v>0</v>
      </c>
      <c r="Q2981" s="246">
        <v>0.00107</v>
      </c>
      <c r="R2981" s="246">
        <f>Q2981*H2981</f>
        <v>0.00856</v>
      </c>
      <c r="S2981" s="246">
        <v>0</v>
      </c>
      <c r="T2981" s="247">
        <f>S2981*H2981</f>
        <v>0</v>
      </c>
      <c r="AR2981" s="248" t="s">
        <v>230</v>
      </c>
      <c r="AT2981" s="248" t="s">
        <v>141</v>
      </c>
      <c r="AU2981" s="248" t="s">
        <v>83</v>
      </c>
      <c r="AY2981" s="17" t="s">
        <v>139</v>
      </c>
      <c r="BE2981" s="249">
        <f>IF(N2981="základní",J2981,0)</f>
        <v>0</v>
      </c>
      <c r="BF2981" s="249">
        <f>IF(N2981="snížená",J2981,0)</f>
        <v>0</v>
      </c>
      <c r="BG2981" s="249">
        <f>IF(N2981="zákl. přenesená",J2981,0)</f>
        <v>0</v>
      </c>
      <c r="BH2981" s="249">
        <f>IF(N2981="sníž. přenesená",J2981,0)</f>
        <v>0</v>
      </c>
      <c r="BI2981" s="249">
        <f>IF(N2981="nulová",J2981,0)</f>
        <v>0</v>
      </c>
      <c r="BJ2981" s="17" t="s">
        <v>81</v>
      </c>
      <c r="BK2981" s="249">
        <f>ROUND(I2981*H2981,2)</f>
        <v>0</v>
      </c>
      <c r="BL2981" s="17" t="s">
        <v>230</v>
      </c>
      <c r="BM2981" s="248" t="s">
        <v>3974</v>
      </c>
    </row>
    <row r="2982" spans="2:65" s="1" customFormat="1" ht="24" customHeight="1">
      <c r="B2982" s="38"/>
      <c r="C2982" s="237" t="s">
        <v>3975</v>
      </c>
      <c r="D2982" s="237" t="s">
        <v>141</v>
      </c>
      <c r="E2982" s="238" t="s">
        <v>3976</v>
      </c>
      <c r="F2982" s="239" t="s">
        <v>3977</v>
      </c>
      <c r="G2982" s="240" t="s">
        <v>177</v>
      </c>
      <c r="H2982" s="241">
        <v>6</v>
      </c>
      <c r="I2982" s="242"/>
      <c r="J2982" s="243">
        <f>ROUND(I2982*H2982,2)</f>
        <v>0</v>
      </c>
      <c r="K2982" s="239" t="s">
        <v>145</v>
      </c>
      <c r="L2982" s="43"/>
      <c r="M2982" s="244" t="s">
        <v>1</v>
      </c>
      <c r="N2982" s="245" t="s">
        <v>38</v>
      </c>
      <c r="O2982" s="86"/>
      <c r="P2982" s="246">
        <f>O2982*H2982</f>
        <v>0</v>
      </c>
      <c r="Q2982" s="246">
        <v>0.00168</v>
      </c>
      <c r="R2982" s="246">
        <f>Q2982*H2982</f>
        <v>0.01008</v>
      </c>
      <c r="S2982" s="246">
        <v>0</v>
      </c>
      <c r="T2982" s="247">
        <f>S2982*H2982</f>
        <v>0</v>
      </c>
      <c r="AR2982" s="248" t="s">
        <v>230</v>
      </c>
      <c r="AT2982" s="248" t="s">
        <v>141</v>
      </c>
      <c r="AU2982" s="248" t="s">
        <v>83</v>
      </c>
      <c r="AY2982" s="17" t="s">
        <v>139</v>
      </c>
      <c r="BE2982" s="249">
        <f>IF(N2982="základní",J2982,0)</f>
        <v>0</v>
      </c>
      <c r="BF2982" s="249">
        <f>IF(N2982="snížená",J2982,0)</f>
        <v>0</v>
      </c>
      <c r="BG2982" s="249">
        <f>IF(N2982="zákl. přenesená",J2982,0)</f>
        <v>0</v>
      </c>
      <c r="BH2982" s="249">
        <f>IF(N2982="sníž. přenesená",J2982,0)</f>
        <v>0</v>
      </c>
      <c r="BI2982" s="249">
        <f>IF(N2982="nulová",J2982,0)</f>
        <v>0</v>
      </c>
      <c r="BJ2982" s="17" t="s">
        <v>81</v>
      </c>
      <c r="BK2982" s="249">
        <f>ROUND(I2982*H2982,2)</f>
        <v>0</v>
      </c>
      <c r="BL2982" s="17" t="s">
        <v>230</v>
      </c>
      <c r="BM2982" s="248" t="s">
        <v>3978</v>
      </c>
    </row>
    <row r="2983" spans="2:65" s="1" customFormat="1" ht="24" customHeight="1">
      <c r="B2983" s="38"/>
      <c r="C2983" s="237" t="s">
        <v>3979</v>
      </c>
      <c r="D2983" s="237" t="s">
        <v>141</v>
      </c>
      <c r="E2983" s="238" t="s">
        <v>3980</v>
      </c>
      <c r="F2983" s="239" t="s">
        <v>3981</v>
      </c>
      <c r="G2983" s="240" t="s">
        <v>177</v>
      </c>
      <c r="H2983" s="241">
        <v>2</v>
      </c>
      <c r="I2983" s="242"/>
      <c r="J2983" s="243">
        <f>ROUND(I2983*H2983,2)</f>
        <v>0</v>
      </c>
      <c r="K2983" s="239" t="s">
        <v>145</v>
      </c>
      <c r="L2983" s="43"/>
      <c r="M2983" s="244" t="s">
        <v>1</v>
      </c>
      <c r="N2983" s="245" t="s">
        <v>38</v>
      </c>
      <c r="O2983" s="86"/>
      <c r="P2983" s="246">
        <f>O2983*H2983</f>
        <v>0</v>
      </c>
      <c r="Q2983" s="246">
        <v>0.00315</v>
      </c>
      <c r="R2983" s="246">
        <f>Q2983*H2983</f>
        <v>0.0063</v>
      </c>
      <c r="S2983" s="246">
        <v>0</v>
      </c>
      <c r="T2983" s="247">
        <f>S2983*H2983</f>
        <v>0</v>
      </c>
      <c r="AR2983" s="248" t="s">
        <v>230</v>
      </c>
      <c r="AT2983" s="248" t="s">
        <v>141</v>
      </c>
      <c r="AU2983" s="248" t="s">
        <v>83</v>
      </c>
      <c r="AY2983" s="17" t="s">
        <v>139</v>
      </c>
      <c r="BE2983" s="249">
        <f>IF(N2983="základní",J2983,0)</f>
        <v>0</v>
      </c>
      <c r="BF2983" s="249">
        <f>IF(N2983="snížená",J2983,0)</f>
        <v>0</v>
      </c>
      <c r="BG2983" s="249">
        <f>IF(N2983="zákl. přenesená",J2983,0)</f>
        <v>0</v>
      </c>
      <c r="BH2983" s="249">
        <f>IF(N2983="sníž. přenesená",J2983,0)</f>
        <v>0</v>
      </c>
      <c r="BI2983" s="249">
        <f>IF(N2983="nulová",J2983,0)</f>
        <v>0</v>
      </c>
      <c r="BJ2983" s="17" t="s">
        <v>81</v>
      </c>
      <c r="BK2983" s="249">
        <f>ROUND(I2983*H2983,2)</f>
        <v>0</v>
      </c>
      <c r="BL2983" s="17" t="s">
        <v>230</v>
      </c>
      <c r="BM2983" s="248" t="s">
        <v>3982</v>
      </c>
    </row>
    <row r="2984" spans="2:65" s="1" customFormat="1" ht="24" customHeight="1">
      <c r="B2984" s="38"/>
      <c r="C2984" s="237" t="s">
        <v>3983</v>
      </c>
      <c r="D2984" s="237" t="s">
        <v>141</v>
      </c>
      <c r="E2984" s="238" t="s">
        <v>3984</v>
      </c>
      <c r="F2984" s="239" t="s">
        <v>3985</v>
      </c>
      <c r="G2984" s="240" t="s">
        <v>177</v>
      </c>
      <c r="H2984" s="241">
        <v>3</v>
      </c>
      <c r="I2984" s="242"/>
      <c r="J2984" s="243">
        <f>ROUND(I2984*H2984,2)</f>
        <v>0</v>
      </c>
      <c r="K2984" s="239" t="s">
        <v>145</v>
      </c>
      <c r="L2984" s="43"/>
      <c r="M2984" s="244" t="s">
        <v>1</v>
      </c>
      <c r="N2984" s="245" t="s">
        <v>38</v>
      </c>
      <c r="O2984" s="86"/>
      <c r="P2984" s="246">
        <f>O2984*H2984</f>
        <v>0</v>
      </c>
      <c r="Q2984" s="246">
        <v>0.00432</v>
      </c>
      <c r="R2984" s="246">
        <f>Q2984*H2984</f>
        <v>0.01296</v>
      </c>
      <c r="S2984" s="246">
        <v>0</v>
      </c>
      <c r="T2984" s="247">
        <f>S2984*H2984</f>
        <v>0</v>
      </c>
      <c r="AR2984" s="248" t="s">
        <v>230</v>
      </c>
      <c r="AT2984" s="248" t="s">
        <v>141</v>
      </c>
      <c r="AU2984" s="248" t="s">
        <v>83</v>
      </c>
      <c r="AY2984" s="17" t="s">
        <v>139</v>
      </c>
      <c r="BE2984" s="249">
        <f>IF(N2984="základní",J2984,0)</f>
        <v>0</v>
      </c>
      <c r="BF2984" s="249">
        <f>IF(N2984="snížená",J2984,0)</f>
        <v>0</v>
      </c>
      <c r="BG2984" s="249">
        <f>IF(N2984="zákl. přenesená",J2984,0)</f>
        <v>0</v>
      </c>
      <c r="BH2984" s="249">
        <f>IF(N2984="sníž. přenesená",J2984,0)</f>
        <v>0</v>
      </c>
      <c r="BI2984" s="249">
        <f>IF(N2984="nulová",J2984,0)</f>
        <v>0</v>
      </c>
      <c r="BJ2984" s="17" t="s">
        <v>81</v>
      </c>
      <c r="BK2984" s="249">
        <f>ROUND(I2984*H2984,2)</f>
        <v>0</v>
      </c>
      <c r="BL2984" s="17" t="s">
        <v>230</v>
      </c>
      <c r="BM2984" s="248" t="s">
        <v>3986</v>
      </c>
    </row>
    <row r="2985" spans="2:65" s="1" customFormat="1" ht="24" customHeight="1">
      <c r="B2985" s="38"/>
      <c r="C2985" s="237" t="s">
        <v>3987</v>
      </c>
      <c r="D2985" s="237" t="s">
        <v>141</v>
      </c>
      <c r="E2985" s="238" t="s">
        <v>3988</v>
      </c>
      <c r="F2985" s="239" t="s">
        <v>3989</v>
      </c>
      <c r="G2985" s="240" t="s">
        <v>247</v>
      </c>
      <c r="H2985" s="241">
        <v>1</v>
      </c>
      <c r="I2985" s="242"/>
      <c r="J2985" s="243">
        <f>ROUND(I2985*H2985,2)</f>
        <v>0</v>
      </c>
      <c r="K2985" s="239" t="s">
        <v>1</v>
      </c>
      <c r="L2985" s="43"/>
      <c r="M2985" s="244" t="s">
        <v>1</v>
      </c>
      <c r="N2985" s="245" t="s">
        <v>38</v>
      </c>
      <c r="O2985" s="86"/>
      <c r="P2985" s="246">
        <f>O2985*H2985</f>
        <v>0</v>
      </c>
      <c r="Q2985" s="246">
        <v>0</v>
      </c>
      <c r="R2985" s="246">
        <f>Q2985*H2985</f>
        <v>0</v>
      </c>
      <c r="S2985" s="246">
        <v>0</v>
      </c>
      <c r="T2985" s="247">
        <f>S2985*H2985</f>
        <v>0</v>
      </c>
      <c r="AR2985" s="248" t="s">
        <v>230</v>
      </c>
      <c r="AT2985" s="248" t="s">
        <v>141</v>
      </c>
      <c r="AU2985" s="248" t="s">
        <v>83</v>
      </c>
      <c r="AY2985" s="17" t="s">
        <v>139</v>
      </c>
      <c r="BE2985" s="249">
        <f>IF(N2985="základní",J2985,0)</f>
        <v>0</v>
      </c>
      <c r="BF2985" s="249">
        <f>IF(N2985="snížená",J2985,0)</f>
        <v>0</v>
      </c>
      <c r="BG2985" s="249">
        <f>IF(N2985="zákl. přenesená",J2985,0)</f>
        <v>0</v>
      </c>
      <c r="BH2985" s="249">
        <f>IF(N2985="sníž. přenesená",J2985,0)</f>
        <v>0</v>
      </c>
      <c r="BI2985" s="249">
        <f>IF(N2985="nulová",J2985,0)</f>
        <v>0</v>
      </c>
      <c r="BJ2985" s="17" t="s">
        <v>81</v>
      </c>
      <c r="BK2985" s="249">
        <f>ROUND(I2985*H2985,2)</f>
        <v>0</v>
      </c>
      <c r="BL2985" s="17" t="s">
        <v>230</v>
      </c>
      <c r="BM2985" s="248" t="s">
        <v>3990</v>
      </c>
    </row>
    <row r="2986" spans="2:65" s="1" customFormat="1" ht="16.5" customHeight="1">
      <c r="B2986" s="38"/>
      <c r="C2986" s="237" t="s">
        <v>3991</v>
      </c>
      <c r="D2986" s="237" t="s">
        <v>141</v>
      </c>
      <c r="E2986" s="238" t="s">
        <v>3992</v>
      </c>
      <c r="F2986" s="239" t="s">
        <v>3993</v>
      </c>
      <c r="G2986" s="240" t="s">
        <v>247</v>
      </c>
      <c r="H2986" s="241">
        <v>48</v>
      </c>
      <c r="I2986" s="242"/>
      <c r="J2986" s="243">
        <f>ROUND(I2986*H2986,2)</f>
        <v>0</v>
      </c>
      <c r="K2986" s="239" t="s">
        <v>1</v>
      </c>
      <c r="L2986" s="43"/>
      <c r="M2986" s="244" t="s">
        <v>1</v>
      </c>
      <c r="N2986" s="245" t="s">
        <v>38</v>
      </c>
      <c r="O2986" s="86"/>
      <c r="P2986" s="246">
        <f>O2986*H2986</f>
        <v>0</v>
      </c>
      <c r="Q2986" s="246">
        <v>0</v>
      </c>
      <c r="R2986" s="246">
        <f>Q2986*H2986</f>
        <v>0</v>
      </c>
      <c r="S2986" s="246">
        <v>0</v>
      </c>
      <c r="T2986" s="247">
        <f>S2986*H2986</f>
        <v>0</v>
      </c>
      <c r="AR2986" s="248" t="s">
        <v>230</v>
      </c>
      <c r="AT2986" s="248" t="s">
        <v>141</v>
      </c>
      <c r="AU2986" s="248" t="s">
        <v>83</v>
      </c>
      <c r="AY2986" s="17" t="s">
        <v>139</v>
      </c>
      <c r="BE2986" s="249">
        <f>IF(N2986="základní",J2986,0)</f>
        <v>0</v>
      </c>
      <c r="BF2986" s="249">
        <f>IF(N2986="snížená",J2986,0)</f>
        <v>0</v>
      </c>
      <c r="BG2986" s="249">
        <f>IF(N2986="zákl. přenesená",J2986,0)</f>
        <v>0</v>
      </c>
      <c r="BH2986" s="249">
        <f>IF(N2986="sníž. přenesená",J2986,0)</f>
        <v>0</v>
      </c>
      <c r="BI2986" s="249">
        <f>IF(N2986="nulová",J2986,0)</f>
        <v>0</v>
      </c>
      <c r="BJ2986" s="17" t="s">
        <v>81</v>
      </c>
      <c r="BK2986" s="249">
        <f>ROUND(I2986*H2986,2)</f>
        <v>0</v>
      </c>
      <c r="BL2986" s="17" t="s">
        <v>230</v>
      </c>
      <c r="BM2986" s="248" t="s">
        <v>3994</v>
      </c>
    </row>
    <row r="2987" spans="2:65" s="1" customFormat="1" ht="16.5" customHeight="1">
      <c r="B2987" s="38"/>
      <c r="C2987" s="237" t="s">
        <v>3995</v>
      </c>
      <c r="D2987" s="237" t="s">
        <v>141</v>
      </c>
      <c r="E2987" s="238" t="s">
        <v>3996</v>
      </c>
      <c r="F2987" s="239" t="s">
        <v>3997</v>
      </c>
      <c r="G2987" s="240" t="s">
        <v>247</v>
      </c>
      <c r="H2987" s="241">
        <v>98</v>
      </c>
      <c r="I2987" s="242"/>
      <c r="J2987" s="243">
        <f>ROUND(I2987*H2987,2)</f>
        <v>0</v>
      </c>
      <c r="K2987" s="239" t="s">
        <v>1</v>
      </c>
      <c r="L2987" s="43"/>
      <c r="M2987" s="244" t="s">
        <v>1</v>
      </c>
      <c r="N2987" s="245" t="s">
        <v>38</v>
      </c>
      <c r="O2987" s="86"/>
      <c r="P2987" s="246">
        <f>O2987*H2987</f>
        <v>0</v>
      </c>
      <c r="Q2987" s="246">
        <v>0</v>
      </c>
      <c r="R2987" s="246">
        <f>Q2987*H2987</f>
        <v>0</v>
      </c>
      <c r="S2987" s="246">
        <v>0</v>
      </c>
      <c r="T2987" s="247">
        <f>S2987*H2987</f>
        <v>0</v>
      </c>
      <c r="AR2987" s="248" t="s">
        <v>230</v>
      </c>
      <c r="AT2987" s="248" t="s">
        <v>141</v>
      </c>
      <c r="AU2987" s="248" t="s">
        <v>83</v>
      </c>
      <c r="AY2987" s="17" t="s">
        <v>139</v>
      </c>
      <c r="BE2987" s="249">
        <f>IF(N2987="základní",J2987,0)</f>
        <v>0</v>
      </c>
      <c r="BF2987" s="249">
        <f>IF(N2987="snížená",J2987,0)</f>
        <v>0</v>
      </c>
      <c r="BG2987" s="249">
        <f>IF(N2987="zákl. přenesená",J2987,0)</f>
        <v>0</v>
      </c>
      <c r="BH2987" s="249">
        <f>IF(N2987="sníž. přenesená",J2987,0)</f>
        <v>0</v>
      </c>
      <c r="BI2987" s="249">
        <f>IF(N2987="nulová",J2987,0)</f>
        <v>0</v>
      </c>
      <c r="BJ2987" s="17" t="s">
        <v>81</v>
      </c>
      <c r="BK2987" s="249">
        <f>ROUND(I2987*H2987,2)</f>
        <v>0</v>
      </c>
      <c r="BL2987" s="17" t="s">
        <v>230</v>
      </c>
      <c r="BM2987" s="248" t="s">
        <v>3998</v>
      </c>
    </row>
    <row r="2988" spans="2:65" s="1" customFormat="1" ht="16.5" customHeight="1">
      <c r="B2988" s="38"/>
      <c r="C2988" s="237" t="s">
        <v>3999</v>
      </c>
      <c r="D2988" s="237" t="s">
        <v>141</v>
      </c>
      <c r="E2988" s="238" t="s">
        <v>4000</v>
      </c>
      <c r="F2988" s="239" t="s">
        <v>4001</v>
      </c>
      <c r="G2988" s="240" t="s">
        <v>384</v>
      </c>
      <c r="H2988" s="241">
        <v>72</v>
      </c>
      <c r="I2988" s="242"/>
      <c r="J2988" s="243">
        <f>ROUND(I2988*H2988,2)</f>
        <v>0</v>
      </c>
      <c r="K2988" s="239" t="s">
        <v>1</v>
      </c>
      <c r="L2988" s="43"/>
      <c r="M2988" s="244" t="s">
        <v>1</v>
      </c>
      <c r="N2988" s="245" t="s">
        <v>38</v>
      </c>
      <c r="O2988" s="86"/>
      <c r="P2988" s="246">
        <f>O2988*H2988</f>
        <v>0</v>
      </c>
      <c r="Q2988" s="246">
        <v>0</v>
      </c>
      <c r="R2988" s="246">
        <f>Q2988*H2988</f>
        <v>0</v>
      </c>
      <c r="S2988" s="246">
        <v>0</v>
      </c>
      <c r="T2988" s="247">
        <f>S2988*H2988</f>
        <v>0</v>
      </c>
      <c r="AR2988" s="248" t="s">
        <v>230</v>
      </c>
      <c r="AT2988" s="248" t="s">
        <v>141</v>
      </c>
      <c r="AU2988" s="248" t="s">
        <v>83</v>
      </c>
      <c r="AY2988" s="17" t="s">
        <v>139</v>
      </c>
      <c r="BE2988" s="249">
        <f>IF(N2988="základní",J2988,0)</f>
        <v>0</v>
      </c>
      <c r="BF2988" s="249">
        <f>IF(N2988="snížená",J2988,0)</f>
        <v>0</v>
      </c>
      <c r="BG2988" s="249">
        <f>IF(N2988="zákl. přenesená",J2988,0)</f>
        <v>0</v>
      </c>
      <c r="BH2988" s="249">
        <f>IF(N2988="sníž. přenesená",J2988,0)</f>
        <v>0</v>
      </c>
      <c r="BI2988" s="249">
        <f>IF(N2988="nulová",J2988,0)</f>
        <v>0</v>
      </c>
      <c r="BJ2988" s="17" t="s">
        <v>81</v>
      </c>
      <c r="BK2988" s="249">
        <f>ROUND(I2988*H2988,2)</f>
        <v>0</v>
      </c>
      <c r="BL2988" s="17" t="s">
        <v>230</v>
      </c>
      <c r="BM2988" s="248" t="s">
        <v>4002</v>
      </c>
    </row>
    <row r="2989" spans="2:65" s="1" customFormat="1" ht="24" customHeight="1">
      <c r="B2989" s="38"/>
      <c r="C2989" s="237" t="s">
        <v>4003</v>
      </c>
      <c r="D2989" s="237" t="s">
        <v>141</v>
      </c>
      <c r="E2989" s="238" t="s">
        <v>4004</v>
      </c>
      <c r="F2989" s="239" t="s">
        <v>4005</v>
      </c>
      <c r="G2989" s="240" t="s">
        <v>292</v>
      </c>
      <c r="H2989" s="283"/>
      <c r="I2989" s="242"/>
      <c r="J2989" s="243">
        <f>ROUND(I2989*H2989,2)</f>
        <v>0</v>
      </c>
      <c r="K2989" s="239" t="s">
        <v>145</v>
      </c>
      <c r="L2989" s="43"/>
      <c r="M2989" s="244" t="s">
        <v>1</v>
      </c>
      <c r="N2989" s="245" t="s">
        <v>38</v>
      </c>
      <c r="O2989" s="86"/>
      <c r="P2989" s="246">
        <f>O2989*H2989</f>
        <v>0</v>
      </c>
      <c r="Q2989" s="246">
        <v>0</v>
      </c>
      <c r="R2989" s="246">
        <f>Q2989*H2989</f>
        <v>0</v>
      </c>
      <c r="S2989" s="246">
        <v>0</v>
      </c>
      <c r="T2989" s="247">
        <f>S2989*H2989</f>
        <v>0</v>
      </c>
      <c r="AR2989" s="248" t="s">
        <v>230</v>
      </c>
      <c r="AT2989" s="248" t="s">
        <v>141</v>
      </c>
      <c r="AU2989" s="248" t="s">
        <v>83</v>
      </c>
      <c r="AY2989" s="17" t="s">
        <v>139</v>
      </c>
      <c r="BE2989" s="249">
        <f>IF(N2989="základní",J2989,0)</f>
        <v>0</v>
      </c>
      <c r="BF2989" s="249">
        <f>IF(N2989="snížená",J2989,0)</f>
        <v>0</v>
      </c>
      <c r="BG2989" s="249">
        <f>IF(N2989="zákl. přenesená",J2989,0)</f>
        <v>0</v>
      </c>
      <c r="BH2989" s="249">
        <f>IF(N2989="sníž. přenesená",J2989,0)</f>
        <v>0</v>
      </c>
      <c r="BI2989" s="249">
        <f>IF(N2989="nulová",J2989,0)</f>
        <v>0</v>
      </c>
      <c r="BJ2989" s="17" t="s">
        <v>81</v>
      </c>
      <c r="BK2989" s="249">
        <f>ROUND(I2989*H2989,2)</f>
        <v>0</v>
      </c>
      <c r="BL2989" s="17" t="s">
        <v>230</v>
      </c>
      <c r="BM2989" s="248" t="s">
        <v>4006</v>
      </c>
    </row>
    <row r="2990" spans="2:65" s="1" customFormat="1" ht="24" customHeight="1">
      <c r="B2990" s="38"/>
      <c r="C2990" s="237" t="s">
        <v>4007</v>
      </c>
      <c r="D2990" s="237" t="s">
        <v>141</v>
      </c>
      <c r="E2990" s="238" t="s">
        <v>4008</v>
      </c>
      <c r="F2990" s="239" t="s">
        <v>4009</v>
      </c>
      <c r="G2990" s="240" t="s">
        <v>292</v>
      </c>
      <c r="H2990" s="283"/>
      <c r="I2990" s="242"/>
      <c r="J2990" s="243">
        <f>ROUND(I2990*H2990,2)</f>
        <v>0</v>
      </c>
      <c r="K2990" s="239" t="s">
        <v>145</v>
      </c>
      <c r="L2990" s="43"/>
      <c r="M2990" s="244" t="s">
        <v>1</v>
      </c>
      <c r="N2990" s="245" t="s">
        <v>38</v>
      </c>
      <c r="O2990" s="86"/>
      <c r="P2990" s="246">
        <f>O2990*H2990</f>
        <v>0</v>
      </c>
      <c r="Q2990" s="246">
        <v>0</v>
      </c>
      <c r="R2990" s="246">
        <f>Q2990*H2990</f>
        <v>0</v>
      </c>
      <c r="S2990" s="246">
        <v>0</v>
      </c>
      <c r="T2990" s="247">
        <f>S2990*H2990</f>
        <v>0</v>
      </c>
      <c r="AR2990" s="248" t="s">
        <v>230</v>
      </c>
      <c r="AT2990" s="248" t="s">
        <v>141</v>
      </c>
      <c r="AU2990" s="248" t="s">
        <v>83</v>
      </c>
      <c r="AY2990" s="17" t="s">
        <v>139</v>
      </c>
      <c r="BE2990" s="249">
        <f>IF(N2990="základní",J2990,0)</f>
        <v>0</v>
      </c>
      <c r="BF2990" s="249">
        <f>IF(N2990="snížená",J2990,0)</f>
        <v>0</v>
      </c>
      <c r="BG2990" s="249">
        <f>IF(N2990="zákl. přenesená",J2990,0)</f>
        <v>0</v>
      </c>
      <c r="BH2990" s="249">
        <f>IF(N2990="sníž. přenesená",J2990,0)</f>
        <v>0</v>
      </c>
      <c r="BI2990" s="249">
        <f>IF(N2990="nulová",J2990,0)</f>
        <v>0</v>
      </c>
      <c r="BJ2990" s="17" t="s">
        <v>81</v>
      </c>
      <c r="BK2990" s="249">
        <f>ROUND(I2990*H2990,2)</f>
        <v>0</v>
      </c>
      <c r="BL2990" s="17" t="s">
        <v>230</v>
      </c>
      <c r="BM2990" s="248" t="s">
        <v>4010</v>
      </c>
    </row>
    <row r="2991" spans="2:63" s="11" customFormat="1" ht="22.8" customHeight="1">
      <c r="B2991" s="221"/>
      <c r="C2991" s="222"/>
      <c r="D2991" s="223" t="s">
        <v>72</v>
      </c>
      <c r="E2991" s="235" t="s">
        <v>4011</v>
      </c>
      <c r="F2991" s="235" t="s">
        <v>4012</v>
      </c>
      <c r="G2991" s="222"/>
      <c r="H2991" s="222"/>
      <c r="I2991" s="225"/>
      <c r="J2991" s="236">
        <f>BK2991</f>
        <v>0</v>
      </c>
      <c r="K2991" s="222"/>
      <c r="L2991" s="227"/>
      <c r="M2991" s="228"/>
      <c r="N2991" s="229"/>
      <c r="O2991" s="229"/>
      <c r="P2991" s="230">
        <f>SUM(P2992:P3022)</f>
        <v>0</v>
      </c>
      <c r="Q2991" s="229"/>
      <c r="R2991" s="230">
        <f>SUM(R2992:R3022)</f>
        <v>1.11396</v>
      </c>
      <c r="S2991" s="229"/>
      <c r="T2991" s="231">
        <f>SUM(T2992:T3022)</f>
        <v>0</v>
      </c>
      <c r="AR2991" s="232" t="s">
        <v>83</v>
      </c>
      <c r="AT2991" s="233" t="s">
        <v>72</v>
      </c>
      <c r="AU2991" s="233" t="s">
        <v>81</v>
      </c>
      <c r="AY2991" s="232" t="s">
        <v>139</v>
      </c>
      <c r="BK2991" s="234">
        <f>SUM(BK2992:BK3022)</f>
        <v>0</v>
      </c>
    </row>
    <row r="2992" spans="2:65" s="1" customFormat="1" ht="24" customHeight="1">
      <c r="B2992" s="38"/>
      <c r="C2992" s="237" t="s">
        <v>4013</v>
      </c>
      <c r="D2992" s="237" t="s">
        <v>141</v>
      </c>
      <c r="E2992" s="238" t="s">
        <v>4014</v>
      </c>
      <c r="F2992" s="239" t="s">
        <v>4015</v>
      </c>
      <c r="G2992" s="240" t="s">
        <v>177</v>
      </c>
      <c r="H2992" s="241">
        <v>2</v>
      </c>
      <c r="I2992" s="242"/>
      <c r="J2992" s="243">
        <f>ROUND(I2992*H2992,2)</f>
        <v>0</v>
      </c>
      <c r="K2992" s="239" t="s">
        <v>1</v>
      </c>
      <c r="L2992" s="43"/>
      <c r="M2992" s="244" t="s">
        <v>1</v>
      </c>
      <c r="N2992" s="245" t="s">
        <v>38</v>
      </c>
      <c r="O2992" s="86"/>
      <c r="P2992" s="246">
        <f>O2992*H2992</f>
        <v>0</v>
      </c>
      <c r="Q2992" s="246">
        <v>0</v>
      </c>
      <c r="R2992" s="246">
        <f>Q2992*H2992</f>
        <v>0</v>
      </c>
      <c r="S2992" s="246">
        <v>0</v>
      </c>
      <c r="T2992" s="247">
        <f>S2992*H2992</f>
        <v>0</v>
      </c>
      <c r="AR2992" s="248" t="s">
        <v>230</v>
      </c>
      <c r="AT2992" s="248" t="s">
        <v>141</v>
      </c>
      <c r="AU2992" s="248" t="s">
        <v>83</v>
      </c>
      <c r="AY2992" s="17" t="s">
        <v>139</v>
      </c>
      <c r="BE2992" s="249">
        <f>IF(N2992="základní",J2992,0)</f>
        <v>0</v>
      </c>
      <c r="BF2992" s="249">
        <f>IF(N2992="snížená",J2992,0)</f>
        <v>0</v>
      </c>
      <c r="BG2992" s="249">
        <f>IF(N2992="zákl. přenesená",J2992,0)</f>
        <v>0</v>
      </c>
      <c r="BH2992" s="249">
        <f>IF(N2992="sníž. přenesená",J2992,0)</f>
        <v>0</v>
      </c>
      <c r="BI2992" s="249">
        <f>IF(N2992="nulová",J2992,0)</f>
        <v>0</v>
      </c>
      <c r="BJ2992" s="17" t="s">
        <v>81</v>
      </c>
      <c r="BK2992" s="249">
        <f>ROUND(I2992*H2992,2)</f>
        <v>0</v>
      </c>
      <c r="BL2992" s="17" t="s">
        <v>230</v>
      </c>
      <c r="BM2992" s="248" t="s">
        <v>4016</v>
      </c>
    </row>
    <row r="2993" spans="2:65" s="1" customFormat="1" ht="24" customHeight="1">
      <c r="B2993" s="38"/>
      <c r="C2993" s="237" t="s">
        <v>4017</v>
      </c>
      <c r="D2993" s="237" t="s">
        <v>141</v>
      </c>
      <c r="E2993" s="238" t="s">
        <v>4018</v>
      </c>
      <c r="F2993" s="239" t="s">
        <v>4019</v>
      </c>
      <c r="G2993" s="240" t="s">
        <v>177</v>
      </c>
      <c r="H2993" s="241">
        <v>2</v>
      </c>
      <c r="I2993" s="242"/>
      <c r="J2993" s="243">
        <f>ROUND(I2993*H2993,2)</f>
        <v>0</v>
      </c>
      <c r="K2993" s="239" t="s">
        <v>1</v>
      </c>
      <c r="L2993" s="43"/>
      <c r="M2993" s="244" t="s">
        <v>1</v>
      </c>
      <c r="N2993" s="245" t="s">
        <v>38</v>
      </c>
      <c r="O2993" s="86"/>
      <c r="P2993" s="246">
        <f>O2993*H2993</f>
        <v>0</v>
      </c>
      <c r="Q2993" s="246">
        <v>0</v>
      </c>
      <c r="R2993" s="246">
        <f>Q2993*H2993</f>
        <v>0</v>
      </c>
      <c r="S2993" s="246">
        <v>0</v>
      </c>
      <c r="T2993" s="247">
        <f>S2993*H2993</f>
        <v>0</v>
      </c>
      <c r="AR2993" s="248" t="s">
        <v>230</v>
      </c>
      <c r="AT2993" s="248" t="s">
        <v>141</v>
      </c>
      <c r="AU2993" s="248" t="s">
        <v>83</v>
      </c>
      <c r="AY2993" s="17" t="s">
        <v>139</v>
      </c>
      <c r="BE2993" s="249">
        <f>IF(N2993="základní",J2993,0)</f>
        <v>0</v>
      </c>
      <c r="BF2993" s="249">
        <f>IF(N2993="snížená",J2993,0)</f>
        <v>0</v>
      </c>
      <c r="BG2993" s="249">
        <f>IF(N2993="zákl. přenesená",J2993,0)</f>
        <v>0</v>
      </c>
      <c r="BH2993" s="249">
        <f>IF(N2993="sníž. přenesená",J2993,0)</f>
        <v>0</v>
      </c>
      <c r="BI2993" s="249">
        <f>IF(N2993="nulová",J2993,0)</f>
        <v>0</v>
      </c>
      <c r="BJ2993" s="17" t="s">
        <v>81</v>
      </c>
      <c r="BK2993" s="249">
        <f>ROUND(I2993*H2993,2)</f>
        <v>0</v>
      </c>
      <c r="BL2993" s="17" t="s">
        <v>230</v>
      </c>
      <c r="BM2993" s="248" t="s">
        <v>4020</v>
      </c>
    </row>
    <row r="2994" spans="2:65" s="1" customFormat="1" ht="16.5" customHeight="1">
      <c r="B2994" s="38"/>
      <c r="C2994" s="237" t="s">
        <v>4021</v>
      </c>
      <c r="D2994" s="237" t="s">
        <v>141</v>
      </c>
      <c r="E2994" s="238" t="s">
        <v>4022</v>
      </c>
      <c r="F2994" s="239" t="s">
        <v>4023</v>
      </c>
      <c r="G2994" s="240" t="s">
        <v>177</v>
      </c>
      <c r="H2994" s="241">
        <v>24</v>
      </c>
      <c r="I2994" s="242"/>
      <c r="J2994" s="243">
        <f>ROUND(I2994*H2994,2)</f>
        <v>0</v>
      </c>
      <c r="K2994" s="239" t="s">
        <v>1</v>
      </c>
      <c r="L2994" s="43"/>
      <c r="M2994" s="244" t="s">
        <v>1</v>
      </c>
      <c r="N2994" s="245" t="s">
        <v>38</v>
      </c>
      <c r="O2994" s="86"/>
      <c r="P2994" s="246">
        <f>O2994*H2994</f>
        <v>0</v>
      </c>
      <c r="Q2994" s="246">
        <v>0</v>
      </c>
      <c r="R2994" s="246">
        <f>Q2994*H2994</f>
        <v>0</v>
      </c>
      <c r="S2994" s="246">
        <v>0</v>
      </c>
      <c r="T2994" s="247">
        <f>S2994*H2994</f>
        <v>0</v>
      </c>
      <c r="AR2994" s="248" t="s">
        <v>230</v>
      </c>
      <c r="AT2994" s="248" t="s">
        <v>141</v>
      </c>
      <c r="AU2994" s="248" t="s">
        <v>83</v>
      </c>
      <c r="AY2994" s="17" t="s">
        <v>139</v>
      </c>
      <c r="BE2994" s="249">
        <f>IF(N2994="základní",J2994,0)</f>
        <v>0</v>
      </c>
      <c r="BF2994" s="249">
        <f>IF(N2994="snížená",J2994,0)</f>
        <v>0</v>
      </c>
      <c r="BG2994" s="249">
        <f>IF(N2994="zákl. přenesená",J2994,0)</f>
        <v>0</v>
      </c>
      <c r="BH2994" s="249">
        <f>IF(N2994="sníž. přenesená",J2994,0)</f>
        <v>0</v>
      </c>
      <c r="BI2994" s="249">
        <f>IF(N2994="nulová",J2994,0)</f>
        <v>0</v>
      </c>
      <c r="BJ2994" s="17" t="s">
        <v>81</v>
      </c>
      <c r="BK2994" s="249">
        <f>ROUND(I2994*H2994,2)</f>
        <v>0</v>
      </c>
      <c r="BL2994" s="17" t="s">
        <v>230</v>
      </c>
      <c r="BM2994" s="248" t="s">
        <v>4024</v>
      </c>
    </row>
    <row r="2995" spans="2:65" s="1" customFormat="1" ht="24" customHeight="1">
      <c r="B2995" s="38"/>
      <c r="C2995" s="237" t="s">
        <v>4025</v>
      </c>
      <c r="D2995" s="237" t="s">
        <v>141</v>
      </c>
      <c r="E2995" s="238" t="s">
        <v>4026</v>
      </c>
      <c r="F2995" s="239" t="s">
        <v>4027</v>
      </c>
      <c r="G2995" s="240" t="s">
        <v>171</v>
      </c>
      <c r="H2995" s="241">
        <v>1128</v>
      </c>
      <c r="I2995" s="242"/>
      <c r="J2995" s="243">
        <f>ROUND(I2995*H2995,2)</f>
        <v>0</v>
      </c>
      <c r="K2995" s="239" t="s">
        <v>1</v>
      </c>
      <c r="L2995" s="43"/>
      <c r="M2995" s="244" t="s">
        <v>1</v>
      </c>
      <c r="N2995" s="245" t="s">
        <v>38</v>
      </c>
      <c r="O2995" s="86"/>
      <c r="P2995" s="246">
        <f>O2995*H2995</f>
        <v>0</v>
      </c>
      <c r="Q2995" s="246">
        <v>0</v>
      </c>
      <c r="R2995" s="246">
        <f>Q2995*H2995</f>
        <v>0</v>
      </c>
      <c r="S2995" s="246">
        <v>0</v>
      </c>
      <c r="T2995" s="247">
        <f>S2995*H2995</f>
        <v>0</v>
      </c>
      <c r="AR2995" s="248" t="s">
        <v>230</v>
      </c>
      <c r="AT2995" s="248" t="s">
        <v>141</v>
      </c>
      <c r="AU2995" s="248" t="s">
        <v>83</v>
      </c>
      <c r="AY2995" s="17" t="s">
        <v>139</v>
      </c>
      <c r="BE2995" s="249">
        <f>IF(N2995="základní",J2995,0)</f>
        <v>0</v>
      </c>
      <c r="BF2995" s="249">
        <f>IF(N2995="snížená",J2995,0)</f>
        <v>0</v>
      </c>
      <c r="BG2995" s="249">
        <f>IF(N2995="zákl. přenesená",J2995,0)</f>
        <v>0</v>
      </c>
      <c r="BH2995" s="249">
        <f>IF(N2995="sníž. přenesená",J2995,0)</f>
        <v>0</v>
      </c>
      <c r="BI2995" s="249">
        <f>IF(N2995="nulová",J2995,0)</f>
        <v>0</v>
      </c>
      <c r="BJ2995" s="17" t="s">
        <v>81</v>
      </c>
      <c r="BK2995" s="249">
        <f>ROUND(I2995*H2995,2)</f>
        <v>0</v>
      </c>
      <c r="BL2995" s="17" t="s">
        <v>230</v>
      </c>
      <c r="BM2995" s="248" t="s">
        <v>4028</v>
      </c>
    </row>
    <row r="2996" spans="2:65" s="1" customFormat="1" ht="24" customHeight="1">
      <c r="B2996" s="38"/>
      <c r="C2996" s="237" t="s">
        <v>4029</v>
      </c>
      <c r="D2996" s="237" t="s">
        <v>141</v>
      </c>
      <c r="E2996" s="238" t="s">
        <v>4030</v>
      </c>
      <c r="F2996" s="239" t="s">
        <v>4031</v>
      </c>
      <c r="G2996" s="240" t="s">
        <v>433</v>
      </c>
      <c r="H2996" s="241">
        <v>256</v>
      </c>
      <c r="I2996" s="242"/>
      <c r="J2996" s="243">
        <f>ROUND(I2996*H2996,2)</f>
        <v>0</v>
      </c>
      <c r="K2996" s="239" t="s">
        <v>1</v>
      </c>
      <c r="L2996" s="43"/>
      <c r="M2996" s="244" t="s">
        <v>1</v>
      </c>
      <c r="N2996" s="245" t="s">
        <v>38</v>
      </c>
      <c r="O2996" s="86"/>
      <c r="P2996" s="246">
        <f>O2996*H2996</f>
        <v>0</v>
      </c>
      <c r="Q2996" s="246">
        <v>0</v>
      </c>
      <c r="R2996" s="246">
        <f>Q2996*H2996</f>
        <v>0</v>
      </c>
      <c r="S2996" s="246">
        <v>0</v>
      </c>
      <c r="T2996" s="247">
        <f>S2996*H2996</f>
        <v>0</v>
      </c>
      <c r="AR2996" s="248" t="s">
        <v>230</v>
      </c>
      <c r="AT2996" s="248" t="s">
        <v>141</v>
      </c>
      <c r="AU2996" s="248" t="s">
        <v>83</v>
      </c>
      <c r="AY2996" s="17" t="s">
        <v>139</v>
      </c>
      <c r="BE2996" s="249">
        <f>IF(N2996="základní",J2996,0)</f>
        <v>0</v>
      </c>
      <c r="BF2996" s="249">
        <f>IF(N2996="snížená",J2996,0)</f>
        <v>0</v>
      </c>
      <c r="BG2996" s="249">
        <f>IF(N2996="zákl. přenesená",J2996,0)</f>
        <v>0</v>
      </c>
      <c r="BH2996" s="249">
        <f>IF(N2996="sníž. přenesená",J2996,0)</f>
        <v>0</v>
      </c>
      <c r="BI2996" s="249">
        <f>IF(N2996="nulová",J2996,0)</f>
        <v>0</v>
      </c>
      <c r="BJ2996" s="17" t="s">
        <v>81</v>
      </c>
      <c r="BK2996" s="249">
        <f>ROUND(I2996*H2996,2)</f>
        <v>0</v>
      </c>
      <c r="BL2996" s="17" t="s">
        <v>230</v>
      </c>
      <c r="BM2996" s="248" t="s">
        <v>4032</v>
      </c>
    </row>
    <row r="2997" spans="2:65" s="1" customFormat="1" ht="24" customHeight="1">
      <c r="B2997" s="38"/>
      <c r="C2997" s="237" t="s">
        <v>4033</v>
      </c>
      <c r="D2997" s="237" t="s">
        <v>141</v>
      </c>
      <c r="E2997" s="238" t="s">
        <v>4034</v>
      </c>
      <c r="F2997" s="239" t="s">
        <v>4035</v>
      </c>
      <c r="G2997" s="240" t="s">
        <v>171</v>
      </c>
      <c r="H2997" s="241">
        <v>256</v>
      </c>
      <c r="I2997" s="242"/>
      <c r="J2997" s="243">
        <f>ROUND(I2997*H2997,2)</f>
        <v>0</v>
      </c>
      <c r="K2997" s="239" t="s">
        <v>1</v>
      </c>
      <c r="L2997" s="43"/>
      <c r="M2997" s="244" t="s">
        <v>1</v>
      </c>
      <c r="N2997" s="245" t="s">
        <v>38</v>
      </c>
      <c r="O2997" s="86"/>
      <c r="P2997" s="246">
        <f>O2997*H2997</f>
        <v>0</v>
      </c>
      <c r="Q2997" s="246">
        <v>0</v>
      </c>
      <c r="R2997" s="246">
        <f>Q2997*H2997</f>
        <v>0</v>
      </c>
      <c r="S2997" s="246">
        <v>0</v>
      </c>
      <c r="T2997" s="247">
        <f>S2997*H2997</f>
        <v>0</v>
      </c>
      <c r="AR2997" s="248" t="s">
        <v>230</v>
      </c>
      <c r="AT2997" s="248" t="s">
        <v>141</v>
      </c>
      <c r="AU2997" s="248" t="s">
        <v>83</v>
      </c>
      <c r="AY2997" s="17" t="s">
        <v>139</v>
      </c>
      <c r="BE2997" s="249">
        <f>IF(N2997="základní",J2997,0)</f>
        <v>0</v>
      </c>
      <c r="BF2997" s="249">
        <f>IF(N2997="snížená",J2997,0)</f>
        <v>0</v>
      </c>
      <c r="BG2997" s="249">
        <f>IF(N2997="zákl. přenesená",J2997,0)</f>
        <v>0</v>
      </c>
      <c r="BH2997" s="249">
        <f>IF(N2997="sníž. přenesená",J2997,0)</f>
        <v>0</v>
      </c>
      <c r="BI2997" s="249">
        <f>IF(N2997="nulová",J2997,0)</f>
        <v>0</v>
      </c>
      <c r="BJ2997" s="17" t="s">
        <v>81</v>
      </c>
      <c r="BK2997" s="249">
        <f>ROUND(I2997*H2997,2)</f>
        <v>0</v>
      </c>
      <c r="BL2997" s="17" t="s">
        <v>230</v>
      </c>
      <c r="BM2997" s="248" t="s">
        <v>4036</v>
      </c>
    </row>
    <row r="2998" spans="2:65" s="1" customFormat="1" ht="24" customHeight="1">
      <c r="B2998" s="38"/>
      <c r="C2998" s="237" t="s">
        <v>4037</v>
      </c>
      <c r="D2998" s="237" t="s">
        <v>141</v>
      </c>
      <c r="E2998" s="238" t="s">
        <v>4038</v>
      </c>
      <c r="F2998" s="239" t="s">
        <v>4039</v>
      </c>
      <c r="G2998" s="240" t="s">
        <v>171</v>
      </c>
      <c r="H2998" s="241">
        <v>50</v>
      </c>
      <c r="I2998" s="242"/>
      <c r="J2998" s="243">
        <f>ROUND(I2998*H2998,2)</f>
        <v>0</v>
      </c>
      <c r="K2998" s="239" t="s">
        <v>1</v>
      </c>
      <c r="L2998" s="43"/>
      <c r="M2998" s="244" t="s">
        <v>1</v>
      </c>
      <c r="N2998" s="245" t="s">
        <v>38</v>
      </c>
      <c r="O2998" s="86"/>
      <c r="P2998" s="246">
        <f>O2998*H2998</f>
        <v>0</v>
      </c>
      <c r="Q2998" s="246">
        <v>0</v>
      </c>
      <c r="R2998" s="246">
        <f>Q2998*H2998</f>
        <v>0</v>
      </c>
      <c r="S2998" s="246">
        <v>0</v>
      </c>
      <c r="T2998" s="247">
        <f>S2998*H2998</f>
        <v>0</v>
      </c>
      <c r="AR2998" s="248" t="s">
        <v>230</v>
      </c>
      <c r="AT2998" s="248" t="s">
        <v>141</v>
      </c>
      <c r="AU2998" s="248" t="s">
        <v>83</v>
      </c>
      <c r="AY2998" s="17" t="s">
        <v>139</v>
      </c>
      <c r="BE2998" s="249">
        <f>IF(N2998="základní",J2998,0)</f>
        <v>0</v>
      </c>
      <c r="BF2998" s="249">
        <f>IF(N2998="snížená",J2998,0)</f>
        <v>0</v>
      </c>
      <c r="BG2998" s="249">
        <f>IF(N2998="zákl. přenesená",J2998,0)</f>
        <v>0</v>
      </c>
      <c r="BH2998" s="249">
        <f>IF(N2998="sníž. přenesená",J2998,0)</f>
        <v>0</v>
      </c>
      <c r="BI2998" s="249">
        <f>IF(N2998="nulová",J2998,0)</f>
        <v>0</v>
      </c>
      <c r="BJ2998" s="17" t="s">
        <v>81</v>
      </c>
      <c r="BK2998" s="249">
        <f>ROUND(I2998*H2998,2)</f>
        <v>0</v>
      </c>
      <c r="BL2998" s="17" t="s">
        <v>230</v>
      </c>
      <c r="BM2998" s="248" t="s">
        <v>4040</v>
      </c>
    </row>
    <row r="2999" spans="2:65" s="1" customFormat="1" ht="16.5" customHeight="1">
      <c r="B2999" s="38"/>
      <c r="C2999" s="237" t="s">
        <v>4041</v>
      </c>
      <c r="D2999" s="237" t="s">
        <v>141</v>
      </c>
      <c r="E2999" s="238" t="s">
        <v>4042</v>
      </c>
      <c r="F2999" s="239" t="s">
        <v>4043</v>
      </c>
      <c r="G2999" s="240" t="s">
        <v>177</v>
      </c>
      <c r="H2999" s="241">
        <v>6</v>
      </c>
      <c r="I2999" s="242"/>
      <c r="J2999" s="243">
        <f>ROUND(I2999*H2999,2)</f>
        <v>0</v>
      </c>
      <c r="K2999" s="239" t="s">
        <v>1</v>
      </c>
      <c r="L2999" s="43"/>
      <c r="M2999" s="244" t="s">
        <v>1</v>
      </c>
      <c r="N2999" s="245" t="s">
        <v>38</v>
      </c>
      <c r="O2999" s="86"/>
      <c r="P2999" s="246">
        <f>O2999*H2999</f>
        <v>0</v>
      </c>
      <c r="Q2999" s="246">
        <v>0</v>
      </c>
      <c r="R2999" s="246">
        <f>Q2999*H2999</f>
        <v>0</v>
      </c>
      <c r="S2999" s="246">
        <v>0</v>
      </c>
      <c r="T2999" s="247">
        <f>S2999*H2999</f>
        <v>0</v>
      </c>
      <c r="AR2999" s="248" t="s">
        <v>230</v>
      </c>
      <c r="AT2999" s="248" t="s">
        <v>141</v>
      </c>
      <c r="AU2999" s="248" t="s">
        <v>83</v>
      </c>
      <c r="AY2999" s="17" t="s">
        <v>139</v>
      </c>
      <c r="BE2999" s="249">
        <f>IF(N2999="základní",J2999,0)</f>
        <v>0</v>
      </c>
      <c r="BF2999" s="249">
        <f>IF(N2999="snížená",J2999,0)</f>
        <v>0</v>
      </c>
      <c r="BG2999" s="249">
        <f>IF(N2999="zákl. přenesená",J2999,0)</f>
        <v>0</v>
      </c>
      <c r="BH2999" s="249">
        <f>IF(N2999="sníž. přenesená",J2999,0)</f>
        <v>0</v>
      </c>
      <c r="BI2999" s="249">
        <f>IF(N2999="nulová",J2999,0)</f>
        <v>0</v>
      </c>
      <c r="BJ2999" s="17" t="s">
        <v>81</v>
      </c>
      <c r="BK2999" s="249">
        <f>ROUND(I2999*H2999,2)</f>
        <v>0</v>
      </c>
      <c r="BL2999" s="17" t="s">
        <v>230</v>
      </c>
      <c r="BM2999" s="248" t="s">
        <v>4044</v>
      </c>
    </row>
    <row r="3000" spans="2:65" s="1" customFormat="1" ht="24" customHeight="1">
      <c r="B3000" s="38"/>
      <c r="C3000" s="237" t="s">
        <v>4045</v>
      </c>
      <c r="D3000" s="237" t="s">
        <v>141</v>
      </c>
      <c r="E3000" s="238" t="s">
        <v>4046</v>
      </c>
      <c r="F3000" s="239" t="s">
        <v>4047</v>
      </c>
      <c r="G3000" s="240" t="s">
        <v>177</v>
      </c>
      <c r="H3000" s="241">
        <v>3384</v>
      </c>
      <c r="I3000" s="242"/>
      <c r="J3000" s="243">
        <f>ROUND(I3000*H3000,2)</f>
        <v>0</v>
      </c>
      <c r="K3000" s="239" t="s">
        <v>1</v>
      </c>
      <c r="L3000" s="43"/>
      <c r="M3000" s="244" t="s">
        <v>1</v>
      </c>
      <c r="N3000" s="245" t="s">
        <v>38</v>
      </c>
      <c r="O3000" s="86"/>
      <c r="P3000" s="246">
        <f>O3000*H3000</f>
        <v>0</v>
      </c>
      <c r="Q3000" s="246">
        <v>0</v>
      </c>
      <c r="R3000" s="246">
        <f>Q3000*H3000</f>
        <v>0</v>
      </c>
      <c r="S3000" s="246">
        <v>0</v>
      </c>
      <c r="T3000" s="247">
        <f>S3000*H3000</f>
        <v>0</v>
      </c>
      <c r="AR3000" s="248" t="s">
        <v>230</v>
      </c>
      <c r="AT3000" s="248" t="s">
        <v>141</v>
      </c>
      <c r="AU3000" s="248" t="s">
        <v>83</v>
      </c>
      <c r="AY3000" s="17" t="s">
        <v>139</v>
      </c>
      <c r="BE3000" s="249">
        <f>IF(N3000="základní",J3000,0)</f>
        <v>0</v>
      </c>
      <c r="BF3000" s="249">
        <f>IF(N3000="snížená",J3000,0)</f>
        <v>0</v>
      </c>
      <c r="BG3000" s="249">
        <f>IF(N3000="zákl. přenesená",J3000,0)</f>
        <v>0</v>
      </c>
      <c r="BH3000" s="249">
        <f>IF(N3000="sníž. přenesená",J3000,0)</f>
        <v>0</v>
      </c>
      <c r="BI3000" s="249">
        <f>IF(N3000="nulová",J3000,0)</f>
        <v>0</v>
      </c>
      <c r="BJ3000" s="17" t="s">
        <v>81</v>
      </c>
      <c r="BK3000" s="249">
        <f>ROUND(I3000*H3000,2)</f>
        <v>0</v>
      </c>
      <c r="BL3000" s="17" t="s">
        <v>230</v>
      </c>
      <c r="BM3000" s="248" t="s">
        <v>4048</v>
      </c>
    </row>
    <row r="3001" spans="2:65" s="1" customFormat="1" ht="24" customHeight="1">
      <c r="B3001" s="38"/>
      <c r="C3001" s="237" t="s">
        <v>4049</v>
      </c>
      <c r="D3001" s="237" t="s">
        <v>141</v>
      </c>
      <c r="E3001" s="238" t="s">
        <v>4050</v>
      </c>
      <c r="F3001" s="239" t="s">
        <v>4051</v>
      </c>
      <c r="G3001" s="240" t="s">
        <v>177</v>
      </c>
      <c r="H3001" s="241">
        <v>3</v>
      </c>
      <c r="I3001" s="242"/>
      <c r="J3001" s="243">
        <f>ROUND(I3001*H3001,2)</f>
        <v>0</v>
      </c>
      <c r="K3001" s="239" t="s">
        <v>1</v>
      </c>
      <c r="L3001" s="43"/>
      <c r="M3001" s="244" t="s">
        <v>1</v>
      </c>
      <c r="N3001" s="245" t="s">
        <v>38</v>
      </c>
      <c r="O3001" s="86"/>
      <c r="P3001" s="246">
        <f>O3001*H3001</f>
        <v>0</v>
      </c>
      <c r="Q3001" s="246">
        <v>0</v>
      </c>
      <c r="R3001" s="246">
        <f>Q3001*H3001</f>
        <v>0</v>
      </c>
      <c r="S3001" s="246">
        <v>0</v>
      </c>
      <c r="T3001" s="247">
        <f>S3001*H3001</f>
        <v>0</v>
      </c>
      <c r="AR3001" s="248" t="s">
        <v>230</v>
      </c>
      <c r="AT3001" s="248" t="s">
        <v>141</v>
      </c>
      <c r="AU3001" s="248" t="s">
        <v>83</v>
      </c>
      <c r="AY3001" s="17" t="s">
        <v>139</v>
      </c>
      <c r="BE3001" s="249">
        <f>IF(N3001="základní",J3001,0)</f>
        <v>0</v>
      </c>
      <c r="BF3001" s="249">
        <f>IF(N3001="snížená",J3001,0)</f>
        <v>0</v>
      </c>
      <c r="BG3001" s="249">
        <f>IF(N3001="zákl. přenesená",J3001,0)</f>
        <v>0</v>
      </c>
      <c r="BH3001" s="249">
        <f>IF(N3001="sníž. přenesená",J3001,0)</f>
        <v>0</v>
      </c>
      <c r="BI3001" s="249">
        <f>IF(N3001="nulová",J3001,0)</f>
        <v>0</v>
      </c>
      <c r="BJ3001" s="17" t="s">
        <v>81</v>
      </c>
      <c r="BK3001" s="249">
        <f>ROUND(I3001*H3001,2)</f>
        <v>0</v>
      </c>
      <c r="BL3001" s="17" t="s">
        <v>230</v>
      </c>
      <c r="BM3001" s="248" t="s">
        <v>4052</v>
      </c>
    </row>
    <row r="3002" spans="2:65" s="1" customFormat="1" ht="24" customHeight="1">
      <c r="B3002" s="38"/>
      <c r="C3002" s="237" t="s">
        <v>4053</v>
      </c>
      <c r="D3002" s="237" t="s">
        <v>141</v>
      </c>
      <c r="E3002" s="238" t="s">
        <v>4054</v>
      </c>
      <c r="F3002" s="239" t="s">
        <v>4055</v>
      </c>
      <c r="G3002" s="240" t="s">
        <v>177</v>
      </c>
      <c r="H3002" s="241">
        <v>2</v>
      </c>
      <c r="I3002" s="242"/>
      <c r="J3002" s="243">
        <f>ROUND(I3002*H3002,2)</f>
        <v>0</v>
      </c>
      <c r="K3002" s="239" t="s">
        <v>1</v>
      </c>
      <c r="L3002" s="43"/>
      <c r="M3002" s="244" t="s">
        <v>1</v>
      </c>
      <c r="N3002" s="245" t="s">
        <v>38</v>
      </c>
      <c r="O3002" s="86"/>
      <c r="P3002" s="246">
        <f>O3002*H3002</f>
        <v>0</v>
      </c>
      <c r="Q3002" s="246">
        <v>0</v>
      </c>
      <c r="R3002" s="246">
        <f>Q3002*H3002</f>
        <v>0</v>
      </c>
      <c r="S3002" s="246">
        <v>0</v>
      </c>
      <c r="T3002" s="247">
        <f>S3002*H3002</f>
        <v>0</v>
      </c>
      <c r="AR3002" s="248" t="s">
        <v>230</v>
      </c>
      <c r="AT3002" s="248" t="s">
        <v>141</v>
      </c>
      <c r="AU3002" s="248" t="s">
        <v>83</v>
      </c>
      <c r="AY3002" s="17" t="s">
        <v>139</v>
      </c>
      <c r="BE3002" s="249">
        <f>IF(N3002="základní",J3002,0)</f>
        <v>0</v>
      </c>
      <c r="BF3002" s="249">
        <f>IF(N3002="snížená",J3002,0)</f>
        <v>0</v>
      </c>
      <c r="BG3002" s="249">
        <f>IF(N3002="zákl. přenesená",J3002,0)</f>
        <v>0</v>
      </c>
      <c r="BH3002" s="249">
        <f>IF(N3002="sníž. přenesená",J3002,0)</f>
        <v>0</v>
      </c>
      <c r="BI3002" s="249">
        <f>IF(N3002="nulová",J3002,0)</f>
        <v>0</v>
      </c>
      <c r="BJ3002" s="17" t="s">
        <v>81</v>
      </c>
      <c r="BK3002" s="249">
        <f>ROUND(I3002*H3002,2)</f>
        <v>0</v>
      </c>
      <c r="BL3002" s="17" t="s">
        <v>230</v>
      </c>
      <c r="BM3002" s="248" t="s">
        <v>4056</v>
      </c>
    </row>
    <row r="3003" spans="2:65" s="1" customFormat="1" ht="24" customHeight="1">
      <c r="B3003" s="38"/>
      <c r="C3003" s="237" t="s">
        <v>4057</v>
      </c>
      <c r="D3003" s="237" t="s">
        <v>141</v>
      </c>
      <c r="E3003" s="238" t="s">
        <v>4058</v>
      </c>
      <c r="F3003" s="239" t="s">
        <v>4059</v>
      </c>
      <c r="G3003" s="240" t="s">
        <v>177</v>
      </c>
      <c r="H3003" s="241">
        <v>8</v>
      </c>
      <c r="I3003" s="242"/>
      <c r="J3003" s="243">
        <f>ROUND(I3003*H3003,2)</f>
        <v>0</v>
      </c>
      <c r="K3003" s="239" t="s">
        <v>1</v>
      </c>
      <c r="L3003" s="43"/>
      <c r="M3003" s="244" t="s">
        <v>1</v>
      </c>
      <c r="N3003" s="245" t="s">
        <v>38</v>
      </c>
      <c r="O3003" s="86"/>
      <c r="P3003" s="246">
        <f>O3003*H3003</f>
        <v>0</v>
      </c>
      <c r="Q3003" s="246">
        <v>0</v>
      </c>
      <c r="R3003" s="246">
        <f>Q3003*H3003</f>
        <v>0</v>
      </c>
      <c r="S3003" s="246">
        <v>0</v>
      </c>
      <c r="T3003" s="247">
        <f>S3003*H3003</f>
        <v>0</v>
      </c>
      <c r="AR3003" s="248" t="s">
        <v>230</v>
      </c>
      <c r="AT3003" s="248" t="s">
        <v>141</v>
      </c>
      <c r="AU3003" s="248" t="s">
        <v>83</v>
      </c>
      <c r="AY3003" s="17" t="s">
        <v>139</v>
      </c>
      <c r="BE3003" s="249">
        <f>IF(N3003="základní",J3003,0)</f>
        <v>0</v>
      </c>
      <c r="BF3003" s="249">
        <f>IF(N3003="snížená",J3003,0)</f>
        <v>0</v>
      </c>
      <c r="BG3003" s="249">
        <f>IF(N3003="zákl. přenesená",J3003,0)</f>
        <v>0</v>
      </c>
      <c r="BH3003" s="249">
        <f>IF(N3003="sníž. přenesená",J3003,0)</f>
        <v>0</v>
      </c>
      <c r="BI3003" s="249">
        <f>IF(N3003="nulová",J3003,0)</f>
        <v>0</v>
      </c>
      <c r="BJ3003" s="17" t="s">
        <v>81</v>
      </c>
      <c r="BK3003" s="249">
        <f>ROUND(I3003*H3003,2)</f>
        <v>0</v>
      </c>
      <c r="BL3003" s="17" t="s">
        <v>230</v>
      </c>
      <c r="BM3003" s="248" t="s">
        <v>4060</v>
      </c>
    </row>
    <row r="3004" spans="2:65" s="1" customFormat="1" ht="24" customHeight="1">
      <c r="B3004" s="38"/>
      <c r="C3004" s="237" t="s">
        <v>4061</v>
      </c>
      <c r="D3004" s="237" t="s">
        <v>141</v>
      </c>
      <c r="E3004" s="238" t="s">
        <v>4062</v>
      </c>
      <c r="F3004" s="239" t="s">
        <v>4063</v>
      </c>
      <c r="G3004" s="240" t="s">
        <v>177</v>
      </c>
      <c r="H3004" s="241">
        <v>1</v>
      </c>
      <c r="I3004" s="242"/>
      <c r="J3004" s="243">
        <f>ROUND(I3004*H3004,2)</f>
        <v>0</v>
      </c>
      <c r="K3004" s="239" t="s">
        <v>145</v>
      </c>
      <c r="L3004" s="43"/>
      <c r="M3004" s="244" t="s">
        <v>1</v>
      </c>
      <c r="N3004" s="245" t="s">
        <v>38</v>
      </c>
      <c r="O3004" s="86"/>
      <c r="P3004" s="246">
        <f>O3004*H3004</f>
        <v>0</v>
      </c>
      <c r="Q3004" s="246">
        <v>0.0072</v>
      </c>
      <c r="R3004" s="246">
        <f>Q3004*H3004</f>
        <v>0.0072</v>
      </c>
      <c r="S3004" s="246">
        <v>0</v>
      </c>
      <c r="T3004" s="247">
        <f>S3004*H3004</f>
        <v>0</v>
      </c>
      <c r="AR3004" s="248" t="s">
        <v>230</v>
      </c>
      <c r="AT3004" s="248" t="s">
        <v>141</v>
      </c>
      <c r="AU3004" s="248" t="s">
        <v>83</v>
      </c>
      <c r="AY3004" s="17" t="s">
        <v>139</v>
      </c>
      <c r="BE3004" s="249">
        <f>IF(N3004="základní",J3004,0)</f>
        <v>0</v>
      </c>
      <c r="BF3004" s="249">
        <f>IF(N3004="snížená",J3004,0)</f>
        <v>0</v>
      </c>
      <c r="BG3004" s="249">
        <f>IF(N3004="zákl. přenesená",J3004,0)</f>
        <v>0</v>
      </c>
      <c r="BH3004" s="249">
        <f>IF(N3004="sníž. přenesená",J3004,0)</f>
        <v>0</v>
      </c>
      <c r="BI3004" s="249">
        <f>IF(N3004="nulová",J3004,0)</f>
        <v>0</v>
      </c>
      <c r="BJ3004" s="17" t="s">
        <v>81</v>
      </c>
      <c r="BK3004" s="249">
        <f>ROUND(I3004*H3004,2)</f>
        <v>0</v>
      </c>
      <c r="BL3004" s="17" t="s">
        <v>230</v>
      </c>
      <c r="BM3004" s="248" t="s">
        <v>4064</v>
      </c>
    </row>
    <row r="3005" spans="2:65" s="1" customFormat="1" ht="24" customHeight="1">
      <c r="B3005" s="38"/>
      <c r="C3005" s="237" t="s">
        <v>4065</v>
      </c>
      <c r="D3005" s="237" t="s">
        <v>141</v>
      </c>
      <c r="E3005" s="238" t="s">
        <v>4066</v>
      </c>
      <c r="F3005" s="239" t="s">
        <v>4067</v>
      </c>
      <c r="G3005" s="240" t="s">
        <v>177</v>
      </c>
      <c r="H3005" s="241">
        <v>2</v>
      </c>
      <c r="I3005" s="242"/>
      <c r="J3005" s="243">
        <f>ROUND(I3005*H3005,2)</f>
        <v>0</v>
      </c>
      <c r="K3005" s="239" t="s">
        <v>145</v>
      </c>
      <c r="L3005" s="43"/>
      <c r="M3005" s="244" t="s">
        <v>1</v>
      </c>
      <c r="N3005" s="245" t="s">
        <v>38</v>
      </c>
      <c r="O3005" s="86"/>
      <c r="P3005" s="246">
        <f>O3005*H3005</f>
        <v>0</v>
      </c>
      <c r="Q3005" s="246">
        <v>0.0084</v>
      </c>
      <c r="R3005" s="246">
        <f>Q3005*H3005</f>
        <v>0.0168</v>
      </c>
      <c r="S3005" s="246">
        <v>0</v>
      </c>
      <c r="T3005" s="247">
        <f>S3005*H3005</f>
        <v>0</v>
      </c>
      <c r="AR3005" s="248" t="s">
        <v>230</v>
      </c>
      <c r="AT3005" s="248" t="s">
        <v>141</v>
      </c>
      <c r="AU3005" s="248" t="s">
        <v>83</v>
      </c>
      <c r="AY3005" s="17" t="s">
        <v>139</v>
      </c>
      <c r="BE3005" s="249">
        <f>IF(N3005="základní",J3005,0)</f>
        <v>0</v>
      </c>
      <c r="BF3005" s="249">
        <f>IF(N3005="snížená",J3005,0)</f>
        <v>0</v>
      </c>
      <c r="BG3005" s="249">
        <f>IF(N3005="zákl. přenesená",J3005,0)</f>
        <v>0</v>
      </c>
      <c r="BH3005" s="249">
        <f>IF(N3005="sníž. přenesená",J3005,0)</f>
        <v>0</v>
      </c>
      <c r="BI3005" s="249">
        <f>IF(N3005="nulová",J3005,0)</f>
        <v>0</v>
      </c>
      <c r="BJ3005" s="17" t="s">
        <v>81</v>
      </c>
      <c r="BK3005" s="249">
        <f>ROUND(I3005*H3005,2)</f>
        <v>0</v>
      </c>
      <c r="BL3005" s="17" t="s">
        <v>230</v>
      </c>
      <c r="BM3005" s="248" t="s">
        <v>4068</v>
      </c>
    </row>
    <row r="3006" spans="2:65" s="1" customFormat="1" ht="24" customHeight="1">
      <c r="B3006" s="38"/>
      <c r="C3006" s="237" t="s">
        <v>4069</v>
      </c>
      <c r="D3006" s="237" t="s">
        <v>141</v>
      </c>
      <c r="E3006" s="238" t="s">
        <v>4070</v>
      </c>
      <c r="F3006" s="239" t="s">
        <v>4071</v>
      </c>
      <c r="G3006" s="240" t="s">
        <v>177</v>
      </c>
      <c r="H3006" s="241">
        <v>3</v>
      </c>
      <c r="I3006" s="242"/>
      <c r="J3006" s="243">
        <f>ROUND(I3006*H3006,2)</f>
        <v>0</v>
      </c>
      <c r="K3006" s="239" t="s">
        <v>145</v>
      </c>
      <c r="L3006" s="43"/>
      <c r="M3006" s="244" t="s">
        <v>1</v>
      </c>
      <c r="N3006" s="245" t="s">
        <v>38</v>
      </c>
      <c r="O3006" s="86"/>
      <c r="P3006" s="246">
        <f>O3006*H3006</f>
        <v>0</v>
      </c>
      <c r="Q3006" s="246">
        <v>0.00964</v>
      </c>
      <c r="R3006" s="246">
        <f>Q3006*H3006</f>
        <v>0.028919999999999998</v>
      </c>
      <c r="S3006" s="246">
        <v>0</v>
      </c>
      <c r="T3006" s="247">
        <f>S3006*H3006</f>
        <v>0</v>
      </c>
      <c r="AR3006" s="248" t="s">
        <v>230</v>
      </c>
      <c r="AT3006" s="248" t="s">
        <v>141</v>
      </c>
      <c r="AU3006" s="248" t="s">
        <v>83</v>
      </c>
      <c r="AY3006" s="17" t="s">
        <v>139</v>
      </c>
      <c r="BE3006" s="249">
        <f>IF(N3006="základní",J3006,0)</f>
        <v>0</v>
      </c>
      <c r="BF3006" s="249">
        <f>IF(N3006="snížená",J3006,0)</f>
        <v>0</v>
      </c>
      <c r="BG3006" s="249">
        <f>IF(N3006="zákl. přenesená",J3006,0)</f>
        <v>0</v>
      </c>
      <c r="BH3006" s="249">
        <f>IF(N3006="sníž. přenesená",J3006,0)</f>
        <v>0</v>
      </c>
      <c r="BI3006" s="249">
        <f>IF(N3006="nulová",J3006,0)</f>
        <v>0</v>
      </c>
      <c r="BJ3006" s="17" t="s">
        <v>81</v>
      </c>
      <c r="BK3006" s="249">
        <f>ROUND(I3006*H3006,2)</f>
        <v>0</v>
      </c>
      <c r="BL3006" s="17" t="s">
        <v>230</v>
      </c>
      <c r="BM3006" s="248" t="s">
        <v>4072</v>
      </c>
    </row>
    <row r="3007" spans="2:65" s="1" customFormat="1" ht="24" customHeight="1">
      <c r="B3007" s="38"/>
      <c r="C3007" s="237" t="s">
        <v>4073</v>
      </c>
      <c r="D3007" s="237" t="s">
        <v>141</v>
      </c>
      <c r="E3007" s="238" t="s">
        <v>4074</v>
      </c>
      <c r="F3007" s="239" t="s">
        <v>4075</v>
      </c>
      <c r="G3007" s="240" t="s">
        <v>177</v>
      </c>
      <c r="H3007" s="241">
        <v>1</v>
      </c>
      <c r="I3007" s="242"/>
      <c r="J3007" s="243">
        <f>ROUND(I3007*H3007,2)</f>
        <v>0</v>
      </c>
      <c r="K3007" s="239" t="s">
        <v>145</v>
      </c>
      <c r="L3007" s="43"/>
      <c r="M3007" s="244" t="s">
        <v>1</v>
      </c>
      <c r="N3007" s="245" t="s">
        <v>38</v>
      </c>
      <c r="O3007" s="86"/>
      <c r="P3007" s="246">
        <f>O3007*H3007</f>
        <v>0</v>
      </c>
      <c r="Q3007" s="246">
        <v>0.01088</v>
      </c>
      <c r="R3007" s="246">
        <f>Q3007*H3007</f>
        <v>0.01088</v>
      </c>
      <c r="S3007" s="246">
        <v>0</v>
      </c>
      <c r="T3007" s="247">
        <f>S3007*H3007</f>
        <v>0</v>
      </c>
      <c r="AR3007" s="248" t="s">
        <v>230</v>
      </c>
      <c r="AT3007" s="248" t="s">
        <v>141</v>
      </c>
      <c r="AU3007" s="248" t="s">
        <v>83</v>
      </c>
      <c r="AY3007" s="17" t="s">
        <v>139</v>
      </c>
      <c r="BE3007" s="249">
        <f>IF(N3007="základní",J3007,0)</f>
        <v>0</v>
      </c>
      <c r="BF3007" s="249">
        <f>IF(N3007="snížená",J3007,0)</f>
        <v>0</v>
      </c>
      <c r="BG3007" s="249">
        <f>IF(N3007="zákl. přenesená",J3007,0)</f>
        <v>0</v>
      </c>
      <c r="BH3007" s="249">
        <f>IF(N3007="sníž. přenesená",J3007,0)</f>
        <v>0</v>
      </c>
      <c r="BI3007" s="249">
        <f>IF(N3007="nulová",J3007,0)</f>
        <v>0</v>
      </c>
      <c r="BJ3007" s="17" t="s">
        <v>81</v>
      </c>
      <c r="BK3007" s="249">
        <f>ROUND(I3007*H3007,2)</f>
        <v>0</v>
      </c>
      <c r="BL3007" s="17" t="s">
        <v>230</v>
      </c>
      <c r="BM3007" s="248" t="s">
        <v>4076</v>
      </c>
    </row>
    <row r="3008" spans="2:65" s="1" customFormat="1" ht="24" customHeight="1">
      <c r="B3008" s="38"/>
      <c r="C3008" s="237" t="s">
        <v>4077</v>
      </c>
      <c r="D3008" s="237" t="s">
        <v>141</v>
      </c>
      <c r="E3008" s="238" t="s">
        <v>4078</v>
      </c>
      <c r="F3008" s="239" t="s">
        <v>4079</v>
      </c>
      <c r="G3008" s="240" t="s">
        <v>177</v>
      </c>
      <c r="H3008" s="241">
        <v>3</v>
      </c>
      <c r="I3008" s="242"/>
      <c r="J3008" s="243">
        <f>ROUND(I3008*H3008,2)</f>
        <v>0</v>
      </c>
      <c r="K3008" s="239" t="s">
        <v>145</v>
      </c>
      <c r="L3008" s="43"/>
      <c r="M3008" s="244" t="s">
        <v>1</v>
      </c>
      <c r="N3008" s="245" t="s">
        <v>38</v>
      </c>
      <c r="O3008" s="86"/>
      <c r="P3008" s="246">
        <f>O3008*H3008</f>
        <v>0</v>
      </c>
      <c r="Q3008" s="246">
        <v>0.01245</v>
      </c>
      <c r="R3008" s="246">
        <f>Q3008*H3008</f>
        <v>0.037349999999999994</v>
      </c>
      <c r="S3008" s="246">
        <v>0</v>
      </c>
      <c r="T3008" s="247">
        <f>S3008*H3008</f>
        <v>0</v>
      </c>
      <c r="AR3008" s="248" t="s">
        <v>230</v>
      </c>
      <c r="AT3008" s="248" t="s">
        <v>141</v>
      </c>
      <c r="AU3008" s="248" t="s">
        <v>83</v>
      </c>
      <c r="AY3008" s="17" t="s">
        <v>139</v>
      </c>
      <c r="BE3008" s="249">
        <f>IF(N3008="základní",J3008,0)</f>
        <v>0</v>
      </c>
      <c r="BF3008" s="249">
        <f>IF(N3008="snížená",J3008,0)</f>
        <v>0</v>
      </c>
      <c r="BG3008" s="249">
        <f>IF(N3008="zákl. přenesená",J3008,0)</f>
        <v>0</v>
      </c>
      <c r="BH3008" s="249">
        <f>IF(N3008="sníž. přenesená",J3008,0)</f>
        <v>0</v>
      </c>
      <c r="BI3008" s="249">
        <f>IF(N3008="nulová",J3008,0)</f>
        <v>0</v>
      </c>
      <c r="BJ3008" s="17" t="s">
        <v>81</v>
      </c>
      <c r="BK3008" s="249">
        <f>ROUND(I3008*H3008,2)</f>
        <v>0</v>
      </c>
      <c r="BL3008" s="17" t="s">
        <v>230</v>
      </c>
      <c r="BM3008" s="248" t="s">
        <v>4080</v>
      </c>
    </row>
    <row r="3009" spans="2:65" s="1" customFormat="1" ht="24" customHeight="1">
      <c r="B3009" s="38"/>
      <c r="C3009" s="237" t="s">
        <v>4081</v>
      </c>
      <c r="D3009" s="237" t="s">
        <v>141</v>
      </c>
      <c r="E3009" s="238" t="s">
        <v>4082</v>
      </c>
      <c r="F3009" s="239" t="s">
        <v>4083</v>
      </c>
      <c r="G3009" s="240" t="s">
        <v>177</v>
      </c>
      <c r="H3009" s="241">
        <v>4</v>
      </c>
      <c r="I3009" s="242"/>
      <c r="J3009" s="243">
        <f>ROUND(I3009*H3009,2)</f>
        <v>0</v>
      </c>
      <c r="K3009" s="239" t="s">
        <v>145</v>
      </c>
      <c r="L3009" s="43"/>
      <c r="M3009" s="244" t="s">
        <v>1</v>
      </c>
      <c r="N3009" s="245" t="s">
        <v>38</v>
      </c>
      <c r="O3009" s="86"/>
      <c r="P3009" s="246">
        <f>O3009*H3009</f>
        <v>0</v>
      </c>
      <c r="Q3009" s="246">
        <v>0.0145</v>
      </c>
      <c r="R3009" s="246">
        <f>Q3009*H3009</f>
        <v>0.058</v>
      </c>
      <c r="S3009" s="246">
        <v>0</v>
      </c>
      <c r="T3009" s="247">
        <f>S3009*H3009</f>
        <v>0</v>
      </c>
      <c r="AR3009" s="248" t="s">
        <v>230</v>
      </c>
      <c r="AT3009" s="248" t="s">
        <v>141</v>
      </c>
      <c r="AU3009" s="248" t="s">
        <v>83</v>
      </c>
      <c r="AY3009" s="17" t="s">
        <v>139</v>
      </c>
      <c r="BE3009" s="249">
        <f>IF(N3009="základní",J3009,0)</f>
        <v>0</v>
      </c>
      <c r="BF3009" s="249">
        <f>IF(N3009="snížená",J3009,0)</f>
        <v>0</v>
      </c>
      <c r="BG3009" s="249">
        <f>IF(N3009="zákl. přenesená",J3009,0)</f>
        <v>0</v>
      </c>
      <c r="BH3009" s="249">
        <f>IF(N3009="sníž. přenesená",J3009,0)</f>
        <v>0</v>
      </c>
      <c r="BI3009" s="249">
        <f>IF(N3009="nulová",J3009,0)</f>
        <v>0</v>
      </c>
      <c r="BJ3009" s="17" t="s">
        <v>81</v>
      </c>
      <c r="BK3009" s="249">
        <f>ROUND(I3009*H3009,2)</f>
        <v>0</v>
      </c>
      <c r="BL3009" s="17" t="s">
        <v>230</v>
      </c>
      <c r="BM3009" s="248" t="s">
        <v>4084</v>
      </c>
    </row>
    <row r="3010" spans="2:65" s="1" customFormat="1" ht="24" customHeight="1">
      <c r="B3010" s="38"/>
      <c r="C3010" s="237" t="s">
        <v>4085</v>
      </c>
      <c r="D3010" s="237" t="s">
        <v>141</v>
      </c>
      <c r="E3010" s="238" t="s">
        <v>4086</v>
      </c>
      <c r="F3010" s="239" t="s">
        <v>4087</v>
      </c>
      <c r="G3010" s="240" t="s">
        <v>177</v>
      </c>
      <c r="H3010" s="241">
        <v>3</v>
      </c>
      <c r="I3010" s="242"/>
      <c r="J3010" s="243">
        <f>ROUND(I3010*H3010,2)</f>
        <v>0</v>
      </c>
      <c r="K3010" s="239" t="s">
        <v>145</v>
      </c>
      <c r="L3010" s="43"/>
      <c r="M3010" s="244" t="s">
        <v>1</v>
      </c>
      <c r="N3010" s="245" t="s">
        <v>38</v>
      </c>
      <c r="O3010" s="86"/>
      <c r="P3010" s="246">
        <f>O3010*H3010</f>
        <v>0</v>
      </c>
      <c r="Q3010" s="246">
        <v>0.01655</v>
      </c>
      <c r="R3010" s="246">
        <f>Q3010*H3010</f>
        <v>0.04965</v>
      </c>
      <c r="S3010" s="246">
        <v>0</v>
      </c>
      <c r="T3010" s="247">
        <f>S3010*H3010</f>
        <v>0</v>
      </c>
      <c r="AR3010" s="248" t="s">
        <v>230</v>
      </c>
      <c r="AT3010" s="248" t="s">
        <v>141</v>
      </c>
      <c r="AU3010" s="248" t="s">
        <v>83</v>
      </c>
      <c r="AY3010" s="17" t="s">
        <v>139</v>
      </c>
      <c r="BE3010" s="249">
        <f>IF(N3010="základní",J3010,0)</f>
        <v>0</v>
      </c>
      <c r="BF3010" s="249">
        <f>IF(N3010="snížená",J3010,0)</f>
        <v>0</v>
      </c>
      <c r="BG3010" s="249">
        <f>IF(N3010="zákl. přenesená",J3010,0)</f>
        <v>0</v>
      </c>
      <c r="BH3010" s="249">
        <f>IF(N3010="sníž. přenesená",J3010,0)</f>
        <v>0</v>
      </c>
      <c r="BI3010" s="249">
        <f>IF(N3010="nulová",J3010,0)</f>
        <v>0</v>
      </c>
      <c r="BJ3010" s="17" t="s">
        <v>81</v>
      </c>
      <c r="BK3010" s="249">
        <f>ROUND(I3010*H3010,2)</f>
        <v>0</v>
      </c>
      <c r="BL3010" s="17" t="s">
        <v>230</v>
      </c>
      <c r="BM3010" s="248" t="s">
        <v>4088</v>
      </c>
    </row>
    <row r="3011" spans="2:65" s="1" customFormat="1" ht="24" customHeight="1">
      <c r="B3011" s="38"/>
      <c r="C3011" s="237" t="s">
        <v>4089</v>
      </c>
      <c r="D3011" s="237" t="s">
        <v>141</v>
      </c>
      <c r="E3011" s="238" t="s">
        <v>4090</v>
      </c>
      <c r="F3011" s="239" t="s">
        <v>4091</v>
      </c>
      <c r="G3011" s="240" t="s">
        <v>177</v>
      </c>
      <c r="H3011" s="241">
        <v>6</v>
      </c>
      <c r="I3011" s="242"/>
      <c r="J3011" s="243">
        <f>ROUND(I3011*H3011,2)</f>
        <v>0</v>
      </c>
      <c r="K3011" s="239" t="s">
        <v>145</v>
      </c>
      <c r="L3011" s="43"/>
      <c r="M3011" s="244" t="s">
        <v>1</v>
      </c>
      <c r="N3011" s="245" t="s">
        <v>38</v>
      </c>
      <c r="O3011" s="86"/>
      <c r="P3011" s="246">
        <f>O3011*H3011</f>
        <v>0</v>
      </c>
      <c r="Q3011" s="246">
        <v>0.0186</v>
      </c>
      <c r="R3011" s="246">
        <f>Q3011*H3011</f>
        <v>0.11159999999999999</v>
      </c>
      <c r="S3011" s="246">
        <v>0</v>
      </c>
      <c r="T3011" s="247">
        <f>S3011*H3011</f>
        <v>0</v>
      </c>
      <c r="AR3011" s="248" t="s">
        <v>230</v>
      </c>
      <c r="AT3011" s="248" t="s">
        <v>141</v>
      </c>
      <c r="AU3011" s="248" t="s">
        <v>83</v>
      </c>
      <c r="AY3011" s="17" t="s">
        <v>139</v>
      </c>
      <c r="BE3011" s="249">
        <f>IF(N3011="základní",J3011,0)</f>
        <v>0</v>
      </c>
      <c r="BF3011" s="249">
        <f>IF(N3011="snížená",J3011,0)</f>
        <v>0</v>
      </c>
      <c r="BG3011" s="249">
        <f>IF(N3011="zákl. přenesená",J3011,0)</f>
        <v>0</v>
      </c>
      <c r="BH3011" s="249">
        <f>IF(N3011="sníž. přenesená",J3011,0)</f>
        <v>0</v>
      </c>
      <c r="BI3011" s="249">
        <f>IF(N3011="nulová",J3011,0)</f>
        <v>0</v>
      </c>
      <c r="BJ3011" s="17" t="s">
        <v>81</v>
      </c>
      <c r="BK3011" s="249">
        <f>ROUND(I3011*H3011,2)</f>
        <v>0</v>
      </c>
      <c r="BL3011" s="17" t="s">
        <v>230</v>
      </c>
      <c r="BM3011" s="248" t="s">
        <v>4092</v>
      </c>
    </row>
    <row r="3012" spans="2:65" s="1" customFormat="1" ht="24" customHeight="1">
      <c r="B3012" s="38"/>
      <c r="C3012" s="237" t="s">
        <v>4093</v>
      </c>
      <c r="D3012" s="237" t="s">
        <v>141</v>
      </c>
      <c r="E3012" s="238" t="s">
        <v>4094</v>
      </c>
      <c r="F3012" s="239" t="s">
        <v>4095</v>
      </c>
      <c r="G3012" s="240" t="s">
        <v>177</v>
      </c>
      <c r="H3012" s="241">
        <v>6</v>
      </c>
      <c r="I3012" s="242"/>
      <c r="J3012" s="243">
        <f>ROUND(I3012*H3012,2)</f>
        <v>0</v>
      </c>
      <c r="K3012" s="239" t="s">
        <v>145</v>
      </c>
      <c r="L3012" s="43"/>
      <c r="M3012" s="244" t="s">
        <v>1</v>
      </c>
      <c r="N3012" s="245" t="s">
        <v>38</v>
      </c>
      <c r="O3012" s="86"/>
      <c r="P3012" s="246">
        <f>O3012*H3012</f>
        <v>0</v>
      </c>
      <c r="Q3012" s="246">
        <v>0.02065</v>
      </c>
      <c r="R3012" s="246">
        <f>Q3012*H3012</f>
        <v>0.12390000000000001</v>
      </c>
      <c r="S3012" s="246">
        <v>0</v>
      </c>
      <c r="T3012" s="247">
        <f>S3012*H3012</f>
        <v>0</v>
      </c>
      <c r="AR3012" s="248" t="s">
        <v>230</v>
      </c>
      <c r="AT3012" s="248" t="s">
        <v>141</v>
      </c>
      <c r="AU3012" s="248" t="s">
        <v>83</v>
      </c>
      <c r="AY3012" s="17" t="s">
        <v>139</v>
      </c>
      <c r="BE3012" s="249">
        <f>IF(N3012="základní",J3012,0)</f>
        <v>0</v>
      </c>
      <c r="BF3012" s="249">
        <f>IF(N3012="snížená",J3012,0)</f>
        <v>0</v>
      </c>
      <c r="BG3012" s="249">
        <f>IF(N3012="zákl. přenesená",J3012,0)</f>
        <v>0</v>
      </c>
      <c r="BH3012" s="249">
        <f>IF(N3012="sníž. přenesená",J3012,0)</f>
        <v>0</v>
      </c>
      <c r="BI3012" s="249">
        <f>IF(N3012="nulová",J3012,0)</f>
        <v>0</v>
      </c>
      <c r="BJ3012" s="17" t="s">
        <v>81</v>
      </c>
      <c r="BK3012" s="249">
        <f>ROUND(I3012*H3012,2)</f>
        <v>0</v>
      </c>
      <c r="BL3012" s="17" t="s">
        <v>230</v>
      </c>
      <c r="BM3012" s="248" t="s">
        <v>4096</v>
      </c>
    </row>
    <row r="3013" spans="2:65" s="1" customFormat="1" ht="24" customHeight="1">
      <c r="B3013" s="38"/>
      <c r="C3013" s="237" t="s">
        <v>4097</v>
      </c>
      <c r="D3013" s="237" t="s">
        <v>141</v>
      </c>
      <c r="E3013" s="238" t="s">
        <v>4098</v>
      </c>
      <c r="F3013" s="239" t="s">
        <v>4099</v>
      </c>
      <c r="G3013" s="240" t="s">
        <v>177</v>
      </c>
      <c r="H3013" s="241">
        <v>2</v>
      </c>
      <c r="I3013" s="242"/>
      <c r="J3013" s="243">
        <f>ROUND(I3013*H3013,2)</f>
        <v>0</v>
      </c>
      <c r="K3013" s="239" t="s">
        <v>145</v>
      </c>
      <c r="L3013" s="43"/>
      <c r="M3013" s="244" t="s">
        <v>1</v>
      </c>
      <c r="N3013" s="245" t="s">
        <v>38</v>
      </c>
      <c r="O3013" s="86"/>
      <c r="P3013" s="246">
        <f>O3013*H3013</f>
        <v>0</v>
      </c>
      <c r="Q3013" s="246">
        <v>0.0227</v>
      </c>
      <c r="R3013" s="246">
        <f>Q3013*H3013</f>
        <v>0.0454</v>
      </c>
      <c r="S3013" s="246">
        <v>0</v>
      </c>
      <c r="T3013" s="247">
        <f>S3013*H3013</f>
        <v>0</v>
      </c>
      <c r="AR3013" s="248" t="s">
        <v>230</v>
      </c>
      <c r="AT3013" s="248" t="s">
        <v>141</v>
      </c>
      <c r="AU3013" s="248" t="s">
        <v>83</v>
      </c>
      <c r="AY3013" s="17" t="s">
        <v>139</v>
      </c>
      <c r="BE3013" s="249">
        <f>IF(N3013="základní",J3013,0)</f>
        <v>0</v>
      </c>
      <c r="BF3013" s="249">
        <f>IF(N3013="snížená",J3013,0)</f>
        <v>0</v>
      </c>
      <c r="BG3013" s="249">
        <f>IF(N3013="zákl. přenesená",J3013,0)</f>
        <v>0</v>
      </c>
      <c r="BH3013" s="249">
        <f>IF(N3013="sníž. přenesená",J3013,0)</f>
        <v>0</v>
      </c>
      <c r="BI3013" s="249">
        <f>IF(N3013="nulová",J3013,0)</f>
        <v>0</v>
      </c>
      <c r="BJ3013" s="17" t="s">
        <v>81</v>
      </c>
      <c r="BK3013" s="249">
        <f>ROUND(I3013*H3013,2)</f>
        <v>0</v>
      </c>
      <c r="BL3013" s="17" t="s">
        <v>230</v>
      </c>
      <c r="BM3013" s="248" t="s">
        <v>4100</v>
      </c>
    </row>
    <row r="3014" spans="2:65" s="1" customFormat="1" ht="24" customHeight="1">
      <c r="B3014" s="38"/>
      <c r="C3014" s="237" t="s">
        <v>4101</v>
      </c>
      <c r="D3014" s="237" t="s">
        <v>141</v>
      </c>
      <c r="E3014" s="238" t="s">
        <v>4102</v>
      </c>
      <c r="F3014" s="239" t="s">
        <v>4103</v>
      </c>
      <c r="G3014" s="240" t="s">
        <v>177</v>
      </c>
      <c r="H3014" s="241">
        <v>1</v>
      </c>
      <c r="I3014" s="242"/>
      <c r="J3014" s="243">
        <f>ROUND(I3014*H3014,2)</f>
        <v>0</v>
      </c>
      <c r="K3014" s="239" t="s">
        <v>145</v>
      </c>
      <c r="L3014" s="43"/>
      <c r="M3014" s="244" t="s">
        <v>1</v>
      </c>
      <c r="N3014" s="245" t="s">
        <v>38</v>
      </c>
      <c r="O3014" s="86"/>
      <c r="P3014" s="246">
        <f>O3014*H3014</f>
        <v>0</v>
      </c>
      <c r="Q3014" s="246">
        <v>0.0268</v>
      </c>
      <c r="R3014" s="246">
        <f>Q3014*H3014</f>
        <v>0.0268</v>
      </c>
      <c r="S3014" s="246">
        <v>0</v>
      </c>
      <c r="T3014" s="247">
        <f>S3014*H3014</f>
        <v>0</v>
      </c>
      <c r="AR3014" s="248" t="s">
        <v>230</v>
      </c>
      <c r="AT3014" s="248" t="s">
        <v>141</v>
      </c>
      <c r="AU3014" s="248" t="s">
        <v>83</v>
      </c>
      <c r="AY3014" s="17" t="s">
        <v>139</v>
      </c>
      <c r="BE3014" s="249">
        <f>IF(N3014="základní",J3014,0)</f>
        <v>0</v>
      </c>
      <c r="BF3014" s="249">
        <f>IF(N3014="snížená",J3014,0)</f>
        <v>0</v>
      </c>
      <c r="BG3014" s="249">
        <f>IF(N3014="zákl. přenesená",J3014,0)</f>
        <v>0</v>
      </c>
      <c r="BH3014" s="249">
        <f>IF(N3014="sníž. přenesená",J3014,0)</f>
        <v>0</v>
      </c>
      <c r="BI3014" s="249">
        <f>IF(N3014="nulová",J3014,0)</f>
        <v>0</v>
      </c>
      <c r="BJ3014" s="17" t="s">
        <v>81</v>
      </c>
      <c r="BK3014" s="249">
        <f>ROUND(I3014*H3014,2)</f>
        <v>0</v>
      </c>
      <c r="BL3014" s="17" t="s">
        <v>230</v>
      </c>
      <c r="BM3014" s="248" t="s">
        <v>4104</v>
      </c>
    </row>
    <row r="3015" spans="2:65" s="1" customFormat="1" ht="24" customHeight="1">
      <c r="B3015" s="38"/>
      <c r="C3015" s="237" t="s">
        <v>4105</v>
      </c>
      <c r="D3015" s="237" t="s">
        <v>141</v>
      </c>
      <c r="E3015" s="238" t="s">
        <v>4106</v>
      </c>
      <c r="F3015" s="239" t="s">
        <v>4107</v>
      </c>
      <c r="G3015" s="240" t="s">
        <v>177</v>
      </c>
      <c r="H3015" s="241">
        <v>1</v>
      </c>
      <c r="I3015" s="242"/>
      <c r="J3015" s="243">
        <f>ROUND(I3015*H3015,2)</f>
        <v>0</v>
      </c>
      <c r="K3015" s="239" t="s">
        <v>145</v>
      </c>
      <c r="L3015" s="43"/>
      <c r="M3015" s="244" t="s">
        <v>1</v>
      </c>
      <c r="N3015" s="245" t="s">
        <v>38</v>
      </c>
      <c r="O3015" s="86"/>
      <c r="P3015" s="246">
        <f>O3015*H3015</f>
        <v>0</v>
      </c>
      <c r="Q3015" s="246">
        <v>0.02502</v>
      </c>
      <c r="R3015" s="246">
        <f>Q3015*H3015</f>
        <v>0.02502</v>
      </c>
      <c r="S3015" s="246">
        <v>0</v>
      </c>
      <c r="T3015" s="247">
        <f>S3015*H3015</f>
        <v>0</v>
      </c>
      <c r="AR3015" s="248" t="s">
        <v>230</v>
      </c>
      <c r="AT3015" s="248" t="s">
        <v>141</v>
      </c>
      <c r="AU3015" s="248" t="s">
        <v>83</v>
      </c>
      <c r="AY3015" s="17" t="s">
        <v>139</v>
      </c>
      <c r="BE3015" s="249">
        <f>IF(N3015="základní",J3015,0)</f>
        <v>0</v>
      </c>
      <c r="BF3015" s="249">
        <f>IF(N3015="snížená",J3015,0)</f>
        <v>0</v>
      </c>
      <c r="BG3015" s="249">
        <f>IF(N3015="zákl. přenesená",J3015,0)</f>
        <v>0</v>
      </c>
      <c r="BH3015" s="249">
        <f>IF(N3015="sníž. přenesená",J3015,0)</f>
        <v>0</v>
      </c>
      <c r="BI3015" s="249">
        <f>IF(N3015="nulová",J3015,0)</f>
        <v>0</v>
      </c>
      <c r="BJ3015" s="17" t="s">
        <v>81</v>
      </c>
      <c r="BK3015" s="249">
        <f>ROUND(I3015*H3015,2)</f>
        <v>0</v>
      </c>
      <c r="BL3015" s="17" t="s">
        <v>230</v>
      </c>
      <c r="BM3015" s="248" t="s">
        <v>4108</v>
      </c>
    </row>
    <row r="3016" spans="2:65" s="1" customFormat="1" ht="24" customHeight="1">
      <c r="B3016" s="38"/>
      <c r="C3016" s="237" t="s">
        <v>4109</v>
      </c>
      <c r="D3016" s="237" t="s">
        <v>141</v>
      </c>
      <c r="E3016" s="238" t="s">
        <v>4110</v>
      </c>
      <c r="F3016" s="239" t="s">
        <v>4111</v>
      </c>
      <c r="G3016" s="240" t="s">
        <v>177</v>
      </c>
      <c r="H3016" s="241">
        <v>2</v>
      </c>
      <c r="I3016" s="242"/>
      <c r="J3016" s="243">
        <f>ROUND(I3016*H3016,2)</f>
        <v>0</v>
      </c>
      <c r="K3016" s="239" t="s">
        <v>145</v>
      </c>
      <c r="L3016" s="43"/>
      <c r="M3016" s="244" t="s">
        <v>1</v>
      </c>
      <c r="N3016" s="245" t="s">
        <v>38</v>
      </c>
      <c r="O3016" s="86"/>
      <c r="P3016" s="246">
        <f>O3016*H3016</f>
        <v>0</v>
      </c>
      <c r="Q3016" s="246">
        <v>0.02828</v>
      </c>
      <c r="R3016" s="246">
        <f>Q3016*H3016</f>
        <v>0.05656</v>
      </c>
      <c r="S3016" s="246">
        <v>0</v>
      </c>
      <c r="T3016" s="247">
        <f>S3016*H3016</f>
        <v>0</v>
      </c>
      <c r="AR3016" s="248" t="s">
        <v>230</v>
      </c>
      <c r="AT3016" s="248" t="s">
        <v>141</v>
      </c>
      <c r="AU3016" s="248" t="s">
        <v>83</v>
      </c>
      <c r="AY3016" s="17" t="s">
        <v>139</v>
      </c>
      <c r="BE3016" s="249">
        <f>IF(N3016="základní",J3016,0)</f>
        <v>0</v>
      </c>
      <c r="BF3016" s="249">
        <f>IF(N3016="snížená",J3016,0)</f>
        <v>0</v>
      </c>
      <c r="BG3016" s="249">
        <f>IF(N3016="zákl. přenesená",J3016,0)</f>
        <v>0</v>
      </c>
      <c r="BH3016" s="249">
        <f>IF(N3016="sníž. přenesená",J3016,0)</f>
        <v>0</v>
      </c>
      <c r="BI3016" s="249">
        <f>IF(N3016="nulová",J3016,0)</f>
        <v>0</v>
      </c>
      <c r="BJ3016" s="17" t="s">
        <v>81</v>
      </c>
      <c r="BK3016" s="249">
        <f>ROUND(I3016*H3016,2)</f>
        <v>0</v>
      </c>
      <c r="BL3016" s="17" t="s">
        <v>230</v>
      </c>
      <c r="BM3016" s="248" t="s">
        <v>4112</v>
      </c>
    </row>
    <row r="3017" spans="2:65" s="1" customFormat="1" ht="24" customHeight="1">
      <c r="B3017" s="38"/>
      <c r="C3017" s="237" t="s">
        <v>4113</v>
      </c>
      <c r="D3017" s="237" t="s">
        <v>141</v>
      </c>
      <c r="E3017" s="238" t="s">
        <v>4114</v>
      </c>
      <c r="F3017" s="239" t="s">
        <v>4115</v>
      </c>
      <c r="G3017" s="240" t="s">
        <v>177</v>
      </c>
      <c r="H3017" s="241">
        <v>6</v>
      </c>
      <c r="I3017" s="242"/>
      <c r="J3017" s="243">
        <f>ROUND(I3017*H3017,2)</f>
        <v>0</v>
      </c>
      <c r="K3017" s="239" t="s">
        <v>145</v>
      </c>
      <c r="L3017" s="43"/>
      <c r="M3017" s="244" t="s">
        <v>1</v>
      </c>
      <c r="N3017" s="245" t="s">
        <v>38</v>
      </c>
      <c r="O3017" s="86"/>
      <c r="P3017" s="246">
        <f>O3017*H3017</f>
        <v>0</v>
      </c>
      <c r="Q3017" s="246">
        <v>0.0348</v>
      </c>
      <c r="R3017" s="246">
        <f>Q3017*H3017</f>
        <v>0.20879999999999999</v>
      </c>
      <c r="S3017" s="246">
        <v>0</v>
      </c>
      <c r="T3017" s="247">
        <f>S3017*H3017</f>
        <v>0</v>
      </c>
      <c r="AR3017" s="248" t="s">
        <v>230</v>
      </c>
      <c r="AT3017" s="248" t="s">
        <v>141</v>
      </c>
      <c r="AU3017" s="248" t="s">
        <v>83</v>
      </c>
      <c r="AY3017" s="17" t="s">
        <v>139</v>
      </c>
      <c r="BE3017" s="249">
        <f>IF(N3017="základní",J3017,0)</f>
        <v>0</v>
      </c>
      <c r="BF3017" s="249">
        <f>IF(N3017="snížená",J3017,0)</f>
        <v>0</v>
      </c>
      <c r="BG3017" s="249">
        <f>IF(N3017="zákl. přenesená",J3017,0)</f>
        <v>0</v>
      </c>
      <c r="BH3017" s="249">
        <f>IF(N3017="sníž. přenesená",J3017,0)</f>
        <v>0</v>
      </c>
      <c r="BI3017" s="249">
        <f>IF(N3017="nulová",J3017,0)</f>
        <v>0</v>
      </c>
      <c r="BJ3017" s="17" t="s">
        <v>81</v>
      </c>
      <c r="BK3017" s="249">
        <f>ROUND(I3017*H3017,2)</f>
        <v>0</v>
      </c>
      <c r="BL3017" s="17" t="s">
        <v>230</v>
      </c>
      <c r="BM3017" s="248" t="s">
        <v>4116</v>
      </c>
    </row>
    <row r="3018" spans="2:65" s="1" customFormat="1" ht="24" customHeight="1">
      <c r="B3018" s="38"/>
      <c r="C3018" s="237" t="s">
        <v>4117</v>
      </c>
      <c r="D3018" s="237" t="s">
        <v>141</v>
      </c>
      <c r="E3018" s="238" t="s">
        <v>4118</v>
      </c>
      <c r="F3018" s="239" t="s">
        <v>4119</v>
      </c>
      <c r="G3018" s="240" t="s">
        <v>177</v>
      </c>
      <c r="H3018" s="241">
        <v>2</v>
      </c>
      <c r="I3018" s="242"/>
      <c r="J3018" s="243">
        <f>ROUND(I3018*H3018,2)</f>
        <v>0</v>
      </c>
      <c r="K3018" s="239" t="s">
        <v>145</v>
      </c>
      <c r="L3018" s="43"/>
      <c r="M3018" s="244" t="s">
        <v>1</v>
      </c>
      <c r="N3018" s="245" t="s">
        <v>38</v>
      </c>
      <c r="O3018" s="86"/>
      <c r="P3018" s="246">
        <f>O3018*H3018</f>
        <v>0</v>
      </c>
      <c r="Q3018" s="246">
        <v>0.0372</v>
      </c>
      <c r="R3018" s="246">
        <f>Q3018*H3018</f>
        <v>0.0744</v>
      </c>
      <c r="S3018" s="246">
        <v>0</v>
      </c>
      <c r="T3018" s="247">
        <f>S3018*H3018</f>
        <v>0</v>
      </c>
      <c r="AR3018" s="248" t="s">
        <v>230</v>
      </c>
      <c r="AT3018" s="248" t="s">
        <v>141</v>
      </c>
      <c r="AU3018" s="248" t="s">
        <v>83</v>
      </c>
      <c r="AY3018" s="17" t="s">
        <v>139</v>
      </c>
      <c r="BE3018" s="249">
        <f>IF(N3018="základní",J3018,0)</f>
        <v>0</v>
      </c>
      <c r="BF3018" s="249">
        <f>IF(N3018="snížená",J3018,0)</f>
        <v>0</v>
      </c>
      <c r="BG3018" s="249">
        <f>IF(N3018="zákl. přenesená",J3018,0)</f>
        <v>0</v>
      </c>
      <c r="BH3018" s="249">
        <f>IF(N3018="sníž. přenesená",J3018,0)</f>
        <v>0</v>
      </c>
      <c r="BI3018" s="249">
        <f>IF(N3018="nulová",J3018,0)</f>
        <v>0</v>
      </c>
      <c r="BJ3018" s="17" t="s">
        <v>81</v>
      </c>
      <c r="BK3018" s="249">
        <f>ROUND(I3018*H3018,2)</f>
        <v>0</v>
      </c>
      <c r="BL3018" s="17" t="s">
        <v>230</v>
      </c>
      <c r="BM3018" s="248" t="s">
        <v>4120</v>
      </c>
    </row>
    <row r="3019" spans="2:65" s="1" customFormat="1" ht="24" customHeight="1">
      <c r="B3019" s="38"/>
      <c r="C3019" s="237" t="s">
        <v>4121</v>
      </c>
      <c r="D3019" s="237" t="s">
        <v>141</v>
      </c>
      <c r="E3019" s="238" t="s">
        <v>4122</v>
      </c>
      <c r="F3019" s="239" t="s">
        <v>4123</v>
      </c>
      <c r="G3019" s="240" t="s">
        <v>177</v>
      </c>
      <c r="H3019" s="241">
        <v>1</v>
      </c>
      <c r="I3019" s="242"/>
      <c r="J3019" s="243">
        <f>ROUND(I3019*H3019,2)</f>
        <v>0</v>
      </c>
      <c r="K3019" s="239" t="s">
        <v>145</v>
      </c>
      <c r="L3019" s="43"/>
      <c r="M3019" s="244" t="s">
        <v>1</v>
      </c>
      <c r="N3019" s="245" t="s">
        <v>38</v>
      </c>
      <c r="O3019" s="86"/>
      <c r="P3019" s="246">
        <f>O3019*H3019</f>
        <v>0</v>
      </c>
      <c r="Q3019" s="246">
        <v>0.04132</v>
      </c>
      <c r="R3019" s="246">
        <f>Q3019*H3019</f>
        <v>0.04132</v>
      </c>
      <c r="S3019" s="246">
        <v>0</v>
      </c>
      <c r="T3019" s="247">
        <f>S3019*H3019</f>
        <v>0</v>
      </c>
      <c r="AR3019" s="248" t="s">
        <v>230</v>
      </c>
      <c r="AT3019" s="248" t="s">
        <v>141</v>
      </c>
      <c r="AU3019" s="248" t="s">
        <v>83</v>
      </c>
      <c r="AY3019" s="17" t="s">
        <v>139</v>
      </c>
      <c r="BE3019" s="249">
        <f>IF(N3019="základní",J3019,0)</f>
        <v>0</v>
      </c>
      <c r="BF3019" s="249">
        <f>IF(N3019="snížená",J3019,0)</f>
        <v>0</v>
      </c>
      <c r="BG3019" s="249">
        <f>IF(N3019="zákl. přenesená",J3019,0)</f>
        <v>0</v>
      </c>
      <c r="BH3019" s="249">
        <f>IF(N3019="sníž. přenesená",J3019,0)</f>
        <v>0</v>
      </c>
      <c r="BI3019" s="249">
        <f>IF(N3019="nulová",J3019,0)</f>
        <v>0</v>
      </c>
      <c r="BJ3019" s="17" t="s">
        <v>81</v>
      </c>
      <c r="BK3019" s="249">
        <f>ROUND(I3019*H3019,2)</f>
        <v>0</v>
      </c>
      <c r="BL3019" s="17" t="s">
        <v>230</v>
      </c>
      <c r="BM3019" s="248" t="s">
        <v>4124</v>
      </c>
    </row>
    <row r="3020" spans="2:65" s="1" customFormat="1" ht="24" customHeight="1">
      <c r="B3020" s="38"/>
      <c r="C3020" s="237" t="s">
        <v>4125</v>
      </c>
      <c r="D3020" s="237" t="s">
        <v>141</v>
      </c>
      <c r="E3020" s="238" t="s">
        <v>4126</v>
      </c>
      <c r="F3020" s="239" t="s">
        <v>4127</v>
      </c>
      <c r="G3020" s="240" t="s">
        <v>177</v>
      </c>
      <c r="H3020" s="241">
        <v>4</v>
      </c>
      <c r="I3020" s="242"/>
      <c r="J3020" s="243">
        <f>ROUND(I3020*H3020,2)</f>
        <v>0</v>
      </c>
      <c r="K3020" s="239" t="s">
        <v>145</v>
      </c>
      <c r="L3020" s="43"/>
      <c r="M3020" s="244" t="s">
        <v>1</v>
      </c>
      <c r="N3020" s="245" t="s">
        <v>38</v>
      </c>
      <c r="O3020" s="86"/>
      <c r="P3020" s="246">
        <f>O3020*H3020</f>
        <v>0</v>
      </c>
      <c r="Q3020" s="246">
        <v>0.04784</v>
      </c>
      <c r="R3020" s="246">
        <f>Q3020*H3020</f>
        <v>0.19136</v>
      </c>
      <c r="S3020" s="246">
        <v>0</v>
      </c>
      <c r="T3020" s="247">
        <f>S3020*H3020</f>
        <v>0</v>
      </c>
      <c r="AR3020" s="248" t="s">
        <v>230</v>
      </c>
      <c r="AT3020" s="248" t="s">
        <v>141</v>
      </c>
      <c r="AU3020" s="248" t="s">
        <v>83</v>
      </c>
      <c r="AY3020" s="17" t="s">
        <v>139</v>
      </c>
      <c r="BE3020" s="249">
        <f>IF(N3020="základní",J3020,0)</f>
        <v>0</v>
      </c>
      <c r="BF3020" s="249">
        <f>IF(N3020="snížená",J3020,0)</f>
        <v>0</v>
      </c>
      <c r="BG3020" s="249">
        <f>IF(N3020="zákl. přenesená",J3020,0)</f>
        <v>0</v>
      </c>
      <c r="BH3020" s="249">
        <f>IF(N3020="sníž. přenesená",J3020,0)</f>
        <v>0</v>
      </c>
      <c r="BI3020" s="249">
        <f>IF(N3020="nulová",J3020,0)</f>
        <v>0</v>
      </c>
      <c r="BJ3020" s="17" t="s">
        <v>81</v>
      </c>
      <c r="BK3020" s="249">
        <f>ROUND(I3020*H3020,2)</f>
        <v>0</v>
      </c>
      <c r="BL3020" s="17" t="s">
        <v>230</v>
      </c>
      <c r="BM3020" s="248" t="s">
        <v>4128</v>
      </c>
    </row>
    <row r="3021" spans="2:65" s="1" customFormat="1" ht="24" customHeight="1">
      <c r="B3021" s="38"/>
      <c r="C3021" s="237" t="s">
        <v>4129</v>
      </c>
      <c r="D3021" s="237" t="s">
        <v>141</v>
      </c>
      <c r="E3021" s="238" t="s">
        <v>4130</v>
      </c>
      <c r="F3021" s="239" t="s">
        <v>4131</v>
      </c>
      <c r="G3021" s="240" t="s">
        <v>292</v>
      </c>
      <c r="H3021" s="283"/>
      <c r="I3021" s="242"/>
      <c r="J3021" s="243">
        <f>ROUND(I3021*H3021,2)</f>
        <v>0</v>
      </c>
      <c r="K3021" s="239" t="s">
        <v>145</v>
      </c>
      <c r="L3021" s="43"/>
      <c r="M3021" s="244" t="s">
        <v>1</v>
      </c>
      <c r="N3021" s="245" t="s">
        <v>38</v>
      </c>
      <c r="O3021" s="86"/>
      <c r="P3021" s="246">
        <f>O3021*H3021</f>
        <v>0</v>
      </c>
      <c r="Q3021" s="246">
        <v>0</v>
      </c>
      <c r="R3021" s="246">
        <f>Q3021*H3021</f>
        <v>0</v>
      </c>
      <c r="S3021" s="246">
        <v>0</v>
      </c>
      <c r="T3021" s="247">
        <f>S3021*H3021</f>
        <v>0</v>
      </c>
      <c r="AR3021" s="248" t="s">
        <v>230</v>
      </c>
      <c r="AT3021" s="248" t="s">
        <v>141</v>
      </c>
      <c r="AU3021" s="248" t="s">
        <v>83</v>
      </c>
      <c r="AY3021" s="17" t="s">
        <v>139</v>
      </c>
      <c r="BE3021" s="249">
        <f>IF(N3021="základní",J3021,0)</f>
        <v>0</v>
      </c>
      <c r="BF3021" s="249">
        <f>IF(N3021="snížená",J3021,0)</f>
        <v>0</v>
      </c>
      <c r="BG3021" s="249">
        <f>IF(N3021="zákl. přenesená",J3021,0)</f>
        <v>0</v>
      </c>
      <c r="BH3021" s="249">
        <f>IF(N3021="sníž. přenesená",J3021,0)</f>
        <v>0</v>
      </c>
      <c r="BI3021" s="249">
        <f>IF(N3021="nulová",J3021,0)</f>
        <v>0</v>
      </c>
      <c r="BJ3021" s="17" t="s">
        <v>81</v>
      </c>
      <c r="BK3021" s="249">
        <f>ROUND(I3021*H3021,2)</f>
        <v>0</v>
      </c>
      <c r="BL3021" s="17" t="s">
        <v>230</v>
      </c>
      <c r="BM3021" s="248" t="s">
        <v>4132</v>
      </c>
    </row>
    <row r="3022" spans="2:65" s="1" customFormat="1" ht="24" customHeight="1">
      <c r="B3022" s="38"/>
      <c r="C3022" s="237" t="s">
        <v>4133</v>
      </c>
      <c r="D3022" s="237" t="s">
        <v>141</v>
      </c>
      <c r="E3022" s="238" t="s">
        <v>4134</v>
      </c>
      <c r="F3022" s="239" t="s">
        <v>4135</v>
      </c>
      <c r="G3022" s="240" t="s">
        <v>292</v>
      </c>
      <c r="H3022" s="283"/>
      <c r="I3022" s="242"/>
      <c r="J3022" s="243">
        <f>ROUND(I3022*H3022,2)</f>
        <v>0</v>
      </c>
      <c r="K3022" s="239" t="s">
        <v>145</v>
      </c>
      <c r="L3022" s="43"/>
      <c r="M3022" s="244" t="s">
        <v>1</v>
      </c>
      <c r="N3022" s="245" t="s">
        <v>38</v>
      </c>
      <c r="O3022" s="86"/>
      <c r="P3022" s="246">
        <f>O3022*H3022</f>
        <v>0</v>
      </c>
      <c r="Q3022" s="246">
        <v>0</v>
      </c>
      <c r="R3022" s="246">
        <f>Q3022*H3022</f>
        <v>0</v>
      </c>
      <c r="S3022" s="246">
        <v>0</v>
      </c>
      <c r="T3022" s="247">
        <f>S3022*H3022</f>
        <v>0</v>
      </c>
      <c r="AR3022" s="248" t="s">
        <v>230</v>
      </c>
      <c r="AT3022" s="248" t="s">
        <v>141</v>
      </c>
      <c r="AU3022" s="248" t="s">
        <v>83</v>
      </c>
      <c r="AY3022" s="17" t="s">
        <v>139</v>
      </c>
      <c r="BE3022" s="249">
        <f>IF(N3022="základní",J3022,0)</f>
        <v>0</v>
      </c>
      <c r="BF3022" s="249">
        <f>IF(N3022="snížená",J3022,0)</f>
        <v>0</v>
      </c>
      <c r="BG3022" s="249">
        <f>IF(N3022="zákl. přenesená",J3022,0)</f>
        <v>0</v>
      </c>
      <c r="BH3022" s="249">
        <f>IF(N3022="sníž. přenesená",J3022,0)</f>
        <v>0</v>
      </c>
      <c r="BI3022" s="249">
        <f>IF(N3022="nulová",J3022,0)</f>
        <v>0</v>
      </c>
      <c r="BJ3022" s="17" t="s">
        <v>81</v>
      </c>
      <c r="BK3022" s="249">
        <f>ROUND(I3022*H3022,2)</f>
        <v>0</v>
      </c>
      <c r="BL3022" s="17" t="s">
        <v>230</v>
      </c>
      <c r="BM3022" s="248" t="s">
        <v>4136</v>
      </c>
    </row>
    <row r="3023" spans="2:63" s="11" customFormat="1" ht="22.8" customHeight="1">
      <c r="B3023" s="221"/>
      <c r="C3023" s="222"/>
      <c r="D3023" s="223" t="s">
        <v>72</v>
      </c>
      <c r="E3023" s="235" t="s">
        <v>4137</v>
      </c>
      <c r="F3023" s="235" t="s">
        <v>4138</v>
      </c>
      <c r="G3023" s="222"/>
      <c r="H3023" s="222"/>
      <c r="I3023" s="225"/>
      <c r="J3023" s="236">
        <f>BK3023</f>
        <v>0</v>
      </c>
      <c r="K3023" s="222"/>
      <c r="L3023" s="227"/>
      <c r="M3023" s="228"/>
      <c r="N3023" s="229"/>
      <c r="O3023" s="229"/>
      <c r="P3023" s="230">
        <f>SUM(P3024:P3225)</f>
        <v>0</v>
      </c>
      <c r="Q3023" s="229"/>
      <c r="R3023" s="230">
        <f>SUM(R3024:R3225)</f>
        <v>23.08276387</v>
      </c>
      <c r="S3023" s="229"/>
      <c r="T3023" s="231">
        <f>SUM(T3024:T3225)</f>
        <v>0</v>
      </c>
      <c r="AR3023" s="232" t="s">
        <v>83</v>
      </c>
      <c r="AT3023" s="233" t="s">
        <v>72</v>
      </c>
      <c r="AU3023" s="233" t="s">
        <v>81</v>
      </c>
      <c r="AY3023" s="232" t="s">
        <v>139</v>
      </c>
      <c r="BK3023" s="234">
        <f>SUM(BK3024:BK3225)</f>
        <v>0</v>
      </c>
    </row>
    <row r="3024" spans="2:65" s="1" customFormat="1" ht="16.5" customHeight="1">
      <c r="B3024" s="38"/>
      <c r="C3024" s="237" t="s">
        <v>4139</v>
      </c>
      <c r="D3024" s="237" t="s">
        <v>141</v>
      </c>
      <c r="E3024" s="238" t="s">
        <v>4140</v>
      </c>
      <c r="F3024" s="239" t="s">
        <v>4141</v>
      </c>
      <c r="G3024" s="240" t="s">
        <v>144</v>
      </c>
      <c r="H3024" s="241">
        <v>33.852</v>
      </c>
      <c r="I3024" s="242"/>
      <c r="J3024" s="243">
        <f>ROUND(I3024*H3024,2)</f>
        <v>0</v>
      </c>
      <c r="K3024" s="239" t="s">
        <v>145</v>
      </c>
      <c r="L3024" s="43"/>
      <c r="M3024" s="244" t="s">
        <v>1</v>
      </c>
      <c r="N3024" s="245" t="s">
        <v>38</v>
      </c>
      <c r="O3024" s="86"/>
      <c r="P3024" s="246">
        <f>O3024*H3024</f>
        <v>0</v>
      </c>
      <c r="Q3024" s="246">
        <v>0</v>
      </c>
      <c r="R3024" s="246">
        <f>Q3024*H3024</f>
        <v>0</v>
      </c>
      <c r="S3024" s="246">
        <v>0</v>
      </c>
      <c r="T3024" s="247">
        <f>S3024*H3024</f>
        <v>0</v>
      </c>
      <c r="AR3024" s="248" t="s">
        <v>230</v>
      </c>
      <c r="AT3024" s="248" t="s">
        <v>141</v>
      </c>
      <c r="AU3024" s="248" t="s">
        <v>83</v>
      </c>
      <c r="AY3024" s="17" t="s">
        <v>139</v>
      </c>
      <c r="BE3024" s="249">
        <f>IF(N3024="základní",J3024,0)</f>
        <v>0</v>
      </c>
      <c r="BF3024" s="249">
        <f>IF(N3024="snížená",J3024,0)</f>
        <v>0</v>
      </c>
      <c r="BG3024" s="249">
        <f>IF(N3024="zákl. přenesená",J3024,0)</f>
        <v>0</v>
      </c>
      <c r="BH3024" s="249">
        <f>IF(N3024="sníž. přenesená",J3024,0)</f>
        <v>0</v>
      </c>
      <c r="BI3024" s="249">
        <f>IF(N3024="nulová",J3024,0)</f>
        <v>0</v>
      </c>
      <c r="BJ3024" s="17" t="s">
        <v>81</v>
      </c>
      <c r="BK3024" s="249">
        <f>ROUND(I3024*H3024,2)</f>
        <v>0</v>
      </c>
      <c r="BL3024" s="17" t="s">
        <v>230</v>
      </c>
      <c r="BM3024" s="248" t="s">
        <v>4142</v>
      </c>
    </row>
    <row r="3025" spans="2:51" s="14" customFormat="1" ht="12">
      <c r="B3025" s="289"/>
      <c r="C3025" s="290"/>
      <c r="D3025" s="252" t="s">
        <v>148</v>
      </c>
      <c r="E3025" s="291" t="s">
        <v>1</v>
      </c>
      <c r="F3025" s="292" t="s">
        <v>770</v>
      </c>
      <c r="G3025" s="290"/>
      <c r="H3025" s="291" t="s">
        <v>1</v>
      </c>
      <c r="I3025" s="293"/>
      <c r="J3025" s="290"/>
      <c r="K3025" s="290"/>
      <c r="L3025" s="294"/>
      <c r="M3025" s="295"/>
      <c r="N3025" s="296"/>
      <c r="O3025" s="296"/>
      <c r="P3025" s="296"/>
      <c r="Q3025" s="296"/>
      <c r="R3025" s="296"/>
      <c r="S3025" s="296"/>
      <c r="T3025" s="297"/>
      <c r="AT3025" s="298" t="s">
        <v>148</v>
      </c>
      <c r="AU3025" s="298" t="s">
        <v>83</v>
      </c>
      <c r="AV3025" s="14" t="s">
        <v>81</v>
      </c>
      <c r="AW3025" s="14" t="s">
        <v>30</v>
      </c>
      <c r="AX3025" s="14" t="s">
        <v>73</v>
      </c>
      <c r="AY3025" s="298" t="s">
        <v>139</v>
      </c>
    </row>
    <row r="3026" spans="2:51" s="12" customFormat="1" ht="12">
      <c r="B3026" s="250"/>
      <c r="C3026" s="251"/>
      <c r="D3026" s="252" t="s">
        <v>148</v>
      </c>
      <c r="E3026" s="253" t="s">
        <v>1</v>
      </c>
      <c r="F3026" s="254" t="s">
        <v>4143</v>
      </c>
      <c r="G3026" s="251"/>
      <c r="H3026" s="255">
        <v>8.288</v>
      </c>
      <c r="I3026" s="256"/>
      <c r="J3026" s="251"/>
      <c r="K3026" s="251"/>
      <c r="L3026" s="257"/>
      <c r="M3026" s="258"/>
      <c r="N3026" s="259"/>
      <c r="O3026" s="259"/>
      <c r="P3026" s="259"/>
      <c r="Q3026" s="259"/>
      <c r="R3026" s="259"/>
      <c r="S3026" s="259"/>
      <c r="T3026" s="260"/>
      <c r="AT3026" s="261" t="s">
        <v>148</v>
      </c>
      <c r="AU3026" s="261" t="s">
        <v>83</v>
      </c>
      <c r="AV3026" s="12" t="s">
        <v>83</v>
      </c>
      <c r="AW3026" s="12" t="s">
        <v>30</v>
      </c>
      <c r="AX3026" s="12" t="s">
        <v>73</v>
      </c>
      <c r="AY3026" s="261" t="s">
        <v>139</v>
      </c>
    </row>
    <row r="3027" spans="2:51" s="12" customFormat="1" ht="12">
      <c r="B3027" s="250"/>
      <c r="C3027" s="251"/>
      <c r="D3027" s="252" t="s">
        <v>148</v>
      </c>
      <c r="E3027" s="253" t="s">
        <v>1</v>
      </c>
      <c r="F3027" s="254" t="s">
        <v>4144</v>
      </c>
      <c r="G3027" s="251"/>
      <c r="H3027" s="255">
        <v>25.564</v>
      </c>
      <c r="I3027" s="256"/>
      <c r="J3027" s="251"/>
      <c r="K3027" s="251"/>
      <c r="L3027" s="257"/>
      <c r="M3027" s="258"/>
      <c r="N3027" s="259"/>
      <c r="O3027" s="259"/>
      <c r="P3027" s="259"/>
      <c r="Q3027" s="259"/>
      <c r="R3027" s="259"/>
      <c r="S3027" s="259"/>
      <c r="T3027" s="260"/>
      <c r="AT3027" s="261" t="s">
        <v>148</v>
      </c>
      <c r="AU3027" s="261" t="s">
        <v>83</v>
      </c>
      <c r="AV3027" s="12" t="s">
        <v>83</v>
      </c>
      <c r="AW3027" s="12" t="s">
        <v>30</v>
      </c>
      <c r="AX3027" s="12" t="s">
        <v>73</v>
      </c>
      <c r="AY3027" s="261" t="s">
        <v>139</v>
      </c>
    </row>
    <row r="3028" spans="2:51" s="13" customFormat="1" ht="12">
      <c r="B3028" s="262"/>
      <c r="C3028" s="263"/>
      <c r="D3028" s="252" t="s">
        <v>148</v>
      </c>
      <c r="E3028" s="264" t="s">
        <v>1</v>
      </c>
      <c r="F3028" s="265" t="s">
        <v>150</v>
      </c>
      <c r="G3028" s="263"/>
      <c r="H3028" s="266">
        <v>33.852000000000004</v>
      </c>
      <c r="I3028" s="267"/>
      <c r="J3028" s="263"/>
      <c r="K3028" s="263"/>
      <c r="L3028" s="268"/>
      <c r="M3028" s="269"/>
      <c r="N3028" s="270"/>
      <c r="O3028" s="270"/>
      <c r="P3028" s="270"/>
      <c r="Q3028" s="270"/>
      <c r="R3028" s="270"/>
      <c r="S3028" s="270"/>
      <c r="T3028" s="271"/>
      <c r="AT3028" s="272" t="s">
        <v>148</v>
      </c>
      <c r="AU3028" s="272" t="s">
        <v>83</v>
      </c>
      <c r="AV3028" s="13" t="s">
        <v>146</v>
      </c>
      <c r="AW3028" s="13" t="s">
        <v>30</v>
      </c>
      <c r="AX3028" s="13" t="s">
        <v>81</v>
      </c>
      <c r="AY3028" s="272" t="s">
        <v>139</v>
      </c>
    </row>
    <row r="3029" spans="2:65" s="1" customFormat="1" ht="24" customHeight="1">
      <c r="B3029" s="38"/>
      <c r="C3029" s="237" t="s">
        <v>4145</v>
      </c>
      <c r="D3029" s="237" t="s">
        <v>141</v>
      </c>
      <c r="E3029" s="238" t="s">
        <v>4146</v>
      </c>
      <c r="F3029" s="239" t="s">
        <v>4147</v>
      </c>
      <c r="G3029" s="240" t="s">
        <v>144</v>
      </c>
      <c r="H3029" s="241">
        <v>37.379</v>
      </c>
      <c r="I3029" s="242"/>
      <c r="J3029" s="243">
        <f>ROUND(I3029*H3029,2)</f>
        <v>0</v>
      </c>
      <c r="K3029" s="239" t="s">
        <v>145</v>
      </c>
      <c r="L3029" s="43"/>
      <c r="M3029" s="244" t="s">
        <v>1</v>
      </c>
      <c r="N3029" s="245" t="s">
        <v>38</v>
      </c>
      <c r="O3029" s="86"/>
      <c r="P3029" s="246">
        <f>O3029*H3029</f>
        <v>0</v>
      </c>
      <c r="Q3029" s="246">
        <v>0.00189</v>
      </c>
      <c r="R3029" s="246">
        <f>Q3029*H3029</f>
        <v>0.07064630999999999</v>
      </c>
      <c r="S3029" s="246">
        <v>0</v>
      </c>
      <c r="T3029" s="247">
        <f>S3029*H3029</f>
        <v>0</v>
      </c>
      <c r="AR3029" s="248" t="s">
        <v>230</v>
      </c>
      <c r="AT3029" s="248" t="s">
        <v>141</v>
      </c>
      <c r="AU3029" s="248" t="s">
        <v>83</v>
      </c>
      <c r="AY3029" s="17" t="s">
        <v>139</v>
      </c>
      <c r="BE3029" s="249">
        <f>IF(N3029="základní",J3029,0)</f>
        <v>0</v>
      </c>
      <c r="BF3029" s="249">
        <f>IF(N3029="snížená",J3029,0)</f>
        <v>0</v>
      </c>
      <c r="BG3029" s="249">
        <f>IF(N3029="zákl. přenesená",J3029,0)</f>
        <v>0</v>
      </c>
      <c r="BH3029" s="249">
        <f>IF(N3029="sníž. přenesená",J3029,0)</f>
        <v>0</v>
      </c>
      <c r="BI3029" s="249">
        <f>IF(N3029="nulová",J3029,0)</f>
        <v>0</v>
      </c>
      <c r="BJ3029" s="17" t="s">
        <v>81</v>
      </c>
      <c r="BK3029" s="249">
        <f>ROUND(I3029*H3029,2)</f>
        <v>0</v>
      </c>
      <c r="BL3029" s="17" t="s">
        <v>230</v>
      </c>
      <c r="BM3029" s="248" t="s">
        <v>4148</v>
      </c>
    </row>
    <row r="3030" spans="2:51" s="12" customFormat="1" ht="12">
      <c r="B3030" s="250"/>
      <c r="C3030" s="251"/>
      <c r="D3030" s="252" t="s">
        <v>148</v>
      </c>
      <c r="E3030" s="253" t="s">
        <v>1</v>
      </c>
      <c r="F3030" s="254" t="s">
        <v>4149</v>
      </c>
      <c r="G3030" s="251"/>
      <c r="H3030" s="255">
        <v>15.901</v>
      </c>
      <c r="I3030" s="256"/>
      <c r="J3030" s="251"/>
      <c r="K3030" s="251"/>
      <c r="L3030" s="257"/>
      <c r="M3030" s="258"/>
      <c r="N3030" s="259"/>
      <c r="O3030" s="259"/>
      <c r="P3030" s="259"/>
      <c r="Q3030" s="259"/>
      <c r="R3030" s="259"/>
      <c r="S3030" s="259"/>
      <c r="T3030" s="260"/>
      <c r="AT3030" s="261" t="s">
        <v>148</v>
      </c>
      <c r="AU3030" s="261" t="s">
        <v>83</v>
      </c>
      <c r="AV3030" s="12" t="s">
        <v>83</v>
      </c>
      <c r="AW3030" s="12" t="s">
        <v>30</v>
      </c>
      <c r="AX3030" s="12" t="s">
        <v>73</v>
      </c>
      <c r="AY3030" s="261" t="s">
        <v>139</v>
      </c>
    </row>
    <row r="3031" spans="2:51" s="12" customFormat="1" ht="12">
      <c r="B3031" s="250"/>
      <c r="C3031" s="251"/>
      <c r="D3031" s="252" t="s">
        <v>148</v>
      </c>
      <c r="E3031" s="253" t="s">
        <v>1</v>
      </c>
      <c r="F3031" s="254" t="s">
        <v>4150</v>
      </c>
      <c r="G3031" s="251"/>
      <c r="H3031" s="255">
        <v>1.114</v>
      </c>
      <c r="I3031" s="256"/>
      <c r="J3031" s="251"/>
      <c r="K3031" s="251"/>
      <c r="L3031" s="257"/>
      <c r="M3031" s="258"/>
      <c r="N3031" s="259"/>
      <c r="O3031" s="259"/>
      <c r="P3031" s="259"/>
      <c r="Q3031" s="259"/>
      <c r="R3031" s="259"/>
      <c r="S3031" s="259"/>
      <c r="T3031" s="260"/>
      <c r="AT3031" s="261" t="s">
        <v>148</v>
      </c>
      <c r="AU3031" s="261" t="s">
        <v>83</v>
      </c>
      <c r="AV3031" s="12" t="s">
        <v>83</v>
      </c>
      <c r="AW3031" s="12" t="s">
        <v>30</v>
      </c>
      <c r="AX3031" s="12" t="s">
        <v>73</v>
      </c>
      <c r="AY3031" s="261" t="s">
        <v>139</v>
      </c>
    </row>
    <row r="3032" spans="2:51" s="12" customFormat="1" ht="12">
      <c r="B3032" s="250"/>
      <c r="C3032" s="251"/>
      <c r="D3032" s="252" t="s">
        <v>148</v>
      </c>
      <c r="E3032" s="253" t="s">
        <v>1</v>
      </c>
      <c r="F3032" s="254" t="s">
        <v>4151</v>
      </c>
      <c r="G3032" s="251"/>
      <c r="H3032" s="255">
        <v>15.662</v>
      </c>
      <c r="I3032" s="256"/>
      <c r="J3032" s="251"/>
      <c r="K3032" s="251"/>
      <c r="L3032" s="257"/>
      <c r="M3032" s="258"/>
      <c r="N3032" s="259"/>
      <c r="O3032" s="259"/>
      <c r="P3032" s="259"/>
      <c r="Q3032" s="259"/>
      <c r="R3032" s="259"/>
      <c r="S3032" s="259"/>
      <c r="T3032" s="260"/>
      <c r="AT3032" s="261" t="s">
        <v>148</v>
      </c>
      <c r="AU3032" s="261" t="s">
        <v>83</v>
      </c>
      <c r="AV3032" s="12" t="s">
        <v>83</v>
      </c>
      <c r="AW3032" s="12" t="s">
        <v>30</v>
      </c>
      <c r="AX3032" s="12" t="s">
        <v>73</v>
      </c>
      <c r="AY3032" s="261" t="s">
        <v>139</v>
      </c>
    </row>
    <row r="3033" spans="2:51" s="12" customFormat="1" ht="12">
      <c r="B3033" s="250"/>
      <c r="C3033" s="251"/>
      <c r="D3033" s="252" t="s">
        <v>148</v>
      </c>
      <c r="E3033" s="253" t="s">
        <v>1</v>
      </c>
      <c r="F3033" s="254" t="s">
        <v>4152</v>
      </c>
      <c r="G3033" s="251"/>
      <c r="H3033" s="255">
        <v>2.953</v>
      </c>
      <c r="I3033" s="256"/>
      <c r="J3033" s="251"/>
      <c r="K3033" s="251"/>
      <c r="L3033" s="257"/>
      <c r="M3033" s="258"/>
      <c r="N3033" s="259"/>
      <c r="O3033" s="259"/>
      <c r="P3033" s="259"/>
      <c r="Q3033" s="259"/>
      <c r="R3033" s="259"/>
      <c r="S3033" s="259"/>
      <c r="T3033" s="260"/>
      <c r="AT3033" s="261" t="s">
        <v>148</v>
      </c>
      <c r="AU3033" s="261" t="s">
        <v>83</v>
      </c>
      <c r="AV3033" s="12" t="s">
        <v>83</v>
      </c>
      <c r="AW3033" s="12" t="s">
        <v>30</v>
      </c>
      <c r="AX3033" s="12" t="s">
        <v>73</v>
      </c>
      <c r="AY3033" s="261" t="s">
        <v>139</v>
      </c>
    </row>
    <row r="3034" spans="2:51" s="12" customFormat="1" ht="12">
      <c r="B3034" s="250"/>
      <c r="C3034" s="251"/>
      <c r="D3034" s="252" t="s">
        <v>148</v>
      </c>
      <c r="E3034" s="253" t="s">
        <v>1</v>
      </c>
      <c r="F3034" s="254" t="s">
        <v>4153</v>
      </c>
      <c r="G3034" s="251"/>
      <c r="H3034" s="255">
        <v>1.749</v>
      </c>
      <c r="I3034" s="256"/>
      <c r="J3034" s="251"/>
      <c r="K3034" s="251"/>
      <c r="L3034" s="257"/>
      <c r="M3034" s="258"/>
      <c r="N3034" s="259"/>
      <c r="O3034" s="259"/>
      <c r="P3034" s="259"/>
      <c r="Q3034" s="259"/>
      <c r="R3034" s="259"/>
      <c r="S3034" s="259"/>
      <c r="T3034" s="260"/>
      <c r="AT3034" s="261" t="s">
        <v>148</v>
      </c>
      <c r="AU3034" s="261" t="s">
        <v>83</v>
      </c>
      <c r="AV3034" s="12" t="s">
        <v>83</v>
      </c>
      <c r="AW3034" s="12" t="s">
        <v>30</v>
      </c>
      <c r="AX3034" s="12" t="s">
        <v>73</v>
      </c>
      <c r="AY3034" s="261" t="s">
        <v>139</v>
      </c>
    </row>
    <row r="3035" spans="2:51" s="13" customFormat="1" ht="12">
      <c r="B3035" s="262"/>
      <c r="C3035" s="263"/>
      <c r="D3035" s="252" t="s">
        <v>148</v>
      </c>
      <c r="E3035" s="264" t="s">
        <v>1</v>
      </c>
      <c r="F3035" s="265" t="s">
        <v>150</v>
      </c>
      <c r="G3035" s="263"/>
      <c r="H3035" s="266">
        <v>37.379000000000005</v>
      </c>
      <c r="I3035" s="267"/>
      <c r="J3035" s="263"/>
      <c r="K3035" s="263"/>
      <c r="L3035" s="268"/>
      <c r="M3035" s="269"/>
      <c r="N3035" s="270"/>
      <c r="O3035" s="270"/>
      <c r="P3035" s="270"/>
      <c r="Q3035" s="270"/>
      <c r="R3035" s="270"/>
      <c r="S3035" s="270"/>
      <c r="T3035" s="271"/>
      <c r="AT3035" s="272" t="s">
        <v>148</v>
      </c>
      <c r="AU3035" s="272" t="s">
        <v>83</v>
      </c>
      <c r="AV3035" s="13" t="s">
        <v>146</v>
      </c>
      <c r="AW3035" s="13" t="s">
        <v>30</v>
      </c>
      <c r="AX3035" s="13" t="s">
        <v>81</v>
      </c>
      <c r="AY3035" s="272" t="s">
        <v>139</v>
      </c>
    </row>
    <row r="3036" spans="2:65" s="1" customFormat="1" ht="16.5" customHeight="1">
      <c r="B3036" s="38"/>
      <c r="C3036" s="237" t="s">
        <v>4154</v>
      </c>
      <c r="D3036" s="237" t="s">
        <v>141</v>
      </c>
      <c r="E3036" s="238" t="s">
        <v>4155</v>
      </c>
      <c r="F3036" s="239" t="s">
        <v>4156</v>
      </c>
      <c r="G3036" s="240" t="s">
        <v>177</v>
      </c>
      <c r="H3036" s="241">
        <v>21</v>
      </c>
      <c r="I3036" s="242"/>
      <c r="J3036" s="243">
        <f>ROUND(I3036*H3036,2)</f>
        <v>0</v>
      </c>
      <c r="K3036" s="239" t="s">
        <v>2398</v>
      </c>
      <c r="L3036" s="43"/>
      <c r="M3036" s="244" t="s">
        <v>1</v>
      </c>
      <c r="N3036" s="245" t="s">
        <v>38</v>
      </c>
      <c r="O3036" s="86"/>
      <c r="P3036" s="246">
        <f>O3036*H3036</f>
        <v>0</v>
      </c>
      <c r="Q3036" s="246">
        <v>0.00267</v>
      </c>
      <c r="R3036" s="246">
        <f>Q3036*H3036</f>
        <v>0.05607</v>
      </c>
      <c r="S3036" s="246">
        <v>0</v>
      </c>
      <c r="T3036" s="247">
        <f>S3036*H3036</f>
        <v>0</v>
      </c>
      <c r="AR3036" s="248" t="s">
        <v>230</v>
      </c>
      <c r="AT3036" s="248" t="s">
        <v>141</v>
      </c>
      <c r="AU3036" s="248" t="s">
        <v>83</v>
      </c>
      <c r="AY3036" s="17" t="s">
        <v>139</v>
      </c>
      <c r="BE3036" s="249">
        <f>IF(N3036="základní",J3036,0)</f>
        <v>0</v>
      </c>
      <c r="BF3036" s="249">
        <f>IF(N3036="snížená",J3036,0)</f>
        <v>0</v>
      </c>
      <c r="BG3036" s="249">
        <f>IF(N3036="zákl. přenesená",J3036,0)</f>
        <v>0</v>
      </c>
      <c r="BH3036" s="249">
        <f>IF(N3036="sníž. přenesená",J3036,0)</f>
        <v>0</v>
      </c>
      <c r="BI3036" s="249">
        <f>IF(N3036="nulová",J3036,0)</f>
        <v>0</v>
      </c>
      <c r="BJ3036" s="17" t="s">
        <v>81</v>
      </c>
      <c r="BK3036" s="249">
        <f>ROUND(I3036*H3036,2)</f>
        <v>0</v>
      </c>
      <c r="BL3036" s="17" t="s">
        <v>230</v>
      </c>
      <c r="BM3036" s="248" t="s">
        <v>4157</v>
      </c>
    </row>
    <row r="3037" spans="2:51" s="12" customFormat="1" ht="12">
      <c r="B3037" s="250"/>
      <c r="C3037" s="251"/>
      <c r="D3037" s="252" t="s">
        <v>148</v>
      </c>
      <c r="E3037" s="253" t="s">
        <v>1</v>
      </c>
      <c r="F3037" s="254" t="s">
        <v>4158</v>
      </c>
      <c r="G3037" s="251"/>
      <c r="H3037" s="255">
        <v>19</v>
      </c>
      <c r="I3037" s="256"/>
      <c r="J3037" s="251"/>
      <c r="K3037" s="251"/>
      <c r="L3037" s="257"/>
      <c r="M3037" s="258"/>
      <c r="N3037" s="259"/>
      <c r="O3037" s="259"/>
      <c r="P3037" s="259"/>
      <c r="Q3037" s="259"/>
      <c r="R3037" s="259"/>
      <c r="S3037" s="259"/>
      <c r="T3037" s="260"/>
      <c r="AT3037" s="261" t="s">
        <v>148</v>
      </c>
      <c r="AU3037" s="261" t="s">
        <v>83</v>
      </c>
      <c r="AV3037" s="12" t="s">
        <v>83</v>
      </c>
      <c r="AW3037" s="12" t="s">
        <v>30</v>
      </c>
      <c r="AX3037" s="12" t="s">
        <v>73</v>
      </c>
      <c r="AY3037" s="261" t="s">
        <v>139</v>
      </c>
    </row>
    <row r="3038" spans="2:51" s="12" customFormat="1" ht="12">
      <c r="B3038" s="250"/>
      <c r="C3038" s="251"/>
      <c r="D3038" s="252" t="s">
        <v>148</v>
      </c>
      <c r="E3038" s="253" t="s">
        <v>1</v>
      </c>
      <c r="F3038" s="254" t="s">
        <v>4159</v>
      </c>
      <c r="G3038" s="251"/>
      <c r="H3038" s="255">
        <v>2</v>
      </c>
      <c r="I3038" s="256"/>
      <c r="J3038" s="251"/>
      <c r="K3038" s="251"/>
      <c r="L3038" s="257"/>
      <c r="M3038" s="258"/>
      <c r="N3038" s="259"/>
      <c r="O3038" s="259"/>
      <c r="P3038" s="259"/>
      <c r="Q3038" s="259"/>
      <c r="R3038" s="259"/>
      <c r="S3038" s="259"/>
      <c r="T3038" s="260"/>
      <c r="AT3038" s="261" t="s">
        <v>148</v>
      </c>
      <c r="AU3038" s="261" t="s">
        <v>83</v>
      </c>
      <c r="AV3038" s="12" t="s">
        <v>83</v>
      </c>
      <c r="AW3038" s="12" t="s">
        <v>30</v>
      </c>
      <c r="AX3038" s="12" t="s">
        <v>73</v>
      </c>
      <c r="AY3038" s="261" t="s">
        <v>139</v>
      </c>
    </row>
    <row r="3039" spans="2:51" s="13" customFormat="1" ht="12">
      <c r="B3039" s="262"/>
      <c r="C3039" s="263"/>
      <c r="D3039" s="252" t="s">
        <v>148</v>
      </c>
      <c r="E3039" s="264" t="s">
        <v>1</v>
      </c>
      <c r="F3039" s="265" t="s">
        <v>150</v>
      </c>
      <c r="G3039" s="263"/>
      <c r="H3039" s="266">
        <v>21</v>
      </c>
      <c r="I3039" s="267"/>
      <c r="J3039" s="263"/>
      <c r="K3039" s="263"/>
      <c r="L3039" s="268"/>
      <c r="M3039" s="269"/>
      <c r="N3039" s="270"/>
      <c r="O3039" s="270"/>
      <c r="P3039" s="270"/>
      <c r="Q3039" s="270"/>
      <c r="R3039" s="270"/>
      <c r="S3039" s="270"/>
      <c r="T3039" s="271"/>
      <c r="AT3039" s="272" t="s">
        <v>148</v>
      </c>
      <c r="AU3039" s="272" t="s">
        <v>83</v>
      </c>
      <c r="AV3039" s="13" t="s">
        <v>146</v>
      </c>
      <c r="AW3039" s="13" t="s">
        <v>30</v>
      </c>
      <c r="AX3039" s="13" t="s">
        <v>81</v>
      </c>
      <c r="AY3039" s="272" t="s">
        <v>139</v>
      </c>
    </row>
    <row r="3040" spans="2:65" s="1" customFormat="1" ht="16.5" customHeight="1">
      <c r="B3040" s="38"/>
      <c r="C3040" s="273" t="s">
        <v>4160</v>
      </c>
      <c r="D3040" s="273" t="s">
        <v>174</v>
      </c>
      <c r="E3040" s="274" t="s">
        <v>4161</v>
      </c>
      <c r="F3040" s="275" t="s">
        <v>4162</v>
      </c>
      <c r="G3040" s="276" t="s">
        <v>177</v>
      </c>
      <c r="H3040" s="277">
        <v>2</v>
      </c>
      <c r="I3040" s="278"/>
      <c r="J3040" s="279">
        <f>ROUND(I3040*H3040,2)</f>
        <v>0</v>
      </c>
      <c r="K3040" s="275" t="s">
        <v>1</v>
      </c>
      <c r="L3040" s="280"/>
      <c r="M3040" s="281" t="s">
        <v>1</v>
      </c>
      <c r="N3040" s="282" t="s">
        <v>38</v>
      </c>
      <c r="O3040" s="86"/>
      <c r="P3040" s="246">
        <f>O3040*H3040</f>
        <v>0</v>
      </c>
      <c r="Q3040" s="246">
        <v>0.0005</v>
      </c>
      <c r="R3040" s="246">
        <f>Q3040*H3040</f>
        <v>0.001</v>
      </c>
      <c r="S3040" s="246">
        <v>0</v>
      </c>
      <c r="T3040" s="247">
        <f>S3040*H3040</f>
        <v>0</v>
      </c>
      <c r="AR3040" s="248" t="s">
        <v>609</v>
      </c>
      <c r="AT3040" s="248" t="s">
        <v>174</v>
      </c>
      <c r="AU3040" s="248" t="s">
        <v>83</v>
      </c>
      <c r="AY3040" s="17" t="s">
        <v>139</v>
      </c>
      <c r="BE3040" s="249">
        <f>IF(N3040="základní",J3040,0)</f>
        <v>0</v>
      </c>
      <c r="BF3040" s="249">
        <f>IF(N3040="snížená",J3040,0)</f>
        <v>0</v>
      </c>
      <c r="BG3040" s="249">
        <f>IF(N3040="zákl. přenesená",J3040,0)</f>
        <v>0</v>
      </c>
      <c r="BH3040" s="249">
        <f>IF(N3040="sníž. přenesená",J3040,0)</f>
        <v>0</v>
      </c>
      <c r="BI3040" s="249">
        <f>IF(N3040="nulová",J3040,0)</f>
        <v>0</v>
      </c>
      <c r="BJ3040" s="17" t="s">
        <v>81</v>
      </c>
      <c r="BK3040" s="249">
        <f>ROUND(I3040*H3040,2)</f>
        <v>0</v>
      </c>
      <c r="BL3040" s="17" t="s">
        <v>230</v>
      </c>
      <c r="BM3040" s="248" t="s">
        <v>4163</v>
      </c>
    </row>
    <row r="3041" spans="2:65" s="1" customFormat="1" ht="24" customHeight="1">
      <c r="B3041" s="38"/>
      <c r="C3041" s="237" t="s">
        <v>4164</v>
      </c>
      <c r="D3041" s="237" t="s">
        <v>141</v>
      </c>
      <c r="E3041" s="238" t="s">
        <v>4165</v>
      </c>
      <c r="F3041" s="239" t="s">
        <v>4166</v>
      </c>
      <c r="G3041" s="240" t="s">
        <v>177</v>
      </c>
      <c r="H3041" s="241">
        <v>4</v>
      </c>
      <c r="I3041" s="242"/>
      <c r="J3041" s="243">
        <f>ROUND(I3041*H3041,2)</f>
        <v>0</v>
      </c>
      <c r="K3041" s="239" t="s">
        <v>2398</v>
      </c>
      <c r="L3041" s="43"/>
      <c r="M3041" s="244" t="s">
        <v>1</v>
      </c>
      <c r="N3041" s="245" t="s">
        <v>38</v>
      </c>
      <c r="O3041" s="86"/>
      <c r="P3041" s="246">
        <f>O3041*H3041</f>
        <v>0</v>
      </c>
      <c r="Q3041" s="246">
        <v>0</v>
      </c>
      <c r="R3041" s="246">
        <f>Q3041*H3041</f>
        <v>0</v>
      </c>
      <c r="S3041" s="246">
        <v>0</v>
      </c>
      <c r="T3041" s="247">
        <f>S3041*H3041</f>
        <v>0</v>
      </c>
      <c r="AR3041" s="248" t="s">
        <v>230</v>
      </c>
      <c r="AT3041" s="248" t="s">
        <v>141</v>
      </c>
      <c r="AU3041" s="248" t="s">
        <v>83</v>
      </c>
      <c r="AY3041" s="17" t="s">
        <v>139</v>
      </c>
      <c r="BE3041" s="249">
        <f>IF(N3041="základní",J3041,0)</f>
        <v>0</v>
      </c>
      <c r="BF3041" s="249">
        <f>IF(N3041="snížená",J3041,0)</f>
        <v>0</v>
      </c>
      <c r="BG3041" s="249">
        <f>IF(N3041="zákl. přenesená",J3041,0)</f>
        <v>0</v>
      </c>
      <c r="BH3041" s="249">
        <f>IF(N3041="sníž. přenesená",J3041,0)</f>
        <v>0</v>
      </c>
      <c r="BI3041" s="249">
        <f>IF(N3041="nulová",J3041,0)</f>
        <v>0</v>
      </c>
      <c r="BJ3041" s="17" t="s">
        <v>81</v>
      </c>
      <c r="BK3041" s="249">
        <f>ROUND(I3041*H3041,2)</f>
        <v>0</v>
      </c>
      <c r="BL3041" s="17" t="s">
        <v>230</v>
      </c>
      <c r="BM3041" s="248" t="s">
        <v>4167</v>
      </c>
    </row>
    <row r="3042" spans="2:51" s="12" customFormat="1" ht="12">
      <c r="B3042" s="250"/>
      <c r="C3042" s="251"/>
      <c r="D3042" s="252" t="s">
        <v>148</v>
      </c>
      <c r="E3042" s="253" t="s">
        <v>1</v>
      </c>
      <c r="F3042" s="254" t="s">
        <v>4168</v>
      </c>
      <c r="G3042" s="251"/>
      <c r="H3042" s="255">
        <v>4</v>
      </c>
      <c r="I3042" s="256"/>
      <c r="J3042" s="251"/>
      <c r="K3042" s="251"/>
      <c r="L3042" s="257"/>
      <c r="M3042" s="258"/>
      <c r="N3042" s="259"/>
      <c r="O3042" s="259"/>
      <c r="P3042" s="259"/>
      <c r="Q3042" s="259"/>
      <c r="R3042" s="259"/>
      <c r="S3042" s="259"/>
      <c r="T3042" s="260"/>
      <c r="AT3042" s="261" t="s">
        <v>148</v>
      </c>
      <c r="AU3042" s="261" t="s">
        <v>83</v>
      </c>
      <c r="AV3042" s="12" t="s">
        <v>83</v>
      </c>
      <c r="AW3042" s="12" t="s">
        <v>30</v>
      </c>
      <c r="AX3042" s="12" t="s">
        <v>73</v>
      </c>
      <c r="AY3042" s="261" t="s">
        <v>139</v>
      </c>
    </row>
    <row r="3043" spans="2:51" s="13" customFormat="1" ht="12">
      <c r="B3043" s="262"/>
      <c r="C3043" s="263"/>
      <c r="D3043" s="252" t="s">
        <v>148</v>
      </c>
      <c r="E3043" s="264" t="s">
        <v>1</v>
      </c>
      <c r="F3043" s="265" t="s">
        <v>150</v>
      </c>
      <c r="G3043" s="263"/>
      <c r="H3043" s="266">
        <v>4</v>
      </c>
      <c r="I3043" s="267"/>
      <c r="J3043" s="263"/>
      <c r="K3043" s="263"/>
      <c r="L3043" s="268"/>
      <c r="M3043" s="269"/>
      <c r="N3043" s="270"/>
      <c r="O3043" s="270"/>
      <c r="P3043" s="270"/>
      <c r="Q3043" s="270"/>
      <c r="R3043" s="270"/>
      <c r="S3043" s="270"/>
      <c r="T3043" s="271"/>
      <c r="AT3043" s="272" t="s">
        <v>148</v>
      </c>
      <c r="AU3043" s="272" t="s">
        <v>83</v>
      </c>
      <c r="AV3043" s="13" t="s">
        <v>146</v>
      </c>
      <c r="AW3043" s="13" t="s">
        <v>30</v>
      </c>
      <c r="AX3043" s="13" t="s">
        <v>81</v>
      </c>
      <c r="AY3043" s="272" t="s">
        <v>139</v>
      </c>
    </row>
    <row r="3044" spans="2:65" s="1" customFormat="1" ht="24" customHeight="1">
      <c r="B3044" s="38"/>
      <c r="C3044" s="237" t="s">
        <v>4169</v>
      </c>
      <c r="D3044" s="237" t="s">
        <v>141</v>
      </c>
      <c r="E3044" s="238" t="s">
        <v>4170</v>
      </c>
      <c r="F3044" s="239" t="s">
        <v>4171</v>
      </c>
      <c r="G3044" s="240" t="s">
        <v>177</v>
      </c>
      <c r="H3044" s="241">
        <v>18</v>
      </c>
      <c r="I3044" s="242"/>
      <c r="J3044" s="243">
        <f>ROUND(I3044*H3044,2)</f>
        <v>0</v>
      </c>
      <c r="K3044" s="239" t="s">
        <v>2398</v>
      </c>
      <c r="L3044" s="43"/>
      <c r="M3044" s="244" t="s">
        <v>1</v>
      </c>
      <c r="N3044" s="245" t="s">
        <v>38</v>
      </c>
      <c r="O3044" s="86"/>
      <c r="P3044" s="246">
        <f>O3044*H3044</f>
        <v>0</v>
      </c>
      <c r="Q3044" s="246">
        <v>0</v>
      </c>
      <c r="R3044" s="246">
        <f>Q3044*H3044</f>
        <v>0</v>
      </c>
      <c r="S3044" s="246">
        <v>0</v>
      </c>
      <c r="T3044" s="247">
        <f>S3044*H3044</f>
        <v>0</v>
      </c>
      <c r="AR3044" s="248" t="s">
        <v>230</v>
      </c>
      <c r="AT3044" s="248" t="s">
        <v>141</v>
      </c>
      <c r="AU3044" s="248" t="s">
        <v>83</v>
      </c>
      <c r="AY3044" s="17" t="s">
        <v>139</v>
      </c>
      <c r="BE3044" s="249">
        <f>IF(N3044="základní",J3044,0)</f>
        <v>0</v>
      </c>
      <c r="BF3044" s="249">
        <f>IF(N3044="snížená",J3044,0)</f>
        <v>0</v>
      </c>
      <c r="BG3044" s="249">
        <f>IF(N3044="zákl. přenesená",J3044,0)</f>
        <v>0</v>
      </c>
      <c r="BH3044" s="249">
        <f>IF(N3044="sníž. přenesená",J3044,0)</f>
        <v>0</v>
      </c>
      <c r="BI3044" s="249">
        <f>IF(N3044="nulová",J3044,0)</f>
        <v>0</v>
      </c>
      <c r="BJ3044" s="17" t="s">
        <v>81</v>
      </c>
      <c r="BK3044" s="249">
        <f>ROUND(I3044*H3044,2)</f>
        <v>0</v>
      </c>
      <c r="BL3044" s="17" t="s">
        <v>230</v>
      </c>
      <c r="BM3044" s="248" t="s">
        <v>4172</v>
      </c>
    </row>
    <row r="3045" spans="2:51" s="12" customFormat="1" ht="12">
      <c r="B3045" s="250"/>
      <c r="C3045" s="251"/>
      <c r="D3045" s="252" t="s">
        <v>148</v>
      </c>
      <c r="E3045" s="253" t="s">
        <v>1</v>
      </c>
      <c r="F3045" s="254" t="s">
        <v>4173</v>
      </c>
      <c r="G3045" s="251"/>
      <c r="H3045" s="255">
        <v>18</v>
      </c>
      <c r="I3045" s="256"/>
      <c r="J3045" s="251"/>
      <c r="K3045" s="251"/>
      <c r="L3045" s="257"/>
      <c r="M3045" s="258"/>
      <c r="N3045" s="259"/>
      <c r="O3045" s="259"/>
      <c r="P3045" s="259"/>
      <c r="Q3045" s="259"/>
      <c r="R3045" s="259"/>
      <c r="S3045" s="259"/>
      <c r="T3045" s="260"/>
      <c r="AT3045" s="261" t="s">
        <v>148</v>
      </c>
      <c r="AU3045" s="261" t="s">
        <v>83</v>
      </c>
      <c r="AV3045" s="12" t="s">
        <v>83</v>
      </c>
      <c r="AW3045" s="12" t="s">
        <v>30</v>
      </c>
      <c r="AX3045" s="12" t="s">
        <v>73</v>
      </c>
      <c r="AY3045" s="261" t="s">
        <v>139</v>
      </c>
    </row>
    <row r="3046" spans="2:51" s="13" customFormat="1" ht="12">
      <c r="B3046" s="262"/>
      <c r="C3046" s="263"/>
      <c r="D3046" s="252" t="s">
        <v>148</v>
      </c>
      <c r="E3046" s="264" t="s">
        <v>1</v>
      </c>
      <c r="F3046" s="265" t="s">
        <v>150</v>
      </c>
      <c r="G3046" s="263"/>
      <c r="H3046" s="266">
        <v>18</v>
      </c>
      <c r="I3046" s="267"/>
      <c r="J3046" s="263"/>
      <c r="K3046" s="263"/>
      <c r="L3046" s="268"/>
      <c r="M3046" s="269"/>
      <c r="N3046" s="270"/>
      <c r="O3046" s="270"/>
      <c r="P3046" s="270"/>
      <c r="Q3046" s="270"/>
      <c r="R3046" s="270"/>
      <c r="S3046" s="270"/>
      <c r="T3046" s="271"/>
      <c r="AT3046" s="272" t="s">
        <v>148</v>
      </c>
      <c r="AU3046" s="272" t="s">
        <v>83</v>
      </c>
      <c r="AV3046" s="13" t="s">
        <v>146</v>
      </c>
      <c r="AW3046" s="13" t="s">
        <v>30</v>
      </c>
      <c r="AX3046" s="13" t="s">
        <v>81</v>
      </c>
      <c r="AY3046" s="272" t="s">
        <v>139</v>
      </c>
    </row>
    <row r="3047" spans="2:65" s="1" customFormat="1" ht="24" customHeight="1">
      <c r="B3047" s="38"/>
      <c r="C3047" s="237" t="s">
        <v>4174</v>
      </c>
      <c r="D3047" s="237" t="s">
        <v>141</v>
      </c>
      <c r="E3047" s="238" t="s">
        <v>4175</v>
      </c>
      <c r="F3047" s="239" t="s">
        <v>4176</v>
      </c>
      <c r="G3047" s="240" t="s">
        <v>433</v>
      </c>
      <c r="H3047" s="241">
        <v>1.752</v>
      </c>
      <c r="I3047" s="242"/>
      <c r="J3047" s="243">
        <f>ROUND(I3047*H3047,2)</f>
        <v>0</v>
      </c>
      <c r="K3047" s="239" t="s">
        <v>145</v>
      </c>
      <c r="L3047" s="43"/>
      <c r="M3047" s="244" t="s">
        <v>1</v>
      </c>
      <c r="N3047" s="245" t="s">
        <v>38</v>
      </c>
      <c r="O3047" s="86"/>
      <c r="P3047" s="246">
        <f>O3047*H3047</f>
        <v>0</v>
      </c>
      <c r="Q3047" s="246">
        <v>0</v>
      </c>
      <c r="R3047" s="246">
        <f>Q3047*H3047</f>
        <v>0</v>
      </c>
      <c r="S3047" s="246">
        <v>0</v>
      </c>
      <c r="T3047" s="247">
        <f>S3047*H3047</f>
        <v>0</v>
      </c>
      <c r="AR3047" s="248" t="s">
        <v>230</v>
      </c>
      <c r="AT3047" s="248" t="s">
        <v>141</v>
      </c>
      <c r="AU3047" s="248" t="s">
        <v>83</v>
      </c>
      <c r="AY3047" s="17" t="s">
        <v>139</v>
      </c>
      <c r="BE3047" s="249">
        <f>IF(N3047="základní",J3047,0)</f>
        <v>0</v>
      </c>
      <c r="BF3047" s="249">
        <f>IF(N3047="snížená",J3047,0)</f>
        <v>0</v>
      </c>
      <c r="BG3047" s="249">
        <f>IF(N3047="zákl. přenesená",J3047,0)</f>
        <v>0</v>
      </c>
      <c r="BH3047" s="249">
        <f>IF(N3047="sníž. přenesená",J3047,0)</f>
        <v>0</v>
      </c>
      <c r="BI3047" s="249">
        <f>IF(N3047="nulová",J3047,0)</f>
        <v>0</v>
      </c>
      <c r="BJ3047" s="17" t="s">
        <v>81</v>
      </c>
      <c r="BK3047" s="249">
        <f>ROUND(I3047*H3047,2)</f>
        <v>0</v>
      </c>
      <c r="BL3047" s="17" t="s">
        <v>230</v>
      </c>
      <c r="BM3047" s="248" t="s">
        <v>4177</v>
      </c>
    </row>
    <row r="3048" spans="2:51" s="14" customFormat="1" ht="12">
      <c r="B3048" s="289"/>
      <c r="C3048" s="290"/>
      <c r="D3048" s="252" t="s">
        <v>148</v>
      </c>
      <c r="E3048" s="291" t="s">
        <v>1</v>
      </c>
      <c r="F3048" s="292" t="s">
        <v>770</v>
      </c>
      <c r="G3048" s="290"/>
      <c r="H3048" s="291" t="s">
        <v>1</v>
      </c>
      <c r="I3048" s="293"/>
      <c r="J3048" s="290"/>
      <c r="K3048" s="290"/>
      <c r="L3048" s="294"/>
      <c r="M3048" s="295"/>
      <c r="N3048" s="296"/>
      <c r="O3048" s="296"/>
      <c r="P3048" s="296"/>
      <c r="Q3048" s="296"/>
      <c r="R3048" s="296"/>
      <c r="S3048" s="296"/>
      <c r="T3048" s="297"/>
      <c r="AT3048" s="298" t="s">
        <v>148</v>
      </c>
      <c r="AU3048" s="298" t="s">
        <v>83</v>
      </c>
      <c r="AV3048" s="14" t="s">
        <v>81</v>
      </c>
      <c r="AW3048" s="14" t="s">
        <v>30</v>
      </c>
      <c r="AX3048" s="14" t="s">
        <v>73</v>
      </c>
      <c r="AY3048" s="298" t="s">
        <v>139</v>
      </c>
    </row>
    <row r="3049" spans="2:51" s="12" customFormat="1" ht="12">
      <c r="B3049" s="250"/>
      <c r="C3049" s="251"/>
      <c r="D3049" s="252" t="s">
        <v>148</v>
      </c>
      <c r="E3049" s="253" t="s">
        <v>1</v>
      </c>
      <c r="F3049" s="254" t="s">
        <v>4178</v>
      </c>
      <c r="G3049" s="251"/>
      <c r="H3049" s="255">
        <v>1.752</v>
      </c>
      <c r="I3049" s="256"/>
      <c r="J3049" s="251"/>
      <c r="K3049" s="251"/>
      <c r="L3049" s="257"/>
      <c r="M3049" s="258"/>
      <c r="N3049" s="259"/>
      <c r="O3049" s="259"/>
      <c r="P3049" s="259"/>
      <c r="Q3049" s="259"/>
      <c r="R3049" s="259"/>
      <c r="S3049" s="259"/>
      <c r="T3049" s="260"/>
      <c r="AT3049" s="261" t="s">
        <v>148</v>
      </c>
      <c r="AU3049" s="261" t="s">
        <v>83</v>
      </c>
      <c r="AV3049" s="12" t="s">
        <v>83</v>
      </c>
      <c r="AW3049" s="12" t="s">
        <v>30</v>
      </c>
      <c r="AX3049" s="12" t="s">
        <v>73</v>
      </c>
      <c r="AY3049" s="261" t="s">
        <v>139</v>
      </c>
    </row>
    <row r="3050" spans="2:51" s="13" customFormat="1" ht="12">
      <c r="B3050" s="262"/>
      <c r="C3050" s="263"/>
      <c r="D3050" s="252" t="s">
        <v>148</v>
      </c>
      <c r="E3050" s="264" t="s">
        <v>1</v>
      </c>
      <c r="F3050" s="265" t="s">
        <v>150</v>
      </c>
      <c r="G3050" s="263"/>
      <c r="H3050" s="266">
        <v>1.752</v>
      </c>
      <c r="I3050" s="267"/>
      <c r="J3050" s="263"/>
      <c r="K3050" s="263"/>
      <c r="L3050" s="268"/>
      <c r="M3050" s="269"/>
      <c r="N3050" s="270"/>
      <c r="O3050" s="270"/>
      <c r="P3050" s="270"/>
      <c r="Q3050" s="270"/>
      <c r="R3050" s="270"/>
      <c r="S3050" s="270"/>
      <c r="T3050" s="271"/>
      <c r="AT3050" s="272" t="s">
        <v>148</v>
      </c>
      <c r="AU3050" s="272" t="s">
        <v>83</v>
      </c>
      <c r="AV3050" s="13" t="s">
        <v>146</v>
      </c>
      <c r="AW3050" s="13" t="s">
        <v>30</v>
      </c>
      <c r="AX3050" s="13" t="s">
        <v>81</v>
      </c>
      <c r="AY3050" s="272" t="s">
        <v>139</v>
      </c>
    </row>
    <row r="3051" spans="2:65" s="1" customFormat="1" ht="16.5" customHeight="1">
      <c r="B3051" s="38"/>
      <c r="C3051" s="273" t="s">
        <v>4179</v>
      </c>
      <c r="D3051" s="273" t="s">
        <v>174</v>
      </c>
      <c r="E3051" s="274" t="s">
        <v>4180</v>
      </c>
      <c r="F3051" s="275" t="s">
        <v>4181</v>
      </c>
      <c r="G3051" s="276" t="s">
        <v>433</v>
      </c>
      <c r="H3051" s="277">
        <v>2.015</v>
      </c>
      <c r="I3051" s="278"/>
      <c r="J3051" s="279">
        <f>ROUND(I3051*H3051,2)</f>
        <v>0</v>
      </c>
      <c r="K3051" s="275" t="s">
        <v>145</v>
      </c>
      <c r="L3051" s="280"/>
      <c r="M3051" s="281" t="s">
        <v>1</v>
      </c>
      <c r="N3051" s="282" t="s">
        <v>38</v>
      </c>
      <c r="O3051" s="86"/>
      <c r="P3051" s="246">
        <f>O3051*H3051</f>
        <v>0</v>
      </c>
      <c r="Q3051" s="246">
        <v>0.00931</v>
      </c>
      <c r="R3051" s="246">
        <f>Q3051*H3051</f>
        <v>0.018759650000000003</v>
      </c>
      <c r="S3051" s="246">
        <v>0</v>
      </c>
      <c r="T3051" s="247">
        <f>S3051*H3051</f>
        <v>0</v>
      </c>
      <c r="AR3051" s="248" t="s">
        <v>609</v>
      </c>
      <c r="AT3051" s="248" t="s">
        <v>174</v>
      </c>
      <c r="AU3051" s="248" t="s">
        <v>83</v>
      </c>
      <c r="AY3051" s="17" t="s">
        <v>139</v>
      </c>
      <c r="BE3051" s="249">
        <f>IF(N3051="základní",J3051,0)</f>
        <v>0</v>
      </c>
      <c r="BF3051" s="249">
        <f>IF(N3051="snížená",J3051,0)</f>
        <v>0</v>
      </c>
      <c r="BG3051" s="249">
        <f>IF(N3051="zákl. přenesená",J3051,0)</f>
        <v>0</v>
      </c>
      <c r="BH3051" s="249">
        <f>IF(N3051="sníž. přenesená",J3051,0)</f>
        <v>0</v>
      </c>
      <c r="BI3051" s="249">
        <f>IF(N3051="nulová",J3051,0)</f>
        <v>0</v>
      </c>
      <c r="BJ3051" s="17" t="s">
        <v>81</v>
      </c>
      <c r="BK3051" s="249">
        <f>ROUND(I3051*H3051,2)</f>
        <v>0</v>
      </c>
      <c r="BL3051" s="17" t="s">
        <v>230</v>
      </c>
      <c r="BM3051" s="248" t="s">
        <v>4182</v>
      </c>
    </row>
    <row r="3052" spans="2:51" s="12" customFormat="1" ht="12">
      <c r="B3052" s="250"/>
      <c r="C3052" s="251"/>
      <c r="D3052" s="252" t="s">
        <v>148</v>
      </c>
      <c r="E3052" s="253" t="s">
        <v>1</v>
      </c>
      <c r="F3052" s="254" t="s">
        <v>4183</v>
      </c>
      <c r="G3052" s="251"/>
      <c r="H3052" s="255">
        <v>2.015</v>
      </c>
      <c r="I3052" s="256"/>
      <c r="J3052" s="251"/>
      <c r="K3052" s="251"/>
      <c r="L3052" s="257"/>
      <c r="M3052" s="258"/>
      <c r="N3052" s="259"/>
      <c r="O3052" s="259"/>
      <c r="P3052" s="259"/>
      <c r="Q3052" s="259"/>
      <c r="R3052" s="259"/>
      <c r="S3052" s="259"/>
      <c r="T3052" s="260"/>
      <c r="AT3052" s="261" t="s">
        <v>148</v>
      </c>
      <c r="AU3052" s="261" t="s">
        <v>83</v>
      </c>
      <c r="AV3052" s="12" t="s">
        <v>83</v>
      </c>
      <c r="AW3052" s="12" t="s">
        <v>30</v>
      </c>
      <c r="AX3052" s="12" t="s">
        <v>73</v>
      </c>
      <c r="AY3052" s="261" t="s">
        <v>139</v>
      </c>
    </row>
    <row r="3053" spans="2:51" s="13" customFormat="1" ht="12">
      <c r="B3053" s="262"/>
      <c r="C3053" s="263"/>
      <c r="D3053" s="252" t="s">
        <v>148</v>
      </c>
      <c r="E3053" s="264" t="s">
        <v>1</v>
      </c>
      <c r="F3053" s="265" t="s">
        <v>150</v>
      </c>
      <c r="G3053" s="263"/>
      <c r="H3053" s="266">
        <v>2.015</v>
      </c>
      <c r="I3053" s="267"/>
      <c r="J3053" s="263"/>
      <c r="K3053" s="263"/>
      <c r="L3053" s="268"/>
      <c r="M3053" s="269"/>
      <c r="N3053" s="270"/>
      <c r="O3053" s="270"/>
      <c r="P3053" s="270"/>
      <c r="Q3053" s="270"/>
      <c r="R3053" s="270"/>
      <c r="S3053" s="270"/>
      <c r="T3053" s="271"/>
      <c r="AT3053" s="272" t="s">
        <v>148</v>
      </c>
      <c r="AU3053" s="272" t="s">
        <v>83</v>
      </c>
      <c r="AV3053" s="13" t="s">
        <v>146</v>
      </c>
      <c r="AW3053" s="13" t="s">
        <v>30</v>
      </c>
      <c r="AX3053" s="13" t="s">
        <v>81</v>
      </c>
      <c r="AY3053" s="272" t="s">
        <v>139</v>
      </c>
    </row>
    <row r="3054" spans="2:65" s="1" customFormat="1" ht="24" customHeight="1">
      <c r="B3054" s="38"/>
      <c r="C3054" s="237" t="s">
        <v>4184</v>
      </c>
      <c r="D3054" s="237" t="s">
        <v>141</v>
      </c>
      <c r="E3054" s="238" t="s">
        <v>4185</v>
      </c>
      <c r="F3054" s="239" t="s">
        <v>4186</v>
      </c>
      <c r="G3054" s="240" t="s">
        <v>144</v>
      </c>
      <c r="H3054" s="241">
        <v>0.033</v>
      </c>
      <c r="I3054" s="242"/>
      <c r="J3054" s="243">
        <f>ROUND(I3054*H3054,2)</f>
        <v>0</v>
      </c>
      <c r="K3054" s="239" t="s">
        <v>145</v>
      </c>
      <c r="L3054" s="43"/>
      <c r="M3054" s="244" t="s">
        <v>1</v>
      </c>
      <c r="N3054" s="245" t="s">
        <v>38</v>
      </c>
      <c r="O3054" s="86"/>
      <c r="P3054" s="246">
        <f>O3054*H3054</f>
        <v>0</v>
      </c>
      <c r="Q3054" s="246">
        <v>0.01266</v>
      </c>
      <c r="R3054" s="246">
        <f>Q3054*H3054</f>
        <v>0.00041778</v>
      </c>
      <c r="S3054" s="246">
        <v>0</v>
      </c>
      <c r="T3054" s="247">
        <f>S3054*H3054</f>
        <v>0</v>
      </c>
      <c r="AR3054" s="248" t="s">
        <v>230</v>
      </c>
      <c r="AT3054" s="248" t="s">
        <v>141</v>
      </c>
      <c r="AU3054" s="248" t="s">
        <v>83</v>
      </c>
      <c r="AY3054" s="17" t="s">
        <v>139</v>
      </c>
      <c r="BE3054" s="249">
        <f>IF(N3054="základní",J3054,0)</f>
        <v>0</v>
      </c>
      <c r="BF3054" s="249">
        <f>IF(N3054="snížená",J3054,0)</f>
        <v>0</v>
      </c>
      <c r="BG3054" s="249">
        <f>IF(N3054="zákl. přenesená",J3054,0)</f>
        <v>0</v>
      </c>
      <c r="BH3054" s="249">
        <f>IF(N3054="sníž. přenesená",J3054,0)</f>
        <v>0</v>
      </c>
      <c r="BI3054" s="249">
        <f>IF(N3054="nulová",J3054,0)</f>
        <v>0</v>
      </c>
      <c r="BJ3054" s="17" t="s">
        <v>81</v>
      </c>
      <c r="BK3054" s="249">
        <f>ROUND(I3054*H3054,2)</f>
        <v>0</v>
      </c>
      <c r="BL3054" s="17" t="s">
        <v>230</v>
      </c>
      <c r="BM3054" s="248" t="s">
        <v>4187</v>
      </c>
    </row>
    <row r="3055" spans="2:51" s="12" customFormat="1" ht="12">
      <c r="B3055" s="250"/>
      <c r="C3055" s="251"/>
      <c r="D3055" s="252" t="s">
        <v>148</v>
      </c>
      <c r="E3055" s="253" t="s">
        <v>1</v>
      </c>
      <c r="F3055" s="254" t="s">
        <v>4188</v>
      </c>
      <c r="G3055" s="251"/>
      <c r="H3055" s="255">
        <v>0.033</v>
      </c>
      <c r="I3055" s="256"/>
      <c r="J3055" s="251"/>
      <c r="K3055" s="251"/>
      <c r="L3055" s="257"/>
      <c r="M3055" s="258"/>
      <c r="N3055" s="259"/>
      <c r="O3055" s="259"/>
      <c r="P3055" s="259"/>
      <c r="Q3055" s="259"/>
      <c r="R3055" s="259"/>
      <c r="S3055" s="259"/>
      <c r="T3055" s="260"/>
      <c r="AT3055" s="261" t="s">
        <v>148</v>
      </c>
      <c r="AU3055" s="261" t="s">
        <v>83</v>
      </c>
      <c r="AV3055" s="12" t="s">
        <v>83</v>
      </c>
      <c r="AW3055" s="12" t="s">
        <v>30</v>
      </c>
      <c r="AX3055" s="12" t="s">
        <v>73</v>
      </c>
      <c r="AY3055" s="261" t="s">
        <v>139</v>
      </c>
    </row>
    <row r="3056" spans="2:51" s="13" customFormat="1" ht="12">
      <c r="B3056" s="262"/>
      <c r="C3056" s="263"/>
      <c r="D3056" s="252" t="s">
        <v>148</v>
      </c>
      <c r="E3056" s="264" t="s">
        <v>1</v>
      </c>
      <c r="F3056" s="265" t="s">
        <v>150</v>
      </c>
      <c r="G3056" s="263"/>
      <c r="H3056" s="266">
        <v>0.033</v>
      </c>
      <c r="I3056" s="267"/>
      <c r="J3056" s="263"/>
      <c r="K3056" s="263"/>
      <c r="L3056" s="268"/>
      <c r="M3056" s="269"/>
      <c r="N3056" s="270"/>
      <c r="O3056" s="270"/>
      <c r="P3056" s="270"/>
      <c r="Q3056" s="270"/>
      <c r="R3056" s="270"/>
      <c r="S3056" s="270"/>
      <c r="T3056" s="271"/>
      <c r="AT3056" s="272" t="s">
        <v>148</v>
      </c>
      <c r="AU3056" s="272" t="s">
        <v>83</v>
      </c>
      <c r="AV3056" s="13" t="s">
        <v>146</v>
      </c>
      <c r="AW3056" s="13" t="s">
        <v>30</v>
      </c>
      <c r="AX3056" s="13" t="s">
        <v>81</v>
      </c>
      <c r="AY3056" s="272" t="s">
        <v>139</v>
      </c>
    </row>
    <row r="3057" spans="2:65" s="1" customFormat="1" ht="24" customHeight="1">
      <c r="B3057" s="38"/>
      <c r="C3057" s="237" t="s">
        <v>4189</v>
      </c>
      <c r="D3057" s="237" t="s">
        <v>141</v>
      </c>
      <c r="E3057" s="238" t="s">
        <v>4190</v>
      </c>
      <c r="F3057" s="239" t="s">
        <v>4191</v>
      </c>
      <c r="G3057" s="240" t="s">
        <v>171</v>
      </c>
      <c r="H3057" s="241">
        <v>44.54</v>
      </c>
      <c r="I3057" s="242"/>
      <c r="J3057" s="243">
        <f>ROUND(I3057*H3057,2)</f>
        <v>0</v>
      </c>
      <c r="K3057" s="239" t="s">
        <v>145</v>
      </c>
      <c r="L3057" s="43"/>
      <c r="M3057" s="244" t="s">
        <v>1</v>
      </c>
      <c r="N3057" s="245" t="s">
        <v>38</v>
      </c>
      <c r="O3057" s="86"/>
      <c r="P3057" s="246">
        <f>O3057*H3057</f>
        <v>0</v>
      </c>
      <c r="Q3057" s="246">
        <v>0</v>
      </c>
      <c r="R3057" s="246">
        <f>Q3057*H3057</f>
        <v>0</v>
      </c>
      <c r="S3057" s="246">
        <v>0</v>
      </c>
      <c r="T3057" s="247">
        <f>S3057*H3057</f>
        <v>0</v>
      </c>
      <c r="AR3057" s="248" t="s">
        <v>230</v>
      </c>
      <c r="AT3057" s="248" t="s">
        <v>141</v>
      </c>
      <c r="AU3057" s="248" t="s">
        <v>83</v>
      </c>
      <c r="AY3057" s="17" t="s">
        <v>139</v>
      </c>
      <c r="BE3057" s="249">
        <f>IF(N3057="základní",J3057,0)</f>
        <v>0</v>
      </c>
      <c r="BF3057" s="249">
        <f>IF(N3057="snížená",J3057,0)</f>
        <v>0</v>
      </c>
      <c r="BG3057" s="249">
        <f>IF(N3057="zákl. přenesená",J3057,0)</f>
        <v>0</v>
      </c>
      <c r="BH3057" s="249">
        <f>IF(N3057="sníž. přenesená",J3057,0)</f>
        <v>0</v>
      </c>
      <c r="BI3057" s="249">
        <f>IF(N3057="nulová",J3057,0)</f>
        <v>0</v>
      </c>
      <c r="BJ3057" s="17" t="s">
        <v>81</v>
      </c>
      <c r="BK3057" s="249">
        <f>ROUND(I3057*H3057,2)</f>
        <v>0</v>
      </c>
      <c r="BL3057" s="17" t="s">
        <v>230</v>
      </c>
      <c r="BM3057" s="248" t="s">
        <v>4192</v>
      </c>
    </row>
    <row r="3058" spans="2:51" s="12" customFormat="1" ht="12">
      <c r="B3058" s="250"/>
      <c r="C3058" s="251"/>
      <c r="D3058" s="252" t="s">
        <v>148</v>
      </c>
      <c r="E3058" s="253" t="s">
        <v>1</v>
      </c>
      <c r="F3058" s="254" t="s">
        <v>4193</v>
      </c>
      <c r="G3058" s="251"/>
      <c r="H3058" s="255">
        <v>38.44</v>
      </c>
      <c r="I3058" s="256"/>
      <c r="J3058" s="251"/>
      <c r="K3058" s="251"/>
      <c r="L3058" s="257"/>
      <c r="M3058" s="258"/>
      <c r="N3058" s="259"/>
      <c r="O3058" s="259"/>
      <c r="P3058" s="259"/>
      <c r="Q3058" s="259"/>
      <c r="R3058" s="259"/>
      <c r="S3058" s="259"/>
      <c r="T3058" s="260"/>
      <c r="AT3058" s="261" t="s">
        <v>148</v>
      </c>
      <c r="AU3058" s="261" t="s">
        <v>83</v>
      </c>
      <c r="AV3058" s="12" t="s">
        <v>83</v>
      </c>
      <c r="AW3058" s="12" t="s">
        <v>30</v>
      </c>
      <c r="AX3058" s="12" t="s">
        <v>73</v>
      </c>
      <c r="AY3058" s="261" t="s">
        <v>139</v>
      </c>
    </row>
    <row r="3059" spans="2:51" s="12" customFormat="1" ht="12">
      <c r="B3059" s="250"/>
      <c r="C3059" s="251"/>
      <c r="D3059" s="252" t="s">
        <v>148</v>
      </c>
      <c r="E3059" s="253" t="s">
        <v>1</v>
      </c>
      <c r="F3059" s="254" t="s">
        <v>4194</v>
      </c>
      <c r="G3059" s="251"/>
      <c r="H3059" s="255">
        <v>1</v>
      </c>
      <c r="I3059" s="256"/>
      <c r="J3059" s="251"/>
      <c r="K3059" s="251"/>
      <c r="L3059" s="257"/>
      <c r="M3059" s="258"/>
      <c r="N3059" s="259"/>
      <c r="O3059" s="259"/>
      <c r="P3059" s="259"/>
      <c r="Q3059" s="259"/>
      <c r="R3059" s="259"/>
      <c r="S3059" s="259"/>
      <c r="T3059" s="260"/>
      <c r="AT3059" s="261" t="s">
        <v>148</v>
      </c>
      <c r="AU3059" s="261" t="s">
        <v>83</v>
      </c>
      <c r="AV3059" s="12" t="s">
        <v>83</v>
      </c>
      <c r="AW3059" s="12" t="s">
        <v>30</v>
      </c>
      <c r="AX3059" s="12" t="s">
        <v>73</v>
      </c>
      <c r="AY3059" s="261" t="s">
        <v>139</v>
      </c>
    </row>
    <row r="3060" spans="2:51" s="12" customFormat="1" ht="12">
      <c r="B3060" s="250"/>
      <c r="C3060" s="251"/>
      <c r="D3060" s="252" t="s">
        <v>148</v>
      </c>
      <c r="E3060" s="253" t="s">
        <v>1</v>
      </c>
      <c r="F3060" s="254" t="s">
        <v>4195</v>
      </c>
      <c r="G3060" s="251"/>
      <c r="H3060" s="255">
        <v>5.1</v>
      </c>
      <c r="I3060" s="256"/>
      <c r="J3060" s="251"/>
      <c r="K3060" s="251"/>
      <c r="L3060" s="257"/>
      <c r="M3060" s="258"/>
      <c r="N3060" s="259"/>
      <c r="O3060" s="259"/>
      <c r="P3060" s="259"/>
      <c r="Q3060" s="259"/>
      <c r="R3060" s="259"/>
      <c r="S3060" s="259"/>
      <c r="T3060" s="260"/>
      <c r="AT3060" s="261" t="s">
        <v>148</v>
      </c>
      <c r="AU3060" s="261" t="s">
        <v>83</v>
      </c>
      <c r="AV3060" s="12" t="s">
        <v>83</v>
      </c>
      <c r="AW3060" s="12" t="s">
        <v>30</v>
      </c>
      <c r="AX3060" s="12" t="s">
        <v>73</v>
      </c>
      <c r="AY3060" s="261" t="s">
        <v>139</v>
      </c>
    </row>
    <row r="3061" spans="2:51" s="13" customFormat="1" ht="12">
      <c r="B3061" s="262"/>
      <c r="C3061" s="263"/>
      <c r="D3061" s="252" t="s">
        <v>148</v>
      </c>
      <c r="E3061" s="264" t="s">
        <v>1</v>
      </c>
      <c r="F3061" s="265" t="s">
        <v>150</v>
      </c>
      <c r="G3061" s="263"/>
      <c r="H3061" s="266">
        <v>44.54</v>
      </c>
      <c r="I3061" s="267"/>
      <c r="J3061" s="263"/>
      <c r="K3061" s="263"/>
      <c r="L3061" s="268"/>
      <c r="M3061" s="269"/>
      <c r="N3061" s="270"/>
      <c r="O3061" s="270"/>
      <c r="P3061" s="270"/>
      <c r="Q3061" s="270"/>
      <c r="R3061" s="270"/>
      <c r="S3061" s="270"/>
      <c r="T3061" s="271"/>
      <c r="AT3061" s="272" t="s">
        <v>148</v>
      </c>
      <c r="AU3061" s="272" t="s">
        <v>83</v>
      </c>
      <c r="AV3061" s="13" t="s">
        <v>146</v>
      </c>
      <c r="AW3061" s="13" t="s">
        <v>30</v>
      </c>
      <c r="AX3061" s="13" t="s">
        <v>81</v>
      </c>
      <c r="AY3061" s="272" t="s">
        <v>139</v>
      </c>
    </row>
    <row r="3062" spans="2:65" s="1" customFormat="1" ht="16.5" customHeight="1">
      <c r="B3062" s="38"/>
      <c r="C3062" s="273" t="s">
        <v>4196</v>
      </c>
      <c r="D3062" s="273" t="s">
        <v>174</v>
      </c>
      <c r="E3062" s="274" t="s">
        <v>4197</v>
      </c>
      <c r="F3062" s="275" t="s">
        <v>4198</v>
      </c>
      <c r="G3062" s="276" t="s">
        <v>144</v>
      </c>
      <c r="H3062" s="277">
        <v>0.336</v>
      </c>
      <c r="I3062" s="278"/>
      <c r="J3062" s="279">
        <f>ROUND(I3062*H3062,2)</f>
        <v>0</v>
      </c>
      <c r="K3062" s="275" t="s">
        <v>145</v>
      </c>
      <c r="L3062" s="280"/>
      <c r="M3062" s="281" t="s">
        <v>1</v>
      </c>
      <c r="N3062" s="282" t="s">
        <v>38</v>
      </c>
      <c r="O3062" s="86"/>
      <c r="P3062" s="246">
        <f>O3062*H3062</f>
        <v>0</v>
      </c>
      <c r="Q3062" s="246">
        <v>0.55</v>
      </c>
      <c r="R3062" s="246">
        <f>Q3062*H3062</f>
        <v>0.18480000000000002</v>
      </c>
      <c r="S3062" s="246">
        <v>0</v>
      </c>
      <c r="T3062" s="247">
        <f>S3062*H3062</f>
        <v>0</v>
      </c>
      <c r="AR3062" s="248" t="s">
        <v>609</v>
      </c>
      <c r="AT3062" s="248" t="s">
        <v>174</v>
      </c>
      <c r="AU3062" s="248" t="s">
        <v>83</v>
      </c>
      <c r="AY3062" s="17" t="s">
        <v>139</v>
      </c>
      <c r="BE3062" s="249">
        <f>IF(N3062="základní",J3062,0)</f>
        <v>0</v>
      </c>
      <c r="BF3062" s="249">
        <f>IF(N3062="snížená",J3062,0)</f>
        <v>0</v>
      </c>
      <c r="BG3062" s="249">
        <f>IF(N3062="zákl. přenesená",J3062,0)</f>
        <v>0</v>
      </c>
      <c r="BH3062" s="249">
        <f>IF(N3062="sníž. přenesená",J3062,0)</f>
        <v>0</v>
      </c>
      <c r="BI3062" s="249">
        <f>IF(N3062="nulová",J3062,0)</f>
        <v>0</v>
      </c>
      <c r="BJ3062" s="17" t="s">
        <v>81</v>
      </c>
      <c r="BK3062" s="249">
        <f>ROUND(I3062*H3062,2)</f>
        <v>0</v>
      </c>
      <c r="BL3062" s="17" t="s">
        <v>230</v>
      </c>
      <c r="BM3062" s="248" t="s">
        <v>4199</v>
      </c>
    </row>
    <row r="3063" spans="2:51" s="12" customFormat="1" ht="12">
      <c r="B3063" s="250"/>
      <c r="C3063" s="251"/>
      <c r="D3063" s="252" t="s">
        <v>148</v>
      </c>
      <c r="E3063" s="253" t="s">
        <v>1</v>
      </c>
      <c r="F3063" s="254" t="s">
        <v>4200</v>
      </c>
      <c r="G3063" s="251"/>
      <c r="H3063" s="255">
        <v>0.271</v>
      </c>
      <c r="I3063" s="256"/>
      <c r="J3063" s="251"/>
      <c r="K3063" s="251"/>
      <c r="L3063" s="257"/>
      <c r="M3063" s="258"/>
      <c r="N3063" s="259"/>
      <c r="O3063" s="259"/>
      <c r="P3063" s="259"/>
      <c r="Q3063" s="259"/>
      <c r="R3063" s="259"/>
      <c r="S3063" s="259"/>
      <c r="T3063" s="260"/>
      <c r="AT3063" s="261" t="s">
        <v>148</v>
      </c>
      <c r="AU3063" s="261" t="s">
        <v>83</v>
      </c>
      <c r="AV3063" s="12" t="s">
        <v>83</v>
      </c>
      <c r="AW3063" s="12" t="s">
        <v>30</v>
      </c>
      <c r="AX3063" s="12" t="s">
        <v>73</v>
      </c>
      <c r="AY3063" s="261" t="s">
        <v>139</v>
      </c>
    </row>
    <row r="3064" spans="2:51" s="12" customFormat="1" ht="12">
      <c r="B3064" s="250"/>
      <c r="C3064" s="251"/>
      <c r="D3064" s="252" t="s">
        <v>148</v>
      </c>
      <c r="E3064" s="253" t="s">
        <v>1</v>
      </c>
      <c r="F3064" s="254" t="s">
        <v>4201</v>
      </c>
      <c r="G3064" s="251"/>
      <c r="H3064" s="255">
        <v>0.011</v>
      </c>
      <c r="I3064" s="256"/>
      <c r="J3064" s="251"/>
      <c r="K3064" s="251"/>
      <c r="L3064" s="257"/>
      <c r="M3064" s="258"/>
      <c r="N3064" s="259"/>
      <c r="O3064" s="259"/>
      <c r="P3064" s="259"/>
      <c r="Q3064" s="259"/>
      <c r="R3064" s="259"/>
      <c r="S3064" s="259"/>
      <c r="T3064" s="260"/>
      <c r="AT3064" s="261" t="s">
        <v>148</v>
      </c>
      <c r="AU3064" s="261" t="s">
        <v>83</v>
      </c>
      <c r="AV3064" s="12" t="s">
        <v>83</v>
      </c>
      <c r="AW3064" s="12" t="s">
        <v>30</v>
      </c>
      <c r="AX3064" s="12" t="s">
        <v>73</v>
      </c>
      <c r="AY3064" s="261" t="s">
        <v>139</v>
      </c>
    </row>
    <row r="3065" spans="2:51" s="12" customFormat="1" ht="12">
      <c r="B3065" s="250"/>
      <c r="C3065" s="251"/>
      <c r="D3065" s="252" t="s">
        <v>148</v>
      </c>
      <c r="E3065" s="253" t="s">
        <v>1</v>
      </c>
      <c r="F3065" s="254" t="s">
        <v>4202</v>
      </c>
      <c r="G3065" s="251"/>
      <c r="H3065" s="255">
        <v>0.054</v>
      </c>
      <c r="I3065" s="256"/>
      <c r="J3065" s="251"/>
      <c r="K3065" s="251"/>
      <c r="L3065" s="257"/>
      <c r="M3065" s="258"/>
      <c r="N3065" s="259"/>
      <c r="O3065" s="259"/>
      <c r="P3065" s="259"/>
      <c r="Q3065" s="259"/>
      <c r="R3065" s="259"/>
      <c r="S3065" s="259"/>
      <c r="T3065" s="260"/>
      <c r="AT3065" s="261" t="s">
        <v>148</v>
      </c>
      <c r="AU3065" s="261" t="s">
        <v>83</v>
      </c>
      <c r="AV3065" s="12" t="s">
        <v>83</v>
      </c>
      <c r="AW3065" s="12" t="s">
        <v>30</v>
      </c>
      <c r="AX3065" s="12" t="s">
        <v>73</v>
      </c>
      <c r="AY3065" s="261" t="s">
        <v>139</v>
      </c>
    </row>
    <row r="3066" spans="2:51" s="13" customFormat="1" ht="12">
      <c r="B3066" s="262"/>
      <c r="C3066" s="263"/>
      <c r="D3066" s="252" t="s">
        <v>148</v>
      </c>
      <c r="E3066" s="264" t="s">
        <v>1</v>
      </c>
      <c r="F3066" s="265" t="s">
        <v>150</v>
      </c>
      <c r="G3066" s="263"/>
      <c r="H3066" s="266">
        <v>0.336</v>
      </c>
      <c r="I3066" s="267"/>
      <c r="J3066" s="263"/>
      <c r="K3066" s="263"/>
      <c r="L3066" s="268"/>
      <c r="M3066" s="269"/>
      <c r="N3066" s="270"/>
      <c r="O3066" s="270"/>
      <c r="P3066" s="270"/>
      <c r="Q3066" s="270"/>
      <c r="R3066" s="270"/>
      <c r="S3066" s="270"/>
      <c r="T3066" s="271"/>
      <c r="AT3066" s="272" t="s">
        <v>148</v>
      </c>
      <c r="AU3066" s="272" t="s">
        <v>83</v>
      </c>
      <c r="AV3066" s="13" t="s">
        <v>146</v>
      </c>
      <c r="AW3066" s="13" t="s">
        <v>30</v>
      </c>
      <c r="AX3066" s="13" t="s">
        <v>81</v>
      </c>
      <c r="AY3066" s="272" t="s">
        <v>139</v>
      </c>
    </row>
    <row r="3067" spans="2:65" s="1" customFormat="1" ht="24" customHeight="1">
      <c r="B3067" s="38"/>
      <c r="C3067" s="237" t="s">
        <v>4203</v>
      </c>
      <c r="D3067" s="237" t="s">
        <v>141</v>
      </c>
      <c r="E3067" s="238" t="s">
        <v>4204</v>
      </c>
      <c r="F3067" s="239" t="s">
        <v>4205</v>
      </c>
      <c r="G3067" s="240" t="s">
        <v>171</v>
      </c>
      <c r="H3067" s="241">
        <v>431.39</v>
      </c>
      <c r="I3067" s="242"/>
      <c r="J3067" s="243">
        <f>ROUND(I3067*H3067,2)</f>
        <v>0</v>
      </c>
      <c r="K3067" s="239" t="s">
        <v>145</v>
      </c>
      <c r="L3067" s="43"/>
      <c r="M3067" s="244" t="s">
        <v>1</v>
      </c>
      <c r="N3067" s="245" t="s">
        <v>38</v>
      </c>
      <c r="O3067" s="86"/>
      <c r="P3067" s="246">
        <f>O3067*H3067</f>
        <v>0</v>
      </c>
      <c r="Q3067" s="246">
        <v>0</v>
      </c>
      <c r="R3067" s="246">
        <f>Q3067*H3067</f>
        <v>0</v>
      </c>
      <c r="S3067" s="246">
        <v>0</v>
      </c>
      <c r="T3067" s="247">
        <f>S3067*H3067</f>
        <v>0</v>
      </c>
      <c r="AR3067" s="248" t="s">
        <v>230</v>
      </c>
      <c r="AT3067" s="248" t="s">
        <v>141</v>
      </c>
      <c r="AU3067" s="248" t="s">
        <v>83</v>
      </c>
      <c r="AY3067" s="17" t="s">
        <v>139</v>
      </c>
      <c r="BE3067" s="249">
        <f>IF(N3067="základní",J3067,0)</f>
        <v>0</v>
      </c>
      <c r="BF3067" s="249">
        <f>IF(N3067="snížená",J3067,0)</f>
        <v>0</v>
      </c>
      <c r="BG3067" s="249">
        <f>IF(N3067="zákl. přenesená",J3067,0)</f>
        <v>0</v>
      </c>
      <c r="BH3067" s="249">
        <f>IF(N3067="sníž. přenesená",J3067,0)</f>
        <v>0</v>
      </c>
      <c r="BI3067" s="249">
        <f>IF(N3067="nulová",J3067,0)</f>
        <v>0</v>
      </c>
      <c r="BJ3067" s="17" t="s">
        <v>81</v>
      </c>
      <c r="BK3067" s="249">
        <f>ROUND(I3067*H3067,2)</f>
        <v>0</v>
      </c>
      <c r="BL3067" s="17" t="s">
        <v>230</v>
      </c>
      <c r="BM3067" s="248" t="s">
        <v>4206</v>
      </c>
    </row>
    <row r="3068" spans="2:51" s="14" customFormat="1" ht="12">
      <c r="B3068" s="289"/>
      <c r="C3068" s="290"/>
      <c r="D3068" s="252" t="s">
        <v>148</v>
      </c>
      <c r="E3068" s="291" t="s">
        <v>1</v>
      </c>
      <c r="F3068" s="292" t="s">
        <v>2702</v>
      </c>
      <c r="G3068" s="290"/>
      <c r="H3068" s="291" t="s">
        <v>1</v>
      </c>
      <c r="I3068" s="293"/>
      <c r="J3068" s="290"/>
      <c r="K3068" s="290"/>
      <c r="L3068" s="294"/>
      <c r="M3068" s="295"/>
      <c r="N3068" s="296"/>
      <c r="O3068" s="296"/>
      <c r="P3068" s="296"/>
      <c r="Q3068" s="296"/>
      <c r="R3068" s="296"/>
      <c r="S3068" s="296"/>
      <c r="T3068" s="297"/>
      <c r="AT3068" s="298" t="s">
        <v>148</v>
      </c>
      <c r="AU3068" s="298" t="s">
        <v>83</v>
      </c>
      <c r="AV3068" s="14" t="s">
        <v>81</v>
      </c>
      <c r="AW3068" s="14" t="s">
        <v>30</v>
      </c>
      <c r="AX3068" s="14" t="s">
        <v>73</v>
      </c>
      <c r="AY3068" s="298" t="s">
        <v>139</v>
      </c>
    </row>
    <row r="3069" spans="2:51" s="12" customFormat="1" ht="12">
      <c r="B3069" s="250"/>
      <c r="C3069" s="251"/>
      <c r="D3069" s="252" t="s">
        <v>148</v>
      </c>
      <c r="E3069" s="253" t="s">
        <v>1</v>
      </c>
      <c r="F3069" s="254" t="s">
        <v>4207</v>
      </c>
      <c r="G3069" s="251"/>
      <c r="H3069" s="255">
        <v>16.63</v>
      </c>
      <c r="I3069" s="256"/>
      <c r="J3069" s="251"/>
      <c r="K3069" s="251"/>
      <c r="L3069" s="257"/>
      <c r="M3069" s="258"/>
      <c r="N3069" s="259"/>
      <c r="O3069" s="259"/>
      <c r="P3069" s="259"/>
      <c r="Q3069" s="259"/>
      <c r="R3069" s="259"/>
      <c r="S3069" s="259"/>
      <c r="T3069" s="260"/>
      <c r="AT3069" s="261" t="s">
        <v>148</v>
      </c>
      <c r="AU3069" s="261" t="s">
        <v>83</v>
      </c>
      <c r="AV3069" s="12" t="s">
        <v>83</v>
      </c>
      <c r="AW3069" s="12" t="s">
        <v>30</v>
      </c>
      <c r="AX3069" s="12" t="s">
        <v>73</v>
      </c>
      <c r="AY3069" s="261" t="s">
        <v>139</v>
      </c>
    </row>
    <row r="3070" spans="2:51" s="12" customFormat="1" ht="12">
      <c r="B3070" s="250"/>
      <c r="C3070" s="251"/>
      <c r="D3070" s="252" t="s">
        <v>148</v>
      </c>
      <c r="E3070" s="253" t="s">
        <v>1</v>
      </c>
      <c r="F3070" s="254" t="s">
        <v>4208</v>
      </c>
      <c r="G3070" s="251"/>
      <c r="H3070" s="255">
        <v>63.3</v>
      </c>
      <c r="I3070" s="256"/>
      <c r="J3070" s="251"/>
      <c r="K3070" s="251"/>
      <c r="L3070" s="257"/>
      <c r="M3070" s="258"/>
      <c r="N3070" s="259"/>
      <c r="O3070" s="259"/>
      <c r="P3070" s="259"/>
      <c r="Q3070" s="259"/>
      <c r="R3070" s="259"/>
      <c r="S3070" s="259"/>
      <c r="T3070" s="260"/>
      <c r="AT3070" s="261" t="s">
        <v>148</v>
      </c>
      <c r="AU3070" s="261" t="s">
        <v>83</v>
      </c>
      <c r="AV3070" s="12" t="s">
        <v>83</v>
      </c>
      <c r="AW3070" s="12" t="s">
        <v>30</v>
      </c>
      <c r="AX3070" s="12" t="s">
        <v>73</v>
      </c>
      <c r="AY3070" s="261" t="s">
        <v>139</v>
      </c>
    </row>
    <row r="3071" spans="2:51" s="14" customFormat="1" ht="12">
      <c r="B3071" s="289"/>
      <c r="C3071" s="290"/>
      <c r="D3071" s="252" t="s">
        <v>148</v>
      </c>
      <c r="E3071" s="291" t="s">
        <v>1</v>
      </c>
      <c r="F3071" s="292" t="s">
        <v>770</v>
      </c>
      <c r="G3071" s="290"/>
      <c r="H3071" s="291" t="s">
        <v>1</v>
      </c>
      <c r="I3071" s="293"/>
      <c r="J3071" s="290"/>
      <c r="K3071" s="290"/>
      <c r="L3071" s="294"/>
      <c r="M3071" s="295"/>
      <c r="N3071" s="296"/>
      <c r="O3071" s="296"/>
      <c r="P3071" s="296"/>
      <c r="Q3071" s="296"/>
      <c r="R3071" s="296"/>
      <c r="S3071" s="296"/>
      <c r="T3071" s="297"/>
      <c r="AT3071" s="298" t="s">
        <v>148</v>
      </c>
      <c r="AU3071" s="298" t="s">
        <v>83</v>
      </c>
      <c r="AV3071" s="14" t="s">
        <v>81</v>
      </c>
      <c r="AW3071" s="14" t="s">
        <v>30</v>
      </c>
      <c r="AX3071" s="14" t="s">
        <v>73</v>
      </c>
      <c r="AY3071" s="298" t="s">
        <v>139</v>
      </c>
    </row>
    <row r="3072" spans="2:51" s="12" customFormat="1" ht="12">
      <c r="B3072" s="250"/>
      <c r="C3072" s="251"/>
      <c r="D3072" s="252" t="s">
        <v>148</v>
      </c>
      <c r="E3072" s="253" t="s">
        <v>1</v>
      </c>
      <c r="F3072" s="254" t="s">
        <v>4209</v>
      </c>
      <c r="G3072" s="251"/>
      <c r="H3072" s="255">
        <v>14.8</v>
      </c>
      <c r="I3072" s="256"/>
      <c r="J3072" s="251"/>
      <c r="K3072" s="251"/>
      <c r="L3072" s="257"/>
      <c r="M3072" s="258"/>
      <c r="N3072" s="259"/>
      <c r="O3072" s="259"/>
      <c r="P3072" s="259"/>
      <c r="Q3072" s="259"/>
      <c r="R3072" s="259"/>
      <c r="S3072" s="259"/>
      <c r="T3072" s="260"/>
      <c r="AT3072" s="261" t="s">
        <v>148</v>
      </c>
      <c r="AU3072" s="261" t="s">
        <v>83</v>
      </c>
      <c r="AV3072" s="12" t="s">
        <v>83</v>
      </c>
      <c r="AW3072" s="12" t="s">
        <v>30</v>
      </c>
      <c r="AX3072" s="12" t="s">
        <v>73</v>
      </c>
      <c r="AY3072" s="261" t="s">
        <v>139</v>
      </c>
    </row>
    <row r="3073" spans="2:51" s="12" customFormat="1" ht="12">
      <c r="B3073" s="250"/>
      <c r="C3073" s="251"/>
      <c r="D3073" s="252" t="s">
        <v>148</v>
      </c>
      <c r="E3073" s="253" t="s">
        <v>1</v>
      </c>
      <c r="F3073" s="254" t="s">
        <v>4210</v>
      </c>
      <c r="G3073" s="251"/>
      <c r="H3073" s="255">
        <v>45.65</v>
      </c>
      <c r="I3073" s="256"/>
      <c r="J3073" s="251"/>
      <c r="K3073" s="251"/>
      <c r="L3073" s="257"/>
      <c r="M3073" s="258"/>
      <c r="N3073" s="259"/>
      <c r="O3073" s="259"/>
      <c r="P3073" s="259"/>
      <c r="Q3073" s="259"/>
      <c r="R3073" s="259"/>
      <c r="S3073" s="259"/>
      <c r="T3073" s="260"/>
      <c r="AT3073" s="261" t="s">
        <v>148</v>
      </c>
      <c r="AU3073" s="261" t="s">
        <v>83</v>
      </c>
      <c r="AV3073" s="12" t="s">
        <v>83</v>
      </c>
      <c r="AW3073" s="12" t="s">
        <v>30</v>
      </c>
      <c r="AX3073" s="12" t="s">
        <v>73</v>
      </c>
      <c r="AY3073" s="261" t="s">
        <v>139</v>
      </c>
    </row>
    <row r="3074" spans="2:51" s="14" customFormat="1" ht="12">
      <c r="B3074" s="289"/>
      <c r="C3074" s="290"/>
      <c r="D3074" s="252" t="s">
        <v>148</v>
      </c>
      <c r="E3074" s="291" t="s">
        <v>1</v>
      </c>
      <c r="F3074" s="292" t="s">
        <v>2704</v>
      </c>
      <c r="G3074" s="290"/>
      <c r="H3074" s="291" t="s">
        <v>1</v>
      </c>
      <c r="I3074" s="293"/>
      <c r="J3074" s="290"/>
      <c r="K3074" s="290"/>
      <c r="L3074" s="294"/>
      <c r="M3074" s="295"/>
      <c r="N3074" s="296"/>
      <c r="O3074" s="296"/>
      <c r="P3074" s="296"/>
      <c r="Q3074" s="296"/>
      <c r="R3074" s="296"/>
      <c r="S3074" s="296"/>
      <c r="T3074" s="297"/>
      <c r="AT3074" s="298" t="s">
        <v>148</v>
      </c>
      <c r="AU3074" s="298" t="s">
        <v>83</v>
      </c>
      <c r="AV3074" s="14" t="s">
        <v>81</v>
      </c>
      <c r="AW3074" s="14" t="s">
        <v>30</v>
      </c>
      <c r="AX3074" s="14" t="s">
        <v>73</v>
      </c>
      <c r="AY3074" s="298" t="s">
        <v>139</v>
      </c>
    </row>
    <row r="3075" spans="2:51" s="12" customFormat="1" ht="12">
      <c r="B3075" s="250"/>
      <c r="C3075" s="251"/>
      <c r="D3075" s="252" t="s">
        <v>148</v>
      </c>
      <c r="E3075" s="253" t="s">
        <v>1</v>
      </c>
      <c r="F3075" s="254" t="s">
        <v>4211</v>
      </c>
      <c r="G3075" s="251"/>
      <c r="H3075" s="255">
        <v>14.3</v>
      </c>
      <c r="I3075" s="256"/>
      <c r="J3075" s="251"/>
      <c r="K3075" s="251"/>
      <c r="L3075" s="257"/>
      <c r="M3075" s="258"/>
      <c r="N3075" s="259"/>
      <c r="O3075" s="259"/>
      <c r="P3075" s="259"/>
      <c r="Q3075" s="259"/>
      <c r="R3075" s="259"/>
      <c r="S3075" s="259"/>
      <c r="T3075" s="260"/>
      <c r="AT3075" s="261" t="s">
        <v>148</v>
      </c>
      <c r="AU3075" s="261" t="s">
        <v>83</v>
      </c>
      <c r="AV3075" s="12" t="s">
        <v>83</v>
      </c>
      <c r="AW3075" s="12" t="s">
        <v>30</v>
      </c>
      <c r="AX3075" s="12" t="s">
        <v>73</v>
      </c>
      <c r="AY3075" s="261" t="s">
        <v>139</v>
      </c>
    </row>
    <row r="3076" spans="2:51" s="12" customFormat="1" ht="12">
      <c r="B3076" s="250"/>
      <c r="C3076" s="251"/>
      <c r="D3076" s="252" t="s">
        <v>148</v>
      </c>
      <c r="E3076" s="253" t="s">
        <v>1</v>
      </c>
      <c r="F3076" s="254" t="s">
        <v>4212</v>
      </c>
      <c r="G3076" s="251"/>
      <c r="H3076" s="255">
        <v>142</v>
      </c>
      <c r="I3076" s="256"/>
      <c r="J3076" s="251"/>
      <c r="K3076" s="251"/>
      <c r="L3076" s="257"/>
      <c r="M3076" s="258"/>
      <c r="N3076" s="259"/>
      <c r="O3076" s="259"/>
      <c r="P3076" s="259"/>
      <c r="Q3076" s="259"/>
      <c r="R3076" s="259"/>
      <c r="S3076" s="259"/>
      <c r="T3076" s="260"/>
      <c r="AT3076" s="261" t="s">
        <v>148</v>
      </c>
      <c r="AU3076" s="261" t="s">
        <v>83</v>
      </c>
      <c r="AV3076" s="12" t="s">
        <v>83</v>
      </c>
      <c r="AW3076" s="12" t="s">
        <v>30</v>
      </c>
      <c r="AX3076" s="12" t="s">
        <v>73</v>
      </c>
      <c r="AY3076" s="261" t="s">
        <v>139</v>
      </c>
    </row>
    <row r="3077" spans="2:51" s="12" customFormat="1" ht="12">
      <c r="B3077" s="250"/>
      <c r="C3077" s="251"/>
      <c r="D3077" s="252" t="s">
        <v>148</v>
      </c>
      <c r="E3077" s="253" t="s">
        <v>1</v>
      </c>
      <c r="F3077" s="254" t="s">
        <v>4213</v>
      </c>
      <c r="G3077" s="251"/>
      <c r="H3077" s="255">
        <v>10.8</v>
      </c>
      <c r="I3077" s="256"/>
      <c r="J3077" s="251"/>
      <c r="K3077" s="251"/>
      <c r="L3077" s="257"/>
      <c r="M3077" s="258"/>
      <c r="N3077" s="259"/>
      <c r="O3077" s="259"/>
      <c r="P3077" s="259"/>
      <c r="Q3077" s="259"/>
      <c r="R3077" s="259"/>
      <c r="S3077" s="259"/>
      <c r="T3077" s="260"/>
      <c r="AT3077" s="261" t="s">
        <v>148</v>
      </c>
      <c r="AU3077" s="261" t="s">
        <v>83</v>
      </c>
      <c r="AV3077" s="12" t="s">
        <v>83</v>
      </c>
      <c r="AW3077" s="12" t="s">
        <v>30</v>
      </c>
      <c r="AX3077" s="12" t="s">
        <v>73</v>
      </c>
      <c r="AY3077" s="261" t="s">
        <v>139</v>
      </c>
    </row>
    <row r="3078" spans="2:51" s="12" customFormat="1" ht="12">
      <c r="B3078" s="250"/>
      <c r="C3078" s="251"/>
      <c r="D3078" s="252" t="s">
        <v>148</v>
      </c>
      <c r="E3078" s="253" t="s">
        <v>1</v>
      </c>
      <c r="F3078" s="254" t="s">
        <v>4214</v>
      </c>
      <c r="G3078" s="251"/>
      <c r="H3078" s="255">
        <v>3.1</v>
      </c>
      <c r="I3078" s="256"/>
      <c r="J3078" s="251"/>
      <c r="K3078" s="251"/>
      <c r="L3078" s="257"/>
      <c r="M3078" s="258"/>
      <c r="N3078" s="259"/>
      <c r="O3078" s="259"/>
      <c r="P3078" s="259"/>
      <c r="Q3078" s="259"/>
      <c r="R3078" s="259"/>
      <c r="S3078" s="259"/>
      <c r="T3078" s="260"/>
      <c r="AT3078" s="261" t="s">
        <v>148</v>
      </c>
      <c r="AU3078" s="261" t="s">
        <v>83</v>
      </c>
      <c r="AV3078" s="12" t="s">
        <v>83</v>
      </c>
      <c r="AW3078" s="12" t="s">
        <v>30</v>
      </c>
      <c r="AX3078" s="12" t="s">
        <v>73</v>
      </c>
      <c r="AY3078" s="261" t="s">
        <v>139</v>
      </c>
    </row>
    <row r="3079" spans="2:51" s="12" customFormat="1" ht="12">
      <c r="B3079" s="250"/>
      <c r="C3079" s="251"/>
      <c r="D3079" s="252" t="s">
        <v>148</v>
      </c>
      <c r="E3079" s="253" t="s">
        <v>1</v>
      </c>
      <c r="F3079" s="254" t="s">
        <v>4215</v>
      </c>
      <c r="G3079" s="251"/>
      <c r="H3079" s="255">
        <v>53.2</v>
      </c>
      <c r="I3079" s="256"/>
      <c r="J3079" s="251"/>
      <c r="K3079" s="251"/>
      <c r="L3079" s="257"/>
      <c r="M3079" s="258"/>
      <c r="N3079" s="259"/>
      <c r="O3079" s="259"/>
      <c r="P3079" s="259"/>
      <c r="Q3079" s="259"/>
      <c r="R3079" s="259"/>
      <c r="S3079" s="259"/>
      <c r="T3079" s="260"/>
      <c r="AT3079" s="261" t="s">
        <v>148</v>
      </c>
      <c r="AU3079" s="261" t="s">
        <v>83</v>
      </c>
      <c r="AV3079" s="12" t="s">
        <v>83</v>
      </c>
      <c r="AW3079" s="12" t="s">
        <v>30</v>
      </c>
      <c r="AX3079" s="12" t="s">
        <v>73</v>
      </c>
      <c r="AY3079" s="261" t="s">
        <v>139</v>
      </c>
    </row>
    <row r="3080" spans="2:51" s="12" customFormat="1" ht="12">
      <c r="B3080" s="250"/>
      <c r="C3080" s="251"/>
      <c r="D3080" s="252" t="s">
        <v>148</v>
      </c>
      <c r="E3080" s="253" t="s">
        <v>1</v>
      </c>
      <c r="F3080" s="254" t="s">
        <v>4216</v>
      </c>
      <c r="G3080" s="251"/>
      <c r="H3080" s="255">
        <v>5.9</v>
      </c>
      <c r="I3080" s="256"/>
      <c r="J3080" s="251"/>
      <c r="K3080" s="251"/>
      <c r="L3080" s="257"/>
      <c r="M3080" s="258"/>
      <c r="N3080" s="259"/>
      <c r="O3080" s="259"/>
      <c r="P3080" s="259"/>
      <c r="Q3080" s="259"/>
      <c r="R3080" s="259"/>
      <c r="S3080" s="259"/>
      <c r="T3080" s="260"/>
      <c r="AT3080" s="261" t="s">
        <v>148</v>
      </c>
      <c r="AU3080" s="261" t="s">
        <v>83</v>
      </c>
      <c r="AV3080" s="12" t="s">
        <v>83</v>
      </c>
      <c r="AW3080" s="12" t="s">
        <v>30</v>
      </c>
      <c r="AX3080" s="12" t="s">
        <v>73</v>
      </c>
      <c r="AY3080" s="261" t="s">
        <v>139</v>
      </c>
    </row>
    <row r="3081" spans="2:51" s="12" customFormat="1" ht="12">
      <c r="B3081" s="250"/>
      <c r="C3081" s="251"/>
      <c r="D3081" s="252" t="s">
        <v>148</v>
      </c>
      <c r="E3081" s="253" t="s">
        <v>1</v>
      </c>
      <c r="F3081" s="254" t="s">
        <v>4217</v>
      </c>
      <c r="G3081" s="251"/>
      <c r="H3081" s="255">
        <v>2.85</v>
      </c>
      <c r="I3081" s="256"/>
      <c r="J3081" s="251"/>
      <c r="K3081" s="251"/>
      <c r="L3081" s="257"/>
      <c r="M3081" s="258"/>
      <c r="N3081" s="259"/>
      <c r="O3081" s="259"/>
      <c r="P3081" s="259"/>
      <c r="Q3081" s="259"/>
      <c r="R3081" s="259"/>
      <c r="S3081" s="259"/>
      <c r="T3081" s="260"/>
      <c r="AT3081" s="261" t="s">
        <v>148</v>
      </c>
      <c r="AU3081" s="261" t="s">
        <v>83</v>
      </c>
      <c r="AV3081" s="12" t="s">
        <v>83</v>
      </c>
      <c r="AW3081" s="12" t="s">
        <v>30</v>
      </c>
      <c r="AX3081" s="12" t="s">
        <v>73</v>
      </c>
      <c r="AY3081" s="261" t="s">
        <v>139</v>
      </c>
    </row>
    <row r="3082" spans="2:51" s="12" customFormat="1" ht="12">
      <c r="B3082" s="250"/>
      <c r="C3082" s="251"/>
      <c r="D3082" s="252" t="s">
        <v>148</v>
      </c>
      <c r="E3082" s="253" t="s">
        <v>1</v>
      </c>
      <c r="F3082" s="254" t="s">
        <v>4218</v>
      </c>
      <c r="G3082" s="251"/>
      <c r="H3082" s="255">
        <v>2.65</v>
      </c>
      <c r="I3082" s="256"/>
      <c r="J3082" s="251"/>
      <c r="K3082" s="251"/>
      <c r="L3082" s="257"/>
      <c r="M3082" s="258"/>
      <c r="N3082" s="259"/>
      <c r="O3082" s="259"/>
      <c r="P3082" s="259"/>
      <c r="Q3082" s="259"/>
      <c r="R3082" s="259"/>
      <c r="S3082" s="259"/>
      <c r="T3082" s="260"/>
      <c r="AT3082" s="261" t="s">
        <v>148</v>
      </c>
      <c r="AU3082" s="261" t="s">
        <v>83</v>
      </c>
      <c r="AV3082" s="12" t="s">
        <v>83</v>
      </c>
      <c r="AW3082" s="12" t="s">
        <v>30</v>
      </c>
      <c r="AX3082" s="12" t="s">
        <v>73</v>
      </c>
      <c r="AY3082" s="261" t="s">
        <v>139</v>
      </c>
    </row>
    <row r="3083" spans="2:51" s="12" customFormat="1" ht="12">
      <c r="B3083" s="250"/>
      <c r="C3083" s="251"/>
      <c r="D3083" s="252" t="s">
        <v>148</v>
      </c>
      <c r="E3083" s="253" t="s">
        <v>1</v>
      </c>
      <c r="F3083" s="254" t="s">
        <v>4219</v>
      </c>
      <c r="G3083" s="251"/>
      <c r="H3083" s="255">
        <v>2.85</v>
      </c>
      <c r="I3083" s="256"/>
      <c r="J3083" s="251"/>
      <c r="K3083" s="251"/>
      <c r="L3083" s="257"/>
      <c r="M3083" s="258"/>
      <c r="N3083" s="259"/>
      <c r="O3083" s="259"/>
      <c r="P3083" s="259"/>
      <c r="Q3083" s="259"/>
      <c r="R3083" s="259"/>
      <c r="S3083" s="259"/>
      <c r="T3083" s="260"/>
      <c r="AT3083" s="261" t="s">
        <v>148</v>
      </c>
      <c r="AU3083" s="261" t="s">
        <v>83</v>
      </c>
      <c r="AV3083" s="12" t="s">
        <v>83</v>
      </c>
      <c r="AW3083" s="12" t="s">
        <v>30</v>
      </c>
      <c r="AX3083" s="12" t="s">
        <v>73</v>
      </c>
      <c r="AY3083" s="261" t="s">
        <v>139</v>
      </c>
    </row>
    <row r="3084" spans="2:51" s="12" customFormat="1" ht="12">
      <c r="B3084" s="250"/>
      <c r="C3084" s="251"/>
      <c r="D3084" s="252" t="s">
        <v>148</v>
      </c>
      <c r="E3084" s="253" t="s">
        <v>1</v>
      </c>
      <c r="F3084" s="254" t="s">
        <v>4220</v>
      </c>
      <c r="G3084" s="251"/>
      <c r="H3084" s="255">
        <v>3.16</v>
      </c>
      <c r="I3084" s="256"/>
      <c r="J3084" s="251"/>
      <c r="K3084" s="251"/>
      <c r="L3084" s="257"/>
      <c r="M3084" s="258"/>
      <c r="N3084" s="259"/>
      <c r="O3084" s="259"/>
      <c r="P3084" s="259"/>
      <c r="Q3084" s="259"/>
      <c r="R3084" s="259"/>
      <c r="S3084" s="259"/>
      <c r="T3084" s="260"/>
      <c r="AT3084" s="261" t="s">
        <v>148</v>
      </c>
      <c r="AU3084" s="261" t="s">
        <v>83</v>
      </c>
      <c r="AV3084" s="12" t="s">
        <v>83</v>
      </c>
      <c r="AW3084" s="12" t="s">
        <v>30</v>
      </c>
      <c r="AX3084" s="12" t="s">
        <v>73</v>
      </c>
      <c r="AY3084" s="261" t="s">
        <v>139</v>
      </c>
    </row>
    <row r="3085" spans="2:51" s="12" customFormat="1" ht="12">
      <c r="B3085" s="250"/>
      <c r="C3085" s="251"/>
      <c r="D3085" s="252" t="s">
        <v>148</v>
      </c>
      <c r="E3085" s="253" t="s">
        <v>1</v>
      </c>
      <c r="F3085" s="254" t="s">
        <v>4221</v>
      </c>
      <c r="G3085" s="251"/>
      <c r="H3085" s="255">
        <v>45</v>
      </c>
      <c r="I3085" s="256"/>
      <c r="J3085" s="251"/>
      <c r="K3085" s="251"/>
      <c r="L3085" s="257"/>
      <c r="M3085" s="258"/>
      <c r="N3085" s="259"/>
      <c r="O3085" s="259"/>
      <c r="P3085" s="259"/>
      <c r="Q3085" s="259"/>
      <c r="R3085" s="259"/>
      <c r="S3085" s="259"/>
      <c r="T3085" s="260"/>
      <c r="AT3085" s="261" t="s">
        <v>148</v>
      </c>
      <c r="AU3085" s="261" t="s">
        <v>83</v>
      </c>
      <c r="AV3085" s="12" t="s">
        <v>83</v>
      </c>
      <c r="AW3085" s="12" t="s">
        <v>30</v>
      </c>
      <c r="AX3085" s="12" t="s">
        <v>73</v>
      </c>
      <c r="AY3085" s="261" t="s">
        <v>139</v>
      </c>
    </row>
    <row r="3086" spans="2:51" s="12" customFormat="1" ht="12">
      <c r="B3086" s="250"/>
      <c r="C3086" s="251"/>
      <c r="D3086" s="252" t="s">
        <v>148</v>
      </c>
      <c r="E3086" s="253" t="s">
        <v>1</v>
      </c>
      <c r="F3086" s="254" t="s">
        <v>4222</v>
      </c>
      <c r="G3086" s="251"/>
      <c r="H3086" s="255">
        <v>5.2</v>
      </c>
      <c r="I3086" s="256"/>
      <c r="J3086" s="251"/>
      <c r="K3086" s="251"/>
      <c r="L3086" s="257"/>
      <c r="M3086" s="258"/>
      <c r="N3086" s="259"/>
      <c r="O3086" s="259"/>
      <c r="P3086" s="259"/>
      <c r="Q3086" s="259"/>
      <c r="R3086" s="259"/>
      <c r="S3086" s="259"/>
      <c r="T3086" s="260"/>
      <c r="AT3086" s="261" t="s">
        <v>148</v>
      </c>
      <c r="AU3086" s="261" t="s">
        <v>83</v>
      </c>
      <c r="AV3086" s="12" t="s">
        <v>83</v>
      </c>
      <c r="AW3086" s="12" t="s">
        <v>30</v>
      </c>
      <c r="AX3086" s="12" t="s">
        <v>73</v>
      </c>
      <c r="AY3086" s="261" t="s">
        <v>139</v>
      </c>
    </row>
    <row r="3087" spans="2:51" s="13" customFormat="1" ht="12">
      <c r="B3087" s="262"/>
      <c r="C3087" s="263"/>
      <c r="D3087" s="252" t="s">
        <v>148</v>
      </c>
      <c r="E3087" s="264" t="s">
        <v>1</v>
      </c>
      <c r="F3087" s="265" t="s">
        <v>150</v>
      </c>
      <c r="G3087" s="263"/>
      <c r="H3087" s="266">
        <v>431.39000000000004</v>
      </c>
      <c r="I3087" s="267"/>
      <c r="J3087" s="263"/>
      <c r="K3087" s="263"/>
      <c r="L3087" s="268"/>
      <c r="M3087" s="269"/>
      <c r="N3087" s="270"/>
      <c r="O3087" s="270"/>
      <c r="P3087" s="270"/>
      <c r="Q3087" s="270"/>
      <c r="R3087" s="270"/>
      <c r="S3087" s="270"/>
      <c r="T3087" s="271"/>
      <c r="AT3087" s="272" t="s">
        <v>148</v>
      </c>
      <c r="AU3087" s="272" t="s">
        <v>83</v>
      </c>
      <c r="AV3087" s="13" t="s">
        <v>146</v>
      </c>
      <c r="AW3087" s="13" t="s">
        <v>30</v>
      </c>
      <c r="AX3087" s="13" t="s">
        <v>81</v>
      </c>
      <c r="AY3087" s="272" t="s">
        <v>139</v>
      </c>
    </row>
    <row r="3088" spans="2:65" s="1" customFormat="1" ht="16.5" customHeight="1">
      <c r="B3088" s="38"/>
      <c r="C3088" s="273" t="s">
        <v>4223</v>
      </c>
      <c r="D3088" s="273" t="s">
        <v>174</v>
      </c>
      <c r="E3088" s="274" t="s">
        <v>4197</v>
      </c>
      <c r="F3088" s="275" t="s">
        <v>4198</v>
      </c>
      <c r="G3088" s="276" t="s">
        <v>144</v>
      </c>
      <c r="H3088" s="277">
        <v>10.101</v>
      </c>
      <c r="I3088" s="278"/>
      <c r="J3088" s="279">
        <f>ROUND(I3088*H3088,2)</f>
        <v>0</v>
      </c>
      <c r="K3088" s="275" t="s">
        <v>145</v>
      </c>
      <c r="L3088" s="280"/>
      <c r="M3088" s="281" t="s">
        <v>1</v>
      </c>
      <c r="N3088" s="282" t="s">
        <v>38</v>
      </c>
      <c r="O3088" s="86"/>
      <c r="P3088" s="246">
        <f>O3088*H3088</f>
        <v>0</v>
      </c>
      <c r="Q3088" s="246">
        <v>0.55</v>
      </c>
      <c r="R3088" s="246">
        <f>Q3088*H3088</f>
        <v>5.555550000000001</v>
      </c>
      <c r="S3088" s="246">
        <v>0</v>
      </c>
      <c r="T3088" s="247">
        <f>S3088*H3088</f>
        <v>0</v>
      </c>
      <c r="AR3088" s="248" t="s">
        <v>609</v>
      </c>
      <c r="AT3088" s="248" t="s">
        <v>174</v>
      </c>
      <c r="AU3088" s="248" t="s">
        <v>83</v>
      </c>
      <c r="AY3088" s="17" t="s">
        <v>139</v>
      </c>
      <c r="BE3088" s="249">
        <f>IF(N3088="základní",J3088,0)</f>
        <v>0</v>
      </c>
      <c r="BF3088" s="249">
        <f>IF(N3088="snížená",J3088,0)</f>
        <v>0</v>
      </c>
      <c r="BG3088" s="249">
        <f>IF(N3088="zákl. přenesená",J3088,0)</f>
        <v>0</v>
      </c>
      <c r="BH3088" s="249">
        <f>IF(N3088="sníž. přenesená",J3088,0)</f>
        <v>0</v>
      </c>
      <c r="BI3088" s="249">
        <f>IF(N3088="nulová",J3088,0)</f>
        <v>0</v>
      </c>
      <c r="BJ3088" s="17" t="s">
        <v>81</v>
      </c>
      <c r="BK3088" s="249">
        <f>ROUND(I3088*H3088,2)</f>
        <v>0</v>
      </c>
      <c r="BL3088" s="17" t="s">
        <v>230</v>
      </c>
      <c r="BM3088" s="248" t="s">
        <v>4224</v>
      </c>
    </row>
    <row r="3089" spans="2:51" s="14" customFormat="1" ht="12">
      <c r="B3089" s="289"/>
      <c r="C3089" s="290"/>
      <c r="D3089" s="252" t="s">
        <v>148</v>
      </c>
      <c r="E3089" s="291" t="s">
        <v>1</v>
      </c>
      <c r="F3089" s="292" t="s">
        <v>2702</v>
      </c>
      <c r="G3089" s="290"/>
      <c r="H3089" s="291" t="s">
        <v>1</v>
      </c>
      <c r="I3089" s="293"/>
      <c r="J3089" s="290"/>
      <c r="K3089" s="290"/>
      <c r="L3089" s="294"/>
      <c r="M3089" s="295"/>
      <c r="N3089" s="296"/>
      <c r="O3089" s="296"/>
      <c r="P3089" s="296"/>
      <c r="Q3089" s="296"/>
      <c r="R3089" s="296"/>
      <c r="S3089" s="296"/>
      <c r="T3089" s="297"/>
      <c r="AT3089" s="298" t="s">
        <v>148</v>
      </c>
      <c r="AU3089" s="298" t="s">
        <v>83</v>
      </c>
      <c r="AV3089" s="14" t="s">
        <v>81</v>
      </c>
      <c r="AW3089" s="14" t="s">
        <v>30</v>
      </c>
      <c r="AX3089" s="14" t="s">
        <v>73</v>
      </c>
      <c r="AY3089" s="298" t="s">
        <v>139</v>
      </c>
    </row>
    <row r="3090" spans="2:51" s="12" customFormat="1" ht="12">
      <c r="B3090" s="250"/>
      <c r="C3090" s="251"/>
      <c r="D3090" s="252" t="s">
        <v>148</v>
      </c>
      <c r="E3090" s="253" t="s">
        <v>1</v>
      </c>
      <c r="F3090" s="254" t="s">
        <v>4225</v>
      </c>
      <c r="G3090" s="251"/>
      <c r="H3090" s="255">
        <v>0.41</v>
      </c>
      <c r="I3090" s="256"/>
      <c r="J3090" s="251"/>
      <c r="K3090" s="251"/>
      <c r="L3090" s="257"/>
      <c r="M3090" s="258"/>
      <c r="N3090" s="259"/>
      <c r="O3090" s="259"/>
      <c r="P3090" s="259"/>
      <c r="Q3090" s="259"/>
      <c r="R3090" s="259"/>
      <c r="S3090" s="259"/>
      <c r="T3090" s="260"/>
      <c r="AT3090" s="261" t="s">
        <v>148</v>
      </c>
      <c r="AU3090" s="261" t="s">
        <v>83</v>
      </c>
      <c r="AV3090" s="12" t="s">
        <v>83</v>
      </c>
      <c r="AW3090" s="12" t="s">
        <v>30</v>
      </c>
      <c r="AX3090" s="12" t="s">
        <v>73</v>
      </c>
      <c r="AY3090" s="261" t="s">
        <v>139</v>
      </c>
    </row>
    <row r="3091" spans="2:51" s="12" customFormat="1" ht="12">
      <c r="B3091" s="250"/>
      <c r="C3091" s="251"/>
      <c r="D3091" s="252" t="s">
        <v>148</v>
      </c>
      <c r="E3091" s="253" t="s">
        <v>1</v>
      </c>
      <c r="F3091" s="254" t="s">
        <v>4226</v>
      </c>
      <c r="G3091" s="251"/>
      <c r="H3091" s="255">
        <v>1.504</v>
      </c>
      <c r="I3091" s="256"/>
      <c r="J3091" s="251"/>
      <c r="K3091" s="251"/>
      <c r="L3091" s="257"/>
      <c r="M3091" s="258"/>
      <c r="N3091" s="259"/>
      <c r="O3091" s="259"/>
      <c r="P3091" s="259"/>
      <c r="Q3091" s="259"/>
      <c r="R3091" s="259"/>
      <c r="S3091" s="259"/>
      <c r="T3091" s="260"/>
      <c r="AT3091" s="261" t="s">
        <v>148</v>
      </c>
      <c r="AU3091" s="261" t="s">
        <v>83</v>
      </c>
      <c r="AV3091" s="12" t="s">
        <v>83</v>
      </c>
      <c r="AW3091" s="12" t="s">
        <v>30</v>
      </c>
      <c r="AX3091" s="12" t="s">
        <v>73</v>
      </c>
      <c r="AY3091" s="261" t="s">
        <v>139</v>
      </c>
    </row>
    <row r="3092" spans="2:51" s="14" customFormat="1" ht="12">
      <c r="B3092" s="289"/>
      <c r="C3092" s="290"/>
      <c r="D3092" s="252" t="s">
        <v>148</v>
      </c>
      <c r="E3092" s="291" t="s">
        <v>1</v>
      </c>
      <c r="F3092" s="292" t="s">
        <v>770</v>
      </c>
      <c r="G3092" s="290"/>
      <c r="H3092" s="291" t="s">
        <v>1</v>
      </c>
      <c r="I3092" s="293"/>
      <c r="J3092" s="290"/>
      <c r="K3092" s="290"/>
      <c r="L3092" s="294"/>
      <c r="M3092" s="295"/>
      <c r="N3092" s="296"/>
      <c r="O3092" s="296"/>
      <c r="P3092" s="296"/>
      <c r="Q3092" s="296"/>
      <c r="R3092" s="296"/>
      <c r="S3092" s="296"/>
      <c r="T3092" s="297"/>
      <c r="AT3092" s="298" t="s">
        <v>148</v>
      </c>
      <c r="AU3092" s="298" t="s">
        <v>83</v>
      </c>
      <c r="AV3092" s="14" t="s">
        <v>81</v>
      </c>
      <c r="AW3092" s="14" t="s">
        <v>30</v>
      </c>
      <c r="AX3092" s="14" t="s">
        <v>73</v>
      </c>
      <c r="AY3092" s="298" t="s">
        <v>139</v>
      </c>
    </row>
    <row r="3093" spans="2:51" s="12" customFormat="1" ht="12">
      <c r="B3093" s="250"/>
      <c r="C3093" s="251"/>
      <c r="D3093" s="252" t="s">
        <v>148</v>
      </c>
      <c r="E3093" s="253" t="s">
        <v>1</v>
      </c>
      <c r="F3093" s="254" t="s">
        <v>4227</v>
      </c>
      <c r="G3093" s="251"/>
      <c r="H3093" s="255">
        <v>0.313</v>
      </c>
      <c r="I3093" s="256"/>
      <c r="J3093" s="251"/>
      <c r="K3093" s="251"/>
      <c r="L3093" s="257"/>
      <c r="M3093" s="258"/>
      <c r="N3093" s="259"/>
      <c r="O3093" s="259"/>
      <c r="P3093" s="259"/>
      <c r="Q3093" s="259"/>
      <c r="R3093" s="259"/>
      <c r="S3093" s="259"/>
      <c r="T3093" s="260"/>
      <c r="AT3093" s="261" t="s">
        <v>148</v>
      </c>
      <c r="AU3093" s="261" t="s">
        <v>83</v>
      </c>
      <c r="AV3093" s="12" t="s">
        <v>83</v>
      </c>
      <c r="AW3093" s="12" t="s">
        <v>30</v>
      </c>
      <c r="AX3093" s="12" t="s">
        <v>73</v>
      </c>
      <c r="AY3093" s="261" t="s">
        <v>139</v>
      </c>
    </row>
    <row r="3094" spans="2:51" s="12" customFormat="1" ht="12">
      <c r="B3094" s="250"/>
      <c r="C3094" s="251"/>
      <c r="D3094" s="252" t="s">
        <v>148</v>
      </c>
      <c r="E3094" s="253" t="s">
        <v>1</v>
      </c>
      <c r="F3094" s="254" t="s">
        <v>4228</v>
      </c>
      <c r="G3094" s="251"/>
      <c r="H3094" s="255">
        <v>0.904</v>
      </c>
      <c r="I3094" s="256"/>
      <c r="J3094" s="251"/>
      <c r="K3094" s="251"/>
      <c r="L3094" s="257"/>
      <c r="M3094" s="258"/>
      <c r="N3094" s="259"/>
      <c r="O3094" s="259"/>
      <c r="P3094" s="259"/>
      <c r="Q3094" s="259"/>
      <c r="R3094" s="259"/>
      <c r="S3094" s="259"/>
      <c r="T3094" s="260"/>
      <c r="AT3094" s="261" t="s">
        <v>148</v>
      </c>
      <c r="AU3094" s="261" t="s">
        <v>83</v>
      </c>
      <c r="AV3094" s="12" t="s">
        <v>83</v>
      </c>
      <c r="AW3094" s="12" t="s">
        <v>30</v>
      </c>
      <c r="AX3094" s="12" t="s">
        <v>73</v>
      </c>
      <c r="AY3094" s="261" t="s">
        <v>139</v>
      </c>
    </row>
    <row r="3095" spans="2:51" s="14" customFormat="1" ht="12">
      <c r="B3095" s="289"/>
      <c r="C3095" s="290"/>
      <c r="D3095" s="252" t="s">
        <v>148</v>
      </c>
      <c r="E3095" s="291" t="s">
        <v>1</v>
      </c>
      <c r="F3095" s="292" t="s">
        <v>2704</v>
      </c>
      <c r="G3095" s="290"/>
      <c r="H3095" s="291" t="s">
        <v>1</v>
      </c>
      <c r="I3095" s="293"/>
      <c r="J3095" s="290"/>
      <c r="K3095" s="290"/>
      <c r="L3095" s="294"/>
      <c r="M3095" s="295"/>
      <c r="N3095" s="296"/>
      <c r="O3095" s="296"/>
      <c r="P3095" s="296"/>
      <c r="Q3095" s="296"/>
      <c r="R3095" s="296"/>
      <c r="S3095" s="296"/>
      <c r="T3095" s="297"/>
      <c r="AT3095" s="298" t="s">
        <v>148</v>
      </c>
      <c r="AU3095" s="298" t="s">
        <v>83</v>
      </c>
      <c r="AV3095" s="14" t="s">
        <v>81</v>
      </c>
      <c r="AW3095" s="14" t="s">
        <v>30</v>
      </c>
      <c r="AX3095" s="14" t="s">
        <v>73</v>
      </c>
      <c r="AY3095" s="298" t="s">
        <v>139</v>
      </c>
    </row>
    <row r="3096" spans="2:51" s="12" customFormat="1" ht="12">
      <c r="B3096" s="250"/>
      <c r="C3096" s="251"/>
      <c r="D3096" s="252" t="s">
        <v>148</v>
      </c>
      <c r="E3096" s="253" t="s">
        <v>1</v>
      </c>
      <c r="F3096" s="254" t="s">
        <v>4229</v>
      </c>
      <c r="G3096" s="251"/>
      <c r="H3096" s="255">
        <v>0.35</v>
      </c>
      <c r="I3096" s="256"/>
      <c r="J3096" s="251"/>
      <c r="K3096" s="251"/>
      <c r="L3096" s="257"/>
      <c r="M3096" s="258"/>
      <c r="N3096" s="259"/>
      <c r="O3096" s="259"/>
      <c r="P3096" s="259"/>
      <c r="Q3096" s="259"/>
      <c r="R3096" s="259"/>
      <c r="S3096" s="259"/>
      <c r="T3096" s="260"/>
      <c r="AT3096" s="261" t="s">
        <v>148</v>
      </c>
      <c r="AU3096" s="261" t="s">
        <v>83</v>
      </c>
      <c r="AV3096" s="12" t="s">
        <v>83</v>
      </c>
      <c r="AW3096" s="12" t="s">
        <v>30</v>
      </c>
      <c r="AX3096" s="12" t="s">
        <v>73</v>
      </c>
      <c r="AY3096" s="261" t="s">
        <v>139</v>
      </c>
    </row>
    <row r="3097" spans="2:51" s="12" customFormat="1" ht="12">
      <c r="B3097" s="250"/>
      <c r="C3097" s="251"/>
      <c r="D3097" s="252" t="s">
        <v>148</v>
      </c>
      <c r="E3097" s="253" t="s">
        <v>1</v>
      </c>
      <c r="F3097" s="254" t="s">
        <v>4230</v>
      </c>
      <c r="G3097" s="251"/>
      <c r="H3097" s="255">
        <v>3</v>
      </c>
      <c r="I3097" s="256"/>
      <c r="J3097" s="251"/>
      <c r="K3097" s="251"/>
      <c r="L3097" s="257"/>
      <c r="M3097" s="258"/>
      <c r="N3097" s="259"/>
      <c r="O3097" s="259"/>
      <c r="P3097" s="259"/>
      <c r="Q3097" s="259"/>
      <c r="R3097" s="259"/>
      <c r="S3097" s="259"/>
      <c r="T3097" s="260"/>
      <c r="AT3097" s="261" t="s">
        <v>148</v>
      </c>
      <c r="AU3097" s="261" t="s">
        <v>83</v>
      </c>
      <c r="AV3097" s="12" t="s">
        <v>83</v>
      </c>
      <c r="AW3097" s="12" t="s">
        <v>30</v>
      </c>
      <c r="AX3097" s="12" t="s">
        <v>73</v>
      </c>
      <c r="AY3097" s="261" t="s">
        <v>139</v>
      </c>
    </row>
    <row r="3098" spans="2:51" s="12" customFormat="1" ht="12">
      <c r="B3098" s="250"/>
      <c r="C3098" s="251"/>
      <c r="D3098" s="252" t="s">
        <v>148</v>
      </c>
      <c r="E3098" s="253" t="s">
        <v>1</v>
      </c>
      <c r="F3098" s="254" t="s">
        <v>4231</v>
      </c>
      <c r="G3098" s="251"/>
      <c r="H3098" s="255">
        <v>0.26</v>
      </c>
      <c r="I3098" s="256"/>
      <c r="J3098" s="251"/>
      <c r="K3098" s="251"/>
      <c r="L3098" s="257"/>
      <c r="M3098" s="258"/>
      <c r="N3098" s="259"/>
      <c r="O3098" s="259"/>
      <c r="P3098" s="259"/>
      <c r="Q3098" s="259"/>
      <c r="R3098" s="259"/>
      <c r="S3098" s="259"/>
      <c r="T3098" s="260"/>
      <c r="AT3098" s="261" t="s">
        <v>148</v>
      </c>
      <c r="AU3098" s="261" t="s">
        <v>83</v>
      </c>
      <c r="AV3098" s="12" t="s">
        <v>83</v>
      </c>
      <c r="AW3098" s="12" t="s">
        <v>30</v>
      </c>
      <c r="AX3098" s="12" t="s">
        <v>73</v>
      </c>
      <c r="AY3098" s="261" t="s">
        <v>139</v>
      </c>
    </row>
    <row r="3099" spans="2:51" s="12" customFormat="1" ht="12">
      <c r="B3099" s="250"/>
      <c r="C3099" s="251"/>
      <c r="D3099" s="252" t="s">
        <v>148</v>
      </c>
      <c r="E3099" s="253" t="s">
        <v>1</v>
      </c>
      <c r="F3099" s="254" t="s">
        <v>4232</v>
      </c>
      <c r="G3099" s="251"/>
      <c r="H3099" s="255">
        <v>0.09</v>
      </c>
      <c r="I3099" s="256"/>
      <c r="J3099" s="251"/>
      <c r="K3099" s="251"/>
      <c r="L3099" s="257"/>
      <c r="M3099" s="258"/>
      <c r="N3099" s="259"/>
      <c r="O3099" s="259"/>
      <c r="P3099" s="259"/>
      <c r="Q3099" s="259"/>
      <c r="R3099" s="259"/>
      <c r="S3099" s="259"/>
      <c r="T3099" s="260"/>
      <c r="AT3099" s="261" t="s">
        <v>148</v>
      </c>
      <c r="AU3099" s="261" t="s">
        <v>83</v>
      </c>
      <c r="AV3099" s="12" t="s">
        <v>83</v>
      </c>
      <c r="AW3099" s="12" t="s">
        <v>30</v>
      </c>
      <c r="AX3099" s="12" t="s">
        <v>73</v>
      </c>
      <c r="AY3099" s="261" t="s">
        <v>139</v>
      </c>
    </row>
    <row r="3100" spans="2:51" s="12" customFormat="1" ht="12">
      <c r="B3100" s="250"/>
      <c r="C3100" s="251"/>
      <c r="D3100" s="252" t="s">
        <v>148</v>
      </c>
      <c r="E3100" s="253" t="s">
        <v>1</v>
      </c>
      <c r="F3100" s="254" t="s">
        <v>4233</v>
      </c>
      <c r="G3100" s="251"/>
      <c r="H3100" s="255">
        <v>1.69</v>
      </c>
      <c r="I3100" s="256"/>
      <c r="J3100" s="251"/>
      <c r="K3100" s="251"/>
      <c r="L3100" s="257"/>
      <c r="M3100" s="258"/>
      <c r="N3100" s="259"/>
      <c r="O3100" s="259"/>
      <c r="P3100" s="259"/>
      <c r="Q3100" s="259"/>
      <c r="R3100" s="259"/>
      <c r="S3100" s="259"/>
      <c r="T3100" s="260"/>
      <c r="AT3100" s="261" t="s">
        <v>148</v>
      </c>
      <c r="AU3100" s="261" t="s">
        <v>83</v>
      </c>
      <c r="AV3100" s="12" t="s">
        <v>83</v>
      </c>
      <c r="AW3100" s="12" t="s">
        <v>30</v>
      </c>
      <c r="AX3100" s="12" t="s">
        <v>73</v>
      </c>
      <c r="AY3100" s="261" t="s">
        <v>139</v>
      </c>
    </row>
    <row r="3101" spans="2:51" s="12" customFormat="1" ht="12">
      <c r="B3101" s="250"/>
      <c r="C3101" s="251"/>
      <c r="D3101" s="252" t="s">
        <v>148</v>
      </c>
      <c r="E3101" s="253" t="s">
        <v>1</v>
      </c>
      <c r="F3101" s="254" t="s">
        <v>4234</v>
      </c>
      <c r="G3101" s="251"/>
      <c r="H3101" s="255">
        <v>0.19</v>
      </c>
      <c r="I3101" s="256"/>
      <c r="J3101" s="251"/>
      <c r="K3101" s="251"/>
      <c r="L3101" s="257"/>
      <c r="M3101" s="258"/>
      <c r="N3101" s="259"/>
      <c r="O3101" s="259"/>
      <c r="P3101" s="259"/>
      <c r="Q3101" s="259"/>
      <c r="R3101" s="259"/>
      <c r="S3101" s="259"/>
      <c r="T3101" s="260"/>
      <c r="AT3101" s="261" t="s">
        <v>148</v>
      </c>
      <c r="AU3101" s="261" t="s">
        <v>83</v>
      </c>
      <c r="AV3101" s="12" t="s">
        <v>83</v>
      </c>
      <c r="AW3101" s="12" t="s">
        <v>30</v>
      </c>
      <c r="AX3101" s="12" t="s">
        <v>73</v>
      </c>
      <c r="AY3101" s="261" t="s">
        <v>139</v>
      </c>
    </row>
    <row r="3102" spans="2:51" s="12" customFormat="1" ht="12">
      <c r="B3102" s="250"/>
      <c r="C3102" s="251"/>
      <c r="D3102" s="252" t="s">
        <v>148</v>
      </c>
      <c r="E3102" s="253" t="s">
        <v>1</v>
      </c>
      <c r="F3102" s="254" t="s">
        <v>4235</v>
      </c>
      <c r="G3102" s="251"/>
      <c r="H3102" s="255">
        <v>0.09</v>
      </c>
      <c r="I3102" s="256"/>
      <c r="J3102" s="251"/>
      <c r="K3102" s="251"/>
      <c r="L3102" s="257"/>
      <c r="M3102" s="258"/>
      <c r="N3102" s="259"/>
      <c r="O3102" s="259"/>
      <c r="P3102" s="259"/>
      <c r="Q3102" s="259"/>
      <c r="R3102" s="259"/>
      <c r="S3102" s="259"/>
      <c r="T3102" s="260"/>
      <c r="AT3102" s="261" t="s">
        <v>148</v>
      </c>
      <c r="AU3102" s="261" t="s">
        <v>83</v>
      </c>
      <c r="AV3102" s="12" t="s">
        <v>83</v>
      </c>
      <c r="AW3102" s="12" t="s">
        <v>30</v>
      </c>
      <c r="AX3102" s="12" t="s">
        <v>73</v>
      </c>
      <c r="AY3102" s="261" t="s">
        <v>139</v>
      </c>
    </row>
    <row r="3103" spans="2:51" s="12" customFormat="1" ht="12">
      <c r="B3103" s="250"/>
      <c r="C3103" s="251"/>
      <c r="D3103" s="252" t="s">
        <v>148</v>
      </c>
      <c r="E3103" s="253" t="s">
        <v>1</v>
      </c>
      <c r="F3103" s="254" t="s">
        <v>4236</v>
      </c>
      <c r="G3103" s="251"/>
      <c r="H3103" s="255">
        <v>0.04</v>
      </c>
      <c r="I3103" s="256"/>
      <c r="J3103" s="251"/>
      <c r="K3103" s="251"/>
      <c r="L3103" s="257"/>
      <c r="M3103" s="258"/>
      <c r="N3103" s="259"/>
      <c r="O3103" s="259"/>
      <c r="P3103" s="259"/>
      <c r="Q3103" s="259"/>
      <c r="R3103" s="259"/>
      <c r="S3103" s="259"/>
      <c r="T3103" s="260"/>
      <c r="AT3103" s="261" t="s">
        <v>148</v>
      </c>
      <c r="AU3103" s="261" t="s">
        <v>83</v>
      </c>
      <c r="AV3103" s="12" t="s">
        <v>83</v>
      </c>
      <c r="AW3103" s="12" t="s">
        <v>30</v>
      </c>
      <c r="AX3103" s="12" t="s">
        <v>73</v>
      </c>
      <c r="AY3103" s="261" t="s">
        <v>139</v>
      </c>
    </row>
    <row r="3104" spans="2:51" s="12" customFormat="1" ht="12">
      <c r="B3104" s="250"/>
      <c r="C3104" s="251"/>
      <c r="D3104" s="252" t="s">
        <v>148</v>
      </c>
      <c r="E3104" s="253" t="s">
        <v>1</v>
      </c>
      <c r="F3104" s="254" t="s">
        <v>4237</v>
      </c>
      <c r="G3104" s="251"/>
      <c r="H3104" s="255">
        <v>0.05</v>
      </c>
      <c r="I3104" s="256"/>
      <c r="J3104" s="251"/>
      <c r="K3104" s="251"/>
      <c r="L3104" s="257"/>
      <c r="M3104" s="258"/>
      <c r="N3104" s="259"/>
      <c r="O3104" s="259"/>
      <c r="P3104" s="259"/>
      <c r="Q3104" s="259"/>
      <c r="R3104" s="259"/>
      <c r="S3104" s="259"/>
      <c r="T3104" s="260"/>
      <c r="AT3104" s="261" t="s">
        <v>148</v>
      </c>
      <c r="AU3104" s="261" t="s">
        <v>83</v>
      </c>
      <c r="AV3104" s="12" t="s">
        <v>83</v>
      </c>
      <c r="AW3104" s="12" t="s">
        <v>30</v>
      </c>
      <c r="AX3104" s="12" t="s">
        <v>73</v>
      </c>
      <c r="AY3104" s="261" t="s">
        <v>139</v>
      </c>
    </row>
    <row r="3105" spans="2:51" s="12" customFormat="1" ht="12">
      <c r="B3105" s="250"/>
      <c r="C3105" s="251"/>
      <c r="D3105" s="252" t="s">
        <v>148</v>
      </c>
      <c r="E3105" s="253" t="s">
        <v>1</v>
      </c>
      <c r="F3105" s="254" t="s">
        <v>4238</v>
      </c>
      <c r="G3105" s="251"/>
      <c r="H3105" s="255">
        <v>0.06</v>
      </c>
      <c r="I3105" s="256"/>
      <c r="J3105" s="251"/>
      <c r="K3105" s="251"/>
      <c r="L3105" s="257"/>
      <c r="M3105" s="258"/>
      <c r="N3105" s="259"/>
      <c r="O3105" s="259"/>
      <c r="P3105" s="259"/>
      <c r="Q3105" s="259"/>
      <c r="R3105" s="259"/>
      <c r="S3105" s="259"/>
      <c r="T3105" s="260"/>
      <c r="AT3105" s="261" t="s">
        <v>148</v>
      </c>
      <c r="AU3105" s="261" t="s">
        <v>83</v>
      </c>
      <c r="AV3105" s="12" t="s">
        <v>83</v>
      </c>
      <c r="AW3105" s="12" t="s">
        <v>30</v>
      </c>
      <c r="AX3105" s="12" t="s">
        <v>73</v>
      </c>
      <c r="AY3105" s="261" t="s">
        <v>139</v>
      </c>
    </row>
    <row r="3106" spans="2:51" s="12" customFormat="1" ht="12">
      <c r="B3106" s="250"/>
      <c r="C3106" s="251"/>
      <c r="D3106" s="252" t="s">
        <v>148</v>
      </c>
      <c r="E3106" s="253" t="s">
        <v>1</v>
      </c>
      <c r="F3106" s="254" t="s">
        <v>4239</v>
      </c>
      <c r="G3106" s="251"/>
      <c r="H3106" s="255">
        <v>1.07</v>
      </c>
      <c r="I3106" s="256"/>
      <c r="J3106" s="251"/>
      <c r="K3106" s="251"/>
      <c r="L3106" s="257"/>
      <c r="M3106" s="258"/>
      <c r="N3106" s="259"/>
      <c r="O3106" s="259"/>
      <c r="P3106" s="259"/>
      <c r="Q3106" s="259"/>
      <c r="R3106" s="259"/>
      <c r="S3106" s="259"/>
      <c r="T3106" s="260"/>
      <c r="AT3106" s="261" t="s">
        <v>148</v>
      </c>
      <c r="AU3106" s="261" t="s">
        <v>83</v>
      </c>
      <c r="AV3106" s="12" t="s">
        <v>83</v>
      </c>
      <c r="AW3106" s="12" t="s">
        <v>30</v>
      </c>
      <c r="AX3106" s="12" t="s">
        <v>73</v>
      </c>
      <c r="AY3106" s="261" t="s">
        <v>139</v>
      </c>
    </row>
    <row r="3107" spans="2:51" s="12" customFormat="1" ht="12">
      <c r="B3107" s="250"/>
      <c r="C3107" s="251"/>
      <c r="D3107" s="252" t="s">
        <v>148</v>
      </c>
      <c r="E3107" s="253" t="s">
        <v>1</v>
      </c>
      <c r="F3107" s="254" t="s">
        <v>4240</v>
      </c>
      <c r="G3107" s="251"/>
      <c r="H3107" s="255">
        <v>0.08</v>
      </c>
      <c r="I3107" s="256"/>
      <c r="J3107" s="251"/>
      <c r="K3107" s="251"/>
      <c r="L3107" s="257"/>
      <c r="M3107" s="258"/>
      <c r="N3107" s="259"/>
      <c r="O3107" s="259"/>
      <c r="P3107" s="259"/>
      <c r="Q3107" s="259"/>
      <c r="R3107" s="259"/>
      <c r="S3107" s="259"/>
      <c r="T3107" s="260"/>
      <c r="AT3107" s="261" t="s">
        <v>148</v>
      </c>
      <c r="AU3107" s="261" t="s">
        <v>83</v>
      </c>
      <c r="AV3107" s="12" t="s">
        <v>83</v>
      </c>
      <c r="AW3107" s="12" t="s">
        <v>30</v>
      </c>
      <c r="AX3107" s="12" t="s">
        <v>73</v>
      </c>
      <c r="AY3107" s="261" t="s">
        <v>139</v>
      </c>
    </row>
    <row r="3108" spans="2:51" s="13" customFormat="1" ht="12">
      <c r="B3108" s="262"/>
      <c r="C3108" s="263"/>
      <c r="D3108" s="252" t="s">
        <v>148</v>
      </c>
      <c r="E3108" s="264" t="s">
        <v>1</v>
      </c>
      <c r="F3108" s="265" t="s">
        <v>150</v>
      </c>
      <c r="G3108" s="263"/>
      <c r="H3108" s="266">
        <v>10.100999999999999</v>
      </c>
      <c r="I3108" s="267"/>
      <c r="J3108" s="263"/>
      <c r="K3108" s="263"/>
      <c r="L3108" s="268"/>
      <c r="M3108" s="269"/>
      <c r="N3108" s="270"/>
      <c r="O3108" s="270"/>
      <c r="P3108" s="270"/>
      <c r="Q3108" s="270"/>
      <c r="R3108" s="270"/>
      <c r="S3108" s="270"/>
      <c r="T3108" s="271"/>
      <c r="AT3108" s="272" t="s">
        <v>148</v>
      </c>
      <c r="AU3108" s="272" t="s">
        <v>83</v>
      </c>
      <c r="AV3108" s="13" t="s">
        <v>146</v>
      </c>
      <c r="AW3108" s="13" t="s">
        <v>30</v>
      </c>
      <c r="AX3108" s="13" t="s">
        <v>81</v>
      </c>
      <c r="AY3108" s="272" t="s">
        <v>139</v>
      </c>
    </row>
    <row r="3109" spans="2:65" s="1" customFormat="1" ht="24" customHeight="1">
      <c r="B3109" s="38"/>
      <c r="C3109" s="237" t="s">
        <v>4241</v>
      </c>
      <c r="D3109" s="237" t="s">
        <v>141</v>
      </c>
      <c r="E3109" s="238" t="s">
        <v>4242</v>
      </c>
      <c r="F3109" s="239" t="s">
        <v>4243</v>
      </c>
      <c r="G3109" s="240" t="s">
        <v>171</v>
      </c>
      <c r="H3109" s="241">
        <v>17.75</v>
      </c>
      <c r="I3109" s="242"/>
      <c r="J3109" s="243">
        <f>ROUND(I3109*H3109,2)</f>
        <v>0</v>
      </c>
      <c r="K3109" s="239" t="s">
        <v>2398</v>
      </c>
      <c r="L3109" s="43"/>
      <c r="M3109" s="244" t="s">
        <v>1</v>
      </c>
      <c r="N3109" s="245" t="s">
        <v>38</v>
      </c>
      <c r="O3109" s="86"/>
      <c r="P3109" s="246">
        <f>O3109*H3109</f>
        <v>0</v>
      </c>
      <c r="Q3109" s="246">
        <v>0</v>
      </c>
      <c r="R3109" s="246">
        <f>Q3109*H3109</f>
        <v>0</v>
      </c>
      <c r="S3109" s="246">
        <v>0</v>
      </c>
      <c r="T3109" s="247">
        <f>S3109*H3109</f>
        <v>0</v>
      </c>
      <c r="AR3109" s="248" t="s">
        <v>230</v>
      </c>
      <c r="AT3109" s="248" t="s">
        <v>141</v>
      </c>
      <c r="AU3109" s="248" t="s">
        <v>83</v>
      </c>
      <c r="AY3109" s="17" t="s">
        <v>139</v>
      </c>
      <c r="BE3109" s="249">
        <f>IF(N3109="základní",J3109,0)</f>
        <v>0</v>
      </c>
      <c r="BF3109" s="249">
        <f>IF(N3109="snížená",J3109,0)</f>
        <v>0</v>
      </c>
      <c r="BG3109" s="249">
        <f>IF(N3109="zákl. přenesená",J3109,0)</f>
        <v>0</v>
      </c>
      <c r="BH3109" s="249">
        <f>IF(N3109="sníž. přenesená",J3109,0)</f>
        <v>0</v>
      </c>
      <c r="BI3109" s="249">
        <f>IF(N3109="nulová",J3109,0)</f>
        <v>0</v>
      </c>
      <c r="BJ3109" s="17" t="s">
        <v>81</v>
      </c>
      <c r="BK3109" s="249">
        <f>ROUND(I3109*H3109,2)</f>
        <v>0</v>
      </c>
      <c r="BL3109" s="17" t="s">
        <v>230</v>
      </c>
      <c r="BM3109" s="248" t="s">
        <v>4244</v>
      </c>
    </row>
    <row r="3110" spans="2:51" s="12" customFormat="1" ht="12">
      <c r="B3110" s="250"/>
      <c r="C3110" s="251"/>
      <c r="D3110" s="252" t="s">
        <v>148</v>
      </c>
      <c r="E3110" s="253" t="s">
        <v>1</v>
      </c>
      <c r="F3110" s="254" t="s">
        <v>4245</v>
      </c>
      <c r="G3110" s="251"/>
      <c r="H3110" s="255">
        <v>6.5</v>
      </c>
      <c r="I3110" s="256"/>
      <c r="J3110" s="251"/>
      <c r="K3110" s="251"/>
      <c r="L3110" s="257"/>
      <c r="M3110" s="258"/>
      <c r="N3110" s="259"/>
      <c r="O3110" s="259"/>
      <c r="P3110" s="259"/>
      <c r="Q3110" s="259"/>
      <c r="R3110" s="259"/>
      <c r="S3110" s="259"/>
      <c r="T3110" s="260"/>
      <c r="AT3110" s="261" t="s">
        <v>148</v>
      </c>
      <c r="AU3110" s="261" t="s">
        <v>83</v>
      </c>
      <c r="AV3110" s="12" t="s">
        <v>83</v>
      </c>
      <c r="AW3110" s="12" t="s">
        <v>30</v>
      </c>
      <c r="AX3110" s="12" t="s">
        <v>73</v>
      </c>
      <c r="AY3110" s="261" t="s">
        <v>139</v>
      </c>
    </row>
    <row r="3111" spans="2:51" s="12" customFormat="1" ht="12">
      <c r="B3111" s="250"/>
      <c r="C3111" s="251"/>
      <c r="D3111" s="252" t="s">
        <v>148</v>
      </c>
      <c r="E3111" s="253" t="s">
        <v>1</v>
      </c>
      <c r="F3111" s="254" t="s">
        <v>4246</v>
      </c>
      <c r="G3111" s="251"/>
      <c r="H3111" s="255">
        <v>11.25</v>
      </c>
      <c r="I3111" s="256"/>
      <c r="J3111" s="251"/>
      <c r="K3111" s="251"/>
      <c r="L3111" s="257"/>
      <c r="M3111" s="258"/>
      <c r="N3111" s="259"/>
      <c r="O3111" s="259"/>
      <c r="P3111" s="259"/>
      <c r="Q3111" s="259"/>
      <c r="R3111" s="259"/>
      <c r="S3111" s="259"/>
      <c r="T3111" s="260"/>
      <c r="AT3111" s="261" t="s">
        <v>148</v>
      </c>
      <c r="AU3111" s="261" t="s">
        <v>83</v>
      </c>
      <c r="AV3111" s="12" t="s">
        <v>83</v>
      </c>
      <c r="AW3111" s="12" t="s">
        <v>30</v>
      </c>
      <c r="AX3111" s="12" t="s">
        <v>73</v>
      </c>
      <c r="AY3111" s="261" t="s">
        <v>139</v>
      </c>
    </row>
    <row r="3112" spans="2:51" s="13" customFormat="1" ht="12">
      <c r="B3112" s="262"/>
      <c r="C3112" s="263"/>
      <c r="D3112" s="252" t="s">
        <v>148</v>
      </c>
      <c r="E3112" s="264" t="s">
        <v>1</v>
      </c>
      <c r="F3112" s="265" t="s">
        <v>150</v>
      </c>
      <c r="G3112" s="263"/>
      <c r="H3112" s="266">
        <v>17.75</v>
      </c>
      <c r="I3112" s="267"/>
      <c r="J3112" s="263"/>
      <c r="K3112" s="263"/>
      <c r="L3112" s="268"/>
      <c r="M3112" s="269"/>
      <c r="N3112" s="270"/>
      <c r="O3112" s="270"/>
      <c r="P3112" s="270"/>
      <c r="Q3112" s="270"/>
      <c r="R3112" s="270"/>
      <c r="S3112" s="270"/>
      <c r="T3112" s="271"/>
      <c r="AT3112" s="272" t="s">
        <v>148</v>
      </c>
      <c r="AU3112" s="272" t="s">
        <v>83</v>
      </c>
      <c r="AV3112" s="13" t="s">
        <v>146</v>
      </c>
      <c r="AW3112" s="13" t="s">
        <v>30</v>
      </c>
      <c r="AX3112" s="13" t="s">
        <v>81</v>
      </c>
      <c r="AY3112" s="272" t="s">
        <v>139</v>
      </c>
    </row>
    <row r="3113" spans="2:65" s="1" customFormat="1" ht="16.5" customHeight="1">
      <c r="B3113" s="38"/>
      <c r="C3113" s="273" t="s">
        <v>4247</v>
      </c>
      <c r="D3113" s="273" t="s">
        <v>174</v>
      </c>
      <c r="E3113" s="274" t="s">
        <v>4197</v>
      </c>
      <c r="F3113" s="275" t="s">
        <v>4198</v>
      </c>
      <c r="G3113" s="276" t="s">
        <v>144</v>
      </c>
      <c r="H3113" s="277">
        <v>1.18</v>
      </c>
      <c r="I3113" s="278"/>
      <c r="J3113" s="279">
        <f>ROUND(I3113*H3113,2)</f>
        <v>0</v>
      </c>
      <c r="K3113" s="275" t="s">
        <v>145</v>
      </c>
      <c r="L3113" s="280"/>
      <c r="M3113" s="281" t="s">
        <v>1</v>
      </c>
      <c r="N3113" s="282" t="s">
        <v>38</v>
      </c>
      <c r="O3113" s="86"/>
      <c r="P3113" s="246">
        <f>O3113*H3113</f>
        <v>0</v>
      </c>
      <c r="Q3113" s="246">
        <v>0.55</v>
      </c>
      <c r="R3113" s="246">
        <f>Q3113*H3113</f>
        <v>0.649</v>
      </c>
      <c r="S3113" s="246">
        <v>0</v>
      </c>
      <c r="T3113" s="247">
        <f>S3113*H3113</f>
        <v>0</v>
      </c>
      <c r="AR3113" s="248" t="s">
        <v>609</v>
      </c>
      <c r="AT3113" s="248" t="s">
        <v>174</v>
      </c>
      <c r="AU3113" s="248" t="s">
        <v>83</v>
      </c>
      <c r="AY3113" s="17" t="s">
        <v>139</v>
      </c>
      <c r="BE3113" s="249">
        <f>IF(N3113="základní",J3113,0)</f>
        <v>0</v>
      </c>
      <c r="BF3113" s="249">
        <f>IF(N3113="snížená",J3113,0)</f>
        <v>0</v>
      </c>
      <c r="BG3113" s="249">
        <f>IF(N3113="zákl. přenesená",J3113,0)</f>
        <v>0</v>
      </c>
      <c r="BH3113" s="249">
        <f>IF(N3113="sníž. přenesená",J3113,0)</f>
        <v>0</v>
      </c>
      <c r="BI3113" s="249">
        <f>IF(N3113="nulová",J3113,0)</f>
        <v>0</v>
      </c>
      <c r="BJ3113" s="17" t="s">
        <v>81</v>
      </c>
      <c r="BK3113" s="249">
        <f>ROUND(I3113*H3113,2)</f>
        <v>0</v>
      </c>
      <c r="BL3113" s="17" t="s">
        <v>230</v>
      </c>
      <c r="BM3113" s="248" t="s">
        <v>4248</v>
      </c>
    </row>
    <row r="3114" spans="2:51" s="12" customFormat="1" ht="12">
      <c r="B3114" s="250"/>
      <c r="C3114" s="251"/>
      <c r="D3114" s="252" t="s">
        <v>148</v>
      </c>
      <c r="E3114" s="253" t="s">
        <v>1</v>
      </c>
      <c r="F3114" s="254" t="s">
        <v>4249</v>
      </c>
      <c r="G3114" s="251"/>
      <c r="H3114" s="255">
        <v>0.18</v>
      </c>
      <c r="I3114" s="256"/>
      <c r="J3114" s="251"/>
      <c r="K3114" s="251"/>
      <c r="L3114" s="257"/>
      <c r="M3114" s="258"/>
      <c r="N3114" s="259"/>
      <c r="O3114" s="259"/>
      <c r="P3114" s="259"/>
      <c r="Q3114" s="259"/>
      <c r="R3114" s="259"/>
      <c r="S3114" s="259"/>
      <c r="T3114" s="260"/>
      <c r="AT3114" s="261" t="s">
        <v>148</v>
      </c>
      <c r="AU3114" s="261" t="s">
        <v>83</v>
      </c>
      <c r="AV3114" s="12" t="s">
        <v>83</v>
      </c>
      <c r="AW3114" s="12" t="s">
        <v>30</v>
      </c>
      <c r="AX3114" s="12" t="s">
        <v>73</v>
      </c>
      <c r="AY3114" s="261" t="s">
        <v>139</v>
      </c>
    </row>
    <row r="3115" spans="2:51" s="12" customFormat="1" ht="12">
      <c r="B3115" s="250"/>
      <c r="C3115" s="251"/>
      <c r="D3115" s="252" t="s">
        <v>148</v>
      </c>
      <c r="E3115" s="253" t="s">
        <v>1</v>
      </c>
      <c r="F3115" s="254" t="s">
        <v>4250</v>
      </c>
      <c r="G3115" s="251"/>
      <c r="H3115" s="255">
        <v>1</v>
      </c>
      <c r="I3115" s="256"/>
      <c r="J3115" s="251"/>
      <c r="K3115" s="251"/>
      <c r="L3115" s="257"/>
      <c r="M3115" s="258"/>
      <c r="N3115" s="259"/>
      <c r="O3115" s="259"/>
      <c r="P3115" s="259"/>
      <c r="Q3115" s="259"/>
      <c r="R3115" s="259"/>
      <c r="S3115" s="259"/>
      <c r="T3115" s="260"/>
      <c r="AT3115" s="261" t="s">
        <v>148</v>
      </c>
      <c r="AU3115" s="261" t="s">
        <v>83</v>
      </c>
      <c r="AV3115" s="12" t="s">
        <v>83</v>
      </c>
      <c r="AW3115" s="12" t="s">
        <v>30</v>
      </c>
      <c r="AX3115" s="12" t="s">
        <v>73</v>
      </c>
      <c r="AY3115" s="261" t="s">
        <v>139</v>
      </c>
    </row>
    <row r="3116" spans="2:51" s="13" customFormat="1" ht="12">
      <c r="B3116" s="262"/>
      <c r="C3116" s="263"/>
      <c r="D3116" s="252" t="s">
        <v>148</v>
      </c>
      <c r="E3116" s="264" t="s">
        <v>1</v>
      </c>
      <c r="F3116" s="265" t="s">
        <v>150</v>
      </c>
      <c r="G3116" s="263"/>
      <c r="H3116" s="266">
        <v>1.18</v>
      </c>
      <c r="I3116" s="267"/>
      <c r="J3116" s="263"/>
      <c r="K3116" s="263"/>
      <c r="L3116" s="268"/>
      <c r="M3116" s="269"/>
      <c r="N3116" s="270"/>
      <c r="O3116" s="270"/>
      <c r="P3116" s="270"/>
      <c r="Q3116" s="270"/>
      <c r="R3116" s="270"/>
      <c r="S3116" s="270"/>
      <c r="T3116" s="271"/>
      <c r="AT3116" s="272" t="s">
        <v>148</v>
      </c>
      <c r="AU3116" s="272" t="s">
        <v>83</v>
      </c>
      <c r="AV3116" s="13" t="s">
        <v>146</v>
      </c>
      <c r="AW3116" s="13" t="s">
        <v>30</v>
      </c>
      <c r="AX3116" s="13" t="s">
        <v>81</v>
      </c>
      <c r="AY3116" s="272" t="s">
        <v>139</v>
      </c>
    </row>
    <row r="3117" spans="2:65" s="1" customFormat="1" ht="24" customHeight="1">
      <c r="B3117" s="38"/>
      <c r="C3117" s="237" t="s">
        <v>4251</v>
      </c>
      <c r="D3117" s="237" t="s">
        <v>141</v>
      </c>
      <c r="E3117" s="238" t="s">
        <v>4252</v>
      </c>
      <c r="F3117" s="239" t="s">
        <v>4253</v>
      </c>
      <c r="G3117" s="240" t="s">
        <v>171</v>
      </c>
      <c r="H3117" s="241">
        <v>32.42</v>
      </c>
      <c r="I3117" s="242"/>
      <c r="J3117" s="243">
        <f>ROUND(I3117*H3117,2)</f>
        <v>0</v>
      </c>
      <c r="K3117" s="239" t="s">
        <v>145</v>
      </c>
      <c r="L3117" s="43"/>
      <c r="M3117" s="244" t="s">
        <v>1</v>
      </c>
      <c r="N3117" s="245" t="s">
        <v>38</v>
      </c>
      <c r="O3117" s="86"/>
      <c r="P3117" s="246">
        <f>O3117*H3117</f>
        <v>0</v>
      </c>
      <c r="Q3117" s="246">
        <v>0</v>
      </c>
      <c r="R3117" s="246">
        <f>Q3117*H3117</f>
        <v>0</v>
      </c>
      <c r="S3117" s="246">
        <v>0</v>
      </c>
      <c r="T3117" s="247">
        <f>S3117*H3117</f>
        <v>0</v>
      </c>
      <c r="AR3117" s="248" t="s">
        <v>230</v>
      </c>
      <c r="AT3117" s="248" t="s">
        <v>141</v>
      </c>
      <c r="AU3117" s="248" t="s">
        <v>83</v>
      </c>
      <c r="AY3117" s="17" t="s">
        <v>139</v>
      </c>
      <c r="BE3117" s="249">
        <f>IF(N3117="základní",J3117,0)</f>
        <v>0</v>
      </c>
      <c r="BF3117" s="249">
        <f>IF(N3117="snížená",J3117,0)</f>
        <v>0</v>
      </c>
      <c r="BG3117" s="249">
        <f>IF(N3117="zákl. přenesená",J3117,0)</f>
        <v>0</v>
      </c>
      <c r="BH3117" s="249">
        <f>IF(N3117="sníž. přenesená",J3117,0)</f>
        <v>0</v>
      </c>
      <c r="BI3117" s="249">
        <f>IF(N3117="nulová",J3117,0)</f>
        <v>0</v>
      </c>
      <c r="BJ3117" s="17" t="s">
        <v>81</v>
      </c>
      <c r="BK3117" s="249">
        <f>ROUND(I3117*H3117,2)</f>
        <v>0</v>
      </c>
      <c r="BL3117" s="17" t="s">
        <v>230</v>
      </c>
      <c r="BM3117" s="248" t="s">
        <v>4254</v>
      </c>
    </row>
    <row r="3118" spans="2:51" s="14" customFormat="1" ht="12">
      <c r="B3118" s="289"/>
      <c r="C3118" s="290"/>
      <c r="D3118" s="252" t="s">
        <v>148</v>
      </c>
      <c r="E3118" s="291" t="s">
        <v>1</v>
      </c>
      <c r="F3118" s="292" t="s">
        <v>4255</v>
      </c>
      <c r="G3118" s="290"/>
      <c r="H3118" s="291" t="s">
        <v>1</v>
      </c>
      <c r="I3118" s="293"/>
      <c r="J3118" s="290"/>
      <c r="K3118" s="290"/>
      <c r="L3118" s="294"/>
      <c r="M3118" s="295"/>
      <c r="N3118" s="296"/>
      <c r="O3118" s="296"/>
      <c r="P3118" s="296"/>
      <c r="Q3118" s="296"/>
      <c r="R3118" s="296"/>
      <c r="S3118" s="296"/>
      <c r="T3118" s="297"/>
      <c r="AT3118" s="298" t="s">
        <v>148</v>
      </c>
      <c r="AU3118" s="298" t="s">
        <v>83</v>
      </c>
      <c r="AV3118" s="14" t="s">
        <v>81</v>
      </c>
      <c r="AW3118" s="14" t="s">
        <v>30</v>
      </c>
      <c r="AX3118" s="14" t="s">
        <v>73</v>
      </c>
      <c r="AY3118" s="298" t="s">
        <v>139</v>
      </c>
    </row>
    <row r="3119" spans="2:51" s="12" customFormat="1" ht="12">
      <c r="B3119" s="250"/>
      <c r="C3119" s="251"/>
      <c r="D3119" s="252" t="s">
        <v>148</v>
      </c>
      <c r="E3119" s="253" t="s">
        <v>1</v>
      </c>
      <c r="F3119" s="254" t="s">
        <v>4256</v>
      </c>
      <c r="G3119" s="251"/>
      <c r="H3119" s="255">
        <v>6.6</v>
      </c>
      <c r="I3119" s="256"/>
      <c r="J3119" s="251"/>
      <c r="K3119" s="251"/>
      <c r="L3119" s="257"/>
      <c r="M3119" s="258"/>
      <c r="N3119" s="259"/>
      <c r="O3119" s="259"/>
      <c r="P3119" s="259"/>
      <c r="Q3119" s="259"/>
      <c r="R3119" s="259"/>
      <c r="S3119" s="259"/>
      <c r="T3119" s="260"/>
      <c r="AT3119" s="261" t="s">
        <v>148</v>
      </c>
      <c r="AU3119" s="261" t="s">
        <v>83</v>
      </c>
      <c r="AV3119" s="12" t="s">
        <v>83</v>
      </c>
      <c r="AW3119" s="12" t="s">
        <v>30</v>
      </c>
      <c r="AX3119" s="12" t="s">
        <v>73</v>
      </c>
      <c r="AY3119" s="261" t="s">
        <v>139</v>
      </c>
    </row>
    <row r="3120" spans="2:51" s="12" customFormat="1" ht="12">
      <c r="B3120" s="250"/>
      <c r="C3120" s="251"/>
      <c r="D3120" s="252" t="s">
        <v>148</v>
      </c>
      <c r="E3120" s="253" t="s">
        <v>1</v>
      </c>
      <c r="F3120" s="254" t="s">
        <v>4257</v>
      </c>
      <c r="G3120" s="251"/>
      <c r="H3120" s="255">
        <v>17.52</v>
      </c>
      <c r="I3120" s="256"/>
      <c r="J3120" s="251"/>
      <c r="K3120" s="251"/>
      <c r="L3120" s="257"/>
      <c r="M3120" s="258"/>
      <c r="N3120" s="259"/>
      <c r="O3120" s="259"/>
      <c r="P3120" s="259"/>
      <c r="Q3120" s="259"/>
      <c r="R3120" s="259"/>
      <c r="S3120" s="259"/>
      <c r="T3120" s="260"/>
      <c r="AT3120" s="261" t="s">
        <v>148</v>
      </c>
      <c r="AU3120" s="261" t="s">
        <v>83</v>
      </c>
      <c r="AV3120" s="12" t="s">
        <v>83</v>
      </c>
      <c r="AW3120" s="12" t="s">
        <v>30</v>
      </c>
      <c r="AX3120" s="12" t="s">
        <v>73</v>
      </c>
      <c r="AY3120" s="261" t="s">
        <v>139</v>
      </c>
    </row>
    <row r="3121" spans="2:51" s="12" customFormat="1" ht="12">
      <c r="B3121" s="250"/>
      <c r="C3121" s="251"/>
      <c r="D3121" s="252" t="s">
        <v>148</v>
      </c>
      <c r="E3121" s="253" t="s">
        <v>1</v>
      </c>
      <c r="F3121" s="254" t="s">
        <v>4258</v>
      </c>
      <c r="G3121" s="251"/>
      <c r="H3121" s="255">
        <v>8.3</v>
      </c>
      <c r="I3121" s="256"/>
      <c r="J3121" s="251"/>
      <c r="K3121" s="251"/>
      <c r="L3121" s="257"/>
      <c r="M3121" s="258"/>
      <c r="N3121" s="259"/>
      <c r="O3121" s="259"/>
      <c r="P3121" s="259"/>
      <c r="Q3121" s="259"/>
      <c r="R3121" s="259"/>
      <c r="S3121" s="259"/>
      <c r="T3121" s="260"/>
      <c r="AT3121" s="261" t="s">
        <v>148</v>
      </c>
      <c r="AU3121" s="261" t="s">
        <v>83</v>
      </c>
      <c r="AV3121" s="12" t="s">
        <v>83</v>
      </c>
      <c r="AW3121" s="12" t="s">
        <v>30</v>
      </c>
      <c r="AX3121" s="12" t="s">
        <v>73</v>
      </c>
      <c r="AY3121" s="261" t="s">
        <v>139</v>
      </c>
    </row>
    <row r="3122" spans="2:51" s="13" customFormat="1" ht="12">
      <c r="B3122" s="262"/>
      <c r="C3122" s="263"/>
      <c r="D3122" s="252" t="s">
        <v>148</v>
      </c>
      <c r="E3122" s="264" t="s">
        <v>1</v>
      </c>
      <c r="F3122" s="265" t="s">
        <v>150</v>
      </c>
      <c r="G3122" s="263"/>
      <c r="H3122" s="266">
        <v>32.42</v>
      </c>
      <c r="I3122" s="267"/>
      <c r="J3122" s="263"/>
      <c r="K3122" s="263"/>
      <c r="L3122" s="268"/>
      <c r="M3122" s="269"/>
      <c r="N3122" s="270"/>
      <c r="O3122" s="270"/>
      <c r="P3122" s="270"/>
      <c r="Q3122" s="270"/>
      <c r="R3122" s="270"/>
      <c r="S3122" s="270"/>
      <c r="T3122" s="271"/>
      <c r="AT3122" s="272" t="s">
        <v>148</v>
      </c>
      <c r="AU3122" s="272" t="s">
        <v>83</v>
      </c>
      <c r="AV3122" s="13" t="s">
        <v>146</v>
      </c>
      <c r="AW3122" s="13" t="s">
        <v>30</v>
      </c>
      <c r="AX3122" s="13" t="s">
        <v>81</v>
      </c>
      <c r="AY3122" s="272" t="s">
        <v>139</v>
      </c>
    </row>
    <row r="3123" spans="2:65" s="1" customFormat="1" ht="16.5" customHeight="1">
      <c r="B3123" s="38"/>
      <c r="C3123" s="273" t="s">
        <v>4259</v>
      </c>
      <c r="D3123" s="273" t="s">
        <v>174</v>
      </c>
      <c r="E3123" s="274" t="s">
        <v>4260</v>
      </c>
      <c r="F3123" s="275" t="s">
        <v>4261</v>
      </c>
      <c r="G3123" s="276" t="s">
        <v>144</v>
      </c>
      <c r="H3123" s="277">
        <v>3.929</v>
      </c>
      <c r="I3123" s="278"/>
      <c r="J3123" s="279">
        <f>ROUND(I3123*H3123,2)</f>
        <v>0</v>
      </c>
      <c r="K3123" s="275" t="s">
        <v>1</v>
      </c>
      <c r="L3123" s="280"/>
      <c r="M3123" s="281" t="s">
        <v>1</v>
      </c>
      <c r="N3123" s="282" t="s">
        <v>38</v>
      </c>
      <c r="O3123" s="86"/>
      <c r="P3123" s="246">
        <f>O3123*H3123</f>
        <v>0</v>
      </c>
      <c r="Q3123" s="246">
        <v>0.44</v>
      </c>
      <c r="R3123" s="246">
        <f>Q3123*H3123</f>
        <v>1.7287599999999999</v>
      </c>
      <c r="S3123" s="246">
        <v>0</v>
      </c>
      <c r="T3123" s="247">
        <f>S3123*H3123</f>
        <v>0</v>
      </c>
      <c r="AR3123" s="248" t="s">
        <v>609</v>
      </c>
      <c r="AT3123" s="248" t="s">
        <v>174</v>
      </c>
      <c r="AU3123" s="248" t="s">
        <v>83</v>
      </c>
      <c r="AY3123" s="17" t="s">
        <v>139</v>
      </c>
      <c r="BE3123" s="249">
        <f>IF(N3123="základní",J3123,0)</f>
        <v>0</v>
      </c>
      <c r="BF3123" s="249">
        <f>IF(N3123="snížená",J3123,0)</f>
        <v>0</v>
      </c>
      <c r="BG3123" s="249">
        <f>IF(N3123="zákl. přenesená",J3123,0)</f>
        <v>0</v>
      </c>
      <c r="BH3123" s="249">
        <f>IF(N3123="sníž. přenesená",J3123,0)</f>
        <v>0</v>
      </c>
      <c r="BI3123" s="249">
        <f>IF(N3123="nulová",J3123,0)</f>
        <v>0</v>
      </c>
      <c r="BJ3123" s="17" t="s">
        <v>81</v>
      </c>
      <c r="BK3123" s="249">
        <f>ROUND(I3123*H3123,2)</f>
        <v>0</v>
      </c>
      <c r="BL3123" s="17" t="s">
        <v>230</v>
      </c>
      <c r="BM3123" s="248" t="s">
        <v>4262</v>
      </c>
    </row>
    <row r="3124" spans="2:51" s="14" customFormat="1" ht="12">
      <c r="B3124" s="289"/>
      <c r="C3124" s="290"/>
      <c r="D3124" s="252" t="s">
        <v>148</v>
      </c>
      <c r="E3124" s="291" t="s">
        <v>1</v>
      </c>
      <c r="F3124" s="292" t="s">
        <v>4255</v>
      </c>
      <c r="G3124" s="290"/>
      <c r="H3124" s="291" t="s">
        <v>1</v>
      </c>
      <c r="I3124" s="293"/>
      <c r="J3124" s="290"/>
      <c r="K3124" s="290"/>
      <c r="L3124" s="294"/>
      <c r="M3124" s="295"/>
      <c r="N3124" s="296"/>
      <c r="O3124" s="296"/>
      <c r="P3124" s="296"/>
      <c r="Q3124" s="296"/>
      <c r="R3124" s="296"/>
      <c r="S3124" s="296"/>
      <c r="T3124" s="297"/>
      <c r="AT3124" s="298" t="s">
        <v>148</v>
      </c>
      <c r="AU3124" s="298" t="s">
        <v>83</v>
      </c>
      <c r="AV3124" s="14" t="s">
        <v>81</v>
      </c>
      <c r="AW3124" s="14" t="s">
        <v>30</v>
      </c>
      <c r="AX3124" s="14" t="s">
        <v>73</v>
      </c>
      <c r="AY3124" s="298" t="s">
        <v>139</v>
      </c>
    </row>
    <row r="3125" spans="2:51" s="12" customFormat="1" ht="12">
      <c r="B3125" s="250"/>
      <c r="C3125" s="251"/>
      <c r="D3125" s="252" t="s">
        <v>148</v>
      </c>
      <c r="E3125" s="253" t="s">
        <v>1</v>
      </c>
      <c r="F3125" s="254" t="s">
        <v>4263</v>
      </c>
      <c r="G3125" s="251"/>
      <c r="H3125" s="255">
        <v>1.129</v>
      </c>
      <c r="I3125" s="256"/>
      <c r="J3125" s="251"/>
      <c r="K3125" s="251"/>
      <c r="L3125" s="257"/>
      <c r="M3125" s="258"/>
      <c r="N3125" s="259"/>
      <c r="O3125" s="259"/>
      <c r="P3125" s="259"/>
      <c r="Q3125" s="259"/>
      <c r="R3125" s="259"/>
      <c r="S3125" s="259"/>
      <c r="T3125" s="260"/>
      <c r="AT3125" s="261" t="s">
        <v>148</v>
      </c>
      <c r="AU3125" s="261" t="s">
        <v>83</v>
      </c>
      <c r="AV3125" s="12" t="s">
        <v>83</v>
      </c>
      <c r="AW3125" s="12" t="s">
        <v>30</v>
      </c>
      <c r="AX3125" s="12" t="s">
        <v>73</v>
      </c>
      <c r="AY3125" s="261" t="s">
        <v>139</v>
      </c>
    </row>
    <row r="3126" spans="2:51" s="12" customFormat="1" ht="12">
      <c r="B3126" s="250"/>
      <c r="C3126" s="251"/>
      <c r="D3126" s="252" t="s">
        <v>148</v>
      </c>
      <c r="E3126" s="253" t="s">
        <v>1</v>
      </c>
      <c r="F3126" s="254" t="s">
        <v>4264</v>
      </c>
      <c r="G3126" s="251"/>
      <c r="H3126" s="255">
        <v>0.946</v>
      </c>
      <c r="I3126" s="256"/>
      <c r="J3126" s="251"/>
      <c r="K3126" s="251"/>
      <c r="L3126" s="257"/>
      <c r="M3126" s="258"/>
      <c r="N3126" s="259"/>
      <c r="O3126" s="259"/>
      <c r="P3126" s="259"/>
      <c r="Q3126" s="259"/>
      <c r="R3126" s="259"/>
      <c r="S3126" s="259"/>
      <c r="T3126" s="260"/>
      <c r="AT3126" s="261" t="s">
        <v>148</v>
      </c>
      <c r="AU3126" s="261" t="s">
        <v>83</v>
      </c>
      <c r="AV3126" s="12" t="s">
        <v>83</v>
      </c>
      <c r="AW3126" s="12" t="s">
        <v>30</v>
      </c>
      <c r="AX3126" s="12" t="s">
        <v>73</v>
      </c>
      <c r="AY3126" s="261" t="s">
        <v>139</v>
      </c>
    </row>
    <row r="3127" spans="2:51" s="12" customFormat="1" ht="12">
      <c r="B3127" s="250"/>
      <c r="C3127" s="251"/>
      <c r="D3127" s="252" t="s">
        <v>148</v>
      </c>
      <c r="E3127" s="253" t="s">
        <v>1</v>
      </c>
      <c r="F3127" s="254" t="s">
        <v>4265</v>
      </c>
      <c r="G3127" s="251"/>
      <c r="H3127" s="255">
        <v>1.206</v>
      </c>
      <c r="I3127" s="256"/>
      <c r="J3127" s="251"/>
      <c r="K3127" s="251"/>
      <c r="L3127" s="257"/>
      <c r="M3127" s="258"/>
      <c r="N3127" s="259"/>
      <c r="O3127" s="259"/>
      <c r="P3127" s="259"/>
      <c r="Q3127" s="259"/>
      <c r="R3127" s="259"/>
      <c r="S3127" s="259"/>
      <c r="T3127" s="260"/>
      <c r="AT3127" s="261" t="s">
        <v>148</v>
      </c>
      <c r="AU3127" s="261" t="s">
        <v>83</v>
      </c>
      <c r="AV3127" s="12" t="s">
        <v>83</v>
      </c>
      <c r="AW3127" s="12" t="s">
        <v>30</v>
      </c>
      <c r="AX3127" s="12" t="s">
        <v>73</v>
      </c>
      <c r="AY3127" s="261" t="s">
        <v>139</v>
      </c>
    </row>
    <row r="3128" spans="2:51" s="12" customFormat="1" ht="12">
      <c r="B3128" s="250"/>
      <c r="C3128" s="251"/>
      <c r="D3128" s="252" t="s">
        <v>148</v>
      </c>
      <c r="E3128" s="253" t="s">
        <v>1</v>
      </c>
      <c r="F3128" s="254" t="s">
        <v>4266</v>
      </c>
      <c r="G3128" s="251"/>
      <c r="H3128" s="255">
        <v>0.648</v>
      </c>
      <c r="I3128" s="256"/>
      <c r="J3128" s="251"/>
      <c r="K3128" s="251"/>
      <c r="L3128" s="257"/>
      <c r="M3128" s="258"/>
      <c r="N3128" s="259"/>
      <c r="O3128" s="259"/>
      <c r="P3128" s="259"/>
      <c r="Q3128" s="259"/>
      <c r="R3128" s="259"/>
      <c r="S3128" s="259"/>
      <c r="T3128" s="260"/>
      <c r="AT3128" s="261" t="s">
        <v>148</v>
      </c>
      <c r="AU3128" s="261" t="s">
        <v>83</v>
      </c>
      <c r="AV3128" s="12" t="s">
        <v>83</v>
      </c>
      <c r="AW3128" s="12" t="s">
        <v>30</v>
      </c>
      <c r="AX3128" s="12" t="s">
        <v>73</v>
      </c>
      <c r="AY3128" s="261" t="s">
        <v>139</v>
      </c>
    </row>
    <row r="3129" spans="2:51" s="13" customFormat="1" ht="12">
      <c r="B3129" s="262"/>
      <c r="C3129" s="263"/>
      <c r="D3129" s="252" t="s">
        <v>148</v>
      </c>
      <c r="E3129" s="264" t="s">
        <v>1</v>
      </c>
      <c r="F3129" s="265" t="s">
        <v>150</v>
      </c>
      <c r="G3129" s="263"/>
      <c r="H3129" s="266">
        <v>3.9290000000000003</v>
      </c>
      <c r="I3129" s="267"/>
      <c r="J3129" s="263"/>
      <c r="K3129" s="263"/>
      <c r="L3129" s="268"/>
      <c r="M3129" s="269"/>
      <c r="N3129" s="270"/>
      <c r="O3129" s="270"/>
      <c r="P3129" s="270"/>
      <c r="Q3129" s="270"/>
      <c r="R3129" s="270"/>
      <c r="S3129" s="270"/>
      <c r="T3129" s="271"/>
      <c r="AT3129" s="272" t="s">
        <v>148</v>
      </c>
      <c r="AU3129" s="272" t="s">
        <v>83</v>
      </c>
      <c r="AV3129" s="13" t="s">
        <v>146</v>
      </c>
      <c r="AW3129" s="13" t="s">
        <v>30</v>
      </c>
      <c r="AX3129" s="13" t="s">
        <v>81</v>
      </c>
      <c r="AY3129" s="272" t="s">
        <v>139</v>
      </c>
    </row>
    <row r="3130" spans="2:65" s="1" customFormat="1" ht="24" customHeight="1">
      <c r="B3130" s="38"/>
      <c r="C3130" s="237" t="s">
        <v>4267</v>
      </c>
      <c r="D3130" s="237" t="s">
        <v>141</v>
      </c>
      <c r="E3130" s="238" t="s">
        <v>4268</v>
      </c>
      <c r="F3130" s="239" t="s">
        <v>4269</v>
      </c>
      <c r="G3130" s="240" t="s">
        <v>433</v>
      </c>
      <c r="H3130" s="241">
        <v>54.806</v>
      </c>
      <c r="I3130" s="242"/>
      <c r="J3130" s="243">
        <f>ROUND(I3130*H3130,2)</f>
        <v>0</v>
      </c>
      <c r="K3130" s="239" t="s">
        <v>145</v>
      </c>
      <c r="L3130" s="43"/>
      <c r="M3130" s="244" t="s">
        <v>1</v>
      </c>
      <c r="N3130" s="245" t="s">
        <v>38</v>
      </c>
      <c r="O3130" s="86"/>
      <c r="P3130" s="246">
        <f>O3130*H3130</f>
        <v>0</v>
      </c>
      <c r="Q3130" s="246">
        <v>0.0161</v>
      </c>
      <c r="R3130" s="246">
        <f>Q3130*H3130</f>
        <v>0.8823766</v>
      </c>
      <c r="S3130" s="246">
        <v>0</v>
      </c>
      <c r="T3130" s="247">
        <f>S3130*H3130</f>
        <v>0</v>
      </c>
      <c r="AR3130" s="248" t="s">
        <v>230</v>
      </c>
      <c r="AT3130" s="248" t="s">
        <v>141</v>
      </c>
      <c r="AU3130" s="248" t="s">
        <v>83</v>
      </c>
      <c r="AY3130" s="17" t="s">
        <v>139</v>
      </c>
      <c r="BE3130" s="249">
        <f>IF(N3130="základní",J3130,0)</f>
        <v>0</v>
      </c>
      <c r="BF3130" s="249">
        <f>IF(N3130="snížená",J3130,0)</f>
        <v>0</v>
      </c>
      <c r="BG3130" s="249">
        <f>IF(N3130="zákl. přenesená",J3130,0)</f>
        <v>0</v>
      </c>
      <c r="BH3130" s="249">
        <f>IF(N3130="sníž. přenesená",J3130,0)</f>
        <v>0</v>
      </c>
      <c r="BI3130" s="249">
        <f>IF(N3130="nulová",J3130,0)</f>
        <v>0</v>
      </c>
      <c r="BJ3130" s="17" t="s">
        <v>81</v>
      </c>
      <c r="BK3130" s="249">
        <f>ROUND(I3130*H3130,2)</f>
        <v>0</v>
      </c>
      <c r="BL3130" s="17" t="s">
        <v>230</v>
      </c>
      <c r="BM3130" s="248" t="s">
        <v>4270</v>
      </c>
    </row>
    <row r="3131" spans="2:51" s="14" customFormat="1" ht="12">
      <c r="B3131" s="289"/>
      <c r="C3131" s="290"/>
      <c r="D3131" s="252" t="s">
        <v>148</v>
      </c>
      <c r="E3131" s="291" t="s">
        <v>1</v>
      </c>
      <c r="F3131" s="292" t="s">
        <v>2702</v>
      </c>
      <c r="G3131" s="290"/>
      <c r="H3131" s="291" t="s">
        <v>1</v>
      </c>
      <c r="I3131" s="293"/>
      <c r="J3131" s="290"/>
      <c r="K3131" s="290"/>
      <c r="L3131" s="294"/>
      <c r="M3131" s="295"/>
      <c r="N3131" s="296"/>
      <c r="O3131" s="296"/>
      <c r="P3131" s="296"/>
      <c r="Q3131" s="296"/>
      <c r="R3131" s="296"/>
      <c r="S3131" s="296"/>
      <c r="T3131" s="297"/>
      <c r="AT3131" s="298" t="s">
        <v>148</v>
      </c>
      <c r="AU3131" s="298" t="s">
        <v>83</v>
      </c>
      <c r="AV3131" s="14" t="s">
        <v>81</v>
      </c>
      <c r="AW3131" s="14" t="s">
        <v>30</v>
      </c>
      <c r="AX3131" s="14" t="s">
        <v>73</v>
      </c>
      <c r="AY3131" s="298" t="s">
        <v>139</v>
      </c>
    </row>
    <row r="3132" spans="2:51" s="12" customFormat="1" ht="12">
      <c r="B3132" s="250"/>
      <c r="C3132" s="251"/>
      <c r="D3132" s="252" t="s">
        <v>148</v>
      </c>
      <c r="E3132" s="253" t="s">
        <v>1</v>
      </c>
      <c r="F3132" s="254" t="s">
        <v>4271</v>
      </c>
      <c r="G3132" s="251"/>
      <c r="H3132" s="255">
        <v>11.24</v>
      </c>
      <c r="I3132" s="256"/>
      <c r="J3132" s="251"/>
      <c r="K3132" s="251"/>
      <c r="L3132" s="257"/>
      <c r="M3132" s="258"/>
      <c r="N3132" s="259"/>
      <c r="O3132" s="259"/>
      <c r="P3132" s="259"/>
      <c r="Q3132" s="259"/>
      <c r="R3132" s="259"/>
      <c r="S3132" s="259"/>
      <c r="T3132" s="260"/>
      <c r="AT3132" s="261" t="s">
        <v>148</v>
      </c>
      <c r="AU3132" s="261" t="s">
        <v>83</v>
      </c>
      <c r="AV3132" s="12" t="s">
        <v>83</v>
      </c>
      <c r="AW3132" s="12" t="s">
        <v>30</v>
      </c>
      <c r="AX3132" s="12" t="s">
        <v>73</v>
      </c>
      <c r="AY3132" s="261" t="s">
        <v>139</v>
      </c>
    </row>
    <row r="3133" spans="2:51" s="12" customFormat="1" ht="12">
      <c r="B3133" s="250"/>
      <c r="C3133" s="251"/>
      <c r="D3133" s="252" t="s">
        <v>148</v>
      </c>
      <c r="E3133" s="253" t="s">
        <v>1</v>
      </c>
      <c r="F3133" s="254" t="s">
        <v>4272</v>
      </c>
      <c r="G3133" s="251"/>
      <c r="H3133" s="255">
        <v>17.152</v>
      </c>
      <c r="I3133" s="256"/>
      <c r="J3133" s="251"/>
      <c r="K3133" s="251"/>
      <c r="L3133" s="257"/>
      <c r="M3133" s="258"/>
      <c r="N3133" s="259"/>
      <c r="O3133" s="259"/>
      <c r="P3133" s="259"/>
      <c r="Q3133" s="259"/>
      <c r="R3133" s="259"/>
      <c r="S3133" s="259"/>
      <c r="T3133" s="260"/>
      <c r="AT3133" s="261" t="s">
        <v>148</v>
      </c>
      <c r="AU3133" s="261" t="s">
        <v>83</v>
      </c>
      <c r="AV3133" s="12" t="s">
        <v>83</v>
      </c>
      <c r="AW3133" s="12" t="s">
        <v>30</v>
      </c>
      <c r="AX3133" s="12" t="s">
        <v>73</v>
      </c>
      <c r="AY3133" s="261" t="s">
        <v>139</v>
      </c>
    </row>
    <row r="3134" spans="2:51" s="12" customFormat="1" ht="12">
      <c r="B3134" s="250"/>
      <c r="C3134" s="251"/>
      <c r="D3134" s="252" t="s">
        <v>148</v>
      </c>
      <c r="E3134" s="253" t="s">
        <v>1</v>
      </c>
      <c r="F3134" s="254" t="s">
        <v>4273</v>
      </c>
      <c r="G3134" s="251"/>
      <c r="H3134" s="255">
        <v>21.425</v>
      </c>
      <c r="I3134" s="256"/>
      <c r="J3134" s="251"/>
      <c r="K3134" s="251"/>
      <c r="L3134" s="257"/>
      <c r="M3134" s="258"/>
      <c r="N3134" s="259"/>
      <c r="O3134" s="259"/>
      <c r="P3134" s="259"/>
      <c r="Q3134" s="259"/>
      <c r="R3134" s="259"/>
      <c r="S3134" s="259"/>
      <c r="T3134" s="260"/>
      <c r="AT3134" s="261" t="s">
        <v>148</v>
      </c>
      <c r="AU3134" s="261" t="s">
        <v>83</v>
      </c>
      <c r="AV3134" s="12" t="s">
        <v>83</v>
      </c>
      <c r="AW3134" s="12" t="s">
        <v>30</v>
      </c>
      <c r="AX3134" s="12" t="s">
        <v>73</v>
      </c>
      <c r="AY3134" s="261" t="s">
        <v>139</v>
      </c>
    </row>
    <row r="3135" spans="2:51" s="12" customFormat="1" ht="12">
      <c r="B3135" s="250"/>
      <c r="C3135" s="251"/>
      <c r="D3135" s="252" t="s">
        <v>148</v>
      </c>
      <c r="E3135" s="253" t="s">
        <v>1</v>
      </c>
      <c r="F3135" s="254" t="s">
        <v>4274</v>
      </c>
      <c r="G3135" s="251"/>
      <c r="H3135" s="255">
        <v>4.989</v>
      </c>
      <c r="I3135" s="256"/>
      <c r="J3135" s="251"/>
      <c r="K3135" s="251"/>
      <c r="L3135" s="257"/>
      <c r="M3135" s="258"/>
      <c r="N3135" s="259"/>
      <c r="O3135" s="259"/>
      <c r="P3135" s="259"/>
      <c r="Q3135" s="259"/>
      <c r="R3135" s="259"/>
      <c r="S3135" s="259"/>
      <c r="T3135" s="260"/>
      <c r="AT3135" s="261" t="s">
        <v>148</v>
      </c>
      <c r="AU3135" s="261" t="s">
        <v>83</v>
      </c>
      <c r="AV3135" s="12" t="s">
        <v>83</v>
      </c>
      <c r="AW3135" s="12" t="s">
        <v>30</v>
      </c>
      <c r="AX3135" s="12" t="s">
        <v>73</v>
      </c>
      <c r="AY3135" s="261" t="s">
        <v>139</v>
      </c>
    </row>
    <row r="3136" spans="2:51" s="13" customFormat="1" ht="12">
      <c r="B3136" s="262"/>
      <c r="C3136" s="263"/>
      <c r="D3136" s="252" t="s">
        <v>148</v>
      </c>
      <c r="E3136" s="264" t="s">
        <v>1</v>
      </c>
      <c r="F3136" s="265" t="s">
        <v>150</v>
      </c>
      <c r="G3136" s="263"/>
      <c r="H3136" s="266">
        <v>54.806000000000004</v>
      </c>
      <c r="I3136" s="267"/>
      <c r="J3136" s="263"/>
      <c r="K3136" s="263"/>
      <c r="L3136" s="268"/>
      <c r="M3136" s="269"/>
      <c r="N3136" s="270"/>
      <c r="O3136" s="270"/>
      <c r="P3136" s="270"/>
      <c r="Q3136" s="270"/>
      <c r="R3136" s="270"/>
      <c r="S3136" s="270"/>
      <c r="T3136" s="271"/>
      <c r="AT3136" s="272" t="s">
        <v>148</v>
      </c>
      <c r="AU3136" s="272" t="s">
        <v>83</v>
      </c>
      <c r="AV3136" s="13" t="s">
        <v>146</v>
      </c>
      <c r="AW3136" s="13" t="s">
        <v>30</v>
      </c>
      <c r="AX3136" s="13" t="s">
        <v>81</v>
      </c>
      <c r="AY3136" s="272" t="s">
        <v>139</v>
      </c>
    </row>
    <row r="3137" spans="2:65" s="1" customFormat="1" ht="24" customHeight="1">
      <c r="B3137" s="38"/>
      <c r="C3137" s="237" t="s">
        <v>4275</v>
      </c>
      <c r="D3137" s="237" t="s">
        <v>141</v>
      </c>
      <c r="E3137" s="238" t="s">
        <v>4276</v>
      </c>
      <c r="F3137" s="239" t="s">
        <v>4277</v>
      </c>
      <c r="G3137" s="240" t="s">
        <v>433</v>
      </c>
      <c r="H3137" s="241">
        <v>36.354</v>
      </c>
      <c r="I3137" s="242"/>
      <c r="J3137" s="243">
        <f>ROUND(I3137*H3137,2)</f>
        <v>0</v>
      </c>
      <c r="K3137" s="239" t="s">
        <v>145</v>
      </c>
      <c r="L3137" s="43"/>
      <c r="M3137" s="244" t="s">
        <v>1</v>
      </c>
      <c r="N3137" s="245" t="s">
        <v>38</v>
      </c>
      <c r="O3137" s="86"/>
      <c r="P3137" s="246">
        <f>O3137*H3137</f>
        <v>0</v>
      </c>
      <c r="Q3137" s="246">
        <v>0</v>
      </c>
      <c r="R3137" s="246">
        <f>Q3137*H3137</f>
        <v>0</v>
      </c>
      <c r="S3137" s="246">
        <v>0</v>
      </c>
      <c r="T3137" s="247">
        <f>S3137*H3137</f>
        <v>0</v>
      </c>
      <c r="AR3137" s="248" t="s">
        <v>230</v>
      </c>
      <c r="AT3137" s="248" t="s">
        <v>141</v>
      </c>
      <c r="AU3137" s="248" t="s">
        <v>83</v>
      </c>
      <c r="AY3137" s="17" t="s">
        <v>139</v>
      </c>
      <c r="BE3137" s="249">
        <f>IF(N3137="základní",J3137,0)</f>
        <v>0</v>
      </c>
      <c r="BF3137" s="249">
        <f>IF(N3137="snížená",J3137,0)</f>
        <v>0</v>
      </c>
      <c r="BG3137" s="249">
        <f>IF(N3137="zákl. přenesená",J3137,0)</f>
        <v>0</v>
      </c>
      <c r="BH3137" s="249">
        <f>IF(N3137="sníž. přenesená",J3137,0)</f>
        <v>0</v>
      </c>
      <c r="BI3137" s="249">
        <f>IF(N3137="nulová",J3137,0)</f>
        <v>0</v>
      </c>
      <c r="BJ3137" s="17" t="s">
        <v>81</v>
      </c>
      <c r="BK3137" s="249">
        <f>ROUND(I3137*H3137,2)</f>
        <v>0</v>
      </c>
      <c r="BL3137" s="17" t="s">
        <v>230</v>
      </c>
      <c r="BM3137" s="248" t="s">
        <v>4278</v>
      </c>
    </row>
    <row r="3138" spans="2:51" s="14" customFormat="1" ht="12">
      <c r="B3138" s="289"/>
      <c r="C3138" s="290"/>
      <c r="D3138" s="252" t="s">
        <v>148</v>
      </c>
      <c r="E3138" s="291" t="s">
        <v>1</v>
      </c>
      <c r="F3138" s="292" t="s">
        <v>770</v>
      </c>
      <c r="G3138" s="290"/>
      <c r="H3138" s="291" t="s">
        <v>1</v>
      </c>
      <c r="I3138" s="293"/>
      <c r="J3138" s="290"/>
      <c r="K3138" s="290"/>
      <c r="L3138" s="294"/>
      <c r="M3138" s="295"/>
      <c r="N3138" s="296"/>
      <c r="O3138" s="296"/>
      <c r="P3138" s="296"/>
      <c r="Q3138" s="296"/>
      <c r="R3138" s="296"/>
      <c r="S3138" s="296"/>
      <c r="T3138" s="297"/>
      <c r="AT3138" s="298" t="s">
        <v>148</v>
      </c>
      <c r="AU3138" s="298" t="s">
        <v>83</v>
      </c>
      <c r="AV3138" s="14" t="s">
        <v>81</v>
      </c>
      <c r="AW3138" s="14" t="s">
        <v>30</v>
      </c>
      <c r="AX3138" s="14" t="s">
        <v>73</v>
      </c>
      <c r="AY3138" s="298" t="s">
        <v>139</v>
      </c>
    </row>
    <row r="3139" spans="2:51" s="12" customFormat="1" ht="12">
      <c r="B3139" s="250"/>
      <c r="C3139" s="251"/>
      <c r="D3139" s="252" t="s">
        <v>148</v>
      </c>
      <c r="E3139" s="253" t="s">
        <v>1</v>
      </c>
      <c r="F3139" s="254" t="s">
        <v>4279</v>
      </c>
      <c r="G3139" s="251"/>
      <c r="H3139" s="255">
        <v>36.354</v>
      </c>
      <c r="I3139" s="256"/>
      <c r="J3139" s="251"/>
      <c r="K3139" s="251"/>
      <c r="L3139" s="257"/>
      <c r="M3139" s="258"/>
      <c r="N3139" s="259"/>
      <c r="O3139" s="259"/>
      <c r="P3139" s="259"/>
      <c r="Q3139" s="259"/>
      <c r="R3139" s="259"/>
      <c r="S3139" s="259"/>
      <c r="T3139" s="260"/>
      <c r="AT3139" s="261" t="s">
        <v>148</v>
      </c>
      <c r="AU3139" s="261" t="s">
        <v>83</v>
      </c>
      <c r="AV3139" s="12" t="s">
        <v>83</v>
      </c>
      <c r="AW3139" s="12" t="s">
        <v>30</v>
      </c>
      <c r="AX3139" s="12" t="s">
        <v>73</v>
      </c>
      <c r="AY3139" s="261" t="s">
        <v>139</v>
      </c>
    </row>
    <row r="3140" spans="2:51" s="13" customFormat="1" ht="12">
      <c r="B3140" s="262"/>
      <c r="C3140" s="263"/>
      <c r="D3140" s="252" t="s">
        <v>148</v>
      </c>
      <c r="E3140" s="264" t="s">
        <v>1</v>
      </c>
      <c r="F3140" s="265" t="s">
        <v>150</v>
      </c>
      <c r="G3140" s="263"/>
      <c r="H3140" s="266">
        <v>36.354</v>
      </c>
      <c r="I3140" s="267"/>
      <c r="J3140" s="263"/>
      <c r="K3140" s="263"/>
      <c r="L3140" s="268"/>
      <c r="M3140" s="269"/>
      <c r="N3140" s="270"/>
      <c r="O3140" s="270"/>
      <c r="P3140" s="270"/>
      <c r="Q3140" s="270"/>
      <c r="R3140" s="270"/>
      <c r="S3140" s="270"/>
      <c r="T3140" s="271"/>
      <c r="AT3140" s="272" t="s">
        <v>148</v>
      </c>
      <c r="AU3140" s="272" t="s">
        <v>83</v>
      </c>
      <c r="AV3140" s="13" t="s">
        <v>146</v>
      </c>
      <c r="AW3140" s="13" t="s">
        <v>30</v>
      </c>
      <c r="AX3140" s="13" t="s">
        <v>81</v>
      </c>
      <c r="AY3140" s="272" t="s">
        <v>139</v>
      </c>
    </row>
    <row r="3141" spans="2:65" s="1" customFormat="1" ht="16.5" customHeight="1">
      <c r="B3141" s="38"/>
      <c r="C3141" s="273" t="s">
        <v>4280</v>
      </c>
      <c r="D3141" s="273" t="s">
        <v>174</v>
      </c>
      <c r="E3141" s="274" t="s">
        <v>4180</v>
      </c>
      <c r="F3141" s="275" t="s">
        <v>4181</v>
      </c>
      <c r="G3141" s="276" t="s">
        <v>433</v>
      </c>
      <c r="H3141" s="277">
        <v>41.807</v>
      </c>
      <c r="I3141" s="278"/>
      <c r="J3141" s="279">
        <f>ROUND(I3141*H3141,2)</f>
        <v>0</v>
      </c>
      <c r="K3141" s="275" t="s">
        <v>145</v>
      </c>
      <c r="L3141" s="280"/>
      <c r="M3141" s="281" t="s">
        <v>1</v>
      </c>
      <c r="N3141" s="282" t="s">
        <v>38</v>
      </c>
      <c r="O3141" s="86"/>
      <c r="P3141" s="246">
        <f>O3141*H3141</f>
        <v>0</v>
      </c>
      <c r="Q3141" s="246">
        <v>0.00931</v>
      </c>
      <c r="R3141" s="246">
        <f>Q3141*H3141</f>
        <v>0.38922317000000006</v>
      </c>
      <c r="S3141" s="246">
        <v>0</v>
      </c>
      <c r="T3141" s="247">
        <f>S3141*H3141</f>
        <v>0</v>
      </c>
      <c r="AR3141" s="248" t="s">
        <v>609</v>
      </c>
      <c r="AT3141" s="248" t="s">
        <v>174</v>
      </c>
      <c r="AU3141" s="248" t="s">
        <v>83</v>
      </c>
      <c r="AY3141" s="17" t="s">
        <v>139</v>
      </c>
      <c r="BE3141" s="249">
        <f>IF(N3141="základní",J3141,0)</f>
        <v>0</v>
      </c>
      <c r="BF3141" s="249">
        <f>IF(N3141="snížená",J3141,0)</f>
        <v>0</v>
      </c>
      <c r="BG3141" s="249">
        <f>IF(N3141="zákl. přenesená",J3141,0)</f>
        <v>0</v>
      </c>
      <c r="BH3141" s="249">
        <f>IF(N3141="sníž. přenesená",J3141,0)</f>
        <v>0</v>
      </c>
      <c r="BI3141" s="249">
        <f>IF(N3141="nulová",J3141,0)</f>
        <v>0</v>
      </c>
      <c r="BJ3141" s="17" t="s">
        <v>81</v>
      </c>
      <c r="BK3141" s="249">
        <f>ROUND(I3141*H3141,2)</f>
        <v>0</v>
      </c>
      <c r="BL3141" s="17" t="s">
        <v>230</v>
      </c>
      <c r="BM3141" s="248" t="s">
        <v>4281</v>
      </c>
    </row>
    <row r="3142" spans="2:51" s="12" customFormat="1" ht="12">
      <c r="B3142" s="250"/>
      <c r="C3142" s="251"/>
      <c r="D3142" s="252" t="s">
        <v>148</v>
      </c>
      <c r="E3142" s="253" t="s">
        <v>1</v>
      </c>
      <c r="F3142" s="254" t="s">
        <v>4282</v>
      </c>
      <c r="G3142" s="251"/>
      <c r="H3142" s="255">
        <v>41.807</v>
      </c>
      <c r="I3142" s="256"/>
      <c r="J3142" s="251"/>
      <c r="K3142" s="251"/>
      <c r="L3142" s="257"/>
      <c r="M3142" s="258"/>
      <c r="N3142" s="259"/>
      <c r="O3142" s="259"/>
      <c r="P3142" s="259"/>
      <c r="Q3142" s="259"/>
      <c r="R3142" s="259"/>
      <c r="S3142" s="259"/>
      <c r="T3142" s="260"/>
      <c r="AT3142" s="261" t="s">
        <v>148</v>
      </c>
      <c r="AU3142" s="261" t="s">
        <v>83</v>
      </c>
      <c r="AV3142" s="12" t="s">
        <v>83</v>
      </c>
      <c r="AW3142" s="12" t="s">
        <v>30</v>
      </c>
      <c r="AX3142" s="12" t="s">
        <v>73</v>
      </c>
      <c r="AY3142" s="261" t="s">
        <v>139</v>
      </c>
    </row>
    <row r="3143" spans="2:51" s="13" customFormat="1" ht="12">
      <c r="B3143" s="262"/>
      <c r="C3143" s="263"/>
      <c r="D3143" s="252" t="s">
        <v>148</v>
      </c>
      <c r="E3143" s="264" t="s">
        <v>1</v>
      </c>
      <c r="F3143" s="265" t="s">
        <v>150</v>
      </c>
      <c r="G3143" s="263"/>
      <c r="H3143" s="266">
        <v>41.807</v>
      </c>
      <c r="I3143" s="267"/>
      <c r="J3143" s="263"/>
      <c r="K3143" s="263"/>
      <c r="L3143" s="268"/>
      <c r="M3143" s="269"/>
      <c r="N3143" s="270"/>
      <c r="O3143" s="270"/>
      <c r="P3143" s="270"/>
      <c r="Q3143" s="270"/>
      <c r="R3143" s="270"/>
      <c r="S3143" s="270"/>
      <c r="T3143" s="271"/>
      <c r="AT3143" s="272" t="s">
        <v>148</v>
      </c>
      <c r="AU3143" s="272" t="s">
        <v>83</v>
      </c>
      <c r="AV3143" s="13" t="s">
        <v>146</v>
      </c>
      <c r="AW3143" s="13" t="s">
        <v>30</v>
      </c>
      <c r="AX3143" s="13" t="s">
        <v>81</v>
      </c>
      <c r="AY3143" s="272" t="s">
        <v>139</v>
      </c>
    </row>
    <row r="3144" spans="2:65" s="1" customFormat="1" ht="24" customHeight="1">
      <c r="B3144" s="38"/>
      <c r="C3144" s="237" t="s">
        <v>4283</v>
      </c>
      <c r="D3144" s="237" t="s">
        <v>141</v>
      </c>
      <c r="E3144" s="238" t="s">
        <v>4284</v>
      </c>
      <c r="F3144" s="239" t="s">
        <v>4285</v>
      </c>
      <c r="G3144" s="240" t="s">
        <v>144</v>
      </c>
      <c r="H3144" s="241">
        <v>15.901</v>
      </c>
      <c r="I3144" s="242"/>
      <c r="J3144" s="243">
        <f>ROUND(I3144*H3144,2)</f>
        <v>0</v>
      </c>
      <c r="K3144" s="239" t="s">
        <v>145</v>
      </c>
      <c r="L3144" s="43"/>
      <c r="M3144" s="244" t="s">
        <v>1</v>
      </c>
      <c r="N3144" s="245" t="s">
        <v>38</v>
      </c>
      <c r="O3144" s="86"/>
      <c r="P3144" s="246">
        <f>O3144*H3144</f>
        <v>0</v>
      </c>
      <c r="Q3144" s="246">
        <v>0.02337</v>
      </c>
      <c r="R3144" s="246">
        <f>Q3144*H3144</f>
        <v>0.37160636999999996</v>
      </c>
      <c r="S3144" s="246">
        <v>0</v>
      </c>
      <c r="T3144" s="247">
        <f>S3144*H3144</f>
        <v>0</v>
      </c>
      <c r="AR3144" s="248" t="s">
        <v>230</v>
      </c>
      <c r="AT3144" s="248" t="s">
        <v>141</v>
      </c>
      <c r="AU3144" s="248" t="s">
        <v>83</v>
      </c>
      <c r="AY3144" s="17" t="s">
        <v>139</v>
      </c>
      <c r="BE3144" s="249">
        <f>IF(N3144="základní",J3144,0)</f>
        <v>0</v>
      </c>
      <c r="BF3144" s="249">
        <f>IF(N3144="snížená",J3144,0)</f>
        <v>0</v>
      </c>
      <c r="BG3144" s="249">
        <f>IF(N3144="zákl. přenesená",J3144,0)</f>
        <v>0</v>
      </c>
      <c r="BH3144" s="249">
        <f>IF(N3144="sníž. přenesená",J3144,0)</f>
        <v>0</v>
      </c>
      <c r="BI3144" s="249">
        <f>IF(N3144="nulová",J3144,0)</f>
        <v>0</v>
      </c>
      <c r="BJ3144" s="17" t="s">
        <v>81</v>
      </c>
      <c r="BK3144" s="249">
        <f>ROUND(I3144*H3144,2)</f>
        <v>0</v>
      </c>
      <c r="BL3144" s="17" t="s">
        <v>230</v>
      </c>
      <c r="BM3144" s="248" t="s">
        <v>4286</v>
      </c>
    </row>
    <row r="3145" spans="2:51" s="12" customFormat="1" ht="12">
      <c r="B3145" s="250"/>
      <c r="C3145" s="251"/>
      <c r="D3145" s="252" t="s">
        <v>148</v>
      </c>
      <c r="E3145" s="253" t="s">
        <v>1</v>
      </c>
      <c r="F3145" s="254" t="s">
        <v>4287</v>
      </c>
      <c r="G3145" s="251"/>
      <c r="H3145" s="255">
        <v>15.21</v>
      </c>
      <c r="I3145" s="256"/>
      <c r="J3145" s="251"/>
      <c r="K3145" s="251"/>
      <c r="L3145" s="257"/>
      <c r="M3145" s="258"/>
      <c r="N3145" s="259"/>
      <c r="O3145" s="259"/>
      <c r="P3145" s="259"/>
      <c r="Q3145" s="259"/>
      <c r="R3145" s="259"/>
      <c r="S3145" s="259"/>
      <c r="T3145" s="260"/>
      <c r="AT3145" s="261" t="s">
        <v>148</v>
      </c>
      <c r="AU3145" s="261" t="s">
        <v>83</v>
      </c>
      <c r="AV3145" s="12" t="s">
        <v>83</v>
      </c>
      <c r="AW3145" s="12" t="s">
        <v>30</v>
      </c>
      <c r="AX3145" s="12" t="s">
        <v>73</v>
      </c>
      <c r="AY3145" s="261" t="s">
        <v>139</v>
      </c>
    </row>
    <row r="3146" spans="2:51" s="12" customFormat="1" ht="12">
      <c r="B3146" s="250"/>
      <c r="C3146" s="251"/>
      <c r="D3146" s="252" t="s">
        <v>148</v>
      </c>
      <c r="E3146" s="253" t="s">
        <v>1</v>
      </c>
      <c r="F3146" s="254" t="s">
        <v>4288</v>
      </c>
      <c r="G3146" s="251"/>
      <c r="H3146" s="255">
        <v>0.691</v>
      </c>
      <c r="I3146" s="256"/>
      <c r="J3146" s="251"/>
      <c r="K3146" s="251"/>
      <c r="L3146" s="257"/>
      <c r="M3146" s="258"/>
      <c r="N3146" s="259"/>
      <c r="O3146" s="259"/>
      <c r="P3146" s="259"/>
      <c r="Q3146" s="259"/>
      <c r="R3146" s="259"/>
      <c r="S3146" s="259"/>
      <c r="T3146" s="260"/>
      <c r="AT3146" s="261" t="s">
        <v>148</v>
      </c>
      <c r="AU3146" s="261" t="s">
        <v>83</v>
      </c>
      <c r="AV3146" s="12" t="s">
        <v>83</v>
      </c>
      <c r="AW3146" s="12" t="s">
        <v>30</v>
      </c>
      <c r="AX3146" s="12" t="s">
        <v>73</v>
      </c>
      <c r="AY3146" s="261" t="s">
        <v>139</v>
      </c>
    </row>
    <row r="3147" spans="2:51" s="13" customFormat="1" ht="12">
      <c r="B3147" s="262"/>
      <c r="C3147" s="263"/>
      <c r="D3147" s="252" t="s">
        <v>148</v>
      </c>
      <c r="E3147" s="264" t="s">
        <v>1</v>
      </c>
      <c r="F3147" s="265" t="s">
        <v>150</v>
      </c>
      <c r="G3147" s="263"/>
      <c r="H3147" s="266">
        <v>15.901000000000002</v>
      </c>
      <c r="I3147" s="267"/>
      <c r="J3147" s="263"/>
      <c r="K3147" s="263"/>
      <c r="L3147" s="268"/>
      <c r="M3147" s="269"/>
      <c r="N3147" s="270"/>
      <c r="O3147" s="270"/>
      <c r="P3147" s="270"/>
      <c r="Q3147" s="270"/>
      <c r="R3147" s="270"/>
      <c r="S3147" s="270"/>
      <c r="T3147" s="271"/>
      <c r="AT3147" s="272" t="s">
        <v>148</v>
      </c>
      <c r="AU3147" s="272" t="s">
        <v>83</v>
      </c>
      <c r="AV3147" s="13" t="s">
        <v>146</v>
      </c>
      <c r="AW3147" s="13" t="s">
        <v>30</v>
      </c>
      <c r="AX3147" s="13" t="s">
        <v>81</v>
      </c>
      <c r="AY3147" s="272" t="s">
        <v>139</v>
      </c>
    </row>
    <row r="3148" spans="2:65" s="1" customFormat="1" ht="16.5" customHeight="1">
      <c r="B3148" s="38"/>
      <c r="C3148" s="237" t="s">
        <v>4289</v>
      </c>
      <c r="D3148" s="237" t="s">
        <v>141</v>
      </c>
      <c r="E3148" s="238" t="s">
        <v>4290</v>
      </c>
      <c r="F3148" s="239" t="s">
        <v>4291</v>
      </c>
      <c r="G3148" s="240" t="s">
        <v>171</v>
      </c>
      <c r="H3148" s="241">
        <v>89.27</v>
      </c>
      <c r="I3148" s="242"/>
      <c r="J3148" s="243">
        <f>ROUND(I3148*H3148,2)</f>
        <v>0</v>
      </c>
      <c r="K3148" s="239" t="s">
        <v>145</v>
      </c>
      <c r="L3148" s="43"/>
      <c r="M3148" s="244" t="s">
        <v>1</v>
      </c>
      <c r="N3148" s="245" t="s">
        <v>38</v>
      </c>
      <c r="O3148" s="86"/>
      <c r="P3148" s="246">
        <f>O3148*H3148</f>
        <v>0</v>
      </c>
      <c r="Q3148" s="246">
        <v>2E-05</v>
      </c>
      <c r="R3148" s="246">
        <f>Q3148*H3148</f>
        <v>0.0017854000000000001</v>
      </c>
      <c r="S3148" s="246">
        <v>0</v>
      </c>
      <c r="T3148" s="247">
        <f>S3148*H3148</f>
        <v>0</v>
      </c>
      <c r="AR3148" s="248" t="s">
        <v>230</v>
      </c>
      <c r="AT3148" s="248" t="s">
        <v>141</v>
      </c>
      <c r="AU3148" s="248" t="s">
        <v>83</v>
      </c>
      <c r="AY3148" s="17" t="s">
        <v>139</v>
      </c>
      <c r="BE3148" s="249">
        <f>IF(N3148="základní",J3148,0)</f>
        <v>0</v>
      </c>
      <c r="BF3148" s="249">
        <f>IF(N3148="snížená",J3148,0)</f>
        <v>0</v>
      </c>
      <c r="BG3148" s="249">
        <f>IF(N3148="zákl. přenesená",J3148,0)</f>
        <v>0</v>
      </c>
      <c r="BH3148" s="249">
        <f>IF(N3148="sníž. přenesená",J3148,0)</f>
        <v>0</v>
      </c>
      <c r="BI3148" s="249">
        <f>IF(N3148="nulová",J3148,0)</f>
        <v>0</v>
      </c>
      <c r="BJ3148" s="17" t="s">
        <v>81</v>
      </c>
      <c r="BK3148" s="249">
        <f>ROUND(I3148*H3148,2)</f>
        <v>0</v>
      </c>
      <c r="BL3148" s="17" t="s">
        <v>230</v>
      </c>
      <c r="BM3148" s="248" t="s">
        <v>4292</v>
      </c>
    </row>
    <row r="3149" spans="2:51" s="14" customFormat="1" ht="12">
      <c r="B3149" s="289"/>
      <c r="C3149" s="290"/>
      <c r="D3149" s="252" t="s">
        <v>148</v>
      </c>
      <c r="E3149" s="291" t="s">
        <v>1</v>
      </c>
      <c r="F3149" s="292" t="s">
        <v>2702</v>
      </c>
      <c r="G3149" s="290"/>
      <c r="H3149" s="291" t="s">
        <v>1</v>
      </c>
      <c r="I3149" s="293"/>
      <c r="J3149" s="290"/>
      <c r="K3149" s="290"/>
      <c r="L3149" s="294"/>
      <c r="M3149" s="295"/>
      <c r="N3149" s="296"/>
      <c r="O3149" s="296"/>
      <c r="P3149" s="296"/>
      <c r="Q3149" s="296"/>
      <c r="R3149" s="296"/>
      <c r="S3149" s="296"/>
      <c r="T3149" s="297"/>
      <c r="AT3149" s="298" t="s">
        <v>148</v>
      </c>
      <c r="AU3149" s="298" t="s">
        <v>83</v>
      </c>
      <c r="AV3149" s="14" t="s">
        <v>81</v>
      </c>
      <c r="AW3149" s="14" t="s">
        <v>30</v>
      </c>
      <c r="AX3149" s="14" t="s">
        <v>73</v>
      </c>
      <c r="AY3149" s="298" t="s">
        <v>139</v>
      </c>
    </row>
    <row r="3150" spans="2:51" s="12" customFormat="1" ht="12">
      <c r="B3150" s="250"/>
      <c r="C3150" s="251"/>
      <c r="D3150" s="252" t="s">
        <v>148</v>
      </c>
      <c r="E3150" s="253" t="s">
        <v>1</v>
      </c>
      <c r="F3150" s="254" t="s">
        <v>4293</v>
      </c>
      <c r="G3150" s="251"/>
      <c r="H3150" s="255">
        <v>21.72</v>
      </c>
      <c r="I3150" s="256"/>
      <c r="J3150" s="251"/>
      <c r="K3150" s="251"/>
      <c r="L3150" s="257"/>
      <c r="M3150" s="258"/>
      <c r="N3150" s="259"/>
      <c r="O3150" s="259"/>
      <c r="P3150" s="259"/>
      <c r="Q3150" s="259"/>
      <c r="R3150" s="259"/>
      <c r="S3150" s="259"/>
      <c r="T3150" s="260"/>
      <c r="AT3150" s="261" t="s">
        <v>148</v>
      </c>
      <c r="AU3150" s="261" t="s">
        <v>83</v>
      </c>
      <c r="AV3150" s="12" t="s">
        <v>83</v>
      </c>
      <c r="AW3150" s="12" t="s">
        <v>30</v>
      </c>
      <c r="AX3150" s="12" t="s">
        <v>73</v>
      </c>
      <c r="AY3150" s="261" t="s">
        <v>139</v>
      </c>
    </row>
    <row r="3151" spans="2:51" s="12" customFormat="1" ht="12">
      <c r="B3151" s="250"/>
      <c r="C3151" s="251"/>
      <c r="D3151" s="252" t="s">
        <v>148</v>
      </c>
      <c r="E3151" s="253" t="s">
        <v>1</v>
      </c>
      <c r="F3151" s="254" t="s">
        <v>4294</v>
      </c>
      <c r="G3151" s="251"/>
      <c r="H3151" s="255">
        <v>30.8</v>
      </c>
      <c r="I3151" s="256"/>
      <c r="J3151" s="251"/>
      <c r="K3151" s="251"/>
      <c r="L3151" s="257"/>
      <c r="M3151" s="258"/>
      <c r="N3151" s="259"/>
      <c r="O3151" s="259"/>
      <c r="P3151" s="259"/>
      <c r="Q3151" s="259"/>
      <c r="R3151" s="259"/>
      <c r="S3151" s="259"/>
      <c r="T3151" s="260"/>
      <c r="AT3151" s="261" t="s">
        <v>148</v>
      </c>
      <c r="AU3151" s="261" t="s">
        <v>83</v>
      </c>
      <c r="AV3151" s="12" t="s">
        <v>83</v>
      </c>
      <c r="AW3151" s="12" t="s">
        <v>30</v>
      </c>
      <c r="AX3151" s="12" t="s">
        <v>73</v>
      </c>
      <c r="AY3151" s="261" t="s">
        <v>139</v>
      </c>
    </row>
    <row r="3152" spans="2:51" s="12" customFormat="1" ht="12">
      <c r="B3152" s="250"/>
      <c r="C3152" s="251"/>
      <c r="D3152" s="252" t="s">
        <v>148</v>
      </c>
      <c r="E3152" s="253" t="s">
        <v>1</v>
      </c>
      <c r="F3152" s="254" t="s">
        <v>4295</v>
      </c>
      <c r="G3152" s="251"/>
      <c r="H3152" s="255">
        <v>36.75</v>
      </c>
      <c r="I3152" s="256"/>
      <c r="J3152" s="251"/>
      <c r="K3152" s="251"/>
      <c r="L3152" s="257"/>
      <c r="M3152" s="258"/>
      <c r="N3152" s="259"/>
      <c r="O3152" s="259"/>
      <c r="P3152" s="259"/>
      <c r="Q3152" s="259"/>
      <c r="R3152" s="259"/>
      <c r="S3152" s="259"/>
      <c r="T3152" s="260"/>
      <c r="AT3152" s="261" t="s">
        <v>148</v>
      </c>
      <c r="AU3152" s="261" t="s">
        <v>83</v>
      </c>
      <c r="AV3152" s="12" t="s">
        <v>83</v>
      </c>
      <c r="AW3152" s="12" t="s">
        <v>30</v>
      </c>
      <c r="AX3152" s="12" t="s">
        <v>73</v>
      </c>
      <c r="AY3152" s="261" t="s">
        <v>139</v>
      </c>
    </row>
    <row r="3153" spans="2:51" s="13" customFormat="1" ht="12">
      <c r="B3153" s="262"/>
      <c r="C3153" s="263"/>
      <c r="D3153" s="252" t="s">
        <v>148</v>
      </c>
      <c r="E3153" s="264" t="s">
        <v>1</v>
      </c>
      <c r="F3153" s="265" t="s">
        <v>150</v>
      </c>
      <c r="G3153" s="263"/>
      <c r="H3153" s="266">
        <v>89.27</v>
      </c>
      <c r="I3153" s="267"/>
      <c r="J3153" s="263"/>
      <c r="K3153" s="263"/>
      <c r="L3153" s="268"/>
      <c r="M3153" s="269"/>
      <c r="N3153" s="270"/>
      <c r="O3153" s="270"/>
      <c r="P3153" s="270"/>
      <c r="Q3153" s="270"/>
      <c r="R3153" s="270"/>
      <c r="S3153" s="270"/>
      <c r="T3153" s="271"/>
      <c r="AT3153" s="272" t="s">
        <v>148</v>
      </c>
      <c r="AU3153" s="272" t="s">
        <v>83</v>
      </c>
      <c r="AV3153" s="13" t="s">
        <v>146</v>
      </c>
      <c r="AW3153" s="13" t="s">
        <v>30</v>
      </c>
      <c r="AX3153" s="13" t="s">
        <v>81</v>
      </c>
      <c r="AY3153" s="272" t="s">
        <v>139</v>
      </c>
    </row>
    <row r="3154" spans="2:65" s="1" customFormat="1" ht="16.5" customHeight="1">
      <c r="B3154" s="38"/>
      <c r="C3154" s="273" t="s">
        <v>4296</v>
      </c>
      <c r="D3154" s="273" t="s">
        <v>174</v>
      </c>
      <c r="E3154" s="274" t="s">
        <v>4197</v>
      </c>
      <c r="F3154" s="275" t="s">
        <v>4198</v>
      </c>
      <c r="G3154" s="276" t="s">
        <v>144</v>
      </c>
      <c r="H3154" s="277">
        <v>1.114</v>
      </c>
      <c r="I3154" s="278"/>
      <c r="J3154" s="279">
        <f>ROUND(I3154*H3154,2)</f>
        <v>0</v>
      </c>
      <c r="K3154" s="275" t="s">
        <v>145</v>
      </c>
      <c r="L3154" s="280"/>
      <c r="M3154" s="281" t="s">
        <v>1</v>
      </c>
      <c r="N3154" s="282" t="s">
        <v>38</v>
      </c>
      <c r="O3154" s="86"/>
      <c r="P3154" s="246">
        <f>O3154*H3154</f>
        <v>0</v>
      </c>
      <c r="Q3154" s="246">
        <v>0.55</v>
      </c>
      <c r="R3154" s="246">
        <f>Q3154*H3154</f>
        <v>0.6127000000000001</v>
      </c>
      <c r="S3154" s="246">
        <v>0</v>
      </c>
      <c r="T3154" s="247">
        <f>S3154*H3154</f>
        <v>0</v>
      </c>
      <c r="AR3154" s="248" t="s">
        <v>609</v>
      </c>
      <c r="AT3154" s="248" t="s">
        <v>174</v>
      </c>
      <c r="AU3154" s="248" t="s">
        <v>83</v>
      </c>
      <c r="AY3154" s="17" t="s">
        <v>139</v>
      </c>
      <c r="BE3154" s="249">
        <f>IF(N3154="základní",J3154,0)</f>
        <v>0</v>
      </c>
      <c r="BF3154" s="249">
        <f>IF(N3154="snížená",J3154,0)</f>
        <v>0</v>
      </c>
      <c r="BG3154" s="249">
        <f>IF(N3154="zákl. přenesená",J3154,0)</f>
        <v>0</v>
      </c>
      <c r="BH3154" s="249">
        <f>IF(N3154="sníž. přenesená",J3154,0)</f>
        <v>0</v>
      </c>
      <c r="BI3154" s="249">
        <f>IF(N3154="nulová",J3154,0)</f>
        <v>0</v>
      </c>
      <c r="BJ3154" s="17" t="s">
        <v>81</v>
      </c>
      <c r="BK3154" s="249">
        <f>ROUND(I3154*H3154,2)</f>
        <v>0</v>
      </c>
      <c r="BL3154" s="17" t="s">
        <v>230</v>
      </c>
      <c r="BM3154" s="248" t="s">
        <v>4297</v>
      </c>
    </row>
    <row r="3155" spans="2:51" s="12" customFormat="1" ht="12">
      <c r="B3155" s="250"/>
      <c r="C3155" s="251"/>
      <c r="D3155" s="252" t="s">
        <v>148</v>
      </c>
      <c r="E3155" s="253" t="s">
        <v>1</v>
      </c>
      <c r="F3155" s="254" t="s">
        <v>4298</v>
      </c>
      <c r="G3155" s="251"/>
      <c r="H3155" s="255">
        <v>1.114</v>
      </c>
      <c r="I3155" s="256"/>
      <c r="J3155" s="251"/>
      <c r="K3155" s="251"/>
      <c r="L3155" s="257"/>
      <c r="M3155" s="258"/>
      <c r="N3155" s="259"/>
      <c r="O3155" s="259"/>
      <c r="P3155" s="259"/>
      <c r="Q3155" s="259"/>
      <c r="R3155" s="259"/>
      <c r="S3155" s="259"/>
      <c r="T3155" s="260"/>
      <c r="AT3155" s="261" t="s">
        <v>148</v>
      </c>
      <c r="AU3155" s="261" t="s">
        <v>83</v>
      </c>
      <c r="AV3155" s="12" t="s">
        <v>83</v>
      </c>
      <c r="AW3155" s="12" t="s">
        <v>30</v>
      </c>
      <c r="AX3155" s="12" t="s">
        <v>73</v>
      </c>
      <c r="AY3155" s="261" t="s">
        <v>139</v>
      </c>
    </row>
    <row r="3156" spans="2:51" s="13" customFormat="1" ht="12">
      <c r="B3156" s="262"/>
      <c r="C3156" s="263"/>
      <c r="D3156" s="252" t="s">
        <v>148</v>
      </c>
      <c r="E3156" s="264" t="s">
        <v>1</v>
      </c>
      <c r="F3156" s="265" t="s">
        <v>150</v>
      </c>
      <c r="G3156" s="263"/>
      <c r="H3156" s="266">
        <v>1.114</v>
      </c>
      <c r="I3156" s="267"/>
      <c r="J3156" s="263"/>
      <c r="K3156" s="263"/>
      <c r="L3156" s="268"/>
      <c r="M3156" s="269"/>
      <c r="N3156" s="270"/>
      <c r="O3156" s="270"/>
      <c r="P3156" s="270"/>
      <c r="Q3156" s="270"/>
      <c r="R3156" s="270"/>
      <c r="S3156" s="270"/>
      <c r="T3156" s="271"/>
      <c r="AT3156" s="272" t="s">
        <v>148</v>
      </c>
      <c r="AU3156" s="272" t="s">
        <v>83</v>
      </c>
      <c r="AV3156" s="13" t="s">
        <v>146</v>
      </c>
      <c r="AW3156" s="13" t="s">
        <v>30</v>
      </c>
      <c r="AX3156" s="13" t="s">
        <v>81</v>
      </c>
      <c r="AY3156" s="272" t="s">
        <v>139</v>
      </c>
    </row>
    <row r="3157" spans="2:65" s="1" customFormat="1" ht="24" customHeight="1">
      <c r="B3157" s="38"/>
      <c r="C3157" s="237" t="s">
        <v>4299</v>
      </c>
      <c r="D3157" s="237" t="s">
        <v>141</v>
      </c>
      <c r="E3157" s="238" t="s">
        <v>4300</v>
      </c>
      <c r="F3157" s="239" t="s">
        <v>4301</v>
      </c>
      <c r="G3157" s="240" t="s">
        <v>433</v>
      </c>
      <c r="H3157" s="241">
        <v>96.53</v>
      </c>
      <c r="I3157" s="242"/>
      <c r="J3157" s="243">
        <f>ROUND(I3157*H3157,2)</f>
        <v>0</v>
      </c>
      <c r="K3157" s="239" t="s">
        <v>145</v>
      </c>
      <c r="L3157" s="43"/>
      <c r="M3157" s="244" t="s">
        <v>1</v>
      </c>
      <c r="N3157" s="245" t="s">
        <v>38</v>
      </c>
      <c r="O3157" s="86"/>
      <c r="P3157" s="246">
        <f>O3157*H3157</f>
        <v>0</v>
      </c>
      <c r="Q3157" s="246">
        <v>0.01131</v>
      </c>
      <c r="R3157" s="246">
        <f>Q3157*H3157</f>
        <v>1.0917543</v>
      </c>
      <c r="S3157" s="246">
        <v>0</v>
      </c>
      <c r="T3157" s="247">
        <f>S3157*H3157</f>
        <v>0</v>
      </c>
      <c r="AR3157" s="248" t="s">
        <v>230</v>
      </c>
      <c r="AT3157" s="248" t="s">
        <v>141</v>
      </c>
      <c r="AU3157" s="248" t="s">
        <v>83</v>
      </c>
      <c r="AY3157" s="17" t="s">
        <v>139</v>
      </c>
      <c r="BE3157" s="249">
        <f>IF(N3157="základní",J3157,0)</f>
        <v>0</v>
      </c>
      <c r="BF3157" s="249">
        <f>IF(N3157="snížená",J3157,0)</f>
        <v>0</v>
      </c>
      <c r="BG3157" s="249">
        <f>IF(N3157="zákl. přenesená",J3157,0)</f>
        <v>0</v>
      </c>
      <c r="BH3157" s="249">
        <f>IF(N3157="sníž. přenesená",J3157,0)</f>
        <v>0</v>
      </c>
      <c r="BI3157" s="249">
        <f>IF(N3157="nulová",J3157,0)</f>
        <v>0</v>
      </c>
      <c r="BJ3157" s="17" t="s">
        <v>81</v>
      </c>
      <c r="BK3157" s="249">
        <f>ROUND(I3157*H3157,2)</f>
        <v>0</v>
      </c>
      <c r="BL3157" s="17" t="s">
        <v>230</v>
      </c>
      <c r="BM3157" s="248" t="s">
        <v>4302</v>
      </c>
    </row>
    <row r="3158" spans="2:51" s="12" customFormat="1" ht="12">
      <c r="B3158" s="250"/>
      <c r="C3158" s="251"/>
      <c r="D3158" s="252" t="s">
        <v>148</v>
      </c>
      <c r="E3158" s="253" t="s">
        <v>1</v>
      </c>
      <c r="F3158" s="254" t="s">
        <v>2063</v>
      </c>
      <c r="G3158" s="251"/>
      <c r="H3158" s="255">
        <v>96.53</v>
      </c>
      <c r="I3158" s="256"/>
      <c r="J3158" s="251"/>
      <c r="K3158" s="251"/>
      <c r="L3158" s="257"/>
      <c r="M3158" s="258"/>
      <c r="N3158" s="259"/>
      <c r="O3158" s="259"/>
      <c r="P3158" s="259"/>
      <c r="Q3158" s="259"/>
      <c r="R3158" s="259"/>
      <c r="S3158" s="259"/>
      <c r="T3158" s="260"/>
      <c r="AT3158" s="261" t="s">
        <v>148</v>
      </c>
      <c r="AU3158" s="261" t="s">
        <v>83</v>
      </c>
      <c r="AV3158" s="12" t="s">
        <v>83</v>
      </c>
      <c r="AW3158" s="12" t="s">
        <v>30</v>
      </c>
      <c r="AX3158" s="12" t="s">
        <v>73</v>
      </c>
      <c r="AY3158" s="261" t="s">
        <v>139</v>
      </c>
    </row>
    <row r="3159" spans="2:51" s="13" customFormat="1" ht="12">
      <c r="B3159" s="262"/>
      <c r="C3159" s="263"/>
      <c r="D3159" s="252" t="s">
        <v>148</v>
      </c>
      <c r="E3159" s="264" t="s">
        <v>1</v>
      </c>
      <c r="F3159" s="265" t="s">
        <v>150</v>
      </c>
      <c r="G3159" s="263"/>
      <c r="H3159" s="266">
        <v>96.53</v>
      </c>
      <c r="I3159" s="267"/>
      <c r="J3159" s="263"/>
      <c r="K3159" s="263"/>
      <c r="L3159" s="268"/>
      <c r="M3159" s="269"/>
      <c r="N3159" s="270"/>
      <c r="O3159" s="270"/>
      <c r="P3159" s="270"/>
      <c r="Q3159" s="270"/>
      <c r="R3159" s="270"/>
      <c r="S3159" s="270"/>
      <c r="T3159" s="271"/>
      <c r="AT3159" s="272" t="s">
        <v>148</v>
      </c>
      <c r="AU3159" s="272" t="s">
        <v>83</v>
      </c>
      <c r="AV3159" s="13" t="s">
        <v>146</v>
      </c>
      <c r="AW3159" s="13" t="s">
        <v>30</v>
      </c>
      <c r="AX3159" s="13" t="s">
        <v>81</v>
      </c>
      <c r="AY3159" s="272" t="s">
        <v>139</v>
      </c>
    </row>
    <row r="3160" spans="2:65" s="1" customFormat="1" ht="24" customHeight="1">
      <c r="B3160" s="38"/>
      <c r="C3160" s="237" t="s">
        <v>4303</v>
      </c>
      <c r="D3160" s="237" t="s">
        <v>141</v>
      </c>
      <c r="E3160" s="238" t="s">
        <v>4304</v>
      </c>
      <c r="F3160" s="239" t="s">
        <v>4305</v>
      </c>
      <c r="G3160" s="240" t="s">
        <v>433</v>
      </c>
      <c r="H3160" s="241">
        <v>619.06</v>
      </c>
      <c r="I3160" s="242"/>
      <c r="J3160" s="243">
        <f>ROUND(I3160*H3160,2)</f>
        <v>0</v>
      </c>
      <c r="K3160" s="239" t="s">
        <v>145</v>
      </c>
      <c r="L3160" s="43"/>
      <c r="M3160" s="244" t="s">
        <v>1</v>
      </c>
      <c r="N3160" s="245" t="s">
        <v>38</v>
      </c>
      <c r="O3160" s="86"/>
      <c r="P3160" s="246">
        <f>O3160*H3160</f>
        <v>0</v>
      </c>
      <c r="Q3160" s="246">
        <v>0</v>
      </c>
      <c r="R3160" s="246">
        <f>Q3160*H3160</f>
        <v>0</v>
      </c>
      <c r="S3160" s="246">
        <v>0</v>
      </c>
      <c r="T3160" s="247">
        <f>S3160*H3160</f>
        <v>0</v>
      </c>
      <c r="AR3160" s="248" t="s">
        <v>230</v>
      </c>
      <c r="AT3160" s="248" t="s">
        <v>141</v>
      </c>
      <c r="AU3160" s="248" t="s">
        <v>83</v>
      </c>
      <c r="AY3160" s="17" t="s">
        <v>139</v>
      </c>
      <c r="BE3160" s="249">
        <f>IF(N3160="základní",J3160,0)</f>
        <v>0</v>
      </c>
      <c r="BF3160" s="249">
        <f>IF(N3160="snížená",J3160,0)</f>
        <v>0</v>
      </c>
      <c r="BG3160" s="249">
        <f>IF(N3160="zákl. přenesená",J3160,0)</f>
        <v>0</v>
      </c>
      <c r="BH3160" s="249">
        <f>IF(N3160="sníž. přenesená",J3160,0)</f>
        <v>0</v>
      </c>
      <c r="BI3160" s="249">
        <f>IF(N3160="nulová",J3160,0)</f>
        <v>0</v>
      </c>
      <c r="BJ3160" s="17" t="s">
        <v>81</v>
      </c>
      <c r="BK3160" s="249">
        <f>ROUND(I3160*H3160,2)</f>
        <v>0</v>
      </c>
      <c r="BL3160" s="17" t="s">
        <v>230</v>
      </c>
      <c r="BM3160" s="248" t="s">
        <v>4306</v>
      </c>
    </row>
    <row r="3161" spans="2:51" s="12" customFormat="1" ht="12">
      <c r="B3161" s="250"/>
      <c r="C3161" s="251"/>
      <c r="D3161" s="252" t="s">
        <v>148</v>
      </c>
      <c r="E3161" s="253" t="s">
        <v>1</v>
      </c>
      <c r="F3161" s="254" t="s">
        <v>4307</v>
      </c>
      <c r="G3161" s="251"/>
      <c r="H3161" s="255">
        <v>619.06</v>
      </c>
      <c r="I3161" s="256"/>
      <c r="J3161" s="251"/>
      <c r="K3161" s="251"/>
      <c r="L3161" s="257"/>
      <c r="M3161" s="258"/>
      <c r="N3161" s="259"/>
      <c r="O3161" s="259"/>
      <c r="P3161" s="259"/>
      <c r="Q3161" s="259"/>
      <c r="R3161" s="259"/>
      <c r="S3161" s="259"/>
      <c r="T3161" s="260"/>
      <c r="AT3161" s="261" t="s">
        <v>148</v>
      </c>
      <c r="AU3161" s="261" t="s">
        <v>83</v>
      </c>
      <c r="AV3161" s="12" t="s">
        <v>83</v>
      </c>
      <c r="AW3161" s="12" t="s">
        <v>30</v>
      </c>
      <c r="AX3161" s="12" t="s">
        <v>73</v>
      </c>
      <c r="AY3161" s="261" t="s">
        <v>139</v>
      </c>
    </row>
    <row r="3162" spans="2:51" s="13" customFormat="1" ht="12">
      <c r="B3162" s="262"/>
      <c r="C3162" s="263"/>
      <c r="D3162" s="252" t="s">
        <v>148</v>
      </c>
      <c r="E3162" s="264" t="s">
        <v>1</v>
      </c>
      <c r="F3162" s="265" t="s">
        <v>150</v>
      </c>
      <c r="G3162" s="263"/>
      <c r="H3162" s="266">
        <v>619.06</v>
      </c>
      <c r="I3162" s="267"/>
      <c r="J3162" s="263"/>
      <c r="K3162" s="263"/>
      <c r="L3162" s="268"/>
      <c r="M3162" s="269"/>
      <c r="N3162" s="270"/>
      <c r="O3162" s="270"/>
      <c r="P3162" s="270"/>
      <c r="Q3162" s="270"/>
      <c r="R3162" s="270"/>
      <c r="S3162" s="270"/>
      <c r="T3162" s="271"/>
      <c r="AT3162" s="272" t="s">
        <v>148</v>
      </c>
      <c r="AU3162" s="272" t="s">
        <v>83</v>
      </c>
      <c r="AV3162" s="13" t="s">
        <v>146</v>
      </c>
      <c r="AW3162" s="13" t="s">
        <v>30</v>
      </c>
      <c r="AX3162" s="13" t="s">
        <v>81</v>
      </c>
      <c r="AY3162" s="272" t="s">
        <v>139</v>
      </c>
    </row>
    <row r="3163" spans="2:65" s="1" customFormat="1" ht="16.5" customHeight="1">
      <c r="B3163" s="38"/>
      <c r="C3163" s="273" t="s">
        <v>4308</v>
      </c>
      <c r="D3163" s="273" t="s">
        <v>174</v>
      </c>
      <c r="E3163" s="274" t="s">
        <v>4309</v>
      </c>
      <c r="F3163" s="275" t="s">
        <v>4310</v>
      </c>
      <c r="G3163" s="276" t="s">
        <v>433</v>
      </c>
      <c r="H3163" s="277">
        <v>711.919</v>
      </c>
      <c r="I3163" s="278"/>
      <c r="J3163" s="279">
        <f>ROUND(I3163*H3163,2)</f>
        <v>0</v>
      </c>
      <c r="K3163" s="275" t="s">
        <v>1</v>
      </c>
      <c r="L3163" s="280"/>
      <c r="M3163" s="281" t="s">
        <v>1</v>
      </c>
      <c r="N3163" s="282" t="s">
        <v>38</v>
      </c>
      <c r="O3163" s="86"/>
      <c r="P3163" s="246">
        <f>O3163*H3163</f>
        <v>0</v>
      </c>
      <c r="Q3163" s="246">
        <v>0.01023</v>
      </c>
      <c r="R3163" s="246">
        <f>Q3163*H3163</f>
        <v>7.282931369999999</v>
      </c>
      <c r="S3163" s="246">
        <v>0</v>
      </c>
      <c r="T3163" s="247">
        <f>S3163*H3163</f>
        <v>0</v>
      </c>
      <c r="AR3163" s="248" t="s">
        <v>609</v>
      </c>
      <c r="AT3163" s="248" t="s">
        <v>174</v>
      </c>
      <c r="AU3163" s="248" t="s">
        <v>83</v>
      </c>
      <c r="AY3163" s="17" t="s">
        <v>139</v>
      </c>
      <c r="BE3163" s="249">
        <f>IF(N3163="základní",J3163,0)</f>
        <v>0</v>
      </c>
      <c r="BF3163" s="249">
        <f>IF(N3163="snížená",J3163,0)</f>
        <v>0</v>
      </c>
      <c r="BG3163" s="249">
        <f>IF(N3163="zákl. přenesená",J3163,0)</f>
        <v>0</v>
      </c>
      <c r="BH3163" s="249">
        <f>IF(N3163="sníž. přenesená",J3163,0)</f>
        <v>0</v>
      </c>
      <c r="BI3163" s="249">
        <f>IF(N3163="nulová",J3163,0)</f>
        <v>0</v>
      </c>
      <c r="BJ3163" s="17" t="s">
        <v>81</v>
      </c>
      <c r="BK3163" s="249">
        <f>ROUND(I3163*H3163,2)</f>
        <v>0</v>
      </c>
      <c r="BL3163" s="17" t="s">
        <v>230</v>
      </c>
      <c r="BM3163" s="248" t="s">
        <v>4311</v>
      </c>
    </row>
    <row r="3164" spans="2:51" s="12" customFormat="1" ht="12">
      <c r="B3164" s="250"/>
      <c r="C3164" s="251"/>
      <c r="D3164" s="252" t="s">
        <v>148</v>
      </c>
      <c r="E3164" s="253" t="s">
        <v>1</v>
      </c>
      <c r="F3164" s="254" t="s">
        <v>4312</v>
      </c>
      <c r="G3164" s="251"/>
      <c r="H3164" s="255">
        <v>711.919</v>
      </c>
      <c r="I3164" s="256"/>
      <c r="J3164" s="251"/>
      <c r="K3164" s="251"/>
      <c r="L3164" s="257"/>
      <c r="M3164" s="258"/>
      <c r="N3164" s="259"/>
      <c r="O3164" s="259"/>
      <c r="P3164" s="259"/>
      <c r="Q3164" s="259"/>
      <c r="R3164" s="259"/>
      <c r="S3164" s="259"/>
      <c r="T3164" s="260"/>
      <c r="AT3164" s="261" t="s">
        <v>148</v>
      </c>
      <c r="AU3164" s="261" t="s">
        <v>83</v>
      </c>
      <c r="AV3164" s="12" t="s">
        <v>83</v>
      </c>
      <c r="AW3164" s="12" t="s">
        <v>30</v>
      </c>
      <c r="AX3164" s="12" t="s">
        <v>73</v>
      </c>
      <c r="AY3164" s="261" t="s">
        <v>139</v>
      </c>
    </row>
    <row r="3165" spans="2:51" s="13" customFormat="1" ht="12">
      <c r="B3165" s="262"/>
      <c r="C3165" s="263"/>
      <c r="D3165" s="252" t="s">
        <v>148</v>
      </c>
      <c r="E3165" s="264" t="s">
        <v>1</v>
      </c>
      <c r="F3165" s="265" t="s">
        <v>150</v>
      </c>
      <c r="G3165" s="263"/>
      <c r="H3165" s="266">
        <v>711.919</v>
      </c>
      <c r="I3165" s="267"/>
      <c r="J3165" s="263"/>
      <c r="K3165" s="263"/>
      <c r="L3165" s="268"/>
      <c r="M3165" s="269"/>
      <c r="N3165" s="270"/>
      <c r="O3165" s="270"/>
      <c r="P3165" s="270"/>
      <c r="Q3165" s="270"/>
      <c r="R3165" s="270"/>
      <c r="S3165" s="270"/>
      <c r="T3165" s="271"/>
      <c r="AT3165" s="272" t="s">
        <v>148</v>
      </c>
      <c r="AU3165" s="272" t="s">
        <v>83</v>
      </c>
      <c r="AV3165" s="13" t="s">
        <v>146</v>
      </c>
      <c r="AW3165" s="13" t="s">
        <v>30</v>
      </c>
      <c r="AX3165" s="13" t="s">
        <v>81</v>
      </c>
      <c r="AY3165" s="272" t="s">
        <v>139</v>
      </c>
    </row>
    <row r="3166" spans="2:65" s="1" customFormat="1" ht="24" customHeight="1">
      <c r="B3166" s="38"/>
      <c r="C3166" s="237" t="s">
        <v>4313</v>
      </c>
      <c r="D3166" s="237" t="s">
        <v>141</v>
      </c>
      <c r="E3166" s="238" t="s">
        <v>4314</v>
      </c>
      <c r="F3166" s="239" t="s">
        <v>4315</v>
      </c>
      <c r="G3166" s="240" t="s">
        <v>433</v>
      </c>
      <c r="H3166" s="241">
        <v>183.58</v>
      </c>
      <c r="I3166" s="242"/>
      <c r="J3166" s="243">
        <f>ROUND(I3166*H3166,2)</f>
        <v>0</v>
      </c>
      <c r="K3166" s="239" t="s">
        <v>145</v>
      </c>
      <c r="L3166" s="43"/>
      <c r="M3166" s="244" t="s">
        <v>1</v>
      </c>
      <c r="N3166" s="245" t="s">
        <v>38</v>
      </c>
      <c r="O3166" s="86"/>
      <c r="P3166" s="246">
        <f>O3166*H3166</f>
        <v>0</v>
      </c>
      <c r="Q3166" s="246">
        <v>0</v>
      </c>
      <c r="R3166" s="246">
        <f>Q3166*H3166</f>
        <v>0</v>
      </c>
      <c r="S3166" s="246">
        <v>0</v>
      </c>
      <c r="T3166" s="247">
        <f>S3166*H3166</f>
        <v>0</v>
      </c>
      <c r="AR3166" s="248" t="s">
        <v>230</v>
      </c>
      <c r="AT3166" s="248" t="s">
        <v>141</v>
      </c>
      <c r="AU3166" s="248" t="s">
        <v>83</v>
      </c>
      <c r="AY3166" s="17" t="s">
        <v>139</v>
      </c>
      <c r="BE3166" s="249">
        <f>IF(N3166="základní",J3166,0)</f>
        <v>0</v>
      </c>
      <c r="BF3166" s="249">
        <f>IF(N3166="snížená",J3166,0)</f>
        <v>0</v>
      </c>
      <c r="BG3166" s="249">
        <f>IF(N3166="zákl. přenesená",J3166,0)</f>
        <v>0</v>
      </c>
      <c r="BH3166" s="249">
        <f>IF(N3166="sníž. přenesená",J3166,0)</f>
        <v>0</v>
      </c>
      <c r="BI3166" s="249">
        <f>IF(N3166="nulová",J3166,0)</f>
        <v>0</v>
      </c>
      <c r="BJ3166" s="17" t="s">
        <v>81</v>
      </c>
      <c r="BK3166" s="249">
        <f>ROUND(I3166*H3166,2)</f>
        <v>0</v>
      </c>
      <c r="BL3166" s="17" t="s">
        <v>230</v>
      </c>
      <c r="BM3166" s="248" t="s">
        <v>4316</v>
      </c>
    </row>
    <row r="3167" spans="2:51" s="12" customFormat="1" ht="12">
      <c r="B3167" s="250"/>
      <c r="C3167" s="251"/>
      <c r="D3167" s="252" t="s">
        <v>148</v>
      </c>
      <c r="E3167" s="253" t="s">
        <v>1</v>
      </c>
      <c r="F3167" s="254" t="s">
        <v>4317</v>
      </c>
      <c r="G3167" s="251"/>
      <c r="H3167" s="255">
        <v>81.45</v>
      </c>
      <c r="I3167" s="256"/>
      <c r="J3167" s="251"/>
      <c r="K3167" s="251"/>
      <c r="L3167" s="257"/>
      <c r="M3167" s="258"/>
      <c r="N3167" s="259"/>
      <c r="O3167" s="259"/>
      <c r="P3167" s="259"/>
      <c r="Q3167" s="259"/>
      <c r="R3167" s="259"/>
      <c r="S3167" s="259"/>
      <c r="T3167" s="260"/>
      <c r="AT3167" s="261" t="s">
        <v>148</v>
      </c>
      <c r="AU3167" s="261" t="s">
        <v>83</v>
      </c>
      <c r="AV3167" s="12" t="s">
        <v>83</v>
      </c>
      <c r="AW3167" s="12" t="s">
        <v>30</v>
      </c>
      <c r="AX3167" s="12" t="s">
        <v>73</v>
      </c>
      <c r="AY3167" s="261" t="s">
        <v>139</v>
      </c>
    </row>
    <row r="3168" spans="2:51" s="12" customFormat="1" ht="12">
      <c r="B3168" s="250"/>
      <c r="C3168" s="251"/>
      <c r="D3168" s="252" t="s">
        <v>148</v>
      </c>
      <c r="E3168" s="253" t="s">
        <v>1</v>
      </c>
      <c r="F3168" s="254" t="s">
        <v>4318</v>
      </c>
      <c r="G3168" s="251"/>
      <c r="H3168" s="255">
        <v>60.33</v>
      </c>
      <c r="I3168" s="256"/>
      <c r="J3168" s="251"/>
      <c r="K3168" s="251"/>
      <c r="L3168" s="257"/>
      <c r="M3168" s="258"/>
      <c r="N3168" s="259"/>
      <c r="O3168" s="259"/>
      <c r="P3168" s="259"/>
      <c r="Q3168" s="259"/>
      <c r="R3168" s="259"/>
      <c r="S3168" s="259"/>
      <c r="T3168" s="260"/>
      <c r="AT3168" s="261" t="s">
        <v>148</v>
      </c>
      <c r="AU3168" s="261" t="s">
        <v>83</v>
      </c>
      <c r="AV3168" s="12" t="s">
        <v>83</v>
      </c>
      <c r="AW3168" s="12" t="s">
        <v>30</v>
      </c>
      <c r="AX3168" s="12" t="s">
        <v>73</v>
      </c>
      <c r="AY3168" s="261" t="s">
        <v>139</v>
      </c>
    </row>
    <row r="3169" spans="2:51" s="12" customFormat="1" ht="12">
      <c r="B3169" s="250"/>
      <c r="C3169" s="251"/>
      <c r="D3169" s="252" t="s">
        <v>148</v>
      </c>
      <c r="E3169" s="253" t="s">
        <v>1</v>
      </c>
      <c r="F3169" s="254" t="s">
        <v>4319</v>
      </c>
      <c r="G3169" s="251"/>
      <c r="H3169" s="255">
        <v>4.55</v>
      </c>
      <c r="I3169" s="256"/>
      <c r="J3169" s="251"/>
      <c r="K3169" s="251"/>
      <c r="L3169" s="257"/>
      <c r="M3169" s="258"/>
      <c r="N3169" s="259"/>
      <c r="O3169" s="259"/>
      <c r="P3169" s="259"/>
      <c r="Q3169" s="259"/>
      <c r="R3169" s="259"/>
      <c r="S3169" s="259"/>
      <c r="T3169" s="260"/>
      <c r="AT3169" s="261" t="s">
        <v>148</v>
      </c>
      <c r="AU3169" s="261" t="s">
        <v>83</v>
      </c>
      <c r="AV3169" s="12" t="s">
        <v>83</v>
      </c>
      <c r="AW3169" s="12" t="s">
        <v>30</v>
      </c>
      <c r="AX3169" s="12" t="s">
        <v>73</v>
      </c>
      <c r="AY3169" s="261" t="s">
        <v>139</v>
      </c>
    </row>
    <row r="3170" spans="2:51" s="12" customFormat="1" ht="12">
      <c r="B3170" s="250"/>
      <c r="C3170" s="251"/>
      <c r="D3170" s="252" t="s">
        <v>148</v>
      </c>
      <c r="E3170" s="253" t="s">
        <v>1</v>
      </c>
      <c r="F3170" s="254" t="s">
        <v>4320</v>
      </c>
      <c r="G3170" s="251"/>
      <c r="H3170" s="255">
        <v>8.7</v>
      </c>
      <c r="I3170" s="256"/>
      <c r="J3170" s="251"/>
      <c r="K3170" s="251"/>
      <c r="L3170" s="257"/>
      <c r="M3170" s="258"/>
      <c r="N3170" s="259"/>
      <c r="O3170" s="259"/>
      <c r="P3170" s="259"/>
      <c r="Q3170" s="259"/>
      <c r="R3170" s="259"/>
      <c r="S3170" s="259"/>
      <c r="T3170" s="260"/>
      <c r="AT3170" s="261" t="s">
        <v>148</v>
      </c>
      <c r="AU3170" s="261" t="s">
        <v>83</v>
      </c>
      <c r="AV3170" s="12" t="s">
        <v>83</v>
      </c>
      <c r="AW3170" s="12" t="s">
        <v>30</v>
      </c>
      <c r="AX3170" s="12" t="s">
        <v>73</v>
      </c>
      <c r="AY3170" s="261" t="s">
        <v>139</v>
      </c>
    </row>
    <row r="3171" spans="2:51" s="14" customFormat="1" ht="12">
      <c r="B3171" s="289"/>
      <c r="C3171" s="290"/>
      <c r="D3171" s="252" t="s">
        <v>148</v>
      </c>
      <c r="E3171" s="291" t="s">
        <v>1</v>
      </c>
      <c r="F3171" s="292" t="s">
        <v>770</v>
      </c>
      <c r="G3171" s="290"/>
      <c r="H3171" s="291" t="s">
        <v>1</v>
      </c>
      <c r="I3171" s="293"/>
      <c r="J3171" s="290"/>
      <c r="K3171" s="290"/>
      <c r="L3171" s="294"/>
      <c r="M3171" s="295"/>
      <c r="N3171" s="296"/>
      <c r="O3171" s="296"/>
      <c r="P3171" s="296"/>
      <c r="Q3171" s="296"/>
      <c r="R3171" s="296"/>
      <c r="S3171" s="296"/>
      <c r="T3171" s="297"/>
      <c r="AT3171" s="298" t="s">
        <v>148</v>
      </c>
      <c r="AU3171" s="298" t="s">
        <v>83</v>
      </c>
      <c r="AV3171" s="14" t="s">
        <v>81</v>
      </c>
      <c r="AW3171" s="14" t="s">
        <v>30</v>
      </c>
      <c r="AX3171" s="14" t="s">
        <v>73</v>
      </c>
      <c r="AY3171" s="298" t="s">
        <v>139</v>
      </c>
    </row>
    <row r="3172" spans="2:51" s="12" customFormat="1" ht="12">
      <c r="B3172" s="250"/>
      <c r="C3172" s="251"/>
      <c r="D3172" s="252" t="s">
        <v>148</v>
      </c>
      <c r="E3172" s="253" t="s">
        <v>1</v>
      </c>
      <c r="F3172" s="254" t="s">
        <v>4321</v>
      </c>
      <c r="G3172" s="251"/>
      <c r="H3172" s="255">
        <v>27.38</v>
      </c>
      <c r="I3172" s="256"/>
      <c r="J3172" s="251"/>
      <c r="K3172" s="251"/>
      <c r="L3172" s="257"/>
      <c r="M3172" s="258"/>
      <c r="N3172" s="259"/>
      <c r="O3172" s="259"/>
      <c r="P3172" s="259"/>
      <c r="Q3172" s="259"/>
      <c r="R3172" s="259"/>
      <c r="S3172" s="259"/>
      <c r="T3172" s="260"/>
      <c r="AT3172" s="261" t="s">
        <v>148</v>
      </c>
      <c r="AU3172" s="261" t="s">
        <v>83</v>
      </c>
      <c r="AV3172" s="12" t="s">
        <v>83</v>
      </c>
      <c r="AW3172" s="12" t="s">
        <v>30</v>
      </c>
      <c r="AX3172" s="12" t="s">
        <v>73</v>
      </c>
      <c r="AY3172" s="261" t="s">
        <v>139</v>
      </c>
    </row>
    <row r="3173" spans="2:51" s="12" customFormat="1" ht="12">
      <c r="B3173" s="250"/>
      <c r="C3173" s="251"/>
      <c r="D3173" s="252" t="s">
        <v>148</v>
      </c>
      <c r="E3173" s="253" t="s">
        <v>1</v>
      </c>
      <c r="F3173" s="254" t="s">
        <v>4322</v>
      </c>
      <c r="G3173" s="251"/>
      <c r="H3173" s="255">
        <v>1.17</v>
      </c>
      <c r="I3173" s="256"/>
      <c r="J3173" s="251"/>
      <c r="K3173" s="251"/>
      <c r="L3173" s="257"/>
      <c r="M3173" s="258"/>
      <c r="N3173" s="259"/>
      <c r="O3173" s="259"/>
      <c r="P3173" s="259"/>
      <c r="Q3173" s="259"/>
      <c r="R3173" s="259"/>
      <c r="S3173" s="259"/>
      <c r="T3173" s="260"/>
      <c r="AT3173" s="261" t="s">
        <v>148</v>
      </c>
      <c r="AU3173" s="261" t="s">
        <v>83</v>
      </c>
      <c r="AV3173" s="12" t="s">
        <v>83</v>
      </c>
      <c r="AW3173" s="12" t="s">
        <v>30</v>
      </c>
      <c r="AX3173" s="12" t="s">
        <v>73</v>
      </c>
      <c r="AY3173" s="261" t="s">
        <v>139</v>
      </c>
    </row>
    <row r="3174" spans="2:51" s="13" customFormat="1" ht="12">
      <c r="B3174" s="262"/>
      <c r="C3174" s="263"/>
      <c r="D3174" s="252" t="s">
        <v>148</v>
      </c>
      <c r="E3174" s="264" t="s">
        <v>1</v>
      </c>
      <c r="F3174" s="265" t="s">
        <v>150</v>
      </c>
      <c r="G3174" s="263"/>
      <c r="H3174" s="266">
        <v>183.57999999999998</v>
      </c>
      <c r="I3174" s="267"/>
      <c r="J3174" s="263"/>
      <c r="K3174" s="263"/>
      <c r="L3174" s="268"/>
      <c r="M3174" s="269"/>
      <c r="N3174" s="270"/>
      <c r="O3174" s="270"/>
      <c r="P3174" s="270"/>
      <c r="Q3174" s="270"/>
      <c r="R3174" s="270"/>
      <c r="S3174" s="270"/>
      <c r="T3174" s="271"/>
      <c r="AT3174" s="272" t="s">
        <v>148</v>
      </c>
      <c r="AU3174" s="272" t="s">
        <v>83</v>
      </c>
      <c r="AV3174" s="13" t="s">
        <v>146</v>
      </c>
      <c r="AW3174" s="13" t="s">
        <v>30</v>
      </c>
      <c r="AX3174" s="13" t="s">
        <v>81</v>
      </c>
      <c r="AY3174" s="272" t="s">
        <v>139</v>
      </c>
    </row>
    <row r="3175" spans="2:65" s="1" customFormat="1" ht="16.5" customHeight="1">
      <c r="B3175" s="38"/>
      <c r="C3175" s="273" t="s">
        <v>4323</v>
      </c>
      <c r="D3175" s="273" t="s">
        <v>174</v>
      </c>
      <c r="E3175" s="274" t="s">
        <v>4324</v>
      </c>
      <c r="F3175" s="275" t="s">
        <v>4325</v>
      </c>
      <c r="G3175" s="276" t="s">
        <v>433</v>
      </c>
      <c r="H3175" s="277">
        <v>91.938</v>
      </c>
      <c r="I3175" s="278"/>
      <c r="J3175" s="279">
        <f>ROUND(I3175*H3175,2)</f>
        <v>0</v>
      </c>
      <c r="K3175" s="275" t="s">
        <v>1</v>
      </c>
      <c r="L3175" s="280"/>
      <c r="M3175" s="281" t="s">
        <v>1</v>
      </c>
      <c r="N3175" s="282" t="s">
        <v>38</v>
      </c>
      <c r="O3175" s="86"/>
      <c r="P3175" s="246">
        <f>O3175*H3175</f>
        <v>0</v>
      </c>
      <c r="Q3175" s="246">
        <v>0.01372</v>
      </c>
      <c r="R3175" s="246">
        <f>Q3175*H3175</f>
        <v>1.26138936</v>
      </c>
      <c r="S3175" s="246">
        <v>0</v>
      </c>
      <c r="T3175" s="247">
        <f>S3175*H3175</f>
        <v>0</v>
      </c>
      <c r="AR3175" s="248" t="s">
        <v>609</v>
      </c>
      <c r="AT3175" s="248" t="s">
        <v>174</v>
      </c>
      <c r="AU3175" s="248" t="s">
        <v>83</v>
      </c>
      <c r="AY3175" s="17" t="s">
        <v>139</v>
      </c>
      <c r="BE3175" s="249">
        <f>IF(N3175="základní",J3175,0)</f>
        <v>0</v>
      </c>
      <c r="BF3175" s="249">
        <f>IF(N3175="snížená",J3175,0)</f>
        <v>0</v>
      </c>
      <c r="BG3175" s="249">
        <f>IF(N3175="zákl. přenesená",J3175,0)</f>
        <v>0</v>
      </c>
      <c r="BH3175" s="249">
        <f>IF(N3175="sníž. přenesená",J3175,0)</f>
        <v>0</v>
      </c>
      <c r="BI3175" s="249">
        <f>IF(N3175="nulová",J3175,0)</f>
        <v>0</v>
      </c>
      <c r="BJ3175" s="17" t="s">
        <v>81</v>
      </c>
      <c r="BK3175" s="249">
        <f>ROUND(I3175*H3175,2)</f>
        <v>0</v>
      </c>
      <c r="BL3175" s="17" t="s">
        <v>230</v>
      </c>
      <c r="BM3175" s="248" t="s">
        <v>4326</v>
      </c>
    </row>
    <row r="3176" spans="2:51" s="12" customFormat="1" ht="12">
      <c r="B3176" s="250"/>
      <c r="C3176" s="251"/>
      <c r="D3176" s="252" t="s">
        <v>148</v>
      </c>
      <c r="E3176" s="253" t="s">
        <v>1</v>
      </c>
      <c r="F3176" s="254" t="s">
        <v>4327</v>
      </c>
      <c r="G3176" s="251"/>
      <c r="H3176" s="255">
        <v>91.938</v>
      </c>
      <c r="I3176" s="256"/>
      <c r="J3176" s="251"/>
      <c r="K3176" s="251"/>
      <c r="L3176" s="257"/>
      <c r="M3176" s="258"/>
      <c r="N3176" s="259"/>
      <c r="O3176" s="259"/>
      <c r="P3176" s="259"/>
      <c r="Q3176" s="259"/>
      <c r="R3176" s="259"/>
      <c r="S3176" s="259"/>
      <c r="T3176" s="260"/>
      <c r="AT3176" s="261" t="s">
        <v>148</v>
      </c>
      <c r="AU3176" s="261" t="s">
        <v>83</v>
      </c>
      <c r="AV3176" s="12" t="s">
        <v>83</v>
      </c>
      <c r="AW3176" s="12" t="s">
        <v>30</v>
      </c>
      <c r="AX3176" s="12" t="s">
        <v>73</v>
      </c>
      <c r="AY3176" s="261" t="s">
        <v>139</v>
      </c>
    </row>
    <row r="3177" spans="2:51" s="13" customFormat="1" ht="12">
      <c r="B3177" s="262"/>
      <c r="C3177" s="263"/>
      <c r="D3177" s="252" t="s">
        <v>148</v>
      </c>
      <c r="E3177" s="264" t="s">
        <v>1</v>
      </c>
      <c r="F3177" s="265" t="s">
        <v>150</v>
      </c>
      <c r="G3177" s="263"/>
      <c r="H3177" s="266">
        <v>91.938</v>
      </c>
      <c r="I3177" s="267"/>
      <c r="J3177" s="263"/>
      <c r="K3177" s="263"/>
      <c r="L3177" s="268"/>
      <c r="M3177" s="269"/>
      <c r="N3177" s="270"/>
      <c r="O3177" s="270"/>
      <c r="P3177" s="270"/>
      <c r="Q3177" s="270"/>
      <c r="R3177" s="270"/>
      <c r="S3177" s="270"/>
      <c r="T3177" s="271"/>
      <c r="AT3177" s="272" t="s">
        <v>148</v>
      </c>
      <c r="AU3177" s="272" t="s">
        <v>83</v>
      </c>
      <c r="AV3177" s="13" t="s">
        <v>146</v>
      </c>
      <c r="AW3177" s="13" t="s">
        <v>30</v>
      </c>
      <c r="AX3177" s="13" t="s">
        <v>81</v>
      </c>
      <c r="AY3177" s="272" t="s">
        <v>139</v>
      </c>
    </row>
    <row r="3178" spans="2:65" s="1" customFormat="1" ht="24" customHeight="1">
      <c r="B3178" s="38"/>
      <c r="C3178" s="237" t="s">
        <v>4328</v>
      </c>
      <c r="D3178" s="237" t="s">
        <v>141</v>
      </c>
      <c r="E3178" s="238" t="s">
        <v>4329</v>
      </c>
      <c r="F3178" s="239" t="s">
        <v>4330</v>
      </c>
      <c r="G3178" s="240" t="s">
        <v>433</v>
      </c>
      <c r="H3178" s="241">
        <v>619.06</v>
      </c>
      <c r="I3178" s="242"/>
      <c r="J3178" s="243">
        <f>ROUND(I3178*H3178,2)</f>
        <v>0</v>
      </c>
      <c r="K3178" s="239" t="s">
        <v>145</v>
      </c>
      <c r="L3178" s="43"/>
      <c r="M3178" s="244" t="s">
        <v>1</v>
      </c>
      <c r="N3178" s="245" t="s">
        <v>38</v>
      </c>
      <c r="O3178" s="86"/>
      <c r="P3178" s="246">
        <f>O3178*H3178</f>
        <v>0</v>
      </c>
      <c r="Q3178" s="246">
        <v>0</v>
      </c>
      <c r="R3178" s="246">
        <f>Q3178*H3178</f>
        <v>0</v>
      </c>
      <c r="S3178" s="246">
        <v>0</v>
      </c>
      <c r="T3178" s="247">
        <f>S3178*H3178</f>
        <v>0</v>
      </c>
      <c r="AR3178" s="248" t="s">
        <v>230</v>
      </c>
      <c r="AT3178" s="248" t="s">
        <v>141</v>
      </c>
      <c r="AU3178" s="248" t="s">
        <v>83</v>
      </c>
      <c r="AY3178" s="17" t="s">
        <v>139</v>
      </c>
      <c r="BE3178" s="249">
        <f>IF(N3178="základní",J3178,0)</f>
        <v>0</v>
      </c>
      <c r="BF3178" s="249">
        <f>IF(N3178="snížená",J3178,0)</f>
        <v>0</v>
      </c>
      <c r="BG3178" s="249">
        <f>IF(N3178="zákl. přenesená",J3178,0)</f>
        <v>0</v>
      </c>
      <c r="BH3178" s="249">
        <f>IF(N3178="sníž. přenesená",J3178,0)</f>
        <v>0</v>
      </c>
      <c r="BI3178" s="249">
        <f>IF(N3178="nulová",J3178,0)</f>
        <v>0</v>
      </c>
      <c r="BJ3178" s="17" t="s">
        <v>81</v>
      </c>
      <c r="BK3178" s="249">
        <f>ROUND(I3178*H3178,2)</f>
        <v>0</v>
      </c>
      <c r="BL3178" s="17" t="s">
        <v>230</v>
      </c>
      <c r="BM3178" s="248" t="s">
        <v>4331</v>
      </c>
    </row>
    <row r="3179" spans="2:51" s="14" customFormat="1" ht="12">
      <c r="B3179" s="289"/>
      <c r="C3179" s="290"/>
      <c r="D3179" s="252" t="s">
        <v>148</v>
      </c>
      <c r="E3179" s="291" t="s">
        <v>1</v>
      </c>
      <c r="F3179" s="292" t="s">
        <v>4332</v>
      </c>
      <c r="G3179" s="290"/>
      <c r="H3179" s="291" t="s">
        <v>1</v>
      </c>
      <c r="I3179" s="293"/>
      <c r="J3179" s="290"/>
      <c r="K3179" s="290"/>
      <c r="L3179" s="294"/>
      <c r="M3179" s="295"/>
      <c r="N3179" s="296"/>
      <c r="O3179" s="296"/>
      <c r="P3179" s="296"/>
      <c r="Q3179" s="296"/>
      <c r="R3179" s="296"/>
      <c r="S3179" s="296"/>
      <c r="T3179" s="297"/>
      <c r="AT3179" s="298" t="s">
        <v>148</v>
      </c>
      <c r="AU3179" s="298" t="s">
        <v>83</v>
      </c>
      <c r="AV3179" s="14" t="s">
        <v>81</v>
      </c>
      <c r="AW3179" s="14" t="s">
        <v>30</v>
      </c>
      <c r="AX3179" s="14" t="s">
        <v>73</v>
      </c>
      <c r="AY3179" s="298" t="s">
        <v>139</v>
      </c>
    </row>
    <row r="3180" spans="2:51" s="12" customFormat="1" ht="12">
      <c r="B3180" s="250"/>
      <c r="C3180" s="251"/>
      <c r="D3180" s="252" t="s">
        <v>148</v>
      </c>
      <c r="E3180" s="253" t="s">
        <v>1</v>
      </c>
      <c r="F3180" s="254" t="s">
        <v>4333</v>
      </c>
      <c r="G3180" s="251"/>
      <c r="H3180" s="255">
        <v>619.06</v>
      </c>
      <c r="I3180" s="256"/>
      <c r="J3180" s="251"/>
      <c r="K3180" s="251"/>
      <c r="L3180" s="257"/>
      <c r="M3180" s="258"/>
      <c r="N3180" s="259"/>
      <c r="O3180" s="259"/>
      <c r="P3180" s="259"/>
      <c r="Q3180" s="259"/>
      <c r="R3180" s="259"/>
      <c r="S3180" s="259"/>
      <c r="T3180" s="260"/>
      <c r="AT3180" s="261" t="s">
        <v>148</v>
      </c>
      <c r="AU3180" s="261" t="s">
        <v>83</v>
      </c>
      <c r="AV3180" s="12" t="s">
        <v>83</v>
      </c>
      <c r="AW3180" s="12" t="s">
        <v>30</v>
      </c>
      <c r="AX3180" s="12" t="s">
        <v>73</v>
      </c>
      <c r="AY3180" s="261" t="s">
        <v>139</v>
      </c>
    </row>
    <row r="3181" spans="2:51" s="13" customFormat="1" ht="12">
      <c r="B3181" s="262"/>
      <c r="C3181" s="263"/>
      <c r="D3181" s="252" t="s">
        <v>148</v>
      </c>
      <c r="E3181" s="264" t="s">
        <v>1</v>
      </c>
      <c r="F3181" s="265" t="s">
        <v>150</v>
      </c>
      <c r="G3181" s="263"/>
      <c r="H3181" s="266">
        <v>619.06</v>
      </c>
      <c r="I3181" s="267"/>
      <c r="J3181" s="263"/>
      <c r="K3181" s="263"/>
      <c r="L3181" s="268"/>
      <c r="M3181" s="269"/>
      <c r="N3181" s="270"/>
      <c r="O3181" s="270"/>
      <c r="P3181" s="270"/>
      <c r="Q3181" s="270"/>
      <c r="R3181" s="270"/>
      <c r="S3181" s="270"/>
      <c r="T3181" s="271"/>
      <c r="AT3181" s="272" t="s">
        <v>148</v>
      </c>
      <c r="AU3181" s="272" t="s">
        <v>83</v>
      </c>
      <c r="AV3181" s="13" t="s">
        <v>146</v>
      </c>
      <c r="AW3181" s="13" t="s">
        <v>30</v>
      </c>
      <c r="AX3181" s="13" t="s">
        <v>81</v>
      </c>
      <c r="AY3181" s="272" t="s">
        <v>139</v>
      </c>
    </row>
    <row r="3182" spans="2:65" s="1" customFormat="1" ht="24" customHeight="1">
      <c r="B3182" s="38"/>
      <c r="C3182" s="273" t="s">
        <v>4334</v>
      </c>
      <c r="D3182" s="273" t="s">
        <v>174</v>
      </c>
      <c r="E3182" s="274" t="s">
        <v>4335</v>
      </c>
      <c r="F3182" s="275" t="s">
        <v>4336</v>
      </c>
      <c r="G3182" s="276" t="s">
        <v>144</v>
      </c>
      <c r="H3182" s="277">
        <v>2.953</v>
      </c>
      <c r="I3182" s="278"/>
      <c r="J3182" s="279">
        <f>ROUND(I3182*H3182,2)</f>
        <v>0</v>
      </c>
      <c r="K3182" s="275" t="s">
        <v>145</v>
      </c>
      <c r="L3182" s="280"/>
      <c r="M3182" s="281" t="s">
        <v>1</v>
      </c>
      <c r="N3182" s="282" t="s">
        <v>38</v>
      </c>
      <c r="O3182" s="86"/>
      <c r="P3182" s="246">
        <f>O3182*H3182</f>
        <v>0</v>
      </c>
      <c r="Q3182" s="246">
        <v>0.55</v>
      </c>
      <c r="R3182" s="246">
        <f>Q3182*H3182</f>
        <v>1.62415</v>
      </c>
      <c r="S3182" s="246">
        <v>0</v>
      </c>
      <c r="T3182" s="247">
        <f>S3182*H3182</f>
        <v>0</v>
      </c>
      <c r="AR3182" s="248" t="s">
        <v>609</v>
      </c>
      <c r="AT3182" s="248" t="s">
        <v>174</v>
      </c>
      <c r="AU3182" s="248" t="s">
        <v>83</v>
      </c>
      <c r="AY3182" s="17" t="s">
        <v>139</v>
      </c>
      <c r="BE3182" s="249">
        <f>IF(N3182="základní",J3182,0)</f>
        <v>0</v>
      </c>
      <c r="BF3182" s="249">
        <f>IF(N3182="snížená",J3182,0)</f>
        <v>0</v>
      </c>
      <c r="BG3182" s="249">
        <f>IF(N3182="zákl. přenesená",J3182,0)</f>
        <v>0</v>
      </c>
      <c r="BH3182" s="249">
        <f>IF(N3182="sníž. přenesená",J3182,0)</f>
        <v>0</v>
      </c>
      <c r="BI3182" s="249">
        <f>IF(N3182="nulová",J3182,0)</f>
        <v>0</v>
      </c>
      <c r="BJ3182" s="17" t="s">
        <v>81</v>
      </c>
      <c r="BK3182" s="249">
        <f>ROUND(I3182*H3182,2)</f>
        <v>0</v>
      </c>
      <c r="BL3182" s="17" t="s">
        <v>230</v>
      </c>
      <c r="BM3182" s="248" t="s">
        <v>4337</v>
      </c>
    </row>
    <row r="3183" spans="2:51" s="12" customFormat="1" ht="12">
      <c r="B3183" s="250"/>
      <c r="C3183" s="251"/>
      <c r="D3183" s="252" t="s">
        <v>148</v>
      </c>
      <c r="E3183" s="253" t="s">
        <v>1</v>
      </c>
      <c r="F3183" s="254" t="s">
        <v>4338</v>
      </c>
      <c r="G3183" s="251"/>
      <c r="H3183" s="255">
        <v>2.953</v>
      </c>
      <c r="I3183" s="256"/>
      <c r="J3183" s="251"/>
      <c r="K3183" s="251"/>
      <c r="L3183" s="257"/>
      <c r="M3183" s="258"/>
      <c r="N3183" s="259"/>
      <c r="O3183" s="259"/>
      <c r="P3183" s="259"/>
      <c r="Q3183" s="259"/>
      <c r="R3183" s="259"/>
      <c r="S3183" s="259"/>
      <c r="T3183" s="260"/>
      <c r="AT3183" s="261" t="s">
        <v>148</v>
      </c>
      <c r="AU3183" s="261" t="s">
        <v>83</v>
      </c>
      <c r="AV3183" s="12" t="s">
        <v>83</v>
      </c>
      <c r="AW3183" s="12" t="s">
        <v>30</v>
      </c>
      <c r="AX3183" s="12" t="s">
        <v>73</v>
      </c>
      <c r="AY3183" s="261" t="s">
        <v>139</v>
      </c>
    </row>
    <row r="3184" spans="2:51" s="13" customFormat="1" ht="12">
      <c r="B3184" s="262"/>
      <c r="C3184" s="263"/>
      <c r="D3184" s="252" t="s">
        <v>148</v>
      </c>
      <c r="E3184" s="264" t="s">
        <v>1</v>
      </c>
      <c r="F3184" s="265" t="s">
        <v>150</v>
      </c>
      <c r="G3184" s="263"/>
      <c r="H3184" s="266">
        <v>2.953</v>
      </c>
      <c r="I3184" s="267"/>
      <c r="J3184" s="263"/>
      <c r="K3184" s="263"/>
      <c r="L3184" s="268"/>
      <c r="M3184" s="269"/>
      <c r="N3184" s="270"/>
      <c r="O3184" s="270"/>
      <c r="P3184" s="270"/>
      <c r="Q3184" s="270"/>
      <c r="R3184" s="270"/>
      <c r="S3184" s="270"/>
      <c r="T3184" s="271"/>
      <c r="AT3184" s="272" t="s">
        <v>148</v>
      </c>
      <c r="AU3184" s="272" t="s">
        <v>83</v>
      </c>
      <c r="AV3184" s="13" t="s">
        <v>146</v>
      </c>
      <c r="AW3184" s="13" t="s">
        <v>30</v>
      </c>
      <c r="AX3184" s="13" t="s">
        <v>81</v>
      </c>
      <c r="AY3184" s="272" t="s">
        <v>139</v>
      </c>
    </row>
    <row r="3185" spans="2:65" s="1" customFormat="1" ht="16.5" customHeight="1">
      <c r="B3185" s="38"/>
      <c r="C3185" s="237" t="s">
        <v>4339</v>
      </c>
      <c r="D3185" s="237" t="s">
        <v>141</v>
      </c>
      <c r="E3185" s="238" t="s">
        <v>4340</v>
      </c>
      <c r="F3185" s="239" t="s">
        <v>4341</v>
      </c>
      <c r="G3185" s="240" t="s">
        <v>171</v>
      </c>
      <c r="H3185" s="241">
        <v>196.275</v>
      </c>
      <c r="I3185" s="242"/>
      <c r="J3185" s="243">
        <f>ROUND(I3185*H3185,2)</f>
        <v>0</v>
      </c>
      <c r="K3185" s="239" t="s">
        <v>145</v>
      </c>
      <c r="L3185" s="43"/>
      <c r="M3185" s="244" t="s">
        <v>1</v>
      </c>
      <c r="N3185" s="245" t="s">
        <v>38</v>
      </c>
      <c r="O3185" s="86"/>
      <c r="P3185" s="246">
        <f>O3185*H3185</f>
        <v>0</v>
      </c>
      <c r="Q3185" s="246">
        <v>0</v>
      </c>
      <c r="R3185" s="246">
        <f>Q3185*H3185</f>
        <v>0</v>
      </c>
      <c r="S3185" s="246">
        <v>0</v>
      </c>
      <c r="T3185" s="247">
        <f>S3185*H3185</f>
        <v>0</v>
      </c>
      <c r="AR3185" s="248" t="s">
        <v>230</v>
      </c>
      <c r="AT3185" s="248" t="s">
        <v>141</v>
      </c>
      <c r="AU3185" s="248" t="s">
        <v>83</v>
      </c>
      <c r="AY3185" s="17" t="s">
        <v>139</v>
      </c>
      <c r="BE3185" s="249">
        <f>IF(N3185="základní",J3185,0)</f>
        <v>0</v>
      </c>
      <c r="BF3185" s="249">
        <f>IF(N3185="snížená",J3185,0)</f>
        <v>0</v>
      </c>
      <c r="BG3185" s="249">
        <f>IF(N3185="zákl. přenesená",J3185,0)</f>
        <v>0</v>
      </c>
      <c r="BH3185" s="249">
        <f>IF(N3185="sníž. přenesená",J3185,0)</f>
        <v>0</v>
      </c>
      <c r="BI3185" s="249">
        <f>IF(N3185="nulová",J3185,0)</f>
        <v>0</v>
      </c>
      <c r="BJ3185" s="17" t="s">
        <v>81</v>
      </c>
      <c r="BK3185" s="249">
        <f>ROUND(I3185*H3185,2)</f>
        <v>0</v>
      </c>
      <c r="BL3185" s="17" t="s">
        <v>230</v>
      </c>
      <c r="BM3185" s="248" t="s">
        <v>4342</v>
      </c>
    </row>
    <row r="3186" spans="2:51" s="12" customFormat="1" ht="12">
      <c r="B3186" s="250"/>
      <c r="C3186" s="251"/>
      <c r="D3186" s="252" t="s">
        <v>148</v>
      </c>
      <c r="E3186" s="253" t="s">
        <v>1</v>
      </c>
      <c r="F3186" s="254" t="s">
        <v>4343</v>
      </c>
      <c r="G3186" s="251"/>
      <c r="H3186" s="255">
        <v>141.225</v>
      </c>
      <c r="I3186" s="256"/>
      <c r="J3186" s="251"/>
      <c r="K3186" s="251"/>
      <c r="L3186" s="257"/>
      <c r="M3186" s="258"/>
      <c r="N3186" s="259"/>
      <c r="O3186" s="259"/>
      <c r="P3186" s="259"/>
      <c r="Q3186" s="259"/>
      <c r="R3186" s="259"/>
      <c r="S3186" s="259"/>
      <c r="T3186" s="260"/>
      <c r="AT3186" s="261" t="s">
        <v>148</v>
      </c>
      <c r="AU3186" s="261" t="s">
        <v>83</v>
      </c>
      <c r="AV3186" s="12" t="s">
        <v>83</v>
      </c>
      <c r="AW3186" s="12" t="s">
        <v>30</v>
      </c>
      <c r="AX3186" s="12" t="s">
        <v>73</v>
      </c>
      <c r="AY3186" s="261" t="s">
        <v>139</v>
      </c>
    </row>
    <row r="3187" spans="2:51" s="12" customFormat="1" ht="12">
      <c r="B3187" s="250"/>
      <c r="C3187" s="251"/>
      <c r="D3187" s="252" t="s">
        <v>148</v>
      </c>
      <c r="E3187" s="253" t="s">
        <v>1</v>
      </c>
      <c r="F3187" s="254" t="s">
        <v>4344</v>
      </c>
      <c r="G3187" s="251"/>
      <c r="H3187" s="255">
        <v>36.39</v>
      </c>
      <c r="I3187" s="256"/>
      <c r="J3187" s="251"/>
      <c r="K3187" s="251"/>
      <c r="L3187" s="257"/>
      <c r="M3187" s="258"/>
      <c r="N3187" s="259"/>
      <c r="O3187" s="259"/>
      <c r="P3187" s="259"/>
      <c r="Q3187" s="259"/>
      <c r="R3187" s="259"/>
      <c r="S3187" s="259"/>
      <c r="T3187" s="260"/>
      <c r="AT3187" s="261" t="s">
        <v>148</v>
      </c>
      <c r="AU3187" s="261" t="s">
        <v>83</v>
      </c>
      <c r="AV3187" s="12" t="s">
        <v>83</v>
      </c>
      <c r="AW3187" s="12" t="s">
        <v>30</v>
      </c>
      <c r="AX3187" s="12" t="s">
        <v>73</v>
      </c>
      <c r="AY3187" s="261" t="s">
        <v>139</v>
      </c>
    </row>
    <row r="3188" spans="2:51" s="12" customFormat="1" ht="12">
      <c r="B3188" s="250"/>
      <c r="C3188" s="251"/>
      <c r="D3188" s="252" t="s">
        <v>148</v>
      </c>
      <c r="E3188" s="253" t="s">
        <v>1</v>
      </c>
      <c r="F3188" s="254" t="s">
        <v>4345</v>
      </c>
      <c r="G3188" s="251"/>
      <c r="H3188" s="255">
        <v>18.66</v>
      </c>
      <c r="I3188" s="256"/>
      <c r="J3188" s="251"/>
      <c r="K3188" s="251"/>
      <c r="L3188" s="257"/>
      <c r="M3188" s="258"/>
      <c r="N3188" s="259"/>
      <c r="O3188" s="259"/>
      <c r="P3188" s="259"/>
      <c r="Q3188" s="259"/>
      <c r="R3188" s="259"/>
      <c r="S3188" s="259"/>
      <c r="T3188" s="260"/>
      <c r="AT3188" s="261" t="s">
        <v>148</v>
      </c>
      <c r="AU3188" s="261" t="s">
        <v>83</v>
      </c>
      <c r="AV3188" s="12" t="s">
        <v>83</v>
      </c>
      <c r="AW3188" s="12" t="s">
        <v>30</v>
      </c>
      <c r="AX3188" s="12" t="s">
        <v>73</v>
      </c>
      <c r="AY3188" s="261" t="s">
        <v>139</v>
      </c>
    </row>
    <row r="3189" spans="2:51" s="13" customFormat="1" ht="12">
      <c r="B3189" s="262"/>
      <c r="C3189" s="263"/>
      <c r="D3189" s="252" t="s">
        <v>148</v>
      </c>
      <c r="E3189" s="264" t="s">
        <v>1</v>
      </c>
      <c r="F3189" s="265" t="s">
        <v>150</v>
      </c>
      <c r="G3189" s="263"/>
      <c r="H3189" s="266">
        <v>196.275</v>
      </c>
      <c r="I3189" s="267"/>
      <c r="J3189" s="263"/>
      <c r="K3189" s="263"/>
      <c r="L3189" s="268"/>
      <c r="M3189" s="269"/>
      <c r="N3189" s="270"/>
      <c r="O3189" s="270"/>
      <c r="P3189" s="270"/>
      <c r="Q3189" s="270"/>
      <c r="R3189" s="270"/>
      <c r="S3189" s="270"/>
      <c r="T3189" s="271"/>
      <c r="AT3189" s="272" t="s">
        <v>148</v>
      </c>
      <c r="AU3189" s="272" t="s">
        <v>83</v>
      </c>
      <c r="AV3189" s="13" t="s">
        <v>146</v>
      </c>
      <c r="AW3189" s="13" t="s">
        <v>30</v>
      </c>
      <c r="AX3189" s="13" t="s">
        <v>81</v>
      </c>
      <c r="AY3189" s="272" t="s">
        <v>139</v>
      </c>
    </row>
    <row r="3190" spans="2:65" s="1" customFormat="1" ht="16.5" customHeight="1">
      <c r="B3190" s="38"/>
      <c r="C3190" s="273" t="s">
        <v>4346</v>
      </c>
      <c r="D3190" s="273" t="s">
        <v>174</v>
      </c>
      <c r="E3190" s="274" t="s">
        <v>4347</v>
      </c>
      <c r="F3190" s="275" t="s">
        <v>4348</v>
      </c>
      <c r="G3190" s="276" t="s">
        <v>171</v>
      </c>
      <c r="H3190" s="277">
        <v>211.977</v>
      </c>
      <c r="I3190" s="278"/>
      <c r="J3190" s="279">
        <f>ROUND(I3190*H3190,2)</f>
        <v>0</v>
      </c>
      <c r="K3190" s="275" t="s">
        <v>145</v>
      </c>
      <c r="L3190" s="280"/>
      <c r="M3190" s="281" t="s">
        <v>1</v>
      </c>
      <c r="N3190" s="282" t="s">
        <v>38</v>
      </c>
      <c r="O3190" s="86"/>
      <c r="P3190" s="246">
        <f>O3190*H3190</f>
        <v>0</v>
      </c>
      <c r="Q3190" s="246">
        <v>0.00021</v>
      </c>
      <c r="R3190" s="246">
        <f>Q3190*H3190</f>
        <v>0.04451517</v>
      </c>
      <c r="S3190" s="246">
        <v>0</v>
      </c>
      <c r="T3190" s="247">
        <f>S3190*H3190</f>
        <v>0</v>
      </c>
      <c r="AR3190" s="248" t="s">
        <v>609</v>
      </c>
      <c r="AT3190" s="248" t="s">
        <v>174</v>
      </c>
      <c r="AU3190" s="248" t="s">
        <v>83</v>
      </c>
      <c r="AY3190" s="17" t="s">
        <v>139</v>
      </c>
      <c r="BE3190" s="249">
        <f>IF(N3190="základní",J3190,0)</f>
        <v>0</v>
      </c>
      <c r="BF3190" s="249">
        <f>IF(N3190="snížená",J3190,0)</f>
        <v>0</v>
      </c>
      <c r="BG3190" s="249">
        <f>IF(N3190="zákl. přenesená",J3190,0)</f>
        <v>0</v>
      </c>
      <c r="BH3190" s="249">
        <f>IF(N3190="sníž. přenesená",J3190,0)</f>
        <v>0</v>
      </c>
      <c r="BI3190" s="249">
        <f>IF(N3190="nulová",J3190,0)</f>
        <v>0</v>
      </c>
      <c r="BJ3190" s="17" t="s">
        <v>81</v>
      </c>
      <c r="BK3190" s="249">
        <f>ROUND(I3190*H3190,2)</f>
        <v>0</v>
      </c>
      <c r="BL3190" s="17" t="s">
        <v>230</v>
      </c>
      <c r="BM3190" s="248" t="s">
        <v>4349</v>
      </c>
    </row>
    <row r="3191" spans="2:51" s="12" customFormat="1" ht="12">
      <c r="B3191" s="250"/>
      <c r="C3191" s="251"/>
      <c r="D3191" s="252" t="s">
        <v>148</v>
      </c>
      <c r="E3191" s="253" t="s">
        <v>1</v>
      </c>
      <c r="F3191" s="254" t="s">
        <v>4350</v>
      </c>
      <c r="G3191" s="251"/>
      <c r="H3191" s="255">
        <v>211.977</v>
      </c>
      <c r="I3191" s="256"/>
      <c r="J3191" s="251"/>
      <c r="K3191" s="251"/>
      <c r="L3191" s="257"/>
      <c r="M3191" s="258"/>
      <c r="N3191" s="259"/>
      <c r="O3191" s="259"/>
      <c r="P3191" s="259"/>
      <c r="Q3191" s="259"/>
      <c r="R3191" s="259"/>
      <c r="S3191" s="259"/>
      <c r="T3191" s="260"/>
      <c r="AT3191" s="261" t="s">
        <v>148</v>
      </c>
      <c r="AU3191" s="261" t="s">
        <v>83</v>
      </c>
      <c r="AV3191" s="12" t="s">
        <v>83</v>
      </c>
      <c r="AW3191" s="12" t="s">
        <v>30</v>
      </c>
      <c r="AX3191" s="12" t="s">
        <v>73</v>
      </c>
      <c r="AY3191" s="261" t="s">
        <v>139</v>
      </c>
    </row>
    <row r="3192" spans="2:51" s="13" customFormat="1" ht="12">
      <c r="B3192" s="262"/>
      <c r="C3192" s="263"/>
      <c r="D3192" s="252" t="s">
        <v>148</v>
      </c>
      <c r="E3192" s="264" t="s">
        <v>1</v>
      </c>
      <c r="F3192" s="265" t="s">
        <v>150</v>
      </c>
      <c r="G3192" s="263"/>
      <c r="H3192" s="266">
        <v>211.977</v>
      </c>
      <c r="I3192" s="267"/>
      <c r="J3192" s="263"/>
      <c r="K3192" s="263"/>
      <c r="L3192" s="268"/>
      <c r="M3192" s="269"/>
      <c r="N3192" s="270"/>
      <c r="O3192" s="270"/>
      <c r="P3192" s="270"/>
      <c r="Q3192" s="270"/>
      <c r="R3192" s="270"/>
      <c r="S3192" s="270"/>
      <c r="T3192" s="271"/>
      <c r="AT3192" s="272" t="s">
        <v>148</v>
      </c>
      <c r="AU3192" s="272" t="s">
        <v>83</v>
      </c>
      <c r="AV3192" s="13" t="s">
        <v>146</v>
      </c>
      <c r="AW3192" s="13" t="s">
        <v>30</v>
      </c>
      <c r="AX3192" s="13" t="s">
        <v>81</v>
      </c>
      <c r="AY3192" s="272" t="s">
        <v>139</v>
      </c>
    </row>
    <row r="3193" spans="2:65" s="1" customFormat="1" ht="24" customHeight="1">
      <c r="B3193" s="38"/>
      <c r="C3193" s="237" t="s">
        <v>4351</v>
      </c>
      <c r="D3193" s="237" t="s">
        <v>141</v>
      </c>
      <c r="E3193" s="238" t="s">
        <v>4352</v>
      </c>
      <c r="F3193" s="239" t="s">
        <v>4353</v>
      </c>
      <c r="G3193" s="240" t="s">
        <v>433</v>
      </c>
      <c r="H3193" s="241">
        <v>1518.23</v>
      </c>
      <c r="I3193" s="242"/>
      <c r="J3193" s="243">
        <f>ROUND(I3193*H3193,2)</f>
        <v>0</v>
      </c>
      <c r="K3193" s="239" t="s">
        <v>145</v>
      </c>
      <c r="L3193" s="43"/>
      <c r="M3193" s="244" t="s">
        <v>1</v>
      </c>
      <c r="N3193" s="245" t="s">
        <v>38</v>
      </c>
      <c r="O3193" s="86"/>
      <c r="P3193" s="246">
        <f>O3193*H3193</f>
        <v>0</v>
      </c>
      <c r="Q3193" s="246">
        <v>0.00019</v>
      </c>
      <c r="R3193" s="246">
        <f>Q3193*H3193</f>
        <v>0.28846370000000005</v>
      </c>
      <c r="S3193" s="246">
        <v>0</v>
      </c>
      <c r="T3193" s="247">
        <f>S3193*H3193</f>
        <v>0</v>
      </c>
      <c r="AR3193" s="248" t="s">
        <v>230</v>
      </c>
      <c r="AT3193" s="248" t="s">
        <v>141</v>
      </c>
      <c r="AU3193" s="248" t="s">
        <v>83</v>
      </c>
      <c r="AY3193" s="17" t="s">
        <v>139</v>
      </c>
      <c r="BE3193" s="249">
        <f>IF(N3193="základní",J3193,0)</f>
        <v>0</v>
      </c>
      <c r="BF3193" s="249">
        <f>IF(N3193="snížená",J3193,0)</f>
        <v>0</v>
      </c>
      <c r="BG3193" s="249">
        <f>IF(N3193="zákl. přenesená",J3193,0)</f>
        <v>0</v>
      </c>
      <c r="BH3193" s="249">
        <f>IF(N3193="sníž. přenesená",J3193,0)</f>
        <v>0</v>
      </c>
      <c r="BI3193" s="249">
        <f>IF(N3193="nulová",J3193,0)</f>
        <v>0</v>
      </c>
      <c r="BJ3193" s="17" t="s">
        <v>81</v>
      </c>
      <c r="BK3193" s="249">
        <f>ROUND(I3193*H3193,2)</f>
        <v>0</v>
      </c>
      <c r="BL3193" s="17" t="s">
        <v>230</v>
      </c>
      <c r="BM3193" s="248" t="s">
        <v>4354</v>
      </c>
    </row>
    <row r="3194" spans="2:51" s="12" customFormat="1" ht="12">
      <c r="B3194" s="250"/>
      <c r="C3194" s="251"/>
      <c r="D3194" s="252" t="s">
        <v>148</v>
      </c>
      <c r="E3194" s="253" t="s">
        <v>1</v>
      </c>
      <c r="F3194" s="254" t="s">
        <v>4317</v>
      </c>
      <c r="G3194" s="251"/>
      <c r="H3194" s="255">
        <v>81.45</v>
      </c>
      <c r="I3194" s="256"/>
      <c r="J3194" s="251"/>
      <c r="K3194" s="251"/>
      <c r="L3194" s="257"/>
      <c r="M3194" s="258"/>
      <c r="N3194" s="259"/>
      <c r="O3194" s="259"/>
      <c r="P3194" s="259"/>
      <c r="Q3194" s="259"/>
      <c r="R3194" s="259"/>
      <c r="S3194" s="259"/>
      <c r="T3194" s="260"/>
      <c r="AT3194" s="261" t="s">
        <v>148</v>
      </c>
      <c r="AU3194" s="261" t="s">
        <v>83</v>
      </c>
      <c r="AV3194" s="12" t="s">
        <v>83</v>
      </c>
      <c r="AW3194" s="12" t="s">
        <v>30</v>
      </c>
      <c r="AX3194" s="12" t="s">
        <v>73</v>
      </c>
      <c r="AY3194" s="261" t="s">
        <v>139</v>
      </c>
    </row>
    <row r="3195" spans="2:51" s="12" customFormat="1" ht="12">
      <c r="B3195" s="250"/>
      <c r="C3195" s="251"/>
      <c r="D3195" s="252" t="s">
        <v>148</v>
      </c>
      <c r="E3195" s="253" t="s">
        <v>1</v>
      </c>
      <c r="F3195" s="254" t="s">
        <v>4355</v>
      </c>
      <c r="G3195" s="251"/>
      <c r="H3195" s="255">
        <v>1238.12</v>
      </c>
      <c r="I3195" s="256"/>
      <c r="J3195" s="251"/>
      <c r="K3195" s="251"/>
      <c r="L3195" s="257"/>
      <c r="M3195" s="258"/>
      <c r="N3195" s="259"/>
      <c r="O3195" s="259"/>
      <c r="P3195" s="259"/>
      <c r="Q3195" s="259"/>
      <c r="R3195" s="259"/>
      <c r="S3195" s="259"/>
      <c r="T3195" s="260"/>
      <c r="AT3195" s="261" t="s">
        <v>148</v>
      </c>
      <c r="AU3195" s="261" t="s">
        <v>83</v>
      </c>
      <c r="AV3195" s="12" t="s">
        <v>83</v>
      </c>
      <c r="AW3195" s="12" t="s">
        <v>30</v>
      </c>
      <c r="AX3195" s="12" t="s">
        <v>73</v>
      </c>
      <c r="AY3195" s="261" t="s">
        <v>139</v>
      </c>
    </row>
    <row r="3196" spans="2:51" s="12" customFormat="1" ht="12">
      <c r="B3196" s="250"/>
      <c r="C3196" s="251"/>
      <c r="D3196" s="252" t="s">
        <v>148</v>
      </c>
      <c r="E3196" s="253" t="s">
        <v>1</v>
      </c>
      <c r="F3196" s="254" t="s">
        <v>4318</v>
      </c>
      <c r="G3196" s="251"/>
      <c r="H3196" s="255">
        <v>60.33</v>
      </c>
      <c r="I3196" s="256"/>
      <c r="J3196" s="251"/>
      <c r="K3196" s="251"/>
      <c r="L3196" s="257"/>
      <c r="M3196" s="258"/>
      <c r="N3196" s="259"/>
      <c r="O3196" s="259"/>
      <c r="P3196" s="259"/>
      <c r="Q3196" s="259"/>
      <c r="R3196" s="259"/>
      <c r="S3196" s="259"/>
      <c r="T3196" s="260"/>
      <c r="AT3196" s="261" t="s">
        <v>148</v>
      </c>
      <c r="AU3196" s="261" t="s">
        <v>83</v>
      </c>
      <c r="AV3196" s="12" t="s">
        <v>83</v>
      </c>
      <c r="AW3196" s="12" t="s">
        <v>30</v>
      </c>
      <c r="AX3196" s="12" t="s">
        <v>73</v>
      </c>
      <c r="AY3196" s="261" t="s">
        <v>139</v>
      </c>
    </row>
    <row r="3197" spans="2:51" s="12" customFormat="1" ht="12">
      <c r="B3197" s="250"/>
      <c r="C3197" s="251"/>
      <c r="D3197" s="252" t="s">
        <v>148</v>
      </c>
      <c r="E3197" s="253" t="s">
        <v>1</v>
      </c>
      <c r="F3197" s="254" t="s">
        <v>4319</v>
      </c>
      <c r="G3197" s="251"/>
      <c r="H3197" s="255">
        <v>4.55</v>
      </c>
      <c r="I3197" s="256"/>
      <c r="J3197" s="251"/>
      <c r="K3197" s="251"/>
      <c r="L3197" s="257"/>
      <c r="M3197" s="258"/>
      <c r="N3197" s="259"/>
      <c r="O3197" s="259"/>
      <c r="P3197" s="259"/>
      <c r="Q3197" s="259"/>
      <c r="R3197" s="259"/>
      <c r="S3197" s="259"/>
      <c r="T3197" s="260"/>
      <c r="AT3197" s="261" t="s">
        <v>148</v>
      </c>
      <c r="AU3197" s="261" t="s">
        <v>83</v>
      </c>
      <c r="AV3197" s="12" t="s">
        <v>83</v>
      </c>
      <c r="AW3197" s="12" t="s">
        <v>30</v>
      </c>
      <c r="AX3197" s="12" t="s">
        <v>73</v>
      </c>
      <c r="AY3197" s="261" t="s">
        <v>139</v>
      </c>
    </row>
    <row r="3198" spans="2:51" s="12" customFormat="1" ht="12">
      <c r="B3198" s="250"/>
      <c r="C3198" s="251"/>
      <c r="D3198" s="252" t="s">
        <v>148</v>
      </c>
      <c r="E3198" s="253" t="s">
        <v>1</v>
      </c>
      <c r="F3198" s="254" t="s">
        <v>4320</v>
      </c>
      <c r="G3198" s="251"/>
      <c r="H3198" s="255">
        <v>8.7</v>
      </c>
      <c r="I3198" s="256"/>
      <c r="J3198" s="251"/>
      <c r="K3198" s="251"/>
      <c r="L3198" s="257"/>
      <c r="M3198" s="258"/>
      <c r="N3198" s="259"/>
      <c r="O3198" s="259"/>
      <c r="P3198" s="259"/>
      <c r="Q3198" s="259"/>
      <c r="R3198" s="259"/>
      <c r="S3198" s="259"/>
      <c r="T3198" s="260"/>
      <c r="AT3198" s="261" t="s">
        <v>148</v>
      </c>
      <c r="AU3198" s="261" t="s">
        <v>83</v>
      </c>
      <c r="AV3198" s="12" t="s">
        <v>83</v>
      </c>
      <c r="AW3198" s="12" t="s">
        <v>30</v>
      </c>
      <c r="AX3198" s="12" t="s">
        <v>73</v>
      </c>
      <c r="AY3198" s="261" t="s">
        <v>139</v>
      </c>
    </row>
    <row r="3199" spans="2:51" s="12" customFormat="1" ht="12">
      <c r="B3199" s="250"/>
      <c r="C3199" s="251"/>
      <c r="D3199" s="252" t="s">
        <v>148</v>
      </c>
      <c r="E3199" s="253" t="s">
        <v>1</v>
      </c>
      <c r="F3199" s="254" t="s">
        <v>2063</v>
      </c>
      <c r="G3199" s="251"/>
      <c r="H3199" s="255">
        <v>96.53</v>
      </c>
      <c r="I3199" s="256"/>
      <c r="J3199" s="251"/>
      <c r="K3199" s="251"/>
      <c r="L3199" s="257"/>
      <c r="M3199" s="258"/>
      <c r="N3199" s="259"/>
      <c r="O3199" s="259"/>
      <c r="P3199" s="259"/>
      <c r="Q3199" s="259"/>
      <c r="R3199" s="259"/>
      <c r="S3199" s="259"/>
      <c r="T3199" s="260"/>
      <c r="AT3199" s="261" t="s">
        <v>148</v>
      </c>
      <c r="AU3199" s="261" t="s">
        <v>83</v>
      </c>
      <c r="AV3199" s="12" t="s">
        <v>83</v>
      </c>
      <c r="AW3199" s="12" t="s">
        <v>30</v>
      </c>
      <c r="AX3199" s="12" t="s">
        <v>73</v>
      </c>
      <c r="AY3199" s="261" t="s">
        <v>139</v>
      </c>
    </row>
    <row r="3200" spans="2:51" s="14" customFormat="1" ht="12">
      <c r="B3200" s="289"/>
      <c r="C3200" s="290"/>
      <c r="D3200" s="252" t="s">
        <v>148</v>
      </c>
      <c r="E3200" s="291" t="s">
        <v>1</v>
      </c>
      <c r="F3200" s="292" t="s">
        <v>770</v>
      </c>
      <c r="G3200" s="290"/>
      <c r="H3200" s="291" t="s">
        <v>1</v>
      </c>
      <c r="I3200" s="293"/>
      <c r="J3200" s="290"/>
      <c r="K3200" s="290"/>
      <c r="L3200" s="294"/>
      <c r="M3200" s="295"/>
      <c r="N3200" s="296"/>
      <c r="O3200" s="296"/>
      <c r="P3200" s="296"/>
      <c r="Q3200" s="296"/>
      <c r="R3200" s="296"/>
      <c r="S3200" s="296"/>
      <c r="T3200" s="297"/>
      <c r="AT3200" s="298" t="s">
        <v>148</v>
      </c>
      <c r="AU3200" s="298" t="s">
        <v>83</v>
      </c>
      <c r="AV3200" s="14" t="s">
        <v>81</v>
      </c>
      <c r="AW3200" s="14" t="s">
        <v>30</v>
      </c>
      <c r="AX3200" s="14" t="s">
        <v>73</v>
      </c>
      <c r="AY3200" s="298" t="s">
        <v>139</v>
      </c>
    </row>
    <row r="3201" spans="2:51" s="12" customFormat="1" ht="12">
      <c r="B3201" s="250"/>
      <c r="C3201" s="251"/>
      <c r="D3201" s="252" t="s">
        <v>148</v>
      </c>
      <c r="E3201" s="253" t="s">
        <v>1</v>
      </c>
      <c r="F3201" s="254" t="s">
        <v>4321</v>
      </c>
      <c r="G3201" s="251"/>
      <c r="H3201" s="255">
        <v>27.38</v>
      </c>
      <c r="I3201" s="256"/>
      <c r="J3201" s="251"/>
      <c r="K3201" s="251"/>
      <c r="L3201" s="257"/>
      <c r="M3201" s="258"/>
      <c r="N3201" s="259"/>
      <c r="O3201" s="259"/>
      <c r="P3201" s="259"/>
      <c r="Q3201" s="259"/>
      <c r="R3201" s="259"/>
      <c r="S3201" s="259"/>
      <c r="T3201" s="260"/>
      <c r="AT3201" s="261" t="s">
        <v>148</v>
      </c>
      <c r="AU3201" s="261" t="s">
        <v>83</v>
      </c>
      <c r="AV3201" s="12" t="s">
        <v>83</v>
      </c>
      <c r="AW3201" s="12" t="s">
        <v>30</v>
      </c>
      <c r="AX3201" s="12" t="s">
        <v>73</v>
      </c>
      <c r="AY3201" s="261" t="s">
        <v>139</v>
      </c>
    </row>
    <row r="3202" spans="2:51" s="12" customFormat="1" ht="12">
      <c r="B3202" s="250"/>
      <c r="C3202" s="251"/>
      <c r="D3202" s="252" t="s">
        <v>148</v>
      </c>
      <c r="E3202" s="253" t="s">
        <v>1</v>
      </c>
      <c r="F3202" s="254" t="s">
        <v>4322</v>
      </c>
      <c r="G3202" s="251"/>
      <c r="H3202" s="255">
        <v>1.17</v>
      </c>
      <c r="I3202" s="256"/>
      <c r="J3202" s="251"/>
      <c r="K3202" s="251"/>
      <c r="L3202" s="257"/>
      <c r="M3202" s="258"/>
      <c r="N3202" s="259"/>
      <c r="O3202" s="259"/>
      <c r="P3202" s="259"/>
      <c r="Q3202" s="259"/>
      <c r="R3202" s="259"/>
      <c r="S3202" s="259"/>
      <c r="T3202" s="260"/>
      <c r="AT3202" s="261" t="s">
        <v>148</v>
      </c>
      <c r="AU3202" s="261" t="s">
        <v>83</v>
      </c>
      <c r="AV3202" s="12" t="s">
        <v>83</v>
      </c>
      <c r="AW3202" s="12" t="s">
        <v>30</v>
      </c>
      <c r="AX3202" s="12" t="s">
        <v>73</v>
      </c>
      <c r="AY3202" s="261" t="s">
        <v>139</v>
      </c>
    </row>
    <row r="3203" spans="2:51" s="13" customFormat="1" ht="12">
      <c r="B3203" s="262"/>
      <c r="C3203" s="263"/>
      <c r="D3203" s="252" t="s">
        <v>148</v>
      </c>
      <c r="E3203" s="264" t="s">
        <v>1</v>
      </c>
      <c r="F3203" s="265" t="s">
        <v>150</v>
      </c>
      <c r="G3203" s="263"/>
      <c r="H3203" s="266">
        <v>1518.23</v>
      </c>
      <c r="I3203" s="267"/>
      <c r="J3203" s="263"/>
      <c r="K3203" s="263"/>
      <c r="L3203" s="268"/>
      <c r="M3203" s="269"/>
      <c r="N3203" s="270"/>
      <c r="O3203" s="270"/>
      <c r="P3203" s="270"/>
      <c r="Q3203" s="270"/>
      <c r="R3203" s="270"/>
      <c r="S3203" s="270"/>
      <c r="T3203" s="271"/>
      <c r="AT3203" s="272" t="s">
        <v>148</v>
      </c>
      <c r="AU3203" s="272" t="s">
        <v>83</v>
      </c>
      <c r="AV3203" s="13" t="s">
        <v>146</v>
      </c>
      <c r="AW3203" s="13" t="s">
        <v>30</v>
      </c>
      <c r="AX3203" s="13" t="s">
        <v>81</v>
      </c>
      <c r="AY3203" s="272" t="s">
        <v>139</v>
      </c>
    </row>
    <row r="3204" spans="2:65" s="1" customFormat="1" ht="24" customHeight="1">
      <c r="B3204" s="38"/>
      <c r="C3204" s="237" t="s">
        <v>4356</v>
      </c>
      <c r="D3204" s="237" t="s">
        <v>141</v>
      </c>
      <c r="E3204" s="238" t="s">
        <v>4357</v>
      </c>
      <c r="F3204" s="239" t="s">
        <v>4358</v>
      </c>
      <c r="G3204" s="240" t="s">
        <v>171</v>
      </c>
      <c r="H3204" s="241">
        <v>54.65</v>
      </c>
      <c r="I3204" s="242"/>
      <c r="J3204" s="243">
        <f>ROUND(I3204*H3204,2)</f>
        <v>0</v>
      </c>
      <c r="K3204" s="239" t="s">
        <v>145</v>
      </c>
      <c r="L3204" s="43"/>
      <c r="M3204" s="244" t="s">
        <v>1</v>
      </c>
      <c r="N3204" s="245" t="s">
        <v>38</v>
      </c>
      <c r="O3204" s="86"/>
      <c r="P3204" s="246">
        <f>O3204*H3204</f>
        <v>0</v>
      </c>
      <c r="Q3204" s="246">
        <v>0</v>
      </c>
      <c r="R3204" s="246">
        <f>Q3204*H3204</f>
        <v>0</v>
      </c>
      <c r="S3204" s="246">
        <v>0</v>
      </c>
      <c r="T3204" s="247">
        <f>S3204*H3204</f>
        <v>0</v>
      </c>
      <c r="AR3204" s="248" t="s">
        <v>230</v>
      </c>
      <c r="AT3204" s="248" t="s">
        <v>141</v>
      </c>
      <c r="AU3204" s="248" t="s">
        <v>83</v>
      </c>
      <c r="AY3204" s="17" t="s">
        <v>139</v>
      </c>
      <c r="BE3204" s="249">
        <f>IF(N3204="základní",J3204,0)</f>
        <v>0</v>
      </c>
      <c r="BF3204" s="249">
        <f>IF(N3204="snížená",J3204,0)</f>
        <v>0</v>
      </c>
      <c r="BG3204" s="249">
        <f>IF(N3204="zákl. přenesená",J3204,0)</f>
        <v>0</v>
      </c>
      <c r="BH3204" s="249">
        <f>IF(N3204="sníž. přenesená",J3204,0)</f>
        <v>0</v>
      </c>
      <c r="BI3204" s="249">
        <f>IF(N3204="nulová",J3204,0)</f>
        <v>0</v>
      </c>
      <c r="BJ3204" s="17" t="s">
        <v>81</v>
      </c>
      <c r="BK3204" s="249">
        <f>ROUND(I3204*H3204,2)</f>
        <v>0</v>
      </c>
      <c r="BL3204" s="17" t="s">
        <v>230</v>
      </c>
      <c r="BM3204" s="248" t="s">
        <v>4359</v>
      </c>
    </row>
    <row r="3205" spans="2:51" s="12" customFormat="1" ht="12">
      <c r="B3205" s="250"/>
      <c r="C3205" s="251"/>
      <c r="D3205" s="252" t="s">
        <v>148</v>
      </c>
      <c r="E3205" s="253" t="s">
        <v>1</v>
      </c>
      <c r="F3205" s="254" t="s">
        <v>4360</v>
      </c>
      <c r="G3205" s="251"/>
      <c r="H3205" s="255">
        <v>24.4</v>
      </c>
      <c r="I3205" s="256"/>
      <c r="J3205" s="251"/>
      <c r="K3205" s="251"/>
      <c r="L3205" s="257"/>
      <c r="M3205" s="258"/>
      <c r="N3205" s="259"/>
      <c r="O3205" s="259"/>
      <c r="P3205" s="259"/>
      <c r="Q3205" s="259"/>
      <c r="R3205" s="259"/>
      <c r="S3205" s="259"/>
      <c r="T3205" s="260"/>
      <c r="AT3205" s="261" t="s">
        <v>148</v>
      </c>
      <c r="AU3205" s="261" t="s">
        <v>83</v>
      </c>
      <c r="AV3205" s="12" t="s">
        <v>83</v>
      </c>
      <c r="AW3205" s="12" t="s">
        <v>30</v>
      </c>
      <c r="AX3205" s="12" t="s">
        <v>73</v>
      </c>
      <c r="AY3205" s="261" t="s">
        <v>139</v>
      </c>
    </row>
    <row r="3206" spans="2:51" s="12" customFormat="1" ht="12">
      <c r="B3206" s="250"/>
      <c r="C3206" s="251"/>
      <c r="D3206" s="252" t="s">
        <v>148</v>
      </c>
      <c r="E3206" s="253" t="s">
        <v>1</v>
      </c>
      <c r="F3206" s="254" t="s">
        <v>4361</v>
      </c>
      <c r="G3206" s="251"/>
      <c r="H3206" s="255">
        <v>30.25</v>
      </c>
      <c r="I3206" s="256"/>
      <c r="J3206" s="251"/>
      <c r="K3206" s="251"/>
      <c r="L3206" s="257"/>
      <c r="M3206" s="258"/>
      <c r="N3206" s="259"/>
      <c r="O3206" s="259"/>
      <c r="P3206" s="259"/>
      <c r="Q3206" s="259"/>
      <c r="R3206" s="259"/>
      <c r="S3206" s="259"/>
      <c r="T3206" s="260"/>
      <c r="AT3206" s="261" t="s">
        <v>148</v>
      </c>
      <c r="AU3206" s="261" t="s">
        <v>83</v>
      </c>
      <c r="AV3206" s="12" t="s">
        <v>83</v>
      </c>
      <c r="AW3206" s="12" t="s">
        <v>30</v>
      </c>
      <c r="AX3206" s="12" t="s">
        <v>73</v>
      </c>
      <c r="AY3206" s="261" t="s">
        <v>139</v>
      </c>
    </row>
    <row r="3207" spans="2:51" s="13" customFormat="1" ht="12">
      <c r="B3207" s="262"/>
      <c r="C3207" s="263"/>
      <c r="D3207" s="252" t="s">
        <v>148</v>
      </c>
      <c r="E3207" s="264" t="s">
        <v>1</v>
      </c>
      <c r="F3207" s="265" t="s">
        <v>150</v>
      </c>
      <c r="G3207" s="263"/>
      <c r="H3207" s="266">
        <v>54.65</v>
      </c>
      <c r="I3207" s="267"/>
      <c r="J3207" s="263"/>
      <c r="K3207" s="263"/>
      <c r="L3207" s="268"/>
      <c r="M3207" s="269"/>
      <c r="N3207" s="270"/>
      <c r="O3207" s="270"/>
      <c r="P3207" s="270"/>
      <c r="Q3207" s="270"/>
      <c r="R3207" s="270"/>
      <c r="S3207" s="270"/>
      <c r="T3207" s="271"/>
      <c r="AT3207" s="272" t="s">
        <v>148</v>
      </c>
      <c r="AU3207" s="272" t="s">
        <v>83</v>
      </c>
      <c r="AV3207" s="13" t="s">
        <v>146</v>
      </c>
      <c r="AW3207" s="13" t="s">
        <v>30</v>
      </c>
      <c r="AX3207" s="13" t="s">
        <v>81</v>
      </c>
      <c r="AY3207" s="272" t="s">
        <v>139</v>
      </c>
    </row>
    <row r="3208" spans="2:65" s="1" customFormat="1" ht="16.5" customHeight="1">
      <c r="B3208" s="38"/>
      <c r="C3208" s="273" t="s">
        <v>4362</v>
      </c>
      <c r="D3208" s="273" t="s">
        <v>174</v>
      </c>
      <c r="E3208" s="274" t="s">
        <v>4197</v>
      </c>
      <c r="F3208" s="275" t="s">
        <v>4198</v>
      </c>
      <c r="G3208" s="276" t="s">
        <v>144</v>
      </c>
      <c r="H3208" s="277">
        <v>0.87</v>
      </c>
      <c r="I3208" s="278"/>
      <c r="J3208" s="279">
        <f>ROUND(I3208*H3208,2)</f>
        <v>0</v>
      </c>
      <c r="K3208" s="275" t="s">
        <v>145</v>
      </c>
      <c r="L3208" s="280"/>
      <c r="M3208" s="281" t="s">
        <v>1</v>
      </c>
      <c r="N3208" s="282" t="s">
        <v>38</v>
      </c>
      <c r="O3208" s="86"/>
      <c r="P3208" s="246">
        <f>O3208*H3208</f>
        <v>0</v>
      </c>
      <c r="Q3208" s="246">
        <v>0.55</v>
      </c>
      <c r="R3208" s="246">
        <f>Q3208*H3208</f>
        <v>0.47850000000000004</v>
      </c>
      <c r="S3208" s="246">
        <v>0</v>
      </c>
      <c r="T3208" s="247">
        <f>S3208*H3208</f>
        <v>0</v>
      </c>
      <c r="AR3208" s="248" t="s">
        <v>609</v>
      </c>
      <c r="AT3208" s="248" t="s">
        <v>174</v>
      </c>
      <c r="AU3208" s="248" t="s">
        <v>83</v>
      </c>
      <c r="AY3208" s="17" t="s">
        <v>139</v>
      </c>
      <c r="BE3208" s="249">
        <f>IF(N3208="základní",J3208,0)</f>
        <v>0</v>
      </c>
      <c r="BF3208" s="249">
        <f>IF(N3208="snížená",J3208,0)</f>
        <v>0</v>
      </c>
      <c r="BG3208" s="249">
        <f>IF(N3208="zákl. přenesená",J3208,0)</f>
        <v>0</v>
      </c>
      <c r="BH3208" s="249">
        <f>IF(N3208="sníž. přenesená",J3208,0)</f>
        <v>0</v>
      </c>
      <c r="BI3208" s="249">
        <f>IF(N3208="nulová",J3208,0)</f>
        <v>0</v>
      </c>
      <c r="BJ3208" s="17" t="s">
        <v>81</v>
      </c>
      <c r="BK3208" s="249">
        <f>ROUND(I3208*H3208,2)</f>
        <v>0</v>
      </c>
      <c r="BL3208" s="17" t="s">
        <v>230</v>
      </c>
      <c r="BM3208" s="248" t="s">
        <v>4363</v>
      </c>
    </row>
    <row r="3209" spans="2:51" s="12" customFormat="1" ht="12">
      <c r="B3209" s="250"/>
      <c r="C3209" s="251"/>
      <c r="D3209" s="252" t="s">
        <v>148</v>
      </c>
      <c r="E3209" s="253" t="s">
        <v>1</v>
      </c>
      <c r="F3209" s="254" t="s">
        <v>4364</v>
      </c>
      <c r="G3209" s="251"/>
      <c r="H3209" s="255">
        <v>0.39</v>
      </c>
      <c r="I3209" s="256"/>
      <c r="J3209" s="251"/>
      <c r="K3209" s="251"/>
      <c r="L3209" s="257"/>
      <c r="M3209" s="258"/>
      <c r="N3209" s="259"/>
      <c r="O3209" s="259"/>
      <c r="P3209" s="259"/>
      <c r="Q3209" s="259"/>
      <c r="R3209" s="259"/>
      <c r="S3209" s="259"/>
      <c r="T3209" s="260"/>
      <c r="AT3209" s="261" t="s">
        <v>148</v>
      </c>
      <c r="AU3209" s="261" t="s">
        <v>83</v>
      </c>
      <c r="AV3209" s="12" t="s">
        <v>83</v>
      </c>
      <c r="AW3209" s="12" t="s">
        <v>30</v>
      </c>
      <c r="AX3209" s="12" t="s">
        <v>73</v>
      </c>
      <c r="AY3209" s="261" t="s">
        <v>139</v>
      </c>
    </row>
    <row r="3210" spans="2:51" s="12" customFormat="1" ht="12">
      <c r="B3210" s="250"/>
      <c r="C3210" s="251"/>
      <c r="D3210" s="252" t="s">
        <v>148</v>
      </c>
      <c r="E3210" s="253" t="s">
        <v>1</v>
      </c>
      <c r="F3210" s="254" t="s">
        <v>4365</v>
      </c>
      <c r="G3210" s="251"/>
      <c r="H3210" s="255">
        <v>0.48</v>
      </c>
      <c r="I3210" s="256"/>
      <c r="J3210" s="251"/>
      <c r="K3210" s="251"/>
      <c r="L3210" s="257"/>
      <c r="M3210" s="258"/>
      <c r="N3210" s="259"/>
      <c r="O3210" s="259"/>
      <c r="P3210" s="259"/>
      <c r="Q3210" s="259"/>
      <c r="R3210" s="259"/>
      <c r="S3210" s="259"/>
      <c r="T3210" s="260"/>
      <c r="AT3210" s="261" t="s">
        <v>148</v>
      </c>
      <c r="AU3210" s="261" t="s">
        <v>83</v>
      </c>
      <c r="AV3210" s="12" t="s">
        <v>83</v>
      </c>
      <c r="AW3210" s="12" t="s">
        <v>30</v>
      </c>
      <c r="AX3210" s="12" t="s">
        <v>73</v>
      </c>
      <c r="AY3210" s="261" t="s">
        <v>139</v>
      </c>
    </row>
    <row r="3211" spans="2:51" s="13" customFormat="1" ht="12">
      <c r="B3211" s="262"/>
      <c r="C3211" s="263"/>
      <c r="D3211" s="252" t="s">
        <v>148</v>
      </c>
      <c r="E3211" s="264" t="s">
        <v>1</v>
      </c>
      <c r="F3211" s="265" t="s">
        <v>150</v>
      </c>
      <c r="G3211" s="263"/>
      <c r="H3211" s="266">
        <v>0.87</v>
      </c>
      <c r="I3211" s="267"/>
      <c r="J3211" s="263"/>
      <c r="K3211" s="263"/>
      <c r="L3211" s="268"/>
      <c r="M3211" s="269"/>
      <c r="N3211" s="270"/>
      <c r="O3211" s="270"/>
      <c r="P3211" s="270"/>
      <c r="Q3211" s="270"/>
      <c r="R3211" s="270"/>
      <c r="S3211" s="270"/>
      <c r="T3211" s="271"/>
      <c r="AT3211" s="272" t="s">
        <v>148</v>
      </c>
      <c r="AU3211" s="272" t="s">
        <v>83</v>
      </c>
      <c r="AV3211" s="13" t="s">
        <v>146</v>
      </c>
      <c r="AW3211" s="13" t="s">
        <v>30</v>
      </c>
      <c r="AX3211" s="13" t="s">
        <v>81</v>
      </c>
      <c r="AY3211" s="272" t="s">
        <v>139</v>
      </c>
    </row>
    <row r="3212" spans="2:65" s="1" customFormat="1" ht="24" customHeight="1">
      <c r="B3212" s="38"/>
      <c r="C3212" s="237" t="s">
        <v>4366</v>
      </c>
      <c r="D3212" s="237" t="s">
        <v>141</v>
      </c>
      <c r="E3212" s="238" t="s">
        <v>4367</v>
      </c>
      <c r="F3212" s="239" t="s">
        <v>4368</v>
      </c>
      <c r="G3212" s="240" t="s">
        <v>171</v>
      </c>
      <c r="H3212" s="241">
        <v>33.3</v>
      </c>
      <c r="I3212" s="242"/>
      <c r="J3212" s="243">
        <f>ROUND(I3212*H3212,2)</f>
        <v>0</v>
      </c>
      <c r="K3212" s="239" t="s">
        <v>145</v>
      </c>
      <c r="L3212" s="43"/>
      <c r="M3212" s="244" t="s">
        <v>1</v>
      </c>
      <c r="N3212" s="245" t="s">
        <v>38</v>
      </c>
      <c r="O3212" s="86"/>
      <c r="P3212" s="246">
        <f>O3212*H3212</f>
        <v>0</v>
      </c>
      <c r="Q3212" s="246">
        <v>0</v>
      </c>
      <c r="R3212" s="246">
        <f>Q3212*H3212</f>
        <v>0</v>
      </c>
      <c r="S3212" s="246">
        <v>0</v>
      </c>
      <c r="T3212" s="247">
        <f>S3212*H3212</f>
        <v>0</v>
      </c>
      <c r="AR3212" s="248" t="s">
        <v>230</v>
      </c>
      <c r="AT3212" s="248" t="s">
        <v>141</v>
      </c>
      <c r="AU3212" s="248" t="s">
        <v>83</v>
      </c>
      <c r="AY3212" s="17" t="s">
        <v>139</v>
      </c>
      <c r="BE3212" s="249">
        <f>IF(N3212="základní",J3212,0)</f>
        <v>0</v>
      </c>
      <c r="BF3212" s="249">
        <f>IF(N3212="snížená",J3212,0)</f>
        <v>0</v>
      </c>
      <c r="BG3212" s="249">
        <f>IF(N3212="zákl. přenesená",J3212,0)</f>
        <v>0</v>
      </c>
      <c r="BH3212" s="249">
        <f>IF(N3212="sníž. přenesená",J3212,0)</f>
        <v>0</v>
      </c>
      <c r="BI3212" s="249">
        <f>IF(N3212="nulová",J3212,0)</f>
        <v>0</v>
      </c>
      <c r="BJ3212" s="17" t="s">
        <v>81</v>
      </c>
      <c r="BK3212" s="249">
        <f>ROUND(I3212*H3212,2)</f>
        <v>0</v>
      </c>
      <c r="BL3212" s="17" t="s">
        <v>230</v>
      </c>
      <c r="BM3212" s="248" t="s">
        <v>4369</v>
      </c>
    </row>
    <row r="3213" spans="2:51" s="14" customFormat="1" ht="12">
      <c r="B3213" s="289"/>
      <c r="C3213" s="290"/>
      <c r="D3213" s="252" t="s">
        <v>148</v>
      </c>
      <c r="E3213" s="291" t="s">
        <v>1</v>
      </c>
      <c r="F3213" s="292" t="s">
        <v>770</v>
      </c>
      <c r="G3213" s="290"/>
      <c r="H3213" s="291" t="s">
        <v>1</v>
      </c>
      <c r="I3213" s="293"/>
      <c r="J3213" s="290"/>
      <c r="K3213" s="290"/>
      <c r="L3213" s="294"/>
      <c r="M3213" s="295"/>
      <c r="N3213" s="296"/>
      <c r="O3213" s="296"/>
      <c r="P3213" s="296"/>
      <c r="Q3213" s="296"/>
      <c r="R3213" s="296"/>
      <c r="S3213" s="296"/>
      <c r="T3213" s="297"/>
      <c r="AT3213" s="298" t="s">
        <v>148</v>
      </c>
      <c r="AU3213" s="298" t="s">
        <v>83</v>
      </c>
      <c r="AV3213" s="14" t="s">
        <v>81</v>
      </c>
      <c r="AW3213" s="14" t="s">
        <v>30</v>
      </c>
      <c r="AX3213" s="14" t="s">
        <v>73</v>
      </c>
      <c r="AY3213" s="298" t="s">
        <v>139</v>
      </c>
    </row>
    <row r="3214" spans="2:51" s="12" customFormat="1" ht="12">
      <c r="B3214" s="250"/>
      <c r="C3214" s="251"/>
      <c r="D3214" s="252" t="s">
        <v>148</v>
      </c>
      <c r="E3214" s="253" t="s">
        <v>1</v>
      </c>
      <c r="F3214" s="254" t="s">
        <v>4370</v>
      </c>
      <c r="G3214" s="251"/>
      <c r="H3214" s="255">
        <v>33.3</v>
      </c>
      <c r="I3214" s="256"/>
      <c r="J3214" s="251"/>
      <c r="K3214" s="251"/>
      <c r="L3214" s="257"/>
      <c r="M3214" s="258"/>
      <c r="N3214" s="259"/>
      <c r="O3214" s="259"/>
      <c r="P3214" s="259"/>
      <c r="Q3214" s="259"/>
      <c r="R3214" s="259"/>
      <c r="S3214" s="259"/>
      <c r="T3214" s="260"/>
      <c r="AT3214" s="261" t="s">
        <v>148</v>
      </c>
      <c r="AU3214" s="261" t="s">
        <v>83</v>
      </c>
      <c r="AV3214" s="12" t="s">
        <v>83</v>
      </c>
      <c r="AW3214" s="12" t="s">
        <v>30</v>
      </c>
      <c r="AX3214" s="12" t="s">
        <v>73</v>
      </c>
      <c r="AY3214" s="261" t="s">
        <v>139</v>
      </c>
    </row>
    <row r="3215" spans="2:51" s="13" customFormat="1" ht="12">
      <c r="B3215" s="262"/>
      <c r="C3215" s="263"/>
      <c r="D3215" s="252" t="s">
        <v>148</v>
      </c>
      <c r="E3215" s="264" t="s">
        <v>1</v>
      </c>
      <c r="F3215" s="265" t="s">
        <v>150</v>
      </c>
      <c r="G3215" s="263"/>
      <c r="H3215" s="266">
        <v>33.3</v>
      </c>
      <c r="I3215" s="267"/>
      <c r="J3215" s="263"/>
      <c r="K3215" s="263"/>
      <c r="L3215" s="268"/>
      <c r="M3215" s="269"/>
      <c r="N3215" s="270"/>
      <c r="O3215" s="270"/>
      <c r="P3215" s="270"/>
      <c r="Q3215" s="270"/>
      <c r="R3215" s="270"/>
      <c r="S3215" s="270"/>
      <c r="T3215" s="271"/>
      <c r="AT3215" s="272" t="s">
        <v>148</v>
      </c>
      <c r="AU3215" s="272" t="s">
        <v>83</v>
      </c>
      <c r="AV3215" s="13" t="s">
        <v>146</v>
      </c>
      <c r="AW3215" s="13" t="s">
        <v>30</v>
      </c>
      <c r="AX3215" s="13" t="s">
        <v>81</v>
      </c>
      <c r="AY3215" s="272" t="s">
        <v>139</v>
      </c>
    </row>
    <row r="3216" spans="2:65" s="1" customFormat="1" ht="16.5" customHeight="1">
      <c r="B3216" s="38"/>
      <c r="C3216" s="273" t="s">
        <v>4371</v>
      </c>
      <c r="D3216" s="273" t="s">
        <v>174</v>
      </c>
      <c r="E3216" s="274" t="s">
        <v>4197</v>
      </c>
      <c r="F3216" s="275" t="s">
        <v>4198</v>
      </c>
      <c r="G3216" s="276" t="s">
        <v>144</v>
      </c>
      <c r="H3216" s="277">
        <v>0.879</v>
      </c>
      <c r="I3216" s="278"/>
      <c r="J3216" s="279">
        <f>ROUND(I3216*H3216,2)</f>
        <v>0</v>
      </c>
      <c r="K3216" s="275" t="s">
        <v>145</v>
      </c>
      <c r="L3216" s="280"/>
      <c r="M3216" s="281" t="s">
        <v>1</v>
      </c>
      <c r="N3216" s="282" t="s">
        <v>38</v>
      </c>
      <c r="O3216" s="86"/>
      <c r="P3216" s="246">
        <f>O3216*H3216</f>
        <v>0</v>
      </c>
      <c r="Q3216" s="246">
        <v>0.55</v>
      </c>
      <c r="R3216" s="246">
        <f>Q3216*H3216</f>
        <v>0.48345000000000005</v>
      </c>
      <c r="S3216" s="246">
        <v>0</v>
      </c>
      <c r="T3216" s="247">
        <f>S3216*H3216</f>
        <v>0</v>
      </c>
      <c r="AR3216" s="248" t="s">
        <v>609</v>
      </c>
      <c r="AT3216" s="248" t="s">
        <v>174</v>
      </c>
      <c r="AU3216" s="248" t="s">
        <v>83</v>
      </c>
      <c r="AY3216" s="17" t="s">
        <v>139</v>
      </c>
      <c r="BE3216" s="249">
        <f>IF(N3216="základní",J3216,0)</f>
        <v>0</v>
      </c>
      <c r="BF3216" s="249">
        <f>IF(N3216="snížená",J3216,0)</f>
        <v>0</v>
      </c>
      <c r="BG3216" s="249">
        <f>IF(N3216="zákl. přenesená",J3216,0)</f>
        <v>0</v>
      </c>
      <c r="BH3216" s="249">
        <f>IF(N3216="sníž. přenesená",J3216,0)</f>
        <v>0</v>
      </c>
      <c r="BI3216" s="249">
        <f>IF(N3216="nulová",J3216,0)</f>
        <v>0</v>
      </c>
      <c r="BJ3216" s="17" t="s">
        <v>81</v>
      </c>
      <c r="BK3216" s="249">
        <f>ROUND(I3216*H3216,2)</f>
        <v>0</v>
      </c>
      <c r="BL3216" s="17" t="s">
        <v>230</v>
      </c>
      <c r="BM3216" s="248" t="s">
        <v>4372</v>
      </c>
    </row>
    <row r="3217" spans="2:51" s="14" customFormat="1" ht="12">
      <c r="B3217" s="289"/>
      <c r="C3217" s="290"/>
      <c r="D3217" s="252" t="s">
        <v>148</v>
      </c>
      <c r="E3217" s="291" t="s">
        <v>1</v>
      </c>
      <c r="F3217" s="292" t="s">
        <v>770</v>
      </c>
      <c r="G3217" s="290"/>
      <c r="H3217" s="291" t="s">
        <v>1</v>
      </c>
      <c r="I3217" s="293"/>
      <c r="J3217" s="290"/>
      <c r="K3217" s="290"/>
      <c r="L3217" s="294"/>
      <c r="M3217" s="295"/>
      <c r="N3217" s="296"/>
      <c r="O3217" s="296"/>
      <c r="P3217" s="296"/>
      <c r="Q3217" s="296"/>
      <c r="R3217" s="296"/>
      <c r="S3217" s="296"/>
      <c r="T3217" s="297"/>
      <c r="AT3217" s="298" t="s">
        <v>148</v>
      </c>
      <c r="AU3217" s="298" t="s">
        <v>83</v>
      </c>
      <c r="AV3217" s="14" t="s">
        <v>81</v>
      </c>
      <c r="AW3217" s="14" t="s">
        <v>30</v>
      </c>
      <c r="AX3217" s="14" t="s">
        <v>73</v>
      </c>
      <c r="AY3217" s="298" t="s">
        <v>139</v>
      </c>
    </row>
    <row r="3218" spans="2:51" s="12" customFormat="1" ht="12">
      <c r="B3218" s="250"/>
      <c r="C3218" s="251"/>
      <c r="D3218" s="252" t="s">
        <v>148</v>
      </c>
      <c r="E3218" s="253" t="s">
        <v>1</v>
      </c>
      <c r="F3218" s="254" t="s">
        <v>4373</v>
      </c>
      <c r="G3218" s="251"/>
      <c r="H3218" s="255">
        <v>0.879</v>
      </c>
      <c r="I3218" s="256"/>
      <c r="J3218" s="251"/>
      <c r="K3218" s="251"/>
      <c r="L3218" s="257"/>
      <c r="M3218" s="258"/>
      <c r="N3218" s="259"/>
      <c r="O3218" s="259"/>
      <c r="P3218" s="259"/>
      <c r="Q3218" s="259"/>
      <c r="R3218" s="259"/>
      <c r="S3218" s="259"/>
      <c r="T3218" s="260"/>
      <c r="AT3218" s="261" t="s">
        <v>148</v>
      </c>
      <c r="AU3218" s="261" t="s">
        <v>83</v>
      </c>
      <c r="AV3218" s="12" t="s">
        <v>83</v>
      </c>
      <c r="AW3218" s="12" t="s">
        <v>30</v>
      </c>
      <c r="AX3218" s="12" t="s">
        <v>73</v>
      </c>
      <c r="AY3218" s="261" t="s">
        <v>139</v>
      </c>
    </row>
    <row r="3219" spans="2:51" s="13" customFormat="1" ht="12">
      <c r="B3219" s="262"/>
      <c r="C3219" s="263"/>
      <c r="D3219" s="252" t="s">
        <v>148</v>
      </c>
      <c r="E3219" s="264" t="s">
        <v>1</v>
      </c>
      <c r="F3219" s="265" t="s">
        <v>150</v>
      </c>
      <c r="G3219" s="263"/>
      <c r="H3219" s="266">
        <v>0.879</v>
      </c>
      <c r="I3219" s="267"/>
      <c r="J3219" s="263"/>
      <c r="K3219" s="263"/>
      <c r="L3219" s="268"/>
      <c r="M3219" s="269"/>
      <c r="N3219" s="270"/>
      <c r="O3219" s="270"/>
      <c r="P3219" s="270"/>
      <c r="Q3219" s="270"/>
      <c r="R3219" s="270"/>
      <c r="S3219" s="270"/>
      <c r="T3219" s="271"/>
      <c r="AT3219" s="272" t="s">
        <v>148</v>
      </c>
      <c r="AU3219" s="272" t="s">
        <v>83</v>
      </c>
      <c r="AV3219" s="13" t="s">
        <v>146</v>
      </c>
      <c r="AW3219" s="13" t="s">
        <v>30</v>
      </c>
      <c r="AX3219" s="13" t="s">
        <v>81</v>
      </c>
      <c r="AY3219" s="272" t="s">
        <v>139</v>
      </c>
    </row>
    <row r="3220" spans="2:65" s="1" customFormat="1" ht="24" customHeight="1">
      <c r="B3220" s="38"/>
      <c r="C3220" s="237" t="s">
        <v>4374</v>
      </c>
      <c r="D3220" s="237" t="s">
        <v>141</v>
      </c>
      <c r="E3220" s="238" t="s">
        <v>4375</v>
      </c>
      <c r="F3220" s="239" t="s">
        <v>4376</v>
      </c>
      <c r="G3220" s="240" t="s">
        <v>144</v>
      </c>
      <c r="H3220" s="241">
        <v>1.749</v>
      </c>
      <c r="I3220" s="242"/>
      <c r="J3220" s="243">
        <f>ROUND(I3220*H3220,2)</f>
        <v>0</v>
      </c>
      <c r="K3220" s="239" t="s">
        <v>145</v>
      </c>
      <c r="L3220" s="43"/>
      <c r="M3220" s="244" t="s">
        <v>1</v>
      </c>
      <c r="N3220" s="245" t="s">
        <v>38</v>
      </c>
      <c r="O3220" s="86"/>
      <c r="P3220" s="246">
        <f>O3220*H3220</f>
        <v>0</v>
      </c>
      <c r="Q3220" s="246">
        <v>0.00281</v>
      </c>
      <c r="R3220" s="246">
        <f>Q3220*H3220</f>
        <v>0.00491469</v>
      </c>
      <c r="S3220" s="246">
        <v>0</v>
      </c>
      <c r="T3220" s="247">
        <f>S3220*H3220</f>
        <v>0</v>
      </c>
      <c r="AR3220" s="248" t="s">
        <v>230</v>
      </c>
      <c r="AT3220" s="248" t="s">
        <v>141</v>
      </c>
      <c r="AU3220" s="248" t="s">
        <v>83</v>
      </c>
      <c r="AY3220" s="17" t="s">
        <v>139</v>
      </c>
      <c r="BE3220" s="249">
        <f>IF(N3220="základní",J3220,0)</f>
        <v>0</v>
      </c>
      <c r="BF3220" s="249">
        <f>IF(N3220="snížená",J3220,0)</f>
        <v>0</v>
      </c>
      <c r="BG3220" s="249">
        <f>IF(N3220="zákl. přenesená",J3220,0)</f>
        <v>0</v>
      </c>
      <c r="BH3220" s="249">
        <f>IF(N3220="sníž. přenesená",J3220,0)</f>
        <v>0</v>
      </c>
      <c r="BI3220" s="249">
        <f>IF(N3220="nulová",J3220,0)</f>
        <v>0</v>
      </c>
      <c r="BJ3220" s="17" t="s">
        <v>81</v>
      </c>
      <c r="BK3220" s="249">
        <f>ROUND(I3220*H3220,2)</f>
        <v>0</v>
      </c>
      <c r="BL3220" s="17" t="s">
        <v>230</v>
      </c>
      <c r="BM3220" s="248" t="s">
        <v>4377</v>
      </c>
    </row>
    <row r="3221" spans="2:51" s="12" customFormat="1" ht="12">
      <c r="B3221" s="250"/>
      <c r="C3221" s="251"/>
      <c r="D3221" s="252" t="s">
        <v>148</v>
      </c>
      <c r="E3221" s="253" t="s">
        <v>1</v>
      </c>
      <c r="F3221" s="254" t="s">
        <v>4378</v>
      </c>
      <c r="G3221" s="251"/>
      <c r="H3221" s="255">
        <v>0.87</v>
      </c>
      <c r="I3221" s="256"/>
      <c r="J3221" s="251"/>
      <c r="K3221" s="251"/>
      <c r="L3221" s="257"/>
      <c r="M3221" s="258"/>
      <c r="N3221" s="259"/>
      <c r="O3221" s="259"/>
      <c r="P3221" s="259"/>
      <c r="Q3221" s="259"/>
      <c r="R3221" s="259"/>
      <c r="S3221" s="259"/>
      <c r="T3221" s="260"/>
      <c r="AT3221" s="261" t="s">
        <v>148</v>
      </c>
      <c r="AU3221" s="261" t="s">
        <v>83</v>
      </c>
      <c r="AV3221" s="12" t="s">
        <v>83</v>
      </c>
      <c r="AW3221" s="12" t="s">
        <v>30</v>
      </c>
      <c r="AX3221" s="12" t="s">
        <v>73</v>
      </c>
      <c r="AY3221" s="261" t="s">
        <v>139</v>
      </c>
    </row>
    <row r="3222" spans="2:51" s="12" customFormat="1" ht="12">
      <c r="B3222" s="250"/>
      <c r="C3222" s="251"/>
      <c r="D3222" s="252" t="s">
        <v>148</v>
      </c>
      <c r="E3222" s="253" t="s">
        <v>1</v>
      </c>
      <c r="F3222" s="254" t="s">
        <v>4379</v>
      </c>
      <c r="G3222" s="251"/>
      <c r="H3222" s="255">
        <v>0.879</v>
      </c>
      <c r="I3222" s="256"/>
      <c r="J3222" s="251"/>
      <c r="K3222" s="251"/>
      <c r="L3222" s="257"/>
      <c r="M3222" s="258"/>
      <c r="N3222" s="259"/>
      <c r="O3222" s="259"/>
      <c r="P3222" s="259"/>
      <c r="Q3222" s="259"/>
      <c r="R3222" s="259"/>
      <c r="S3222" s="259"/>
      <c r="T3222" s="260"/>
      <c r="AT3222" s="261" t="s">
        <v>148</v>
      </c>
      <c r="AU3222" s="261" t="s">
        <v>83</v>
      </c>
      <c r="AV3222" s="12" t="s">
        <v>83</v>
      </c>
      <c r="AW3222" s="12" t="s">
        <v>30</v>
      </c>
      <c r="AX3222" s="12" t="s">
        <v>73</v>
      </c>
      <c r="AY3222" s="261" t="s">
        <v>139</v>
      </c>
    </row>
    <row r="3223" spans="2:51" s="13" customFormat="1" ht="12">
      <c r="B3223" s="262"/>
      <c r="C3223" s="263"/>
      <c r="D3223" s="252" t="s">
        <v>148</v>
      </c>
      <c r="E3223" s="264" t="s">
        <v>1</v>
      </c>
      <c r="F3223" s="265" t="s">
        <v>150</v>
      </c>
      <c r="G3223" s="263"/>
      <c r="H3223" s="266">
        <v>1.749</v>
      </c>
      <c r="I3223" s="267"/>
      <c r="J3223" s="263"/>
      <c r="K3223" s="263"/>
      <c r="L3223" s="268"/>
      <c r="M3223" s="269"/>
      <c r="N3223" s="270"/>
      <c r="O3223" s="270"/>
      <c r="P3223" s="270"/>
      <c r="Q3223" s="270"/>
      <c r="R3223" s="270"/>
      <c r="S3223" s="270"/>
      <c r="T3223" s="271"/>
      <c r="AT3223" s="272" t="s">
        <v>148</v>
      </c>
      <c r="AU3223" s="272" t="s">
        <v>83</v>
      </c>
      <c r="AV3223" s="13" t="s">
        <v>146</v>
      </c>
      <c r="AW3223" s="13" t="s">
        <v>30</v>
      </c>
      <c r="AX3223" s="13" t="s">
        <v>81</v>
      </c>
      <c r="AY3223" s="272" t="s">
        <v>139</v>
      </c>
    </row>
    <row r="3224" spans="2:65" s="1" customFormat="1" ht="24" customHeight="1">
      <c r="B3224" s="38"/>
      <c r="C3224" s="237" t="s">
        <v>4380</v>
      </c>
      <c r="D3224" s="237" t="s">
        <v>141</v>
      </c>
      <c r="E3224" s="238" t="s">
        <v>4381</v>
      </c>
      <c r="F3224" s="239" t="s">
        <v>4382</v>
      </c>
      <c r="G3224" s="240" t="s">
        <v>292</v>
      </c>
      <c r="H3224" s="283"/>
      <c r="I3224" s="242"/>
      <c r="J3224" s="243">
        <f>ROUND(I3224*H3224,2)</f>
        <v>0</v>
      </c>
      <c r="K3224" s="239" t="s">
        <v>145</v>
      </c>
      <c r="L3224" s="43"/>
      <c r="M3224" s="244" t="s">
        <v>1</v>
      </c>
      <c r="N3224" s="245" t="s">
        <v>38</v>
      </c>
      <c r="O3224" s="86"/>
      <c r="P3224" s="246">
        <f>O3224*H3224</f>
        <v>0</v>
      </c>
      <c r="Q3224" s="246">
        <v>0</v>
      </c>
      <c r="R3224" s="246">
        <f>Q3224*H3224</f>
        <v>0</v>
      </c>
      <c r="S3224" s="246">
        <v>0</v>
      </c>
      <c r="T3224" s="247">
        <f>S3224*H3224</f>
        <v>0</v>
      </c>
      <c r="AR3224" s="248" t="s">
        <v>230</v>
      </c>
      <c r="AT3224" s="248" t="s">
        <v>141</v>
      </c>
      <c r="AU3224" s="248" t="s">
        <v>83</v>
      </c>
      <c r="AY3224" s="17" t="s">
        <v>139</v>
      </c>
      <c r="BE3224" s="249">
        <f>IF(N3224="základní",J3224,0)</f>
        <v>0</v>
      </c>
      <c r="BF3224" s="249">
        <f>IF(N3224="snížená",J3224,0)</f>
        <v>0</v>
      </c>
      <c r="BG3224" s="249">
        <f>IF(N3224="zákl. přenesená",J3224,0)</f>
        <v>0</v>
      </c>
      <c r="BH3224" s="249">
        <f>IF(N3224="sníž. přenesená",J3224,0)</f>
        <v>0</v>
      </c>
      <c r="BI3224" s="249">
        <f>IF(N3224="nulová",J3224,0)</f>
        <v>0</v>
      </c>
      <c r="BJ3224" s="17" t="s">
        <v>81</v>
      </c>
      <c r="BK3224" s="249">
        <f>ROUND(I3224*H3224,2)</f>
        <v>0</v>
      </c>
      <c r="BL3224" s="17" t="s">
        <v>230</v>
      </c>
      <c r="BM3224" s="248" t="s">
        <v>4383</v>
      </c>
    </row>
    <row r="3225" spans="2:65" s="1" customFormat="1" ht="24" customHeight="1">
      <c r="B3225" s="38"/>
      <c r="C3225" s="237" t="s">
        <v>4384</v>
      </c>
      <c r="D3225" s="237" t="s">
        <v>141</v>
      </c>
      <c r="E3225" s="238" t="s">
        <v>4385</v>
      </c>
      <c r="F3225" s="239" t="s">
        <v>4386</v>
      </c>
      <c r="G3225" s="240" t="s">
        <v>292</v>
      </c>
      <c r="H3225" s="283"/>
      <c r="I3225" s="242"/>
      <c r="J3225" s="243">
        <f>ROUND(I3225*H3225,2)</f>
        <v>0</v>
      </c>
      <c r="K3225" s="239" t="s">
        <v>145</v>
      </c>
      <c r="L3225" s="43"/>
      <c r="M3225" s="244" t="s">
        <v>1</v>
      </c>
      <c r="N3225" s="245" t="s">
        <v>38</v>
      </c>
      <c r="O3225" s="86"/>
      <c r="P3225" s="246">
        <f>O3225*H3225</f>
        <v>0</v>
      </c>
      <c r="Q3225" s="246">
        <v>0</v>
      </c>
      <c r="R3225" s="246">
        <f>Q3225*H3225</f>
        <v>0</v>
      </c>
      <c r="S3225" s="246">
        <v>0</v>
      </c>
      <c r="T3225" s="247">
        <f>S3225*H3225</f>
        <v>0</v>
      </c>
      <c r="AR3225" s="248" t="s">
        <v>230</v>
      </c>
      <c r="AT3225" s="248" t="s">
        <v>141</v>
      </c>
      <c r="AU3225" s="248" t="s">
        <v>83</v>
      </c>
      <c r="AY3225" s="17" t="s">
        <v>139</v>
      </c>
      <c r="BE3225" s="249">
        <f>IF(N3225="základní",J3225,0)</f>
        <v>0</v>
      </c>
      <c r="BF3225" s="249">
        <f>IF(N3225="snížená",J3225,0)</f>
        <v>0</v>
      </c>
      <c r="BG3225" s="249">
        <f>IF(N3225="zákl. přenesená",J3225,0)</f>
        <v>0</v>
      </c>
      <c r="BH3225" s="249">
        <f>IF(N3225="sníž. přenesená",J3225,0)</f>
        <v>0</v>
      </c>
      <c r="BI3225" s="249">
        <f>IF(N3225="nulová",J3225,0)</f>
        <v>0</v>
      </c>
      <c r="BJ3225" s="17" t="s">
        <v>81</v>
      </c>
      <c r="BK3225" s="249">
        <f>ROUND(I3225*H3225,2)</f>
        <v>0</v>
      </c>
      <c r="BL3225" s="17" t="s">
        <v>230</v>
      </c>
      <c r="BM3225" s="248" t="s">
        <v>4387</v>
      </c>
    </row>
    <row r="3226" spans="2:63" s="11" customFormat="1" ht="22.8" customHeight="1">
      <c r="B3226" s="221"/>
      <c r="C3226" s="222"/>
      <c r="D3226" s="223" t="s">
        <v>72</v>
      </c>
      <c r="E3226" s="235" t="s">
        <v>4388</v>
      </c>
      <c r="F3226" s="235" t="s">
        <v>4389</v>
      </c>
      <c r="G3226" s="222"/>
      <c r="H3226" s="222"/>
      <c r="I3226" s="225"/>
      <c r="J3226" s="236">
        <f>BK3226</f>
        <v>0</v>
      </c>
      <c r="K3226" s="222"/>
      <c r="L3226" s="227"/>
      <c r="M3226" s="228"/>
      <c r="N3226" s="229"/>
      <c r="O3226" s="229"/>
      <c r="P3226" s="230">
        <f>SUM(P3227:P3291)</f>
        <v>0</v>
      </c>
      <c r="Q3226" s="229"/>
      <c r="R3226" s="230">
        <f>SUM(R3227:R3291)</f>
        <v>17.4195512</v>
      </c>
      <c r="S3226" s="229"/>
      <c r="T3226" s="231">
        <f>SUM(T3227:T3291)</f>
        <v>2.591985</v>
      </c>
      <c r="AR3226" s="232" t="s">
        <v>83</v>
      </c>
      <c r="AT3226" s="233" t="s">
        <v>72</v>
      </c>
      <c r="AU3226" s="233" t="s">
        <v>81</v>
      </c>
      <c r="AY3226" s="232" t="s">
        <v>139</v>
      </c>
      <c r="BK3226" s="234">
        <f>SUM(BK3227:BK3291)</f>
        <v>0</v>
      </c>
    </row>
    <row r="3227" spans="2:65" s="1" customFormat="1" ht="24" customHeight="1">
      <c r="B3227" s="38"/>
      <c r="C3227" s="237" t="s">
        <v>4390</v>
      </c>
      <c r="D3227" s="237" t="s">
        <v>141</v>
      </c>
      <c r="E3227" s="238" t="s">
        <v>4391</v>
      </c>
      <c r="F3227" s="239" t="s">
        <v>4392</v>
      </c>
      <c r="G3227" s="240" t="s">
        <v>433</v>
      </c>
      <c r="H3227" s="241">
        <v>9.25</v>
      </c>
      <c r="I3227" s="242"/>
      <c r="J3227" s="243">
        <f>ROUND(I3227*H3227,2)</f>
        <v>0</v>
      </c>
      <c r="K3227" s="239" t="s">
        <v>145</v>
      </c>
      <c r="L3227" s="43"/>
      <c r="M3227" s="244" t="s">
        <v>1</v>
      </c>
      <c r="N3227" s="245" t="s">
        <v>38</v>
      </c>
      <c r="O3227" s="86"/>
      <c r="P3227" s="246">
        <f>O3227*H3227</f>
        <v>0</v>
      </c>
      <c r="Q3227" s="246">
        <v>0.02567</v>
      </c>
      <c r="R3227" s="246">
        <f>Q3227*H3227</f>
        <v>0.23744749999999998</v>
      </c>
      <c r="S3227" s="246">
        <v>0</v>
      </c>
      <c r="T3227" s="247">
        <f>S3227*H3227</f>
        <v>0</v>
      </c>
      <c r="AR3227" s="248" t="s">
        <v>230</v>
      </c>
      <c r="AT3227" s="248" t="s">
        <v>141</v>
      </c>
      <c r="AU3227" s="248" t="s">
        <v>83</v>
      </c>
      <c r="AY3227" s="17" t="s">
        <v>139</v>
      </c>
      <c r="BE3227" s="249">
        <f>IF(N3227="základní",J3227,0)</f>
        <v>0</v>
      </c>
      <c r="BF3227" s="249">
        <f>IF(N3227="snížená",J3227,0)</f>
        <v>0</v>
      </c>
      <c r="BG3227" s="249">
        <f>IF(N3227="zákl. přenesená",J3227,0)</f>
        <v>0</v>
      </c>
      <c r="BH3227" s="249">
        <f>IF(N3227="sníž. přenesená",J3227,0)</f>
        <v>0</v>
      </c>
      <c r="BI3227" s="249">
        <f>IF(N3227="nulová",J3227,0)</f>
        <v>0</v>
      </c>
      <c r="BJ3227" s="17" t="s">
        <v>81</v>
      </c>
      <c r="BK3227" s="249">
        <f>ROUND(I3227*H3227,2)</f>
        <v>0</v>
      </c>
      <c r="BL3227" s="17" t="s">
        <v>230</v>
      </c>
      <c r="BM3227" s="248" t="s">
        <v>4393</v>
      </c>
    </row>
    <row r="3228" spans="2:51" s="12" customFormat="1" ht="12">
      <c r="B3228" s="250"/>
      <c r="C3228" s="251"/>
      <c r="D3228" s="252" t="s">
        <v>148</v>
      </c>
      <c r="E3228" s="253" t="s">
        <v>1</v>
      </c>
      <c r="F3228" s="254" t="s">
        <v>4394</v>
      </c>
      <c r="G3228" s="251"/>
      <c r="H3228" s="255">
        <v>4.5</v>
      </c>
      <c r="I3228" s="256"/>
      <c r="J3228" s="251"/>
      <c r="K3228" s="251"/>
      <c r="L3228" s="257"/>
      <c r="M3228" s="258"/>
      <c r="N3228" s="259"/>
      <c r="O3228" s="259"/>
      <c r="P3228" s="259"/>
      <c r="Q3228" s="259"/>
      <c r="R3228" s="259"/>
      <c r="S3228" s="259"/>
      <c r="T3228" s="260"/>
      <c r="AT3228" s="261" t="s">
        <v>148</v>
      </c>
      <c r="AU3228" s="261" t="s">
        <v>83</v>
      </c>
      <c r="AV3228" s="12" t="s">
        <v>83</v>
      </c>
      <c r="AW3228" s="12" t="s">
        <v>30</v>
      </c>
      <c r="AX3228" s="12" t="s">
        <v>73</v>
      </c>
      <c r="AY3228" s="261" t="s">
        <v>139</v>
      </c>
    </row>
    <row r="3229" spans="2:51" s="12" customFormat="1" ht="12">
      <c r="B3229" s="250"/>
      <c r="C3229" s="251"/>
      <c r="D3229" s="252" t="s">
        <v>148</v>
      </c>
      <c r="E3229" s="253" t="s">
        <v>1</v>
      </c>
      <c r="F3229" s="254" t="s">
        <v>4395</v>
      </c>
      <c r="G3229" s="251"/>
      <c r="H3229" s="255">
        <v>4.75</v>
      </c>
      <c r="I3229" s="256"/>
      <c r="J3229" s="251"/>
      <c r="K3229" s="251"/>
      <c r="L3229" s="257"/>
      <c r="M3229" s="258"/>
      <c r="N3229" s="259"/>
      <c r="O3229" s="259"/>
      <c r="P3229" s="259"/>
      <c r="Q3229" s="259"/>
      <c r="R3229" s="259"/>
      <c r="S3229" s="259"/>
      <c r="T3229" s="260"/>
      <c r="AT3229" s="261" t="s">
        <v>148</v>
      </c>
      <c r="AU3229" s="261" t="s">
        <v>83</v>
      </c>
      <c r="AV3229" s="12" t="s">
        <v>83</v>
      </c>
      <c r="AW3229" s="12" t="s">
        <v>30</v>
      </c>
      <c r="AX3229" s="12" t="s">
        <v>73</v>
      </c>
      <c r="AY3229" s="261" t="s">
        <v>139</v>
      </c>
    </row>
    <row r="3230" spans="2:51" s="13" customFormat="1" ht="12">
      <c r="B3230" s="262"/>
      <c r="C3230" s="263"/>
      <c r="D3230" s="252" t="s">
        <v>148</v>
      </c>
      <c r="E3230" s="264" t="s">
        <v>1</v>
      </c>
      <c r="F3230" s="265" t="s">
        <v>150</v>
      </c>
      <c r="G3230" s="263"/>
      <c r="H3230" s="266">
        <v>9.25</v>
      </c>
      <c r="I3230" s="267"/>
      <c r="J3230" s="263"/>
      <c r="K3230" s="263"/>
      <c r="L3230" s="268"/>
      <c r="M3230" s="269"/>
      <c r="N3230" s="270"/>
      <c r="O3230" s="270"/>
      <c r="P3230" s="270"/>
      <c r="Q3230" s="270"/>
      <c r="R3230" s="270"/>
      <c r="S3230" s="270"/>
      <c r="T3230" s="271"/>
      <c r="AT3230" s="272" t="s">
        <v>148</v>
      </c>
      <c r="AU3230" s="272" t="s">
        <v>83</v>
      </c>
      <c r="AV3230" s="13" t="s">
        <v>146</v>
      </c>
      <c r="AW3230" s="13" t="s">
        <v>30</v>
      </c>
      <c r="AX3230" s="13" t="s">
        <v>81</v>
      </c>
      <c r="AY3230" s="272" t="s">
        <v>139</v>
      </c>
    </row>
    <row r="3231" spans="2:65" s="1" customFormat="1" ht="24" customHeight="1">
      <c r="B3231" s="38"/>
      <c r="C3231" s="237" t="s">
        <v>4396</v>
      </c>
      <c r="D3231" s="237" t="s">
        <v>141</v>
      </c>
      <c r="E3231" s="238" t="s">
        <v>4397</v>
      </c>
      <c r="F3231" s="239" t="s">
        <v>4398</v>
      </c>
      <c r="G3231" s="240" t="s">
        <v>433</v>
      </c>
      <c r="H3231" s="241">
        <v>23.5</v>
      </c>
      <c r="I3231" s="242"/>
      <c r="J3231" s="243">
        <f>ROUND(I3231*H3231,2)</f>
        <v>0</v>
      </c>
      <c r="K3231" s="239" t="s">
        <v>1</v>
      </c>
      <c r="L3231" s="43"/>
      <c r="M3231" s="244" t="s">
        <v>1</v>
      </c>
      <c r="N3231" s="245" t="s">
        <v>38</v>
      </c>
      <c r="O3231" s="86"/>
      <c r="P3231" s="246">
        <f>O3231*H3231</f>
        <v>0</v>
      </c>
      <c r="Q3231" s="246">
        <v>0.0275</v>
      </c>
      <c r="R3231" s="246">
        <f>Q3231*H3231</f>
        <v>0.64625</v>
      </c>
      <c r="S3231" s="246">
        <v>0</v>
      </c>
      <c r="T3231" s="247">
        <f>S3231*H3231</f>
        <v>0</v>
      </c>
      <c r="AR3231" s="248" t="s">
        <v>230</v>
      </c>
      <c r="AT3231" s="248" t="s">
        <v>141</v>
      </c>
      <c r="AU3231" s="248" t="s">
        <v>83</v>
      </c>
      <c r="AY3231" s="17" t="s">
        <v>139</v>
      </c>
      <c r="BE3231" s="249">
        <f>IF(N3231="základní",J3231,0)</f>
        <v>0</v>
      </c>
      <c r="BF3231" s="249">
        <f>IF(N3231="snížená",J3231,0)</f>
        <v>0</v>
      </c>
      <c r="BG3231" s="249">
        <f>IF(N3231="zákl. přenesená",J3231,0)</f>
        <v>0</v>
      </c>
      <c r="BH3231" s="249">
        <f>IF(N3231="sníž. přenesená",J3231,0)</f>
        <v>0</v>
      </c>
      <c r="BI3231" s="249">
        <f>IF(N3231="nulová",J3231,0)</f>
        <v>0</v>
      </c>
      <c r="BJ3231" s="17" t="s">
        <v>81</v>
      </c>
      <c r="BK3231" s="249">
        <f>ROUND(I3231*H3231,2)</f>
        <v>0</v>
      </c>
      <c r="BL3231" s="17" t="s">
        <v>230</v>
      </c>
      <c r="BM3231" s="248" t="s">
        <v>4399</v>
      </c>
    </row>
    <row r="3232" spans="2:51" s="12" customFormat="1" ht="12">
      <c r="B3232" s="250"/>
      <c r="C3232" s="251"/>
      <c r="D3232" s="252" t="s">
        <v>148</v>
      </c>
      <c r="E3232" s="253" t="s">
        <v>1</v>
      </c>
      <c r="F3232" s="254" t="s">
        <v>4400</v>
      </c>
      <c r="G3232" s="251"/>
      <c r="H3232" s="255">
        <v>23.5</v>
      </c>
      <c r="I3232" s="256"/>
      <c r="J3232" s="251"/>
      <c r="K3232" s="251"/>
      <c r="L3232" s="257"/>
      <c r="M3232" s="258"/>
      <c r="N3232" s="259"/>
      <c r="O3232" s="259"/>
      <c r="P3232" s="259"/>
      <c r="Q3232" s="259"/>
      <c r="R3232" s="259"/>
      <c r="S3232" s="259"/>
      <c r="T3232" s="260"/>
      <c r="AT3232" s="261" t="s">
        <v>148</v>
      </c>
      <c r="AU3232" s="261" t="s">
        <v>83</v>
      </c>
      <c r="AV3232" s="12" t="s">
        <v>83</v>
      </c>
      <c r="AW3232" s="12" t="s">
        <v>30</v>
      </c>
      <c r="AX3232" s="12" t="s">
        <v>73</v>
      </c>
      <c r="AY3232" s="261" t="s">
        <v>139</v>
      </c>
    </row>
    <row r="3233" spans="2:51" s="13" customFormat="1" ht="12">
      <c r="B3233" s="262"/>
      <c r="C3233" s="263"/>
      <c r="D3233" s="252" t="s">
        <v>148</v>
      </c>
      <c r="E3233" s="264" t="s">
        <v>1</v>
      </c>
      <c r="F3233" s="265" t="s">
        <v>150</v>
      </c>
      <c r="G3233" s="263"/>
      <c r="H3233" s="266">
        <v>23.5</v>
      </c>
      <c r="I3233" s="267"/>
      <c r="J3233" s="263"/>
      <c r="K3233" s="263"/>
      <c r="L3233" s="268"/>
      <c r="M3233" s="269"/>
      <c r="N3233" s="270"/>
      <c r="O3233" s="270"/>
      <c r="P3233" s="270"/>
      <c r="Q3233" s="270"/>
      <c r="R3233" s="270"/>
      <c r="S3233" s="270"/>
      <c r="T3233" s="271"/>
      <c r="AT3233" s="272" t="s">
        <v>148</v>
      </c>
      <c r="AU3233" s="272" t="s">
        <v>83</v>
      </c>
      <c r="AV3233" s="13" t="s">
        <v>146</v>
      </c>
      <c r="AW3233" s="13" t="s">
        <v>30</v>
      </c>
      <c r="AX3233" s="13" t="s">
        <v>81</v>
      </c>
      <c r="AY3233" s="272" t="s">
        <v>139</v>
      </c>
    </row>
    <row r="3234" spans="2:65" s="1" customFormat="1" ht="24" customHeight="1">
      <c r="B3234" s="38"/>
      <c r="C3234" s="237" t="s">
        <v>4401</v>
      </c>
      <c r="D3234" s="237" t="s">
        <v>141</v>
      </c>
      <c r="E3234" s="238" t="s">
        <v>4402</v>
      </c>
      <c r="F3234" s="239" t="s">
        <v>4403</v>
      </c>
      <c r="G3234" s="240" t="s">
        <v>433</v>
      </c>
      <c r="H3234" s="241">
        <v>8.5</v>
      </c>
      <c r="I3234" s="242"/>
      <c r="J3234" s="243">
        <f>ROUND(I3234*H3234,2)</f>
        <v>0</v>
      </c>
      <c r="K3234" s="239" t="s">
        <v>145</v>
      </c>
      <c r="L3234" s="43"/>
      <c r="M3234" s="244" t="s">
        <v>1</v>
      </c>
      <c r="N3234" s="245" t="s">
        <v>38</v>
      </c>
      <c r="O3234" s="86"/>
      <c r="P3234" s="246">
        <f>O3234*H3234</f>
        <v>0</v>
      </c>
      <c r="Q3234" s="246">
        <v>0.01236</v>
      </c>
      <c r="R3234" s="246">
        <f>Q3234*H3234</f>
        <v>0.10506</v>
      </c>
      <c r="S3234" s="246">
        <v>0</v>
      </c>
      <c r="T3234" s="247">
        <f>S3234*H3234</f>
        <v>0</v>
      </c>
      <c r="AR3234" s="248" t="s">
        <v>230</v>
      </c>
      <c r="AT3234" s="248" t="s">
        <v>141</v>
      </c>
      <c r="AU3234" s="248" t="s">
        <v>83</v>
      </c>
      <c r="AY3234" s="17" t="s">
        <v>139</v>
      </c>
      <c r="BE3234" s="249">
        <f>IF(N3234="základní",J3234,0)</f>
        <v>0</v>
      </c>
      <c r="BF3234" s="249">
        <f>IF(N3234="snížená",J3234,0)</f>
        <v>0</v>
      </c>
      <c r="BG3234" s="249">
        <f>IF(N3234="zákl. přenesená",J3234,0)</f>
        <v>0</v>
      </c>
      <c r="BH3234" s="249">
        <f>IF(N3234="sníž. přenesená",J3234,0)</f>
        <v>0</v>
      </c>
      <c r="BI3234" s="249">
        <f>IF(N3234="nulová",J3234,0)</f>
        <v>0</v>
      </c>
      <c r="BJ3234" s="17" t="s">
        <v>81</v>
      </c>
      <c r="BK3234" s="249">
        <f>ROUND(I3234*H3234,2)</f>
        <v>0</v>
      </c>
      <c r="BL3234" s="17" t="s">
        <v>230</v>
      </c>
      <c r="BM3234" s="248" t="s">
        <v>4404</v>
      </c>
    </row>
    <row r="3235" spans="2:51" s="12" customFormat="1" ht="12">
      <c r="B3235" s="250"/>
      <c r="C3235" s="251"/>
      <c r="D3235" s="252" t="s">
        <v>148</v>
      </c>
      <c r="E3235" s="253" t="s">
        <v>1</v>
      </c>
      <c r="F3235" s="254" t="s">
        <v>4405</v>
      </c>
      <c r="G3235" s="251"/>
      <c r="H3235" s="255">
        <v>8.5</v>
      </c>
      <c r="I3235" s="256"/>
      <c r="J3235" s="251"/>
      <c r="K3235" s="251"/>
      <c r="L3235" s="257"/>
      <c r="M3235" s="258"/>
      <c r="N3235" s="259"/>
      <c r="O3235" s="259"/>
      <c r="P3235" s="259"/>
      <c r="Q3235" s="259"/>
      <c r="R3235" s="259"/>
      <c r="S3235" s="259"/>
      <c r="T3235" s="260"/>
      <c r="AT3235" s="261" t="s">
        <v>148</v>
      </c>
      <c r="AU3235" s="261" t="s">
        <v>83</v>
      </c>
      <c r="AV3235" s="12" t="s">
        <v>83</v>
      </c>
      <c r="AW3235" s="12" t="s">
        <v>30</v>
      </c>
      <c r="AX3235" s="12" t="s">
        <v>73</v>
      </c>
      <c r="AY3235" s="261" t="s">
        <v>139</v>
      </c>
    </row>
    <row r="3236" spans="2:51" s="13" customFormat="1" ht="12">
      <c r="B3236" s="262"/>
      <c r="C3236" s="263"/>
      <c r="D3236" s="252" t="s">
        <v>148</v>
      </c>
      <c r="E3236" s="264" t="s">
        <v>1</v>
      </c>
      <c r="F3236" s="265" t="s">
        <v>150</v>
      </c>
      <c r="G3236" s="263"/>
      <c r="H3236" s="266">
        <v>8.5</v>
      </c>
      <c r="I3236" s="267"/>
      <c r="J3236" s="263"/>
      <c r="K3236" s="263"/>
      <c r="L3236" s="268"/>
      <c r="M3236" s="269"/>
      <c r="N3236" s="270"/>
      <c r="O3236" s="270"/>
      <c r="P3236" s="270"/>
      <c r="Q3236" s="270"/>
      <c r="R3236" s="270"/>
      <c r="S3236" s="270"/>
      <c r="T3236" s="271"/>
      <c r="AT3236" s="272" t="s">
        <v>148</v>
      </c>
      <c r="AU3236" s="272" t="s">
        <v>83</v>
      </c>
      <c r="AV3236" s="13" t="s">
        <v>146</v>
      </c>
      <c r="AW3236" s="13" t="s">
        <v>30</v>
      </c>
      <c r="AX3236" s="13" t="s">
        <v>81</v>
      </c>
      <c r="AY3236" s="272" t="s">
        <v>139</v>
      </c>
    </row>
    <row r="3237" spans="2:65" s="1" customFormat="1" ht="24" customHeight="1">
      <c r="B3237" s="38"/>
      <c r="C3237" s="237" t="s">
        <v>4406</v>
      </c>
      <c r="D3237" s="237" t="s">
        <v>141</v>
      </c>
      <c r="E3237" s="238" t="s">
        <v>4407</v>
      </c>
      <c r="F3237" s="239" t="s">
        <v>4408</v>
      </c>
      <c r="G3237" s="240" t="s">
        <v>433</v>
      </c>
      <c r="H3237" s="241">
        <v>11.25</v>
      </c>
      <c r="I3237" s="242"/>
      <c r="J3237" s="243">
        <f>ROUND(I3237*H3237,2)</f>
        <v>0</v>
      </c>
      <c r="K3237" s="239" t="s">
        <v>145</v>
      </c>
      <c r="L3237" s="43"/>
      <c r="M3237" s="244" t="s">
        <v>1</v>
      </c>
      <c r="N3237" s="245" t="s">
        <v>38</v>
      </c>
      <c r="O3237" s="86"/>
      <c r="P3237" s="246">
        <f>O3237*H3237</f>
        <v>0</v>
      </c>
      <c r="Q3237" s="246">
        <v>0.01573</v>
      </c>
      <c r="R3237" s="246">
        <f>Q3237*H3237</f>
        <v>0.17696250000000002</v>
      </c>
      <c r="S3237" s="246">
        <v>0</v>
      </c>
      <c r="T3237" s="247">
        <f>S3237*H3237</f>
        <v>0</v>
      </c>
      <c r="AR3237" s="248" t="s">
        <v>230</v>
      </c>
      <c r="AT3237" s="248" t="s">
        <v>141</v>
      </c>
      <c r="AU3237" s="248" t="s">
        <v>83</v>
      </c>
      <c r="AY3237" s="17" t="s">
        <v>139</v>
      </c>
      <c r="BE3237" s="249">
        <f>IF(N3237="základní",J3237,0)</f>
        <v>0</v>
      </c>
      <c r="BF3237" s="249">
        <f>IF(N3237="snížená",J3237,0)</f>
        <v>0</v>
      </c>
      <c r="BG3237" s="249">
        <f>IF(N3237="zákl. přenesená",J3237,0)</f>
        <v>0</v>
      </c>
      <c r="BH3237" s="249">
        <f>IF(N3237="sníž. přenesená",J3237,0)</f>
        <v>0</v>
      </c>
      <c r="BI3237" s="249">
        <f>IF(N3237="nulová",J3237,0)</f>
        <v>0</v>
      </c>
      <c r="BJ3237" s="17" t="s">
        <v>81</v>
      </c>
      <c r="BK3237" s="249">
        <f>ROUND(I3237*H3237,2)</f>
        <v>0</v>
      </c>
      <c r="BL3237" s="17" t="s">
        <v>230</v>
      </c>
      <c r="BM3237" s="248" t="s">
        <v>4409</v>
      </c>
    </row>
    <row r="3238" spans="2:51" s="12" customFormat="1" ht="12">
      <c r="B3238" s="250"/>
      <c r="C3238" s="251"/>
      <c r="D3238" s="252" t="s">
        <v>148</v>
      </c>
      <c r="E3238" s="253" t="s">
        <v>1</v>
      </c>
      <c r="F3238" s="254" t="s">
        <v>4410</v>
      </c>
      <c r="G3238" s="251"/>
      <c r="H3238" s="255">
        <v>11.25</v>
      </c>
      <c r="I3238" s="256"/>
      <c r="J3238" s="251"/>
      <c r="K3238" s="251"/>
      <c r="L3238" s="257"/>
      <c r="M3238" s="258"/>
      <c r="N3238" s="259"/>
      <c r="O3238" s="259"/>
      <c r="P3238" s="259"/>
      <c r="Q3238" s="259"/>
      <c r="R3238" s="259"/>
      <c r="S3238" s="259"/>
      <c r="T3238" s="260"/>
      <c r="AT3238" s="261" t="s">
        <v>148</v>
      </c>
      <c r="AU3238" s="261" t="s">
        <v>83</v>
      </c>
      <c r="AV3238" s="12" t="s">
        <v>83</v>
      </c>
      <c r="AW3238" s="12" t="s">
        <v>30</v>
      </c>
      <c r="AX3238" s="12" t="s">
        <v>73</v>
      </c>
      <c r="AY3238" s="261" t="s">
        <v>139</v>
      </c>
    </row>
    <row r="3239" spans="2:51" s="13" customFormat="1" ht="12">
      <c r="B3239" s="262"/>
      <c r="C3239" s="263"/>
      <c r="D3239" s="252" t="s">
        <v>148</v>
      </c>
      <c r="E3239" s="264" t="s">
        <v>1</v>
      </c>
      <c r="F3239" s="265" t="s">
        <v>150</v>
      </c>
      <c r="G3239" s="263"/>
      <c r="H3239" s="266">
        <v>11.25</v>
      </c>
      <c r="I3239" s="267"/>
      <c r="J3239" s="263"/>
      <c r="K3239" s="263"/>
      <c r="L3239" s="268"/>
      <c r="M3239" s="269"/>
      <c r="N3239" s="270"/>
      <c r="O3239" s="270"/>
      <c r="P3239" s="270"/>
      <c r="Q3239" s="270"/>
      <c r="R3239" s="270"/>
      <c r="S3239" s="270"/>
      <c r="T3239" s="271"/>
      <c r="AT3239" s="272" t="s">
        <v>148</v>
      </c>
      <c r="AU3239" s="272" t="s">
        <v>83</v>
      </c>
      <c r="AV3239" s="13" t="s">
        <v>146</v>
      </c>
      <c r="AW3239" s="13" t="s">
        <v>30</v>
      </c>
      <c r="AX3239" s="13" t="s">
        <v>81</v>
      </c>
      <c r="AY3239" s="272" t="s">
        <v>139</v>
      </c>
    </row>
    <row r="3240" spans="2:65" s="1" customFormat="1" ht="48" customHeight="1">
      <c r="B3240" s="38"/>
      <c r="C3240" s="237" t="s">
        <v>4411</v>
      </c>
      <c r="D3240" s="237" t="s">
        <v>141</v>
      </c>
      <c r="E3240" s="238" t="s">
        <v>4412</v>
      </c>
      <c r="F3240" s="239" t="s">
        <v>4413</v>
      </c>
      <c r="G3240" s="240" t="s">
        <v>433</v>
      </c>
      <c r="H3240" s="241">
        <v>12.03</v>
      </c>
      <c r="I3240" s="242"/>
      <c r="J3240" s="243">
        <f>ROUND(I3240*H3240,2)</f>
        <v>0</v>
      </c>
      <c r="K3240" s="239" t="s">
        <v>145</v>
      </c>
      <c r="L3240" s="43"/>
      <c r="M3240" s="244" t="s">
        <v>1</v>
      </c>
      <c r="N3240" s="245" t="s">
        <v>38</v>
      </c>
      <c r="O3240" s="86"/>
      <c r="P3240" s="246">
        <f>O3240*H3240</f>
        <v>0</v>
      </c>
      <c r="Q3240" s="246">
        <v>0.01694</v>
      </c>
      <c r="R3240" s="246">
        <f>Q3240*H3240</f>
        <v>0.2037882</v>
      </c>
      <c r="S3240" s="246">
        <v>0</v>
      </c>
      <c r="T3240" s="247">
        <f>S3240*H3240</f>
        <v>0</v>
      </c>
      <c r="AR3240" s="248" t="s">
        <v>230</v>
      </c>
      <c r="AT3240" s="248" t="s">
        <v>141</v>
      </c>
      <c r="AU3240" s="248" t="s">
        <v>83</v>
      </c>
      <c r="AY3240" s="17" t="s">
        <v>139</v>
      </c>
      <c r="BE3240" s="249">
        <f>IF(N3240="základní",J3240,0)</f>
        <v>0</v>
      </c>
      <c r="BF3240" s="249">
        <f>IF(N3240="snížená",J3240,0)</f>
        <v>0</v>
      </c>
      <c r="BG3240" s="249">
        <f>IF(N3240="zákl. přenesená",J3240,0)</f>
        <v>0</v>
      </c>
      <c r="BH3240" s="249">
        <f>IF(N3240="sníž. přenesená",J3240,0)</f>
        <v>0</v>
      </c>
      <c r="BI3240" s="249">
        <f>IF(N3240="nulová",J3240,0)</f>
        <v>0</v>
      </c>
      <c r="BJ3240" s="17" t="s">
        <v>81</v>
      </c>
      <c r="BK3240" s="249">
        <f>ROUND(I3240*H3240,2)</f>
        <v>0</v>
      </c>
      <c r="BL3240" s="17" t="s">
        <v>230</v>
      </c>
      <c r="BM3240" s="248" t="s">
        <v>4414</v>
      </c>
    </row>
    <row r="3241" spans="2:51" s="12" customFormat="1" ht="12">
      <c r="B3241" s="250"/>
      <c r="C3241" s="251"/>
      <c r="D3241" s="252" t="s">
        <v>148</v>
      </c>
      <c r="E3241" s="253" t="s">
        <v>1</v>
      </c>
      <c r="F3241" s="254" t="s">
        <v>4415</v>
      </c>
      <c r="G3241" s="251"/>
      <c r="H3241" s="255">
        <v>12.03</v>
      </c>
      <c r="I3241" s="256"/>
      <c r="J3241" s="251"/>
      <c r="K3241" s="251"/>
      <c r="L3241" s="257"/>
      <c r="M3241" s="258"/>
      <c r="N3241" s="259"/>
      <c r="O3241" s="259"/>
      <c r="P3241" s="259"/>
      <c r="Q3241" s="259"/>
      <c r="R3241" s="259"/>
      <c r="S3241" s="259"/>
      <c r="T3241" s="260"/>
      <c r="AT3241" s="261" t="s">
        <v>148</v>
      </c>
      <c r="AU3241" s="261" t="s">
        <v>83</v>
      </c>
      <c r="AV3241" s="12" t="s">
        <v>83</v>
      </c>
      <c r="AW3241" s="12" t="s">
        <v>30</v>
      </c>
      <c r="AX3241" s="12" t="s">
        <v>73</v>
      </c>
      <c r="AY3241" s="261" t="s">
        <v>139</v>
      </c>
    </row>
    <row r="3242" spans="2:51" s="13" customFormat="1" ht="12">
      <c r="B3242" s="262"/>
      <c r="C3242" s="263"/>
      <c r="D3242" s="252" t="s">
        <v>148</v>
      </c>
      <c r="E3242" s="264" t="s">
        <v>1</v>
      </c>
      <c r="F3242" s="265" t="s">
        <v>150</v>
      </c>
      <c r="G3242" s="263"/>
      <c r="H3242" s="266">
        <v>12.03</v>
      </c>
      <c r="I3242" s="267"/>
      <c r="J3242" s="263"/>
      <c r="K3242" s="263"/>
      <c r="L3242" s="268"/>
      <c r="M3242" s="269"/>
      <c r="N3242" s="270"/>
      <c r="O3242" s="270"/>
      <c r="P3242" s="270"/>
      <c r="Q3242" s="270"/>
      <c r="R3242" s="270"/>
      <c r="S3242" s="270"/>
      <c r="T3242" s="271"/>
      <c r="AT3242" s="272" t="s">
        <v>148</v>
      </c>
      <c r="AU3242" s="272" t="s">
        <v>83</v>
      </c>
      <c r="AV3242" s="13" t="s">
        <v>146</v>
      </c>
      <c r="AW3242" s="13" t="s">
        <v>30</v>
      </c>
      <c r="AX3242" s="13" t="s">
        <v>81</v>
      </c>
      <c r="AY3242" s="272" t="s">
        <v>139</v>
      </c>
    </row>
    <row r="3243" spans="2:65" s="1" customFormat="1" ht="24" customHeight="1">
      <c r="B3243" s="38"/>
      <c r="C3243" s="237" t="s">
        <v>4416</v>
      </c>
      <c r="D3243" s="237" t="s">
        <v>141</v>
      </c>
      <c r="E3243" s="238" t="s">
        <v>4417</v>
      </c>
      <c r="F3243" s="239" t="s">
        <v>4418</v>
      </c>
      <c r="G3243" s="240" t="s">
        <v>433</v>
      </c>
      <c r="H3243" s="241">
        <v>150.26</v>
      </c>
      <c r="I3243" s="242"/>
      <c r="J3243" s="243">
        <f>ROUND(I3243*H3243,2)</f>
        <v>0</v>
      </c>
      <c r="K3243" s="239" t="s">
        <v>145</v>
      </c>
      <c r="L3243" s="43"/>
      <c r="M3243" s="244" t="s">
        <v>1</v>
      </c>
      <c r="N3243" s="245" t="s">
        <v>38</v>
      </c>
      <c r="O3243" s="86"/>
      <c r="P3243" s="246">
        <f>O3243*H3243</f>
        <v>0</v>
      </c>
      <c r="Q3243" s="246">
        <v>0</v>
      </c>
      <c r="R3243" s="246">
        <f>Q3243*H3243</f>
        <v>0</v>
      </c>
      <c r="S3243" s="246">
        <v>0.01725</v>
      </c>
      <c r="T3243" s="247">
        <f>S3243*H3243</f>
        <v>2.591985</v>
      </c>
      <c r="AR3243" s="248" t="s">
        <v>230</v>
      </c>
      <c r="AT3243" s="248" t="s">
        <v>141</v>
      </c>
      <c r="AU3243" s="248" t="s">
        <v>83</v>
      </c>
      <c r="AY3243" s="17" t="s">
        <v>139</v>
      </c>
      <c r="BE3243" s="249">
        <f>IF(N3243="základní",J3243,0)</f>
        <v>0</v>
      </c>
      <c r="BF3243" s="249">
        <f>IF(N3243="snížená",J3243,0)</f>
        <v>0</v>
      </c>
      <c r="BG3243" s="249">
        <f>IF(N3243="zákl. přenesená",J3243,0)</f>
        <v>0</v>
      </c>
      <c r="BH3243" s="249">
        <f>IF(N3243="sníž. přenesená",J3243,0)</f>
        <v>0</v>
      </c>
      <c r="BI3243" s="249">
        <f>IF(N3243="nulová",J3243,0)</f>
        <v>0</v>
      </c>
      <c r="BJ3243" s="17" t="s">
        <v>81</v>
      </c>
      <c r="BK3243" s="249">
        <f>ROUND(I3243*H3243,2)</f>
        <v>0</v>
      </c>
      <c r="BL3243" s="17" t="s">
        <v>230</v>
      </c>
      <c r="BM3243" s="248" t="s">
        <v>4419</v>
      </c>
    </row>
    <row r="3244" spans="2:51" s="14" customFormat="1" ht="12">
      <c r="B3244" s="289"/>
      <c r="C3244" s="290"/>
      <c r="D3244" s="252" t="s">
        <v>148</v>
      </c>
      <c r="E3244" s="291" t="s">
        <v>1</v>
      </c>
      <c r="F3244" s="292" t="s">
        <v>1645</v>
      </c>
      <c r="G3244" s="290"/>
      <c r="H3244" s="291" t="s">
        <v>1</v>
      </c>
      <c r="I3244" s="293"/>
      <c r="J3244" s="290"/>
      <c r="K3244" s="290"/>
      <c r="L3244" s="294"/>
      <c r="M3244" s="295"/>
      <c r="N3244" s="296"/>
      <c r="O3244" s="296"/>
      <c r="P3244" s="296"/>
      <c r="Q3244" s="296"/>
      <c r="R3244" s="296"/>
      <c r="S3244" s="296"/>
      <c r="T3244" s="297"/>
      <c r="AT3244" s="298" t="s">
        <v>148</v>
      </c>
      <c r="AU3244" s="298" t="s">
        <v>83</v>
      </c>
      <c r="AV3244" s="14" t="s">
        <v>81</v>
      </c>
      <c r="AW3244" s="14" t="s">
        <v>30</v>
      </c>
      <c r="AX3244" s="14" t="s">
        <v>73</v>
      </c>
      <c r="AY3244" s="298" t="s">
        <v>139</v>
      </c>
    </row>
    <row r="3245" spans="2:51" s="12" customFormat="1" ht="12">
      <c r="B3245" s="250"/>
      <c r="C3245" s="251"/>
      <c r="D3245" s="252" t="s">
        <v>148</v>
      </c>
      <c r="E3245" s="253" t="s">
        <v>1</v>
      </c>
      <c r="F3245" s="254" t="s">
        <v>4420</v>
      </c>
      <c r="G3245" s="251"/>
      <c r="H3245" s="255">
        <v>150.26</v>
      </c>
      <c r="I3245" s="256"/>
      <c r="J3245" s="251"/>
      <c r="K3245" s="251"/>
      <c r="L3245" s="257"/>
      <c r="M3245" s="258"/>
      <c r="N3245" s="259"/>
      <c r="O3245" s="259"/>
      <c r="P3245" s="259"/>
      <c r="Q3245" s="259"/>
      <c r="R3245" s="259"/>
      <c r="S3245" s="259"/>
      <c r="T3245" s="260"/>
      <c r="AT3245" s="261" t="s">
        <v>148</v>
      </c>
      <c r="AU3245" s="261" t="s">
        <v>83</v>
      </c>
      <c r="AV3245" s="12" t="s">
        <v>83</v>
      </c>
      <c r="AW3245" s="12" t="s">
        <v>30</v>
      </c>
      <c r="AX3245" s="12" t="s">
        <v>73</v>
      </c>
      <c r="AY3245" s="261" t="s">
        <v>139</v>
      </c>
    </row>
    <row r="3246" spans="2:51" s="13" customFormat="1" ht="12">
      <c r="B3246" s="262"/>
      <c r="C3246" s="263"/>
      <c r="D3246" s="252" t="s">
        <v>148</v>
      </c>
      <c r="E3246" s="264" t="s">
        <v>1</v>
      </c>
      <c r="F3246" s="265" t="s">
        <v>150</v>
      </c>
      <c r="G3246" s="263"/>
      <c r="H3246" s="266">
        <v>150.26</v>
      </c>
      <c r="I3246" s="267"/>
      <c r="J3246" s="263"/>
      <c r="K3246" s="263"/>
      <c r="L3246" s="268"/>
      <c r="M3246" s="269"/>
      <c r="N3246" s="270"/>
      <c r="O3246" s="270"/>
      <c r="P3246" s="270"/>
      <c r="Q3246" s="270"/>
      <c r="R3246" s="270"/>
      <c r="S3246" s="270"/>
      <c r="T3246" s="271"/>
      <c r="AT3246" s="272" t="s">
        <v>148</v>
      </c>
      <c r="AU3246" s="272" t="s">
        <v>83</v>
      </c>
      <c r="AV3246" s="13" t="s">
        <v>146</v>
      </c>
      <c r="AW3246" s="13" t="s">
        <v>30</v>
      </c>
      <c r="AX3246" s="13" t="s">
        <v>81</v>
      </c>
      <c r="AY3246" s="272" t="s">
        <v>139</v>
      </c>
    </row>
    <row r="3247" spans="2:65" s="1" customFormat="1" ht="24" customHeight="1">
      <c r="B3247" s="38"/>
      <c r="C3247" s="237" t="s">
        <v>4421</v>
      </c>
      <c r="D3247" s="237" t="s">
        <v>141</v>
      </c>
      <c r="E3247" s="238" t="s">
        <v>4422</v>
      </c>
      <c r="F3247" s="239" t="s">
        <v>4423</v>
      </c>
      <c r="G3247" s="240" t="s">
        <v>433</v>
      </c>
      <c r="H3247" s="241">
        <v>760.37</v>
      </c>
      <c r="I3247" s="242"/>
      <c r="J3247" s="243">
        <f>ROUND(I3247*H3247,2)</f>
        <v>0</v>
      </c>
      <c r="K3247" s="239" t="s">
        <v>1147</v>
      </c>
      <c r="L3247" s="43"/>
      <c r="M3247" s="244" t="s">
        <v>1</v>
      </c>
      <c r="N3247" s="245" t="s">
        <v>38</v>
      </c>
      <c r="O3247" s="86"/>
      <c r="P3247" s="246">
        <f>O3247*H3247</f>
        <v>0</v>
      </c>
      <c r="Q3247" s="246">
        <v>0.0101</v>
      </c>
      <c r="R3247" s="246">
        <f>Q3247*H3247</f>
        <v>7.679736999999999</v>
      </c>
      <c r="S3247" s="246">
        <v>0</v>
      </c>
      <c r="T3247" s="247">
        <f>S3247*H3247</f>
        <v>0</v>
      </c>
      <c r="AR3247" s="248" t="s">
        <v>230</v>
      </c>
      <c r="AT3247" s="248" t="s">
        <v>141</v>
      </c>
      <c r="AU3247" s="248" t="s">
        <v>83</v>
      </c>
      <c r="AY3247" s="17" t="s">
        <v>139</v>
      </c>
      <c r="BE3247" s="249">
        <f>IF(N3247="základní",J3247,0)</f>
        <v>0</v>
      </c>
      <c r="BF3247" s="249">
        <f>IF(N3247="snížená",J3247,0)</f>
        <v>0</v>
      </c>
      <c r="BG3247" s="249">
        <f>IF(N3247="zákl. přenesená",J3247,0)</f>
        <v>0</v>
      </c>
      <c r="BH3247" s="249">
        <f>IF(N3247="sníž. přenesená",J3247,0)</f>
        <v>0</v>
      </c>
      <c r="BI3247" s="249">
        <f>IF(N3247="nulová",J3247,0)</f>
        <v>0</v>
      </c>
      <c r="BJ3247" s="17" t="s">
        <v>81</v>
      </c>
      <c r="BK3247" s="249">
        <f>ROUND(I3247*H3247,2)</f>
        <v>0</v>
      </c>
      <c r="BL3247" s="17" t="s">
        <v>230</v>
      </c>
      <c r="BM3247" s="248" t="s">
        <v>4424</v>
      </c>
    </row>
    <row r="3248" spans="2:51" s="14" customFormat="1" ht="12">
      <c r="B3248" s="289"/>
      <c r="C3248" s="290"/>
      <c r="D3248" s="252" t="s">
        <v>148</v>
      </c>
      <c r="E3248" s="291" t="s">
        <v>1</v>
      </c>
      <c r="F3248" s="292" t="s">
        <v>1646</v>
      </c>
      <c r="G3248" s="290"/>
      <c r="H3248" s="291" t="s">
        <v>1</v>
      </c>
      <c r="I3248" s="293"/>
      <c r="J3248" s="290"/>
      <c r="K3248" s="290"/>
      <c r="L3248" s="294"/>
      <c r="M3248" s="295"/>
      <c r="N3248" s="296"/>
      <c r="O3248" s="296"/>
      <c r="P3248" s="296"/>
      <c r="Q3248" s="296"/>
      <c r="R3248" s="296"/>
      <c r="S3248" s="296"/>
      <c r="T3248" s="297"/>
      <c r="AT3248" s="298" t="s">
        <v>148</v>
      </c>
      <c r="AU3248" s="298" t="s">
        <v>83</v>
      </c>
      <c r="AV3248" s="14" t="s">
        <v>81</v>
      </c>
      <c r="AW3248" s="14" t="s">
        <v>30</v>
      </c>
      <c r="AX3248" s="14" t="s">
        <v>73</v>
      </c>
      <c r="AY3248" s="298" t="s">
        <v>139</v>
      </c>
    </row>
    <row r="3249" spans="2:51" s="12" customFormat="1" ht="12">
      <c r="B3249" s="250"/>
      <c r="C3249" s="251"/>
      <c r="D3249" s="252" t="s">
        <v>148</v>
      </c>
      <c r="E3249" s="253" t="s">
        <v>1</v>
      </c>
      <c r="F3249" s="254" t="s">
        <v>4425</v>
      </c>
      <c r="G3249" s="251"/>
      <c r="H3249" s="255">
        <v>1380.69</v>
      </c>
      <c r="I3249" s="256"/>
      <c r="J3249" s="251"/>
      <c r="K3249" s="251"/>
      <c r="L3249" s="257"/>
      <c r="M3249" s="258"/>
      <c r="N3249" s="259"/>
      <c r="O3249" s="259"/>
      <c r="P3249" s="259"/>
      <c r="Q3249" s="259"/>
      <c r="R3249" s="259"/>
      <c r="S3249" s="259"/>
      <c r="T3249" s="260"/>
      <c r="AT3249" s="261" t="s">
        <v>148</v>
      </c>
      <c r="AU3249" s="261" t="s">
        <v>83</v>
      </c>
      <c r="AV3249" s="12" t="s">
        <v>83</v>
      </c>
      <c r="AW3249" s="12" t="s">
        <v>30</v>
      </c>
      <c r="AX3249" s="12" t="s">
        <v>73</v>
      </c>
      <c r="AY3249" s="261" t="s">
        <v>139</v>
      </c>
    </row>
    <row r="3250" spans="2:51" s="12" customFormat="1" ht="12">
      <c r="B3250" s="250"/>
      <c r="C3250" s="251"/>
      <c r="D3250" s="252" t="s">
        <v>148</v>
      </c>
      <c r="E3250" s="253" t="s">
        <v>1</v>
      </c>
      <c r="F3250" s="254" t="s">
        <v>4426</v>
      </c>
      <c r="G3250" s="251"/>
      <c r="H3250" s="255">
        <v>-620</v>
      </c>
      <c r="I3250" s="256"/>
      <c r="J3250" s="251"/>
      <c r="K3250" s="251"/>
      <c r="L3250" s="257"/>
      <c r="M3250" s="258"/>
      <c r="N3250" s="259"/>
      <c r="O3250" s="259"/>
      <c r="P3250" s="259"/>
      <c r="Q3250" s="259"/>
      <c r="R3250" s="259"/>
      <c r="S3250" s="259"/>
      <c r="T3250" s="260"/>
      <c r="AT3250" s="261" t="s">
        <v>148</v>
      </c>
      <c r="AU3250" s="261" t="s">
        <v>83</v>
      </c>
      <c r="AV3250" s="12" t="s">
        <v>83</v>
      </c>
      <c r="AW3250" s="12" t="s">
        <v>30</v>
      </c>
      <c r="AX3250" s="12" t="s">
        <v>73</v>
      </c>
      <c r="AY3250" s="261" t="s">
        <v>139</v>
      </c>
    </row>
    <row r="3251" spans="2:51" s="12" customFormat="1" ht="12">
      <c r="B3251" s="250"/>
      <c r="C3251" s="251"/>
      <c r="D3251" s="252" t="s">
        <v>148</v>
      </c>
      <c r="E3251" s="253" t="s">
        <v>1</v>
      </c>
      <c r="F3251" s="254" t="s">
        <v>4427</v>
      </c>
      <c r="G3251" s="251"/>
      <c r="H3251" s="255">
        <v>-175.18</v>
      </c>
      <c r="I3251" s="256"/>
      <c r="J3251" s="251"/>
      <c r="K3251" s="251"/>
      <c r="L3251" s="257"/>
      <c r="M3251" s="258"/>
      <c r="N3251" s="259"/>
      <c r="O3251" s="259"/>
      <c r="P3251" s="259"/>
      <c r="Q3251" s="259"/>
      <c r="R3251" s="259"/>
      <c r="S3251" s="259"/>
      <c r="T3251" s="260"/>
      <c r="AT3251" s="261" t="s">
        <v>148</v>
      </c>
      <c r="AU3251" s="261" t="s">
        <v>83</v>
      </c>
      <c r="AV3251" s="12" t="s">
        <v>83</v>
      </c>
      <c r="AW3251" s="12" t="s">
        <v>30</v>
      </c>
      <c r="AX3251" s="12" t="s">
        <v>73</v>
      </c>
      <c r="AY3251" s="261" t="s">
        <v>139</v>
      </c>
    </row>
    <row r="3252" spans="2:51" s="14" customFormat="1" ht="12">
      <c r="B3252" s="289"/>
      <c r="C3252" s="290"/>
      <c r="D3252" s="252" t="s">
        <v>148</v>
      </c>
      <c r="E3252" s="291" t="s">
        <v>1</v>
      </c>
      <c r="F3252" s="292" t="s">
        <v>1650</v>
      </c>
      <c r="G3252" s="290"/>
      <c r="H3252" s="291" t="s">
        <v>1</v>
      </c>
      <c r="I3252" s="293"/>
      <c r="J3252" s="290"/>
      <c r="K3252" s="290"/>
      <c r="L3252" s="294"/>
      <c r="M3252" s="295"/>
      <c r="N3252" s="296"/>
      <c r="O3252" s="296"/>
      <c r="P3252" s="296"/>
      <c r="Q3252" s="296"/>
      <c r="R3252" s="296"/>
      <c r="S3252" s="296"/>
      <c r="T3252" s="297"/>
      <c r="AT3252" s="298" t="s">
        <v>148</v>
      </c>
      <c r="AU3252" s="298" t="s">
        <v>83</v>
      </c>
      <c r="AV3252" s="14" t="s">
        <v>81</v>
      </c>
      <c r="AW3252" s="14" t="s">
        <v>30</v>
      </c>
      <c r="AX3252" s="14" t="s">
        <v>73</v>
      </c>
      <c r="AY3252" s="298" t="s">
        <v>139</v>
      </c>
    </row>
    <row r="3253" spans="2:51" s="12" customFormat="1" ht="12">
      <c r="B3253" s="250"/>
      <c r="C3253" s="251"/>
      <c r="D3253" s="252" t="s">
        <v>148</v>
      </c>
      <c r="E3253" s="253" t="s">
        <v>1</v>
      </c>
      <c r="F3253" s="254" t="s">
        <v>4428</v>
      </c>
      <c r="G3253" s="251"/>
      <c r="H3253" s="255">
        <v>417.36</v>
      </c>
      <c r="I3253" s="256"/>
      <c r="J3253" s="251"/>
      <c r="K3253" s="251"/>
      <c r="L3253" s="257"/>
      <c r="M3253" s="258"/>
      <c r="N3253" s="259"/>
      <c r="O3253" s="259"/>
      <c r="P3253" s="259"/>
      <c r="Q3253" s="259"/>
      <c r="R3253" s="259"/>
      <c r="S3253" s="259"/>
      <c r="T3253" s="260"/>
      <c r="AT3253" s="261" t="s">
        <v>148</v>
      </c>
      <c r="AU3253" s="261" t="s">
        <v>83</v>
      </c>
      <c r="AV3253" s="12" t="s">
        <v>83</v>
      </c>
      <c r="AW3253" s="12" t="s">
        <v>30</v>
      </c>
      <c r="AX3253" s="12" t="s">
        <v>73</v>
      </c>
      <c r="AY3253" s="261" t="s">
        <v>139</v>
      </c>
    </row>
    <row r="3254" spans="2:51" s="12" customFormat="1" ht="12">
      <c r="B3254" s="250"/>
      <c r="C3254" s="251"/>
      <c r="D3254" s="252" t="s">
        <v>148</v>
      </c>
      <c r="E3254" s="253" t="s">
        <v>1</v>
      </c>
      <c r="F3254" s="254" t="s">
        <v>4429</v>
      </c>
      <c r="G3254" s="251"/>
      <c r="H3254" s="255">
        <v>-242.5</v>
      </c>
      <c r="I3254" s="256"/>
      <c r="J3254" s="251"/>
      <c r="K3254" s="251"/>
      <c r="L3254" s="257"/>
      <c r="M3254" s="258"/>
      <c r="N3254" s="259"/>
      <c r="O3254" s="259"/>
      <c r="P3254" s="259"/>
      <c r="Q3254" s="259"/>
      <c r="R3254" s="259"/>
      <c r="S3254" s="259"/>
      <c r="T3254" s="260"/>
      <c r="AT3254" s="261" t="s">
        <v>148</v>
      </c>
      <c r="AU3254" s="261" t="s">
        <v>83</v>
      </c>
      <c r="AV3254" s="12" t="s">
        <v>83</v>
      </c>
      <c r="AW3254" s="12" t="s">
        <v>30</v>
      </c>
      <c r="AX3254" s="12" t="s">
        <v>73</v>
      </c>
      <c r="AY3254" s="261" t="s">
        <v>139</v>
      </c>
    </row>
    <row r="3255" spans="2:51" s="13" customFormat="1" ht="12">
      <c r="B3255" s="262"/>
      <c r="C3255" s="263"/>
      <c r="D3255" s="252" t="s">
        <v>148</v>
      </c>
      <c r="E3255" s="264" t="s">
        <v>1</v>
      </c>
      <c r="F3255" s="265" t="s">
        <v>150</v>
      </c>
      <c r="G3255" s="263"/>
      <c r="H3255" s="266">
        <v>760.37</v>
      </c>
      <c r="I3255" s="267"/>
      <c r="J3255" s="263"/>
      <c r="K3255" s="263"/>
      <c r="L3255" s="268"/>
      <c r="M3255" s="269"/>
      <c r="N3255" s="270"/>
      <c r="O3255" s="270"/>
      <c r="P3255" s="270"/>
      <c r="Q3255" s="270"/>
      <c r="R3255" s="270"/>
      <c r="S3255" s="270"/>
      <c r="T3255" s="271"/>
      <c r="AT3255" s="272" t="s">
        <v>148</v>
      </c>
      <c r="AU3255" s="272" t="s">
        <v>83</v>
      </c>
      <c r="AV3255" s="13" t="s">
        <v>146</v>
      </c>
      <c r="AW3255" s="13" t="s">
        <v>30</v>
      </c>
      <c r="AX3255" s="13" t="s">
        <v>81</v>
      </c>
      <c r="AY3255" s="272" t="s">
        <v>139</v>
      </c>
    </row>
    <row r="3256" spans="2:65" s="1" customFormat="1" ht="16.5" customHeight="1">
      <c r="B3256" s="38"/>
      <c r="C3256" s="237" t="s">
        <v>4430</v>
      </c>
      <c r="D3256" s="237" t="s">
        <v>141</v>
      </c>
      <c r="E3256" s="238" t="s">
        <v>4431</v>
      </c>
      <c r="F3256" s="239" t="s">
        <v>4432</v>
      </c>
      <c r="G3256" s="240" t="s">
        <v>433</v>
      </c>
      <c r="H3256" s="241">
        <v>96.53</v>
      </c>
      <c r="I3256" s="242"/>
      <c r="J3256" s="243">
        <f>ROUND(I3256*H3256,2)</f>
        <v>0</v>
      </c>
      <c r="K3256" s="239" t="s">
        <v>1</v>
      </c>
      <c r="L3256" s="43"/>
      <c r="M3256" s="244" t="s">
        <v>1</v>
      </c>
      <c r="N3256" s="245" t="s">
        <v>38</v>
      </c>
      <c r="O3256" s="86"/>
      <c r="P3256" s="246">
        <f>O3256*H3256</f>
        <v>0</v>
      </c>
      <c r="Q3256" s="246">
        <v>0.005</v>
      </c>
      <c r="R3256" s="246">
        <f>Q3256*H3256</f>
        <v>0.48265</v>
      </c>
      <c r="S3256" s="246">
        <v>0</v>
      </c>
      <c r="T3256" s="247">
        <f>S3256*H3256</f>
        <v>0</v>
      </c>
      <c r="AR3256" s="248" t="s">
        <v>230</v>
      </c>
      <c r="AT3256" s="248" t="s">
        <v>141</v>
      </c>
      <c r="AU3256" s="248" t="s">
        <v>83</v>
      </c>
      <c r="AY3256" s="17" t="s">
        <v>139</v>
      </c>
      <c r="BE3256" s="249">
        <f>IF(N3256="základní",J3256,0)</f>
        <v>0</v>
      </c>
      <c r="BF3256" s="249">
        <f>IF(N3256="snížená",J3256,0)</f>
        <v>0</v>
      </c>
      <c r="BG3256" s="249">
        <f>IF(N3256="zákl. přenesená",J3256,0)</f>
        <v>0</v>
      </c>
      <c r="BH3256" s="249">
        <f>IF(N3256="sníž. přenesená",J3256,0)</f>
        <v>0</v>
      </c>
      <c r="BI3256" s="249">
        <f>IF(N3256="nulová",J3256,0)</f>
        <v>0</v>
      </c>
      <c r="BJ3256" s="17" t="s">
        <v>81</v>
      </c>
      <c r="BK3256" s="249">
        <f>ROUND(I3256*H3256,2)</f>
        <v>0</v>
      </c>
      <c r="BL3256" s="17" t="s">
        <v>230</v>
      </c>
      <c r="BM3256" s="248" t="s">
        <v>4433</v>
      </c>
    </row>
    <row r="3257" spans="2:51" s="12" customFormat="1" ht="12">
      <c r="B3257" s="250"/>
      <c r="C3257" s="251"/>
      <c r="D3257" s="252" t="s">
        <v>148</v>
      </c>
      <c r="E3257" s="253" t="s">
        <v>1</v>
      </c>
      <c r="F3257" s="254" t="s">
        <v>2063</v>
      </c>
      <c r="G3257" s="251"/>
      <c r="H3257" s="255">
        <v>96.53</v>
      </c>
      <c r="I3257" s="256"/>
      <c r="J3257" s="251"/>
      <c r="K3257" s="251"/>
      <c r="L3257" s="257"/>
      <c r="M3257" s="258"/>
      <c r="N3257" s="259"/>
      <c r="O3257" s="259"/>
      <c r="P3257" s="259"/>
      <c r="Q3257" s="259"/>
      <c r="R3257" s="259"/>
      <c r="S3257" s="259"/>
      <c r="T3257" s="260"/>
      <c r="AT3257" s="261" t="s">
        <v>148</v>
      </c>
      <c r="AU3257" s="261" t="s">
        <v>83</v>
      </c>
      <c r="AV3257" s="12" t="s">
        <v>83</v>
      </c>
      <c r="AW3257" s="12" t="s">
        <v>30</v>
      </c>
      <c r="AX3257" s="12" t="s">
        <v>73</v>
      </c>
      <c r="AY3257" s="261" t="s">
        <v>139</v>
      </c>
    </row>
    <row r="3258" spans="2:51" s="13" customFormat="1" ht="12">
      <c r="B3258" s="262"/>
      <c r="C3258" s="263"/>
      <c r="D3258" s="252" t="s">
        <v>148</v>
      </c>
      <c r="E3258" s="264" t="s">
        <v>1</v>
      </c>
      <c r="F3258" s="265" t="s">
        <v>150</v>
      </c>
      <c r="G3258" s="263"/>
      <c r="H3258" s="266">
        <v>96.53</v>
      </c>
      <c r="I3258" s="267"/>
      <c r="J3258" s="263"/>
      <c r="K3258" s="263"/>
      <c r="L3258" s="268"/>
      <c r="M3258" s="269"/>
      <c r="N3258" s="270"/>
      <c r="O3258" s="270"/>
      <c r="P3258" s="270"/>
      <c r="Q3258" s="270"/>
      <c r="R3258" s="270"/>
      <c r="S3258" s="270"/>
      <c r="T3258" s="271"/>
      <c r="AT3258" s="272" t="s">
        <v>148</v>
      </c>
      <c r="AU3258" s="272" t="s">
        <v>83</v>
      </c>
      <c r="AV3258" s="13" t="s">
        <v>146</v>
      </c>
      <c r="AW3258" s="13" t="s">
        <v>30</v>
      </c>
      <c r="AX3258" s="13" t="s">
        <v>81</v>
      </c>
      <c r="AY3258" s="272" t="s">
        <v>139</v>
      </c>
    </row>
    <row r="3259" spans="2:65" s="1" customFormat="1" ht="24" customHeight="1">
      <c r="B3259" s="38"/>
      <c r="C3259" s="237" t="s">
        <v>4434</v>
      </c>
      <c r="D3259" s="237" t="s">
        <v>141</v>
      </c>
      <c r="E3259" s="238" t="s">
        <v>4435</v>
      </c>
      <c r="F3259" s="239" t="s">
        <v>4436</v>
      </c>
      <c r="G3259" s="240" t="s">
        <v>433</v>
      </c>
      <c r="H3259" s="241">
        <v>386.12</v>
      </c>
      <c r="I3259" s="242"/>
      <c r="J3259" s="243">
        <f>ROUND(I3259*H3259,2)</f>
        <v>0</v>
      </c>
      <c r="K3259" s="239" t="s">
        <v>145</v>
      </c>
      <c r="L3259" s="43"/>
      <c r="M3259" s="244" t="s">
        <v>1</v>
      </c>
      <c r="N3259" s="245" t="s">
        <v>38</v>
      </c>
      <c r="O3259" s="86"/>
      <c r="P3259" s="246">
        <f>O3259*H3259</f>
        <v>0</v>
      </c>
      <c r="Q3259" s="246">
        <v>0.005</v>
      </c>
      <c r="R3259" s="246">
        <f>Q3259*H3259</f>
        <v>1.9306</v>
      </c>
      <c r="S3259" s="246">
        <v>0</v>
      </c>
      <c r="T3259" s="247">
        <f>S3259*H3259</f>
        <v>0</v>
      </c>
      <c r="AR3259" s="248" t="s">
        <v>230</v>
      </c>
      <c r="AT3259" s="248" t="s">
        <v>141</v>
      </c>
      <c r="AU3259" s="248" t="s">
        <v>83</v>
      </c>
      <c r="AY3259" s="17" t="s">
        <v>139</v>
      </c>
      <c r="BE3259" s="249">
        <f>IF(N3259="základní",J3259,0)</f>
        <v>0</v>
      </c>
      <c r="BF3259" s="249">
        <f>IF(N3259="snížená",J3259,0)</f>
        <v>0</v>
      </c>
      <c r="BG3259" s="249">
        <f>IF(N3259="zákl. přenesená",J3259,0)</f>
        <v>0</v>
      </c>
      <c r="BH3259" s="249">
        <f>IF(N3259="sníž. přenesená",J3259,0)</f>
        <v>0</v>
      </c>
      <c r="BI3259" s="249">
        <f>IF(N3259="nulová",J3259,0)</f>
        <v>0</v>
      </c>
      <c r="BJ3259" s="17" t="s">
        <v>81</v>
      </c>
      <c r="BK3259" s="249">
        <f>ROUND(I3259*H3259,2)</f>
        <v>0</v>
      </c>
      <c r="BL3259" s="17" t="s">
        <v>230</v>
      </c>
      <c r="BM3259" s="248" t="s">
        <v>4437</v>
      </c>
    </row>
    <row r="3260" spans="2:51" s="12" customFormat="1" ht="12">
      <c r="B3260" s="250"/>
      <c r="C3260" s="251"/>
      <c r="D3260" s="252" t="s">
        <v>148</v>
      </c>
      <c r="E3260" s="253" t="s">
        <v>1</v>
      </c>
      <c r="F3260" s="254" t="s">
        <v>4438</v>
      </c>
      <c r="G3260" s="251"/>
      <c r="H3260" s="255">
        <v>386.12</v>
      </c>
      <c r="I3260" s="256"/>
      <c r="J3260" s="251"/>
      <c r="K3260" s="251"/>
      <c r="L3260" s="257"/>
      <c r="M3260" s="258"/>
      <c r="N3260" s="259"/>
      <c r="O3260" s="259"/>
      <c r="P3260" s="259"/>
      <c r="Q3260" s="259"/>
      <c r="R3260" s="259"/>
      <c r="S3260" s="259"/>
      <c r="T3260" s="260"/>
      <c r="AT3260" s="261" t="s">
        <v>148</v>
      </c>
      <c r="AU3260" s="261" t="s">
        <v>83</v>
      </c>
      <c r="AV3260" s="12" t="s">
        <v>83</v>
      </c>
      <c r="AW3260" s="12" t="s">
        <v>30</v>
      </c>
      <c r="AX3260" s="12" t="s">
        <v>73</v>
      </c>
      <c r="AY3260" s="261" t="s">
        <v>139</v>
      </c>
    </row>
    <row r="3261" spans="2:51" s="13" customFormat="1" ht="12">
      <c r="B3261" s="262"/>
      <c r="C3261" s="263"/>
      <c r="D3261" s="252" t="s">
        <v>148</v>
      </c>
      <c r="E3261" s="264" t="s">
        <v>1</v>
      </c>
      <c r="F3261" s="265" t="s">
        <v>150</v>
      </c>
      <c r="G3261" s="263"/>
      <c r="H3261" s="266">
        <v>386.12</v>
      </c>
      <c r="I3261" s="267"/>
      <c r="J3261" s="263"/>
      <c r="K3261" s="263"/>
      <c r="L3261" s="268"/>
      <c r="M3261" s="269"/>
      <c r="N3261" s="270"/>
      <c r="O3261" s="270"/>
      <c r="P3261" s="270"/>
      <c r="Q3261" s="270"/>
      <c r="R3261" s="270"/>
      <c r="S3261" s="270"/>
      <c r="T3261" s="271"/>
      <c r="AT3261" s="272" t="s">
        <v>148</v>
      </c>
      <c r="AU3261" s="272" t="s">
        <v>83</v>
      </c>
      <c r="AV3261" s="13" t="s">
        <v>146</v>
      </c>
      <c r="AW3261" s="13" t="s">
        <v>30</v>
      </c>
      <c r="AX3261" s="13" t="s">
        <v>81</v>
      </c>
      <c r="AY3261" s="272" t="s">
        <v>139</v>
      </c>
    </row>
    <row r="3262" spans="2:65" s="1" customFormat="1" ht="36" customHeight="1">
      <c r="B3262" s="38"/>
      <c r="C3262" s="237" t="s">
        <v>4439</v>
      </c>
      <c r="D3262" s="237" t="s">
        <v>141</v>
      </c>
      <c r="E3262" s="238" t="s">
        <v>4440</v>
      </c>
      <c r="F3262" s="239" t="s">
        <v>4441</v>
      </c>
      <c r="G3262" s="240" t="s">
        <v>433</v>
      </c>
      <c r="H3262" s="241">
        <v>242.5</v>
      </c>
      <c r="I3262" s="242"/>
      <c r="J3262" s="243">
        <f>ROUND(I3262*H3262,2)</f>
        <v>0</v>
      </c>
      <c r="K3262" s="239" t="s">
        <v>145</v>
      </c>
      <c r="L3262" s="43"/>
      <c r="M3262" s="244" t="s">
        <v>1</v>
      </c>
      <c r="N3262" s="245" t="s">
        <v>38</v>
      </c>
      <c r="O3262" s="86"/>
      <c r="P3262" s="246">
        <f>O3262*H3262</f>
        <v>0</v>
      </c>
      <c r="Q3262" s="246">
        <v>0.01157</v>
      </c>
      <c r="R3262" s="246">
        <f>Q3262*H3262</f>
        <v>2.8057250000000002</v>
      </c>
      <c r="S3262" s="246">
        <v>0</v>
      </c>
      <c r="T3262" s="247">
        <f>S3262*H3262</f>
        <v>0</v>
      </c>
      <c r="AR3262" s="248" t="s">
        <v>230</v>
      </c>
      <c r="AT3262" s="248" t="s">
        <v>141</v>
      </c>
      <c r="AU3262" s="248" t="s">
        <v>83</v>
      </c>
      <c r="AY3262" s="17" t="s">
        <v>139</v>
      </c>
      <c r="BE3262" s="249">
        <f>IF(N3262="základní",J3262,0)</f>
        <v>0</v>
      </c>
      <c r="BF3262" s="249">
        <f>IF(N3262="snížená",J3262,0)</f>
        <v>0</v>
      </c>
      <c r="BG3262" s="249">
        <f>IF(N3262="zákl. přenesená",J3262,0)</f>
        <v>0</v>
      </c>
      <c r="BH3262" s="249">
        <f>IF(N3262="sníž. přenesená",J3262,0)</f>
        <v>0</v>
      </c>
      <c r="BI3262" s="249">
        <f>IF(N3262="nulová",J3262,0)</f>
        <v>0</v>
      </c>
      <c r="BJ3262" s="17" t="s">
        <v>81</v>
      </c>
      <c r="BK3262" s="249">
        <f>ROUND(I3262*H3262,2)</f>
        <v>0</v>
      </c>
      <c r="BL3262" s="17" t="s">
        <v>230</v>
      </c>
      <c r="BM3262" s="248" t="s">
        <v>4442</v>
      </c>
    </row>
    <row r="3263" spans="2:51" s="12" customFormat="1" ht="12">
      <c r="B3263" s="250"/>
      <c r="C3263" s="251"/>
      <c r="D3263" s="252" t="s">
        <v>148</v>
      </c>
      <c r="E3263" s="253" t="s">
        <v>1</v>
      </c>
      <c r="F3263" s="254" t="s">
        <v>4443</v>
      </c>
      <c r="G3263" s="251"/>
      <c r="H3263" s="255">
        <v>242.5</v>
      </c>
      <c r="I3263" s="256"/>
      <c r="J3263" s="251"/>
      <c r="K3263" s="251"/>
      <c r="L3263" s="257"/>
      <c r="M3263" s="258"/>
      <c r="N3263" s="259"/>
      <c r="O3263" s="259"/>
      <c r="P3263" s="259"/>
      <c r="Q3263" s="259"/>
      <c r="R3263" s="259"/>
      <c r="S3263" s="259"/>
      <c r="T3263" s="260"/>
      <c r="AT3263" s="261" t="s">
        <v>148</v>
      </c>
      <c r="AU3263" s="261" t="s">
        <v>83</v>
      </c>
      <c r="AV3263" s="12" t="s">
        <v>83</v>
      </c>
      <c r="AW3263" s="12" t="s">
        <v>30</v>
      </c>
      <c r="AX3263" s="12" t="s">
        <v>81</v>
      </c>
      <c r="AY3263" s="261" t="s">
        <v>139</v>
      </c>
    </row>
    <row r="3264" spans="2:65" s="1" customFormat="1" ht="24" customHeight="1">
      <c r="B3264" s="38"/>
      <c r="C3264" s="237" t="s">
        <v>4444</v>
      </c>
      <c r="D3264" s="237" t="s">
        <v>141</v>
      </c>
      <c r="E3264" s="238" t="s">
        <v>4445</v>
      </c>
      <c r="F3264" s="239" t="s">
        <v>4446</v>
      </c>
      <c r="G3264" s="240" t="s">
        <v>171</v>
      </c>
      <c r="H3264" s="241">
        <v>95.15</v>
      </c>
      <c r="I3264" s="242"/>
      <c r="J3264" s="243">
        <f>ROUND(I3264*H3264,2)</f>
        <v>0</v>
      </c>
      <c r="K3264" s="239" t="s">
        <v>145</v>
      </c>
      <c r="L3264" s="43"/>
      <c r="M3264" s="244" t="s">
        <v>1</v>
      </c>
      <c r="N3264" s="245" t="s">
        <v>38</v>
      </c>
      <c r="O3264" s="86"/>
      <c r="P3264" s="246">
        <f>O3264*H3264</f>
        <v>0</v>
      </c>
      <c r="Q3264" s="246">
        <v>0.03194</v>
      </c>
      <c r="R3264" s="246">
        <f>Q3264*H3264</f>
        <v>3.0390910000000004</v>
      </c>
      <c r="S3264" s="246">
        <v>0</v>
      </c>
      <c r="T3264" s="247">
        <f>S3264*H3264</f>
        <v>0</v>
      </c>
      <c r="AR3264" s="248" t="s">
        <v>230</v>
      </c>
      <c r="AT3264" s="248" t="s">
        <v>141</v>
      </c>
      <c r="AU3264" s="248" t="s">
        <v>83</v>
      </c>
      <c r="AY3264" s="17" t="s">
        <v>139</v>
      </c>
      <c r="BE3264" s="249">
        <f>IF(N3264="základní",J3264,0)</f>
        <v>0</v>
      </c>
      <c r="BF3264" s="249">
        <f>IF(N3264="snížená",J3264,0)</f>
        <v>0</v>
      </c>
      <c r="BG3264" s="249">
        <f>IF(N3264="zákl. přenesená",J3264,0)</f>
        <v>0</v>
      </c>
      <c r="BH3264" s="249">
        <f>IF(N3264="sníž. přenesená",J3264,0)</f>
        <v>0</v>
      </c>
      <c r="BI3264" s="249">
        <f>IF(N3264="nulová",J3264,0)</f>
        <v>0</v>
      </c>
      <c r="BJ3264" s="17" t="s">
        <v>81</v>
      </c>
      <c r="BK3264" s="249">
        <f>ROUND(I3264*H3264,2)</f>
        <v>0</v>
      </c>
      <c r="BL3264" s="17" t="s">
        <v>230</v>
      </c>
      <c r="BM3264" s="248" t="s">
        <v>4447</v>
      </c>
    </row>
    <row r="3265" spans="2:51" s="14" customFormat="1" ht="12">
      <c r="B3265" s="289"/>
      <c r="C3265" s="290"/>
      <c r="D3265" s="252" t="s">
        <v>148</v>
      </c>
      <c r="E3265" s="291" t="s">
        <v>1</v>
      </c>
      <c r="F3265" s="292" t="s">
        <v>4448</v>
      </c>
      <c r="G3265" s="290"/>
      <c r="H3265" s="291" t="s">
        <v>1</v>
      </c>
      <c r="I3265" s="293"/>
      <c r="J3265" s="290"/>
      <c r="K3265" s="290"/>
      <c r="L3265" s="294"/>
      <c r="M3265" s="295"/>
      <c r="N3265" s="296"/>
      <c r="O3265" s="296"/>
      <c r="P3265" s="296"/>
      <c r="Q3265" s="296"/>
      <c r="R3265" s="296"/>
      <c r="S3265" s="296"/>
      <c r="T3265" s="297"/>
      <c r="AT3265" s="298" t="s">
        <v>148</v>
      </c>
      <c r="AU3265" s="298" t="s">
        <v>83</v>
      </c>
      <c r="AV3265" s="14" t="s">
        <v>81</v>
      </c>
      <c r="AW3265" s="14" t="s">
        <v>30</v>
      </c>
      <c r="AX3265" s="14" t="s">
        <v>73</v>
      </c>
      <c r="AY3265" s="298" t="s">
        <v>139</v>
      </c>
    </row>
    <row r="3266" spans="2:51" s="12" customFormat="1" ht="12">
      <c r="B3266" s="250"/>
      <c r="C3266" s="251"/>
      <c r="D3266" s="252" t="s">
        <v>148</v>
      </c>
      <c r="E3266" s="253" t="s">
        <v>1</v>
      </c>
      <c r="F3266" s="254" t="s">
        <v>4449</v>
      </c>
      <c r="G3266" s="251"/>
      <c r="H3266" s="255">
        <v>95.15</v>
      </c>
      <c r="I3266" s="256"/>
      <c r="J3266" s="251"/>
      <c r="K3266" s="251"/>
      <c r="L3266" s="257"/>
      <c r="M3266" s="258"/>
      <c r="N3266" s="259"/>
      <c r="O3266" s="259"/>
      <c r="P3266" s="259"/>
      <c r="Q3266" s="259"/>
      <c r="R3266" s="259"/>
      <c r="S3266" s="259"/>
      <c r="T3266" s="260"/>
      <c r="AT3266" s="261" t="s">
        <v>148</v>
      </c>
      <c r="AU3266" s="261" t="s">
        <v>83</v>
      </c>
      <c r="AV3266" s="12" t="s">
        <v>83</v>
      </c>
      <c r="AW3266" s="12" t="s">
        <v>30</v>
      </c>
      <c r="AX3266" s="12" t="s">
        <v>73</v>
      </c>
      <c r="AY3266" s="261" t="s">
        <v>139</v>
      </c>
    </row>
    <row r="3267" spans="2:51" s="13" customFormat="1" ht="12">
      <c r="B3267" s="262"/>
      <c r="C3267" s="263"/>
      <c r="D3267" s="252" t="s">
        <v>148</v>
      </c>
      <c r="E3267" s="264" t="s">
        <v>1</v>
      </c>
      <c r="F3267" s="265" t="s">
        <v>150</v>
      </c>
      <c r="G3267" s="263"/>
      <c r="H3267" s="266">
        <v>95.15</v>
      </c>
      <c r="I3267" s="267"/>
      <c r="J3267" s="263"/>
      <c r="K3267" s="263"/>
      <c r="L3267" s="268"/>
      <c r="M3267" s="269"/>
      <c r="N3267" s="270"/>
      <c r="O3267" s="270"/>
      <c r="P3267" s="270"/>
      <c r="Q3267" s="270"/>
      <c r="R3267" s="270"/>
      <c r="S3267" s="270"/>
      <c r="T3267" s="271"/>
      <c r="AT3267" s="272" t="s">
        <v>148</v>
      </c>
      <c r="AU3267" s="272" t="s">
        <v>83</v>
      </c>
      <c r="AV3267" s="13" t="s">
        <v>146</v>
      </c>
      <c r="AW3267" s="13" t="s">
        <v>30</v>
      </c>
      <c r="AX3267" s="13" t="s">
        <v>81</v>
      </c>
      <c r="AY3267" s="272" t="s">
        <v>139</v>
      </c>
    </row>
    <row r="3268" spans="2:65" s="1" customFormat="1" ht="24" customHeight="1">
      <c r="B3268" s="38"/>
      <c r="C3268" s="237" t="s">
        <v>4450</v>
      </c>
      <c r="D3268" s="237" t="s">
        <v>141</v>
      </c>
      <c r="E3268" s="238" t="s">
        <v>4451</v>
      </c>
      <c r="F3268" s="239" t="s">
        <v>4452</v>
      </c>
      <c r="G3268" s="240" t="s">
        <v>171</v>
      </c>
      <c r="H3268" s="241">
        <v>23</v>
      </c>
      <c r="I3268" s="242"/>
      <c r="J3268" s="243">
        <f>ROUND(I3268*H3268,2)</f>
        <v>0</v>
      </c>
      <c r="K3268" s="239" t="s">
        <v>145</v>
      </c>
      <c r="L3268" s="43"/>
      <c r="M3268" s="244" t="s">
        <v>1</v>
      </c>
      <c r="N3268" s="245" t="s">
        <v>38</v>
      </c>
      <c r="O3268" s="86"/>
      <c r="P3268" s="246">
        <f>O3268*H3268</f>
        <v>0</v>
      </c>
      <c r="Q3268" s="246">
        <v>0.00488</v>
      </c>
      <c r="R3268" s="246">
        <f>Q3268*H3268</f>
        <v>0.11223999999999999</v>
      </c>
      <c r="S3268" s="246">
        <v>0</v>
      </c>
      <c r="T3268" s="247">
        <f>S3268*H3268</f>
        <v>0</v>
      </c>
      <c r="AR3268" s="248" t="s">
        <v>230</v>
      </c>
      <c r="AT3268" s="248" t="s">
        <v>141</v>
      </c>
      <c r="AU3268" s="248" t="s">
        <v>83</v>
      </c>
      <c r="AY3268" s="17" t="s">
        <v>139</v>
      </c>
      <c r="BE3268" s="249">
        <f>IF(N3268="základní",J3268,0)</f>
        <v>0</v>
      </c>
      <c r="BF3268" s="249">
        <f>IF(N3268="snížená",J3268,0)</f>
        <v>0</v>
      </c>
      <c r="BG3268" s="249">
        <f>IF(N3268="zákl. přenesená",J3268,0)</f>
        <v>0</v>
      </c>
      <c r="BH3268" s="249">
        <f>IF(N3268="sníž. přenesená",J3268,0)</f>
        <v>0</v>
      </c>
      <c r="BI3268" s="249">
        <f>IF(N3268="nulová",J3268,0)</f>
        <v>0</v>
      </c>
      <c r="BJ3268" s="17" t="s">
        <v>81</v>
      </c>
      <c r="BK3268" s="249">
        <f>ROUND(I3268*H3268,2)</f>
        <v>0</v>
      </c>
      <c r="BL3268" s="17" t="s">
        <v>230</v>
      </c>
      <c r="BM3268" s="248" t="s">
        <v>4453</v>
      </c>
    </row>
    <row r="3269" spans="2:51" s="12" customFormat="1" ht="12">
      <c r="B3269" s="250"/>
      <c r="C3269" s="251"/>
      <c r="D3269" s="252" t="s">
        <v>148</v>
      </c>
      <c r="E3269" s="253" t="s">
        <v>1</v>
      </c>
      <c r="F3269" s="254" t="s">
        <v>4454</v>
      </c>
      <c r="G3269" s="251"/>
      <c r="H3269" s="255">
        <v>23</v>
      </c>
      <c r="I3269" s="256"/>
      <c r="J3269" s="251"/>
      <c r="K3269" s="251"/>
      <c r="L3269" s="257"/>
      <c r="M3269" s="258"/>
      <c r="N3269" s="259"/>
      <c r="O3269" s="259"/>
      <c r="P3269" s="259"/>
      <c r="Q3269" s="259"/>
      <c r="R3269" s="259"/>
      <c r="S3269" s="259"/>
      <c r="T3269" s="260"/>
      <c r="AT3269" s="261" t="s">
        <v>148</v>
      </c>
      <c r="AU3269" s="261" t="s">
        <v>83</v>
      </c>
      <c r="AV3269" s="12" t="s">
        <v>83</v>
      </c>
      <c r="AW3269" s="12" t="s">
        <v>30</v>
      </c>
      <c r="AX3269" s="12" t="s">
        <v>73</v>
      </c>
      <c r="AY3269" s="261" t="s">
        <v>139</v>
      </c>
    </row>
    <row r="3270" spans="2:51" s="13" customFormat="1" ht="12">
      <c r="B3270" s="262"/>
      <c r="C3270" s="263"/>
      <c r="D3270" s="252" t="s">
        <v>148</v>
      </c>
      <c r="E3270" s="264" t="s">
        <v>1</v>
      </c>
      <c r="F3270" s="265" t="s">
        <v>150</v>
      </c>
      <c r="G3270" s="263"/>
      <c r="H3270" s="266">
        <v>23</v>
      </c>
      <c r="I3270" s="267"/>
      <c r="J3270" s="263"/>
      <c r="K3270" s="263"/>
      <c r="L3270" s="268"/>
      <c r="M3270" s="269"/>
      <c r="N3270" s="270"/>
      <c r="O3270" s="270"/>
      <c r="P3270" s="270"/>
      <c r="Q3270" s="270"/>
      <c r="R3270" s="270"/>
      <c r="S3270" s="270"/>
      <c r="T3270" s="271"/>
      <c r="AT3270" s="272" t="s">
        <v>148</v>
      </c>
      <c r="AU3270" s="272" t="s">
        <v>83</v>
      </c>
      <c r="AV3270" s="13" t="s">
        <v>146</v>
      </c>
      <c r="AW3270" s="13" t="s">
        <v>30</v>
      </c>
      <c r="AX3270" s="13" t="s">
        <v>81</v>
      </c>
      <c r="AY3270" s="272" t="s">
        <v>139</v>
      </c>
    </row>
    <row r="3271" spans="2:65" s="1" customFormat="1" ht="60" customHeight="1">
      <c r="B3271" s="38"/>
      <c r="C3271" s="237" t="s">
        <v>4455</v>
      </c>
      <c r="D3271" s="237" t="s">
        <v>141</v>
      </c>
      <c r="E3271" s="238" t="s">
        <v>4456</v>
      </c>
      <c r="F3271" s="239" t="s">
        <v>4457</v>
      </c>
      <c r="G3271" s="240" t="s">
        <v>433</v>
      </c>
      <c r="H3271" s="241">
        <v>619.06</v>
      </c>
      <c r="I3271" s="242"/>
      <c r="J3271" s="243">
        <f>ROUND(I3271*H3271,2)</f>
        <v>0</v>
      </c>
      <c r="K3271" s="239" t="s">
        <v>1</v>
      </c>
      <c r="L3271" s="43"/>
      <c r="M3271" s="244" t="s">
        <v>1</v>
      </c>
      <c r="N3271" s="245" t="s">
        <v>38</v>
      </c>
      <c r="O3271" s="86"/>
      <c r="P3271" s="246">
        <f>O3271*H3271</f>
        <v>0</v>
      </c>
      <c r="Q3271" s="246">
        <v>0</v>
      </c>
      <c r="R3271" s="246">
        <f>Q3271*H3271</f>
        <v>0</v>
      </c>
      <c r="S3271" s="246">
        <v>0</v>
      </c>
      <c r="T3271" s="247">
        <f>S3271*H3271</f>
        <v>0</v>
      </c>
      <c r="AR3271" s="248" t="s">
        <v>230</v>
      </c>
      <c r="AT3271" s="248" t="s">
        <v>141</v>
      </c>
      <c r="AU3271" s="248" t="s">
        <v>83</v>
      </c>
      <c r="AY3271" s="17" t="s">
        <v>139</v>
      </c>
      <c r="BE3271" s="249">
        <f>IF(N3271="základní",J3271,0)</f>
        <v>0</v>
      </c>
      <c r="BF3271" s="249">
        <f>IF(N3271="snížená",J3271,0)</f>
        <v>0</v>
      </c>
      <c r="BG3271" s="249">
        <f>IF(N3271="zákl. přenesená",J3271,0)</f>
        <v>0</v>
      </c>
      <c r="BH3271" s="249">
        <f>IF(N3271="sníž. přenesená",J3271,0)</f>
        <v>0</v>
      </c>
      <c r="BI3271" s="249">
        <f>IF(N3271="nulová",J3271,0)</f>
        <v>0</v>
      </c>
      <c r="BJ3271" s="17" t="s">
        <v>81</v>
      </c>
      <c r="BK3271" s="249">
        <f>ROUND(I3271*H3271,2)</f>
        <v>0</v>
      </c>
      <c r="BL3271" s="17" t="s">
        <v>230</v>
      </c>
      <c r="BM3271" s="248" t="s">
        <v>4458</v>
      </c>
    </row>
    <row r="3272" spans="2:51" s="12" customFormat="1" ht="12">
      <c r="B3272" s="250"/>
      <c r="C3272" s="251"/>
      <c r="D3272" s="252" t="s">
        <v>148</v>
      </c>
      <c r="E3272" s="253" t="s">
        <v>1</v>
      </c>
      <c r="F3272" s="254" t="s">
        <v>4307</v>
      </c>
      <c r="G3272" s="251"/>
      <c r="H3272" s="255">
        <v>619.06</v>
      </c>
      <c r="I3272" s="256"/>
      <c r="J3272" s="251"/>
      <c r="K3272" s="251"/>
      <c r="L3272" s="257"/>
      <c r="M3272" s="258"/>
      <c r="N3272" s="259"/>
      <c r="O3272" s="259"/>
      <c r="P3272" s="259"/>
      <c r="Q3272" s="259"/>
      <c r="R3272" s="259"/>
      <c r="S3272" s="259"/>
      <c r="T3272" s="260"/>
      <c r="AT3272" s="261" t="s">
        <v>148</v>
      </c>
      <c r="AU3272" s="261" t="s">
        <v>83</v>
      </c>
      <c r="AV3272" s="12" t="s">
        <v>83</v>
      </c>
      <c r="AW3272" s="12" t="s">
        <v>30</v>
      </c>
      <c r="AX3272" s="12" t="s">
        <v>73</v>
      </c>
      <c r="AY3272" s="261" t="s">
        <v>139</v>
      </c>
    </row>
    <row r="3273" spans="2:51" s="13" customFormat="1" ht="12">
      <c r="B3273" s="262"/>
      <c r="C3273" s="263"/>
      <c r="D3273" s="252" t="s">
        <v>148</v>
      </c>
      <c r="E3273" s="264" t="s">
        <v>1</v>
      </c>
      <c r="F3273" s="265" t="s">
        <v>150</v>
      </c>
      <c r="G3273" s="263"/>
      <c r="H3273" s="266">
        <v>619.06</v>
      </c>
      <c r="I3273" s="267"/>
      <c r="J3273" s="263"/>
      <c r="K3273" s="263"/>
      <c r="L3273" s="268"/>
      <c r="M3273" s="269"/>
      <c r="N3273" s="270"/>
      <c r="O3273" s="270"/>
      <c r="P3273" s="270"/>
      <c r="Q3273" s="270"/>
      <c r="R3273" s="270"/>
      <c r="S3273" s="270"/>
      <c r="T3273" s="271"/>
      <c r="AT3273" s="272" t="s">
        <v>148</v>
      </c>
      <c r="AU3273" s="272" t="s">
        <v>83</v>
      </c>
      <c r="AV3273" s="13" t="s">
        <v>146</v>
      </c>
      <c r="AW3273" s="13" t="s">
        <v>30</v>
      </c>
      <c r="AX3273" s="13" t="s">
        <v>81</v>
      </c>
      <c r="AY3273" s="272" t="s">
        <v>139</v>
      </c>
    </row>
    <row r="3274" spans="2:65" s="1" customFormat="1" ht="36" customHeight="1">
      <c r="B3274" s="38"/>
      <c r="C3274" s="237" t="s">
        <v>4459</v>
      </c>
      <c r="D3274" s="237" t="s">
        <v>141</v>
      </c>
      <c r="E3274" s="238" t="s">
        <v>4460</v>
      </c>
      <c r="F3274" s="239" t="s">
        <v>4461</v>
      </c>
      <c r="G3274" s="240" t="s">
        <v>433</v>
      </c>
      <c r="H3274" s="241">
        <v>48</v>
      </c>
      <c r="I3274" s="242"/>
      <c r="J3274" s="243">
        <f>ROUND(I3274*H3274,2)</f>
        <v>0</v>
      </c>
      <c r="K3274" s="239" t="s">
        <v>1</v>
      </c>
      <c r="L3274" s="43"/>
      <c r="M3274" s="244" t="s">
        <v>1</v>
      </c>
      <c r="N3274" s="245" t="s">
        <v>38</v>
      </c>
      <c r="O3274" s="86"/>
      <c r="P3274" s="246">
        <f>O3274*H3274</f>
        <v>0</v>
      </c>
      <c r="Q3274" s="246">
        <v>0</v>
      </c>
      <c r="R3274" s="246">
        <f>Q3274*H3274</f>
        <v>0</v>
      </c>
      <c r="S3274" s="246">
        <v>0</v>
      </c>
      <c r="T3274" s="247">
        <f>S3274*H3274</f>
        <v>0</v>
      </c>
      <c r="AR3274" s="248" t="s">
        <v>230</v>
      </c>
      <c r="AT3274" s="248" t="s">
        <v>141</v>
      </c>
      <c r="AU3274" s="248" t="s">
        <v>83</v>
      </c>
      <c r="AY3274" s="17" t="s">
        <v>139</v>
      </c>
      <c r="BE3274" s="249">
        <f>IF(N3274="základní",J3274,0)</f>
        <v>0</v>
      </c>
      <c r="BF3274" s="249">
        <f>IF(N3274="snížená",J3274,0)</f>
        <v>0</v>
      </c>
      <c r="BG3274" s="249">
        <f>IF(N3274="zákl. přenesená",J3274,0)</f>
        <v>0</v>
      </c>
      <c r="BH3274" s="249">
        <f>IF(N3274="sníž. přenesená",J3274,0)</f>
        <v>0</v>
      </c>
      <c r="BI3274" s="249">
        <f>IF(N3274="nulová",J3274,0)</f>
        <v>0</v>
      </c>
      <c r="BJ3274" s="17" t="s">
        <v>81</v>
      </c>
      <c r="BK3274" s="249">
        <f>ROUND(I3274*H3274,2)</f>
        <v>0</v>
      </c>
      <c r="BL3274" s="17" t="s">
        <v>230</v>
      </c>
      <c r="BM3274" s="248" t="s">
        <v>4462</v>
      </c>
    </row>
    <row r="3275" spans="2:51" s="12" customFormat="1" ht="12">
      <c r="B3275" s="250"/>
      <c r="C3275" s="251"/>
      <c r="D3275" s="252" t="s">
        <v>148</v>
      </c>
      <c r="E3275" s="253" t="s">
        <v>1</v>
      </c>
      <c r="F3275" s="254" t="s">
        <v>4463</v>
      </c>
      <c r="G3275" s="251"/>
      <c r="H3275" s="255">
        <v>48</v>
      </c>
      <c r="I3275" s="256"/>
      <c r="J3275" s="251"/>
      <c r="K3275" s="251"/>
      <c r="L3275" s="257"/>
      <c r="M3275" s="258"/>
      <c r="N3275" s="259"/>
      <c r="O3275" s="259"/>
      <c r="P3275" s="259"/>
      <c r="Q3275" s="259"/>
      <c r="R3275" s="259"/>
      <c r="S3275" s="259"/>
      <c r="T3275" s="260"/>
      <c r="AT3275" s="261" t="s">
        <v>148</v>
      </c>
      <c r="AU3275" s="261" t="s">
        <v>83</v>
      </c>
      <c r="AV3275" s="12" t="s">
        <v>83</v>
      </c>
      <c r="AW3275" s="12" t="s">
        <v>30</v>
      </c>
      <c r="AX3275" s="12" t="s">
        <v>73</v>
      </c>
      <c r="AY3275" s="261" t="s">
        <v>139</v>
      </c>
    </row>
    <row r="3276" spans="2:51" s="13" customFormat="1" ht="12">
      <c r="B3276" s="262"/>
      <c r="C3276" s="263"/>
      <c r="D3276" s="252" t="s">
        <v>148</v>
      </c>
      <c r="E3276" s="264" t="s">
        <v>1</v>
      </c>
      <c r="F3276" s="265" t="s">
        <v>150</v>
      </c>
      <c r="G3276" s="263"/>
      <c r="H3276" s="266">
        <v>48</v>
      </c>
      <c r="I3276" s="267"/>
      <c r="J3276" s="263"/>
      <c r="K3276" s="263"/>
      <c r="L3276" s="268"/>
      <c r="M3276" s="269"/>
      <c r="N3276" s="270"/>
      <c r="O3276" s="270"/>
      <c r="P3276" s="270"/>
      <c r="Q3276" s="270"/>
      <c r="R3276" s="270"/>
      <c r="S3276" s="270"/>
      <c r="T3276" s="271"/>
      <c r="AT3276" s="272" t="s">
        <v>148</v>
      </c>
      <c r="AU3276" s="272" t="s">
        <v>83</v>
      </c>
      <c r="AV3276" s="13" t="s">
        <v>146</v>
      </c>
      <c r="AW3276" s="13" t="s">
        <v>30</v>
      </c>
      <c r="AX3276" s="13" t="s">
        <v>81</v>
      </c>
      <c r="AY3276" s="272" t="s">
        <v>139</v>
      </c>
    </row>
    <row r="3277" spans="2:65" s="1" customFormat="1" ht="24" customHeight="1">
      <c r="B3277" s="38"/>
      <c r="C3277" s="237" t="s">
        <v>4464</v>
      </c>
      <c r="D3277" s="237" t="s">
        <v>141</v>
      </c>
      <c r="E3277" s="238" t="s">
        <v>4465</v>
      </c>
      <c r="F3277" s="239" t="s">
        <v>4466</v>
      </c>
      <c r="G3277" s="240" t="s">
        <v>433</v>
      </c>
      <c r="H3277" s="241">
        <v>482.663</v>
      </c>
      <c r="I3277" s="242"/>
      <c r="J3277" s="243">
        <f>ROUND(I3277*H3277,2)</f>
        <v>0</v>
      </c>
      <c r="K3277" s="239" t="s">
        <v>1</v>
      </c>
      <c r="L3277" s="43"/>
      <c r="M3277" s="244" t="s">
        <v>1</v>
      </c>
      <c r="N3277" s="245" t="s">
        <v>38</v>
      </c>
      <c r="O3277" s="86"/>
      <c r="P3277" s="246">
        <f>O3277*H3277</f>
        <v>0</v>
      </c>
      <c r="Q3277" s="246">
        <v>0</v>
      </c>
      <c r="R3277" s="246">
        <f>Q3277*H3277</f>
        <v>0</v>
      </c>
      <c r="S3277" s="246">
        <v>0</v>
      </c>
      <c r="T3277" s="247">
        <f>S3277*H3277</f>
        <v>0</v>
      </c>
      <c r="AR3277" s="248" t="s">
        <v>230</v>
      </c>
      <c r="AT3277" s="248" t="s">
        <v>141</v>
      </c>
      <c r="AU3277" s="248" t="s">
        <v>83</v>
      </c>
      <c r="AY3277" s="17" t="s">
        <v>139</v>
      </c>
      <c r="BE3277" s="249">
        <f>IF(N3277="základní",J3277,0)</f>
        <v>0</v>
      </c>
      <c r="BF3277" s="249">
        <f>IF(N3277="snížená",J3277,0)</f>
        <v>0</v>
      </c>
      <c r="BG3277" s="249">
        <f>IF(N3277="zákl. přenesená",J3277,0)</f>
        <v>0</v>
      </c>
      <c r="BH3277" s="249">
        <f>IF(N3277="sníž. přenesená",J3277,0)</f>
        <v>0</v>
      </c>
      <c r="BI3277" s="249">
        <f>IF(N3277="nulová",J3277,0)</f>
        <v>0</v>
      </c>
      <c r="BJ3277" s="17" t="s">
        <v>81</v>
      </c>
      <c r="BK3277" s="249">
        <f>ROUND(I3277*H3277,2)</f>
        <v>0</v>
      </c>
      <c r="BL3277" s="17" t="s">
        <v>230</v>
      </c>
      <c r="BM3277" s="248" t="s">
        <v>4467</v>
      </c>
    </row>
    <row r="3278" spans="2:51" s="12" customFormat="1" ht="12">
      <c r="B3278" s="250"/>
      <c r="C3278" s="251"/>
      <c r="D3278" s="252" t="s">
        <v>148</v>
      </c>
      <c r="E3278" s="253" t="s">
        <v>1</v>
      </c>
      <c r="F3278" s="254" t="s">
        <v>4468</v>
      </c>
      <c r="G3278" s="251"/>
      <c r="H3278" s="255">
        <v>482.663</v>
      </c>
      <c r="I3278" s="256"/>
      <c r="J3278" s="251"/>
      <c r="K3278" s="251"/>
      <c r="L3278" s="257"/>
      <c r="M3278" s="258"/>
      <c r="N3278" s="259"/>
      <c r="O3278" s="259"/>
      <c r="P3278" s="259"/>
      <c r="Q3278" s="259"/>
      <c r="R3278" s="259"/>
      <c r="S3278" s="259"/>
      <c r="T3278" s="260"/>
      <c r="AT3278" s="261" t="s">
        <v>148</v>
      </c>
      <c r="AU3278" s="261" t="s">
        <v>83</v>
      </c>
      <c r="AV3278" s="12" t="s">
        <v>83</v>
      </c>
      <c r="AW3278" s="12" t="s">
        <v>30</v>
      </c>
      <c r="AX3278" s="12" t="s">
        <v>73</v>
      </c>
      <c r="AY3278" s="261" t="s">
        <v>139</v>
      </c>
    </row>
    <row r="3279" spans="2:51" s="13" customFormat="1" ht="12">
      <c r="B3279" s="262"/>
      <c r="C3279" s="263"/>
      <c r="D3279" s="252" t="s">
        <v>148</v>
      </c>
      <c r="E3279" s="264" t="s">
        <v>1</v>
      </c>
      <c r="F3279" s="265" t="s">
        <v>150</v>
      </c>
      <c r="G3279" s="263"/>
      <c r="H3279" s="266">
        <v>482.663</v>
      </c>
      <c r="I3279" s="267"/>
      <c r="J3279" s="263"/>
      <c r="K3279" s="263"/>
      <c r="L3279" s="268"/>
      <c r="M3279" s="269"/>
      <c r="N3279" s="270"/>
      <c r="O3279" s="270"/>
      <c r="P3279" s="270"/>
      <c r="Q3279" s="270"/>
      <c r="R3279" s="270"/>
      <c r="S3279" s="270"/>
      <c r="T3279" s="271"/>
      <c r="AT3279" s="272" t="s">
        <v>148</v>
      </c>
      <c r="AU3279" s="272" t="s">
        <v>83</v>
      </c>
      <c r="AV3279" s="13" t="s">
        <v>146</v>
      </c>
      <c r="AW3279" s="13" t="s">
        <v>30</v>
      </c>
      <c r="AX3279" s="13" t="s">
        <v>81</v>
      </c>
      <c r="AY3279" s="272" t="s">
        <v>139</v>
      </c>
    </row>
    <row r="3280" spans="2:65" s="1" customFormat="1" ht="16.5" customHeight="1">
      <c r="B3280" s="38"/>
      <c r="C3280" s="237" t="s">
        <v>4469</v>
      </c>
      <c r="D3280" s="237" t="s">
        <v>141</v>
      </c>
      <c r="E3280" s="238" t="s">
        <v>4470</v>
      </c>
      <c r="F3280" s="239" t="s">
        <v>4471</v>
      </c>
      <c r="G3280" s="240" t="s">
        <v>433</v>
      </c>
      <c r="H3280" s="241">
        <v>81.45</v>
      </c>
      <c r="I3280" s="242"/>
      <c r="J3280" s="243">
        <f>ROUND(I3280*H3280,2)</f>
        <v>0</v>
      </c>
      <c r="K3280" s="239" t="s">
        <v>1</v>
      </c>
      <c r="L3280" s="43"/>
      <c r="M3280" s="244" t="s">
        <v>1</v>
      </c>
      <c r="N3280" s="245" t="s">
        <v>38</v>
      </c>
      <c r="O3280" s="86"/>
      <c r="P3280" s="246">
        <f>O3280*H3280</f>
        <v>0</v>
      </c>
      <c r="Q3280" s="246">
        <v>0</v>
      </c>
      <c r="R3280" s="246">
        <f>Q3280*H3280</f>
        <v>0</v>
      </c>
      <c r="S3280" s="246">
        <v>0</v>
      </c>
      <c r="T3280" s="247">
        <f>S3280*H3280</f>
        <v>0</v>
      </c>
      <c r="AR3280" s="248" t="s">
        <v>230</v>
      </c>
      <c r="AT3280" s="248" t="s">
        <v>141</v>
      </c>
      <c r="AU3280" s="248" t="s">
        <v>83</v>
      </c>
      <c r="AY3280" s="17" t="s">
        <v>139</v>
      </c>
      <c r="BE3280" s="249">
        <f>IF(N3280="základní",J3280,0)</f>
        <v>0</v>
      </c>
      <c r="BF3280" s="249">
        <f>IF(N3280="snížená",J3280,0)</f>
        <v>0</v>
      </c>
      <c r="BG3280" s="249">
        <f>IF(N3280="zákl. přenesená",J3280,0)</f>
        <v>0</v>
      </c>
      <c r="BH3280" s="249">
        <f>IF(N3280="sníž. přenesená",J3280,0)</f>
        <v>0</v>
      </c>
      <c r="BI3280" s="249">
        <f>IF(N3280="nulová",J3280,0)</f>
        <v>0</v>
      </c>
      <c r="BJ3280" s="17" t="s">
        <v>81</v>
      </c>
      <c r="BK3280" s="249">
        <f>ROUND(I3280*H3280,2)</f>
        <v>0</v>
      </c>
      <c r="BL3280" s="17" t="s">
        <v>230</v>
      </c>
      <c r="BM3280" s="248" t="s">
        <v>4472</v>
      </c>
    </row>
    <row r="3281" spans="2:51" s="12" customFormat="1" ht="12">
      <c r="B3281" s="250"/>
      <c r="C3281" s="251"/>
      <c r="D3281" s="252" t="s">
        <v>148</v>
      </c>
      <c r="E3281" s="253" t="s">
        <v>1</v>
      </c>
      <c r="F3281" s="254" t="s">
        <v>4317</v>
      </c>
      <c r="G3281" s="251"/>
      <c r="H3281" s="255">
        <v>81.45</v>
      </c>
      <c r="I3281" s="256"/>
      <c r="J3281" s="251"/>
      <c r="K3281" s="251"/>
      <c r="L3281" s="257"/>
      <c r="M3281" s="258"/>
      <c r="N3281" s="259"/>
      <c r="O3281" s="259"/>
      <c r="P3281" s="259"/>
      <c r="Q3281" s="259"/>
      <c r="R3281" s="259"/>
      <c r="S3281" s="259"/>
      <c r="T3281" s="260"/>
      <c r="AT3281" s="261" t="s">
        <v>148</v>
      </c>
      <c r="AU3281" s="261" t="s">
        <v>83</v>
      </c>
      <c r="AV3281" s="12" t="s">
        <v>83</v>
      </c>
      <c r="AW3281" s="12" t="s">
        <v>30</v>
      </c>
      <c r="AX3281" s="12" t="s">
        <v>73</v>
      </c>
      <c r="AY3281" s="261" t="s">
        <v>139</v>
      </c>
    </row>
    <row r="3282" spans="2:51" s="13" customFormat="1" ht="12">
      <c r="B3282" s="262"/>
      <c r="C3282" s="263"/>
      <c r="D3282" s="252" t="s">
        <v>148</v>
      </c>
      <c r="E3282" s="264" t="s">
        <v>1</v>
      </c>
      <c r="F3282" s="265" t="s">
        <v>150</v>
      </c>
      <c r="G3282" s="263"/>
      <c r="H3282" s="266">
        <v>81.45</v>
      </c>
      <c r="I3282" s="267"/>
      <c r="J3282" s="263"/>
      <c r="K3282" s="263"/>
      <c r="L3282" s="268"/>
      <c r="M3282" s="269"/>
      <c r="N3282" s="270"/>
      <c r="O3282" s="270"/>
      <c r="P3282" s="270"/>
      <c r="Q3282" s="270"/>
      <c r="R3282" s="270"/>
      <c r="S3282" s="270"/>
      <c r="T3282" s="271"/>
      <c r="AT3282" s="272" t="s">
        <v>148</v>
      </c>
      <c r="AU3282" s="272" t="s">
        <v>83</v>
      </c>
      <c r="AV3282" s="13" t="s">
        <v>146</v>
      </c>
      <c r="AW3282" s="13" t="s">
        <v>30</v>
      </c>
      <c r="AX3282" s="13" t="s">
        <v>81</v>
      </c>
      <c r="AY3282" s="272" t="s">
        <v>139</v>
      </c>
    </row>
    <row r="3283" spans="2:65" s="1" customFormat="1" ht="60" customHeight="1">
      <c r="B3283" s="38"/>
      <c r="C3283" s="237" t="s">
        <v>4473</v>
      </c>
      <c r="D3283" s="237" t="s">
        <v>141</v>
      </c>
      <c r="E3283" s="238" t="s">
        <v>4474</v>
      </c>
      <c r="F3283" s="239" t="s">
        <v>4475</v>
      </c>
      <c r="G3283" s="240" t="s">
        <v>433</v>
      </c>
      <c r="H3283" s="241">
        <v>29.871</v>
      </c>
      <c r="I3283" s="242"/>
      <c r="J3283" s="243">
        <f>ROUND(I3283*H3283,2)</f>
        <v>0</v>
      </c>
      <c r="K3283" s="239" t="s">
        <v>1</v>
      </c>
      <c r="L3283" s="43"/>
      <c r="M3283" s="244" t="s">
        <v>1</v>
      </c>
      <c r="N3283" s="245" t="s">
        <v>38</v>
      </c>
      <c r="O3283" s="86"/>
      <c r="P3283" s="246">
        <f>O3283*H3283</f>
        <v>0</v>
      </c>
      <c r="Q3283" s="246">
        <v>0</v>
      </c>
      <c r="R3283" s="246">
        <f>Q3283*H3283</f>
        <v>0</v>
      </c>
      <c r="S3283" s="246">
        <v>0</v>
      </c>
      <c r="T3283" s="247">
        <f>S3283*H3283</f>
        <v>0</v>
      </c>
      <c r="AR3283" s="248" t="s">
        <v>230</v>
      </c>
      <c r="AT3283" s="248" t="s">
        <v>141</v>
      </c>
      <c r="AU3283" s="248" t="s">
        <v>83</v>
      </c>
      <c r="AY3283" s="17" t="s">
        <v>139</v>
      </c>
      <c r="BE3283" s="249">
        <f>IF(N3283="základní",J3283,0)</f>
        <v>0</v>
      </c>
      <c r="BF3283" s="249">
        <f>IF(N3283="snížená",J3283,0)</f>
        <v>0</v>
      </c>
      <c r="BG3283" s="249">
        <f>IF(N3283="zákl. přenesená",J3283,0)</f>
        <v>0</v>
      </c>
      <c r="BH3283" s="249">
        <f>IF(N3283="sníž. přenesená",J3283,0)</f>
        <v>0</v>
      </c>
      <c r="BI3283" s="249">
        <f>IF(N3283="nulová",J3283,0)</f>
        <v>0</v>
      </c>
      <c r="BJ3283" s="17" t="s">
        <v>81</v>
      </c>
      <c r="BK3283" s="249">
        <f>ROUND(I3283*H3283,2)</f>
        <v>0</v>
      </c>
      <c r="BL3283" s="17" t="s">
        <v>230</v>
      </c>
      <c r="BM3283" s="248" t="s">
        <v>4476</v>
      </c>
    </row>
    <row r="3284" spans="2:51" s="12" customFormat="1" ht="12">
      <c r="B3284" s="250"/>
      <c r="C3284" s="251"/>
      <c r="D3284" s="252" t="s">
        <v>148</v>
      </c>
      <c r="E3284" s="253" t="s">
        <v>1</v>
      </c>
      <c r="F3284" s="254" t="s">
        <v>4477</v>
      </c>
      <c r="G3284" s="251"/>
      <c r="H3284" s="255">
        <v>9.83</v>
      </c>
      <c r="I3284" s="256"/>
      <c r="J3284" s="251"/>
      <c r="K3284" s="251"/>
      <c r="L3284" s="257"/>
      <c r="M3284" s="258"/>
      <c r="N3284" s="259"/>
      <c r="O3284" s="259"/>
      <c r="P3284" s="259"/>
      <c r="Q3284" s="259"/>
      <c r="R3284" s="259"/>
      <c r="S3284" s="259"/>
      <c r="T3284" s="260"/>
      <c r="AT3284" s="261" t="s">
        <v>148</v>
      </c>
      <c r="AU3284" s="261" t="s">
        <v>83</v>
      </c>
      <c r="AV3284" s="12" t="s">
        <v>83</v>
      </c>
      <c r="AW3284" s="12" t="s">
        <v>30</v>
      </c>
      <c r="AX3284" s="12" t="s">
        <v>73</v>
      </c>
      <c r="AY3284" s="261" t="s">
        <v>139</v>
      </c>
    </row>
    <row r="3285" spans="2:51" s="12" customFormat="1" ht="12">
      <c r="B3285" s="250"/>
      <c r="C3285" s="251"/>
      <c r="D3285" s="252" t="s">
        <v>148</v>
      </c>
      <c r="E3285" s="253" t="s">
        <v>1</v>
      </c>
      <c r="F3285" s="254" t="s">
        <v>4478</v>
      </c>
      <c r="G3285" s="251"/>
      <c r="H3285" s="255">
        <v>2.57</v>
      </c>
      <c r="I3285" s="256"/>
      <c r="J3285" s="251"/>
      <c r="K3285" s="251"/>
      <c r="L3285" s="257"/>
      <c r="M3285" s="258"/>
      <c r="N3285" s="259"/>
      <c r="O3285" s="259"/>
      <c r="P3285" s="259"/>
      <c r="Q3285" s="259"/>
      <c r="R3285" s="259"/>
      <c r="S3285" s="259"/>
      <c r="T3285" s="260"/>
      <c r="AT3285" s="261" t="s">
        <v>148</v>
      </c>
      <c r="AU3285" s="261" t="s">
        <v>83</v>
      </c>
      <c r="AV3285" s="12" t="s">
        <v>83</v>
      </c>
      <c r="AW3285" s="12" t="s">
        <v>30</v>
      </c>
      <c r="AX3285" s="12" t="s">
        <v>73</v>
      </c>
      <c r="AY3285" s="261" t="s">
        <v>139</v>
      </c>
    </row>
    <row r="3286" spans="2:51" s="12" customFormat="1" ht="12">
      <c r="B3286" s="250"/>
      <c r="C3286" s="251"/>
      <c r="D3286" s="252" t="s">
        <v>148</v>
      </c>
      <c r="E3286" s="253" t="s">
        <v>1</v>
      </c>
      <c r="F3286" s="254" t="s">
        <v>4479</v>
      </c>
      <c r="G3286" s="251"/>
      <c r="H3286" s="255">
        <v>1.17</v>
      </c>
      <c r="I3286" s="256"/>
      <c r="J3286" s="251"/>
      <c r="K3286" s="251"/>
      <c r="L3286" s="257"/>
      <c r="M3286" s="258"/>
      <c r="N3286" s="259"/>
      <c r="O3286" s="259"/>
      <c r="P3286" s="259"/>
      <c r="Q3286" s="259"/>
      <c r="R3286" s="259"/>
      <c r="S3286" s="259"/>
      <c r="T3286" s="260"/>
      <c r="AT3286" s="261" t="s">
        <v>148</v>
      </c>
      <c r="AU3286" s="261" t="s">
        <v>83</v>
      </c>
      <c r="AV3286" s="12" t="s">
        <v>83</v>
      </c>
      <c r="AW3286" s="12" t="s">
        <v>30</v>
      </c>
      <c r="AX3286" s="12" t="s">
        <v>73</v>
      </c>
      <c r="AY3286" s="261" t="s">
        <v>139</v>
      </c>
    </row>
    <row r="3287" spans="2:51" s="12" customFormat="1" ht="12">
      <c r="B3287" s="250"/>
      <c r="C3287" s="251"/>
      <c r="D3287" s="252" t="s">
        <v>148</v>
      </c>
      <c r="E3287" s="253" t="s">
        <v>1</v>
      </c>
      <c r="F3287" s="254" t="s">
        <v>4480</v>
      </c>
      <c r="G3287" s="251"/>
      <c r="H3287" s="255">
        <v>8.97</v>
      </c>
      <c r="I3287" s="256"/>
      <c r="J3287" s="251"/>
      <c r="K3287" s="251"/>
      <c r="L3287" s="257"/>
      <c r="M3287" s="258"/>
      <c r="N3287" s="259"/>
      <c r="O3287" s="259"/>
      <c r="P3287" s="259"/>
      <c r="Q3287" s="259"/>
      <c r="R3287" s="259"/>
      <c r="S3287" s="259"/>
      <c r="T3287" s="260"/>
      <c r="AT3287" s="261" t="s">
        <v>148</v>
      </c>
      <c r="AU3287" s="261" t="s">
        <v>83</v>
      </c>
      <c r="AV3287" s="12" t="s">
        <v>83</v>
      </c>
      <c r="AW3287" s="12" t="s">
        <v>30</v>
      </c>
      <c r="AX3287" s="12" t="s">
        <v>73</v>
      </c>
      <c r="AY3287" s="261" t="s">
        <v>139</v>
      </c>
    </row>
    <row r="3288" spans="2:51" s="12" customFormat="1" ht="12">
      <c r="B3288" s="250"/>
      <c r="C3288" s="251"/>
      <c r="D3288" s="252" t="s">
        <v>148</v>
      </c>
      <c r="E3288" s="253" t="s">
        <v>1</v>
      </c>
      <c r="F3288" s="254" t="s">
        <v>4481</v>
      </c>
      <c r="G3288" s="251"/>
      <c r="H3288" s="255">
        <v>7.331</v>
      </c>
      <c r="I3288" s="256"/>
      <c r="J3288" s="251"/>
      <c r="K3288" s="251"/>
      <c r="L3288" s="257"/>
      <c r="M3288" s="258"/>
      <c r="N3288" s="259"/>
      <c r="O3288" s="259"/>
      <c r="P3288" s="259"/>
      <c r="Q3288" s="259"/>
      <c r="R3288" s="259"/>
      <c r="S3288" s="259"/>
      <c r="T3288" s="260"/>
      <c r="AT3288" s="261" t="s">
        <v>148</v>
      </c>
      <c r="AU3288" s="261" t="s">
        <v>83</v>
      </c>
      <c r="AV3288" s="12" t="s">
        <v>83</v>
      </c>
      <c r="AW3288" s="12" t="s">
        <v>30</v>
      </c>
      <c r="AX3288" s="12" t="s">
        <v>73</v>
      </c>
      <c r="AY3288" s="261" t="s">
        <v>139</v>
      </c>
    </row>
    <row r="3289" spans="2:51" s="13" customFormat="1" ht="12">
      <c r="B3289" s="262"/>
      <c r="C3289" s="263"/>
      <c r="D3289" s="252" t="s">
        <v>148</v>
      </c>
      <c r="E3289" s="264" t="s">
        <v>1</v>
      </c>
      <c r="F3289" s="265" t="s">
        <v>150</v>
      </c>
      <c r="G3289" s="263"/>
      <c r="H3289" s="266">
        <v>29.871</v>
      </c>
      <c r="I3289" s="267"/>
      <c r="J3289" s="263"/>
      <c r="K3289" s="263"/>
      <c r="L3289" s="268"/>
      <c r="M3289" s="269"/>
      <c r="N3289" s="270"/>
      <c r="O3289" s="270"/>
      <c r="P3289" s="270"/>
      <c r="Q3289" s="270"/>
      <c r="R3289" s="270"/>
      <c r="S3289" s="270"/>
      <c r="T3289" s="271"/>
      <c r="AT3289" s="272" t="s">
        <v>148</v>
      </c>
      <c r="AU3289" s="272" t="s">
        <v>83</v>
      </c>
      <c r="AV3289" s="13" t="s">
        <v>146</v>
      </c>
      <c r="AW3289" s="13" t="s">
        <v>30</v>
      </c>
      <c r="AX3289" s="13" t="s">
        <v>81</v>
      </c>
      <c r="AY3289" s="272" t="s">
        <v>139</v>
      </c>
    </row>
    <row r="3290" spans="2:65" s="1" customFormat="1" ht="24" customHeight="1">
      <c r="B3290" s="38"/>
      <c r="C3290" s="237" t="s">
        <v>4482</v>
      </c>
      <c r="D3290" s="237" t="s">
        <v>141</v>
      </c>
      <c r="E3290" s="238" t="s">
        <v>4483</v>
      </c>
      <c r="F3290" s="239" t="s">
        <v>4484</v>
      </c>
      <c r="G3290" s="240" t="s">
        <v>292</v>
      </c>
      <c r="H3290" s="283"/>
      <c r="I3290" s="242"/>
      <c r="J3290" s="243">
        <f>ROUND(I3290*H3290,2)</f>
        <v>0</v>
      </c>
      <c r="K3290" s="239" t="s">
        <v>145</v>
      </c>
      <c r="L3290" s="43"/>
      <c r="M3290" s="244" t="s">
        <v>1</v>
      </c>
      <c r="N3290" s="245" t="s">
        <v>38</v>
      </c>
      <c r="O3290" s="86"/>
      <c r="P3290" s="246">
        <f>O3290*H3290</f>
        <v>0</v>
      </c>
      <c r="Q3290" s="246">
        <v>0</v>
      </c>
      <c r="R3290" s="246">
        <f>Q3290*H3290</f>
        <v>0</v>
      </c>
      <c r="S3290" s="246">
        <v>0</v>
      </c>
      <c r="T3290" s="247">
        <f>S3290*H3290</f>
        <v>0</v>
      </c>
      <c r="AR3290" s="248" t="s">
        <v>230</v>
      </c>
      <c r="AT3290" s="248" t="s">
        <v>141</v>
      </c>
      <c r="AU3290" s="248" t="s">
        <v>83</v>
      </c>
      <c r="AY3290" s="17" t="s">
        <v>139</v>
      </c>
      <c r="BE3290" s="249">
        <f>IF(N3290="základní",J3290,0)</f>
        <v>0</v>
      </c>
      <c r="BF3290" s="249">
        <f>IF(N3290="snížená",J3290,0)</f>
        <v>0</v>
      </c>
      <c r="BG3290" s="249">
        <f>IF(N3290="zákl. přenesená",J3290,0)</f>
        <v>0</v>
      </c>
      <c r="BH3290" s="249">
        <f>IF(N3290="sníž. přenesená",J3290,0)</f>
        <v>0</v>
      </c>
      <c r="BI3290" s="249">
        <f>IF(N3290="nulová",J3290,0)</f>
        <v>0</v>
      </c>
      <c r="BJ3290" s="17" t="s">
        <v>81</v>
      </c>
      <c r="BK3290" s="249">
        <f>ROUND(I3290*H3290,2)</f>
        <v>0</v>
      </c>
      <c r="BL3290" s="17" t="s">
        <v>230</v>
      </c>
      <c r="BM3290" s="248" t="s">
        <v>4485</v>
      </c>
    </row>
    <row r="3291" spans="2:65" s="1" customFormat="1" ht="36" customHeight="1">
      <c r="B3291" s="38"/>
      <c r="C3291" s="237" t="s">
        <v>4486</v>
      </c>
      <c r="D3291" s="237" t="s">
        <v>141</v>
      </c>
      <c r="E3291" s="238" t="s">
        <v>4487</v>
      </c>
      <c r="F3291" s="239" t="s">
        <v>4488</v>
      </c>
      <c r="G3291" s="240" t="s">
        <v>292</v>
      </c>
      <c r="H3291" s="283"/>
      <c r="I3291" s="242"/>
      <c r="J3291" s="243">
        <f>ROUND(I3291*H3291,2)</f>
        <v>0</v>
      </c>
      <c r="K3291" s="239" t="s">
        <v>145</v>
      </c>
      <c r="L3291" s="43"/>
      <c r="M3291" s="244" t="s">
        <v>1</v>
      </c>
      <c r="N3291" s="245" t="s">
        <v>38</v>
      </c>
      <c r="O3291" s="86"/>
      <c r="P3291" s="246">
        <f>O3291*H3291</f>
        <v>0</v>
      </c>
      <c r="Q3291" s="246">
        <v>0</v>
      </c>
      <c r="R3291" s="246">
        <f>Q3291*H3291</f>
        <v>0</v>
      </c>
      <c r="S3291" s="246">
        <v>0</v>
      </c>
      <c r="T3291" s="247">
        <f>S3291*H3291</f>
        <v>0</v>
      </c>
      <c r="AR3291" s="248" t="s">
        <v>230</v>
      </c>
      <c r="AT3291" s="248" t="s">
        <v>141</v>
      </c>
      <c r="AU3291" s="248" t="s">
        <v>83</v>
      </c>
      <c r="AY3291" s="17" t="s">
        <v>139</v>
      </c>
      <c r="BE3291" s="249">
        <f>IF(N3291="základní",J3291,0)</f>
        <v>0</v>
      </c>
      <c r="BF3291" s="249">
        <f>IF(N3291="snížená",J3291,0)</f>
        <v>0</v>
      </c>
      <c r="BG3291" s="249">
        <f>IF(N3291="zákl. přenesená",J3291,0)</f>
        <v>0</v>
      </c>
      <c r="BH3291" s="249">
        <f>IF(N3291="sníž. přenesená",J3291,0)</f>
        <v>0</v>
      </c>
      <c r="BI3291" s="249">
        <f>IF(N3291="nulová",J3291,0)</f>
        <v>0</v>
      </c>
      <c r="BJ3291" s="17" t="s">
        <v>81</v>
      </c>
      <c r="BK3291" s="249">
        <f>ROUND(I3291*H3291,2)</f>
        <v>0</v>
      </c>
      <c r="BL3291" s="17" t="s">
        <v>230</v>
      </c>
      <c r="BM3291" s="248" t="s">
        <v>4489</v>
      </c>
    </row>
    <row r="3292" spans="2:63" s="11" customFormat="1" ht="22.8" customHeight="1">
      <c r="B3292" s="221"/>
      <c r="C3292" s="222"/>
      <c r="D3292" s="223" t="s">
        <v>72</v>
      </c>
      <c r="E3292" s="235" t="s">
        <v>4490</v>
      </c>
      <c r="F3292" s="235" t="s">
        <v>4491</v>
      </c>
      <c r="G3292" s="222"/>
      <c r="H3292" s="222"/>
      <c r="I3292" s="225"/>
      <c r="J3292" s="236">
        <f>BK3292</f>
        <v>0</v>
      </c>
      <c r="K3292" s="222"/>
      <c r="L3292" s="227"/>
      <c r="M3292" s="228"/>
      <c r="N3292" s="229"/>
      <c r="O3292" s="229"/>
      <c r="P3292" s="230">
        <f>SUM(P3293:P3446)</f>
        <v>0</v>
      </c>
      <c r="Q3292" s="229"/>
      <c r="R3292" s="230">
        <f>SUM(R3293:R3446)</f>
        <v>2.7325657600000004</v>
      </c>
      <c r="S3292" s="229"/>
      <c r="T3292" s="231">
        <f>SUM(T3293:T3446)</f>
        <v>0</v>
      </c>
      <c r="AR3292" s="232" t="s">
        <v>83</v>
      </c>
      <c r="AT3292" s="233" t="s">
        <v>72</v>
      </c>
      <c r="AU3292" s="233" t="s">
        <v>81</v>
      </c>
      <c r="AY3292" s="232" t="s">
        <v>139</v>
      </c>
      <c r="BK3292" s="234">
        <f>SUM(BK3293:BK3446)</f>
        <v>0</v>
      </c>
    </row>
    <row r="3293" spans="2:65" s="1" customFormat="1" ht="24" customHeight="1">
      <c r="B3293" s="38"/>
      <c r="C3293" s="237" t="s">
        <v>4492</v>
      </c>
      <c r="D3293" s="237" t="s">
        <v>141</v>
      </c>
      <c r="E3293" s="238" t="s">
        <v>4493</v>
      </c>
      <c r="F3293" s="239" t="s">
        <v>4494</v>
      </c>
      <c r="G3293" s="240" t="s">
        <v>433</v>
      </c>
      <c r="H3293" s="241">
        <v>36.354</v>
      </c>
      <c r="I3293" s="242"/>
      <c r="J3293" s="243">
        <f>ROUND(I3293*H3293,2)</f>
        <v>0</v>
      </c>
      <c r="K3293" s="239" t="s">
        <v>1</v>
      </c>
      <c r="L3293" s="43"/>
      <c r="M3293" s="244" t="s">
        <v>1</v>
      </c>
      <c r="N3293" s="245" t="s">
        <v>38</v>
      </c>
      <c r="O3293" s="86"/>
      <c r="P3293" s="246">
        <f>O3293*H3293</f>
        <v>0</v>
      </c>
      <c r="Q3293" s="246">
        <v>0.00759</v>
      </c>
      <c r="R3293" s="246">
        <f>Q3293*H3293</f>
        <v>0.27592686</v>
      </c>
      <c r="S3293" s="246">
        <v>0</v>
      </c>
      <c r="T3293" s="247">
        <f>S3293*H3293</f>
        <v>0</v>
      </c>
      <c r="AR3293" s="248" t="s">
        <v>230</v>
      </c>
      <c r="AT3293" s="248" t="s">
        <v>141</v>
      </c>
      <c r="AU3293" s="248" t="s">
        <v>83</v>
      </c>
      <c r="AY3293" s="17" t="s">
        <v>139</v>
      </c>
      <c r="BE3293" s="249">
        <f>IF(N3293="základní",J3293,0)</f>
        <v>0</v>
      </c>
      <c r="BF3293" s="249">
        <f>IF(N3293="snížená",J3293,0)</f>
        <v>0</v>
      </c>
      <c r="BG3293" s="249">
        <f>IF(N3293="zákl. přenesená",J3293,0)</f>
        <v>0</v>
      </c>
      <c r="BH3293" s="249">
        <f>IF(N3293="sníž. přenesená",J3293,0)</f>
        <v>0</v>
      </c>
      <c r="BI3293" s="249">
        <f>IF(N3293="nulová",J3293,0)</f>
        <v>0</v>
      </c>
      <c r="BJ3293" s="17" t="s">
        <v>81</v>
      </c>
      <c r="BK3293" s="249">
        <f>ROUND(I3293*H3293,2)</f>
        <v>0</v>
      </c>
      <c r="BL3293" s="17" t="s">
        <v>230</v>
      </c>
      <c r="BM3293" s="248" t="s">
        <v>4495</v>
      </c>
    </row>
    <row r="3294" spans="2:51" s="14" customFormat="1" ht="12">
      <c r="B3294" s="289"/>
      <c r="C3294" s="290"/>
      <c r="D3294" s="252" t="s">
        <v>148</v>
      </c>
      <c r="E3294" s="291" t="s">
        <v>1</v>
      </c>
      <c r="F3294" s="292" t="s">
        <v>770</v>
      </c>
      <c r="G3294" s="290"/>
      <c r="H3294" s="291" t="s">
        <v>1</v>
      </c>
      <c r="I3294" s="293"/>
      <c r="J3294" s="290"/>
      <c r="K3294" s="290"/>
      <c r="L3294" s="294"/>
      <c r="M3294" s="295"/>
      <c r="N3294" s="296"/>
      <c r="O3294" s="296"/>
      <c r="P3294" s="296"/>
      <c r="Q3294" s="296"/>
      <c r="R3294" s="296"/>
      <c r="S3294" s="296"/>
      <c r="T3294" s="297"/>
      <c r="AT3294" s="298" t="s">
        <v>148</v>
      </c>
      <c r="AU3294" s="298" t="s">
        <v>83</v>
      </c>
      <c r="AV3294" s="14" t="s">
        <v>81</v>
      </c>
      <c r="AW3294" s="14" t="s">
        <v>30</v>
      </c>
      <c r="AX3294" s="14" t="s">
        <v>73</v>
      </c>
      <c r="AY3294" s="298" t="s">
        <v>139</v>
      </c>
    </row>
    <row r="3295" spans="2:51" s="12" customFormat="1" ht="12">
      <c r="B3295" s="250"/>
      <c r="C3295" s="251"/>
      <c r="D3295" s="252" t="s">
        <v>148</v>
      </c>
      <c r="E3295" s="253" t="s">
        <v>1</v>
      </c>
      <c r="F3295" s="254" t="s">
        <v>4496</v>
      </c>
      <c r="G3295" s="251"/>
      <c r="H3295" s="255">
        <v>36.354</v>
      </c>
      <c r="I3295" s="256"/>
      <c r="J3295" s="251"/>
      <c r="K3295" s="251"/>
      <c r="L3295" s="257"/>
      <c r="M3295" s="258"/>
      <c r="N3295" s="259"/>
      <c r="O3295" s="259"/>
      <c r="P3295" s="259"/>
      <c r="Q3295" s="259"/>
      <c r="R3295" s="259"/>
      <c r="S3295" s="259"/>
      <c r="T3295" s="260"/>
      <c r="AT3295" s="261" t="s">
        <v>148</v>
      </c>
      <c r="AU3295" s="261" t="s">
        <v>83</v>
      </c>
      <c r="AV3295" s="12" t="s">
        <v>83</v>
      </c>
      <c r="AW3295" s="12" t="s">
        <v>30</v>
      </c>
      <c r="AX3295" s="12" t="s">
        <v>73</v>
      </c>
      <c r="AY3295" s="261" t="s">
        <v>139</v>
      </c>
    </row>
    <row r="3296" spans="2:51" s="13" customFormat="1" ht="12">
      <c r="B3296" s="262"/>
      <c r="C3296" s="263"/>
      <c r="D3296" s="252" t="s">
        <v>148</v>
      </c>
      <c r="E3296" s="264" t="s">
        <v>1</v>
      </c>
      <c r="F3296" s="265" t="s">
        <v>150</v>
      </c>
      <c r="G3296" s="263"/>
      <c r="H3296" s="266">
        <v>36.354</v>
      </c>
      <c r="I3296" s="267"/>
      <c r="J3296" s="263"/>
      <c r="K3296" s="263"/>
      <c r="L3296" s="268"/>
      <c r="M3296" s="269"/>
      <c r="N3296" s="270"/>
      <c r="O3296" s="270"/>
      <c r="P3296" s="270"/>
      <c r="Q3296" s="270"/>
      <c r="R3296" s="270"/>
      <c r="S3296" s="270"/>
      <c r="T3296" s="271"/>
      <c r="AT3296" s="272" t="s">
        <v>148</v>
      </c>
      <c r="AU3296" s="272" t="s">
        <v>83</v>
      </c>
      <c r="AV3296" s="13" t="s">
        <v>146</v>
      </c>
      <c r="AW3296" s="13" t="s">
        <v>30</v>
      </c>
      <c r="AX3296" s="13" t="s">
        <v>81</v>
      </c>
      <c r="AY3296" s="272" t="s">
        <v>139</v>
      </c>
    </row>
    <row r="3297" spans="2:65" s="1" customFormat="1" ht="24" customHeight="1">
      <c r="B3297" s="38"/>
      <c r="C3297" s="237" t="s">
        <v>4497</v>
      </c>
      <c r="D3297" s="237" t="s">
        <v>141</v>
      </c>
      <c r="E3297" s="238" t="s">
        <v>4498</v>
      </c>
      <c r="F3297" s="239" t="s">
        <v>4499</v>
      </c>
      <c r="G3297" s="240" t="s">
        <v>171</v>
      </c>
      <c r="H3297" s="241">
        <v>41.2</v>
      </c>
      <c r="I3297" s="242"/>
      <c r="J3297" s="243">
        <f>ROUND(I3297*H3297,2)</f>
        <v>0</v>
      </c>
      <c r="K3297" s="239" t="s">
        <v>145</v>
      </c>
      <c r="L3297" s="43"/>
      <c r="M3297" s="244" t="s">
        <v>1</v>
      </c>
      <c r="N3297" s="245" t="s">
        <v>38</v>
      </c>
      <c r="O3297" s="86"/>
      <c r="P3297" s="246">
        <f>O3297*H3297</f>
        <v>0</v>
      </c>
      <c r="Q3297" s="246">
        <v>0.00422</v>
      </c>
      <c r="R3297" s="246">
        <f>Q3297*H3297</f>
        <v>0.173864</v>
      </c>
      <c r="S3297" s="246">
        <v>0</v>
      </c>
      <c r="T3297" s="247">
        <f>S3297*H3297</f>
        <v>0</v>
      </c>
      <c r="AR3297" s="248" t="s">
        <v>230</v>
      </c>
      <c r="AT3297" s="248" t="s">
        <v>141</v>
      </c>
      <c r="AU3297" s="248" t="s">
        <v>83</v>
      </c>
      <c r="AY3297" s="17" t="s">
        <v>139</v>
      </c>
      <c r="BE3297" s="249">
        <f>IF(N3297="základní",J3297,0)</f>
        <v>0</v>
      </c>
      <c r="BF3297" s="249">
        <f>IF(N3297="snížená",J3297,0)</f>
        <v>0</v>
      </c>
      <c r="BG3297" s="249">
        <f>IF(N3297="zákl. přenesená",J3297,0)</f>
        <v>0</v>
      </c>
      <c r="BH3297" s="249">
        <f>IF(N3297="sníž. přenesená",J3297,0)</f>
        <v>0</v>
      </c>
      <c r="BI3297" s="249">
        <f>IF(N3297="nulová",J3297,0)</f>
        <v>0</v>
      </c>
      <c r="BJ3297" s="17" t="s">
        <v>81</v>
      </c>
      <c r="BK3297" s="249">
        <f>ROUND(I3297*H3297,2)</f>
        <v>0</v>
      </c>
      <c r="BL3297" s="17" t="s">
        <v>230</v>
      </c>
      <c r="BM3297" s="248" t="s">
        <v>4500</v>
      </c>
    </row>
    <row r="3298" spans="2:51" s="12" customFormat="1" ht="12">
      <c r="B3298" s="250"/>
      <c r="C3298" s="251"/>
      <c r="D3298" s="252" t="s">
        <v>148</v>
      </c>
      <c r="E3298" s="253" t="s">
        <v>1</v>
      </c>
      <c r="F3298" s="254" t="s">
        <v>4501</v>
      </c>
      <c r="G3298" s="251"/>
      <c r="H3298" s="255">
        <v>41.2</v>
      </c>
      <c r="I3298" s="256"/>
      <c r="J3298" s="251"/>
      <c r="K3298" s="251"/>
      <c r="L3298" s="257"/>
      <c r="M3298" s="258"/>
      <c r="N3298" s="259"/>
      <c r="O3298" s="259"/>
      <c r="P3298" s="259"/>
      <c r="Q3298" s="259"/>
      <c r="R3298" s="259"/>
      <c r="S3298" s="259"/>
      <c r="T3298" s="260"/>
      <c r="AT3298" s="261" t="s">
        <v>148</v>
      </c>
      <c r="AU3298" s="261" t="s">
        <v>83</v>
      </c>
      <c r="AV3298" s="12" t="s">
        <v>83</v>
      </c>
      <c r="AW3298" s="12" t="s">
        <v>30</v>
      </c>
      <c r="AX3298" s="12" t="s">
        <v>81</v>
      </c>
      <c r="AY3298" s="261" t="s">
        <v>139</v>
      </c>
    </row>
    <row r="3299" spans="2:65" s="1" customFormat="1" ht="24" customHeight="1">
      <c r="B3299" s="38"/>
      <c r="C3299" s="237" t="s">
        <v>4502</v>
      </c>
      <c r="D3299" s="237" t="s">
        <v>141</v>
      </c>
      <c r="E3299" s="238" t="s">
        <v>4503</v>
      </c>
      <c r="F3299" s="239" t="s">
        <v>4504</v>
      </c>
      <c r="G3299" s="240" t="s">
        <v>171</v>
      </c>
      <c r="H3299" s="241">
        <v>14.5</v>
      </c>
      <c r="I3299" s="242"/>
      <c r="J3299" s="243">
        <f>ROUND(I3299*H3299,2)</f>
        <v>0</v>
      </c>
      <c r="K3299" s="239" t="s">
        <v>1</v>
      </c>
      <c r="L3299" s="43"/>
      <c r="M3299" s="244" t="s">
        <v>1</v>
      </c>
      <c r="N3299" s="245" t="s">
        <v>38</v>
      </c>
      <c r="O3299" s="86"/>
      <c r="P3299" s="246">
        <f>O3299*H3299</f>
        <v>0</v>
      </c>
      <c r="Q3299" s="246">
        <v>0.00439</v>
      </c>
      <c r="R3299" s="246">
        <f>Q3299*H3299</f>
        <v>0.063655</v>
      </c>
      <c r="S3299" s="246">
        <v>0</v>
      </c>
      <c r="T3299" s="247">
        <f>S3299*H3299</f>
        <v>0</v>
      </c>
      <c r="AR3299" s="248" t="s">
        <v>230</v>
      </c>
      <c r="AT3299" s="248" t="s">
        <v>141</v>
      </c>
      <c r="AU3299" s="248" t="s">
        <v>83</v>
      </c>
      <c r="AY3299" s="17" t="s">
        <v>139</v>
      </c>
      <c r="BE3299" s="249">
        <f>IF(N3299="základní",J3299,0)</f>
        <v>0</v>
      </c>
      <c r="BF3299" s="249">
        <f>IF(N3299="snížená",J3299,0)</f>
        <v>0</v>
      </c>
      <c r="BG3299" s="249">
        <f>IF(N3299="zákl. přenesená",J3299,0)</f>
        <v>0</v>
      </c>
      <c r="BH3299" s="249">
        <f>IF(N3299="sníž. přenesená",J3299,0)</f>
        <v>0</v>
      </c>
      <c r="BI3299" s="249">
        <f>IF(N3299="nulová",J3299,0)</f>
        <v>0</v>
      </c>
      <c r="BJ3299" s="17" t="s">
        <v>81</v>
      </c>
      <c r="BK3299" s="249">
        <f>ROUND(I3299*H3299,2)</f>
        <v>0</v>
      </c>
      <c r="BL3299" s="17" t="s">
        <v>230</v>
      </c>
      <c r="BM3299" s="248" t="s">
        <v>4505</v>
      </c>
    </row>
    <row r="3300" spans="2:51" s="12" customFormat="1" ht="12">
      <c r="B3300" s="250"/>
      <c r="C3300" s="251"/>
      <c r="D3300" s="252" t="s">
        <v>148</v>
      </c>
      <c r="E3300" s="253" t="s">
        <v>1</v>
      </c>
      <c r="F3300" s="254" t="s">
        <v>4506</v>
      </c>
      <c r="G3300" s="251"/>
      <c r="H3300" s="255">
        <v>14.5</v>
      </c>
      <c r="I3300" s="256"/>
      <c r="J3300" s="251"/>
      <c r="K3300" s="251"/>
      <c r="L3300" s="257"/>
      <c r="M3300" s="258"/>
      <c r="N3300" s="259"/>
      <c r="O3300" s="259"/>
      <c r="P3300" s="259"/>
      <c r="Q3300" s="259"/>
      <c r="R3300" s="259"/>
      <c r="S3300" s="259"/>
      <c r="T3300" s="260"/>
      <c r="AT3300" s="261" t="s">
        <v>148</v>
      </c>
      <c r="AU3300" s="261" t="s">
        <v>83</v>
      </c>
      <c r="AV3300" s="12" t="s">
        <v>83</v>
      </c>
      <c r="AW3300" s="12" t="s">
        <v>30</v>
      </c>
      <c r="AX3300" s="12" t="s">
        <v>73</v>
      </c>
      <c r="AY3300" s="261" t="s">
        <v>139</v>
      </c>
    </row>
    <row r="3301" spans="2:51" s="13" customFormat="1" ht="12">
      <c r="B3301" s="262"/>
      <c r="C3301" s="263"/>
      <c r="D3301" s="252" t="s">
        <v>148</v>
      </c>
      <c r="E3301" s="264" t="s">
        <v>1</v>
      </c>
      <c r="F3301" s="265" t="s">
        <v>150</v>
      </c>
      <c r="G3301" s="263"/>
      <c r="H3301" s="266">
        <v>14.5</v>
      </c>
      <c r="I3301" s="267"/>
      <c r="J3301" s="263"/>
      <c r="K3301" s="263"/>
      <c r="L3301" s="268"/>
      <c r="M3301" s="269"/>
      <c r="N3301" s="270"/>
      <c r="O3301" s="270"/>
      <c r="P3301" s="270"/>
      <c r="Q3301" s="270"/>
      <c r="R3301" s="270"/>
      <c r="S3301" s="270"/>
      <c r="T3301" s="271"/>
      <c r="AT3301" s="272" t="s">
        <v>148</v>
      </c>
      <c r="AU3301" s="272" t="s">
        <v>83</v>
      </c>
      <c r="AV3301" s="13" t="s">
        <v>146</v>
      </c>
      <c r="AW3301" s="13" t="s">
        <v>30</v>
      </c>
      <c r="AX3301" s="13" t="s">
        <v>81</v>
      </c>
      <c r="AY3301" s="272" t="s">
        <v>139</v>
      </c>
    </row>
    <row r="3302" spans="2:65" s="1" customFormat="1" ht="24" customHeight="1">
      <c r="B3302" s="38"/>
      <c r="C3302" s="237" t="s">
        <v>4507</v>
      </c>
      <c r="D3302" s="237" t="s">
        <v>141</v>
      </c>
      <c r="E3302" s="238" t="s">
        <v>4508</v>
      </c>
      <c r="F3302" s="239" t="s">
        <v>4509</v>
      </c>
      <c r="G3302" s="240" t="s">
        <v>171</v>
      </c>
      <c r="H3302" s="241">
        <v>37.7</v>
      </c>
      <c r="I3302" s="242"/>
      <c r="J3302" s="243">
        <f>ROUND(I3302*H3302,2)</f>
        <v>0</v>
      </c>
      <c r="K3302" s="239" t="s">
        <v>145</v>
      </c>
      <c r="L3302" s="43"/>
      <c r="M3302" s="244" t="s">
        <v>1</v>
      </c>
      <c r="N3302" s="245" t="s">
        <v>38</v>
      </c>
      <c r="O3302" s="86"/>
      <c r="P3302" s="246">
        <f>O3302*H3302</f>
        <v>0</v>
      </c>
      <c r="Q3302" s="246">
        <v>0.00287</v>
      </c>
      <c r="R3302" s="246">
        <f>Q3302*H3302</f>
        <v>0.10819900000000002</v>
      </c>
      <c r="S3302" s="246">
        <v>0</v>
      </c>
      <c r="T3302" s="247">
        <f>S3302*H3302</f>
        <v>0</v>
      </c>
      <c r="AR3302" s="248" t="s">
        <v>230</v>
      </c>
      <c r="AT3302" s="248" t="s">
        <v>141</v>
      </c>
      <c r="AU3302" s="248" t="s">
        <v>83</v>
      </c>
      <c r="AY3302" s="17" t="s">
        <v>139</v>
      </c>
      <c r="BE3302" s="249">
        <f>IF(N3302="základní",J3302,0)</f>
        <v>0</v>
      </c>
      <c r="BF3302" s="249">
        <f>IF(N3302="snížená",J3302,0)</f>
        <v>0</v>
      </c>
      <c r="BG3302" s="249">
        <f>IF(N3302="zákl. přenesená",J3302,0)</f>
        <v>0</v>
      </c>
      <c r="BH3302" s="249">
        <f>IF(N3302="sníž. přenesená",J3302,0)</f>
        <v>0</v>
      </c>
      <c r="BI3302" s="249">
        <f>IF(N3302="nulová",J3302,0)</f>
        <v>0</v>
      </c>
      <c r="BJ3302" s="17" t="s">
        <v>81</v>
      </c>
      <c r="BK3302" s="249">
        <f>ROUND(I3302*H3302,2)</f>
        <v>0</v>
      </c>
      <c r="BL3302" s="17" t="s">
        <v>230</v>
      </c>
      <c r="BM3302" s="248" t="s">
        <v>4510</v>
      </c>
    </row>
    <row r="3303" spans="2:51" s="12" customFormat="1" ht="12">
      <c r="B3303" s="250"/>
      <c r="C3303" s="251"/>
      <c r="D3303" s="252" t="s">
        <v>148</v>
      </c>
      <c r="E3303" s="253" t="s">
        <v>1</v>
      </c>
      <c r="F3303" s="254" t="s">
        <v>4511</v>
      </c>
      <c r="G3303" s="251"/>
      <c r="H3303" s="255">
        <v>3.4</v>
      </c>
      <c r="I3303" s="256"/>
      <c r="J3303" s="251"/>
      <c r="K3303" s="251"/>
      <c r="L3303" s="257"/>
      <c r="M3303" s="258"/>
      <c r="N3303" s="259"/>
      <c r="O3303" s="259"/>
      <c r="P3303" s="259"/>
      <c r="Q3303" s="259"/>
      <c r="R3303" s="259"/>
      <c r="S3303" s="259"/>
      <c r="T3303" s="260"/>
      <c r="AT3303" s="261" t="s">
        <v>148</v>
      </c>
      <c r="AU3303" s="261" t="s">
        <v>83</v>
      </c>
      <c r="AV3303" s="12" t="s">
        <v>83</v>
      </c>
      <c r="AW3303" s="12" t="s">
        <v>30</v>
      </c>
      <c r="AX3303" s="12" t="s">
        <v>73</v>
      </c>
      <c r="AY3303" s="261" t="s">
        <v>139</v>
      </c>
    </row>
    <row r="3304" spans="2:51" s="12" customFormat="1" ht="12">
      <c r="B3304" s="250"/>
      <c r="C3304" s="251"/>
      <c r="D3304" s="252" t="s">
        <v>148</v>
      </c>
      <c r="E3304" s="253" t="s">
        <v>1</v>
      </c>
      <c r="F3304" s="254" t="s">
        <v>4512</v>
      </c>
      <c r="G3304" s="251"/>
      <c r="H3304" s="255">
        <v>34.3</v>
      </c>
      <c r="I3304" s="256"/>
      <c r="J3304" s="251"/>
      <c r="K3304" s="251"/>
      <c r="L3304" s="257"/>
      <c r="M3304" s="258"/>
      <c r="N3304" s="259"/>
      <c r="O3304" s="259"/>
      <c r="P3304" s="259"/>
      <c r="Q3304" s="259"/>
      <c r="R3304" s="259"/>
      <c r="S3304" s="259"/>
      <c r="T3304" s="260"/>
      <c r="AT3304" s="261" t="s">
        <v>148</v>
      </c>
      <c r="AU3304" s="261" t="s">
        <v>83</v>
      </c>
      <c r="AV3304" s="12" t="s">
        <v>83</v>
      </c>
      <c r="AW3304" s="12" t="s">
        <v>30</v>
      </c>
      <c r="AX3304" s="12" t="s">
        <v>73</v>
      </c>
      <c r="AY3304" s="261" t="s">
        <v>139</v>
      </c>
    </row>
    <row r="3305" spans="2:51" s="13" customFormat="1" ht="12">
      <c r="B3305" s="262"/>
      <c r="C3305" s="263"/>
      <c r="D3305" s="252" t="s">
        <v>148</v>
      </c>
      <c r="E3305" s="264" t="s">
        <v>1</v>
      </c>
      <c r="F3305" s="265" t="s">
        <v>150</v>
      </c>
      <c r="G3305" s="263"/>
      <c r="H3305" s="266">
        <v>37.699999999999996</v>
      </c>
      <c r="I3305" s="267"/>
      <c r="J3305" s="263"/>
      <c r="K3305" s="263"/>
      <c r="L3305" s="268"/>
      <c r="M3305" s="269"/>
      <c r="N3305" s="270"/>
      <c r="O3305" s="270"/>
      <c r="P3305" s="270"/>
      <c r="Q3305" s="270"/>
      <c r="R3305" s="270"/>
      <c r="S3305" s="270"/>
      <c r="T3305" s="271"/>
      <c r="AT3305" s="272" t="s">
        <v>148</v>
      </c>
      <c r="AU3305" s="272" t="s">
        <v>83</v>
      </c>
      <c r="AV3305" s="13" t="s">
        <v>146</v>
      </c>
      <c r="AW3305" s="13" t="s">
        <v>30</v>
      </c>
      <c r="AX3305" s="13" t="s">
        <v>81</v>
      </c>
      <c r="AY3305" s="272" t="s">
        <v>139</v>
      </c>
    </row>
    <row r="3306" spans="2:65" s="1" customFormat="1" ht="24" customHeight="1">
      <c r="B3306" s="38"/>
      <c r="C3306" s="237" t="s">
        <v>4513</v>
      </c>
      <c r="D3306" s="237" t="s">
        <v>141</v>
      </c>
      <c r="E3306" s="238" t="s">
        <v>4514</v>
      </c>
      <c r="F3306" s="239" t="s">
        <v>4515</v>
      </c>
      <c r="G3306" s="240" t="s">
        <v>171</v>
      </c>
      <c r="H3306" s="241">
        <v>44.8</v>
      </c>
      <c r="I3306" s="242"/>
      <c r="J3306" s="243">
        <f>ROUND(I3306*H3306,2)</f>
        <v>0</v>
      </c>
      <c r="K3306" s="239" t="s">
        <v>145</v>
      </c>
      <c r="L3306" s="43"/>
      <c r="M3306" s="244" t="s">
        <v>1</v>
      </c>
      <c r="N3306" s="245" t="s">
        <v>38</v>
      </c>
      <c r="O3306" s="86"/>
      <c r="P3306" s="246">
        <f>O3306*H3306</f>
        <v>0</v>
      </c>
      <c r="Q3306" s="246">
        <v>0.00433</v>
      </c>
      <c r="R3306" s="246">
        <f>Q3306*H3306</f>
        <v>0.19398399999999996</v>
      </c>
      <c r="S3306" s="246">
        <v>0</v>
      </c>
      <c r="T3306" s="247">
        <f>S3306*H3306</f>
        <v>0</v>
      </c>
      <c r="AR3306" s="248" t="s">
        <v>230</v>
      </c>
      <c r="AT3306" s="248" t="s">
        <v>141</v>
      </c>
      <c r="AU3306" s="248" t="s">
        <v>83</v>
      </c>
      <c r="AY3306" s="17" t="s">
        <v>139</v>
      </c>
      <c r="BE3306" s="249">
        <f>IF(N3306="základní",J3306,0)</f>
        <v>0</v>
      </c>
      <c r="BF3306" s="249">
        <f>IF(N3306="snížená",J3306,0)</f>
        <v>0</v>
      </c>
      <c r="BG3306" s="249">
        <f>IF(N3306="zákl. přenesená",J3306,0)</f>
        <v>0</v>
      </c>
      <c r="BH3306" s="249">
        <f>IF(N3306="sníž. přenesená",J3306,0)</f>
        <v>0</v>
      </c>
      <c r="BI3306" s="249">
        <f>IF(N3306="nulová",J3306,0)</f>
        <v>0</v>
      </c>
      <c r="BJ3306" s="17" t="s">
        <v>81</v>
      </c>
      <c r="BK3306" s="249">
        <f>ROUND(I3306*H3306,2)</f>
        <v>0</v>
      </c>
      <c r="BL3306" s="17" t="s">
        <v>230</v>
      </c>
      <c r="BM3306" s="248" t="s">
        <v>4516</v>
      </c>
    </row>
    <row r="3307" spans="2:51" s="12" customFormat="1" ht="12">
      <c r="B3307" s="250"/>
      <c r="C3307" s="251"/>
      <c r="D3307" s="252" t="s">
        <v>148</v>
      </c>
      <c r="E3307" s="253" t="s">
        <v>1</v>
      </c>
      <c r="F3307" s="254" t="s">
        <v>4517</v>
      </c>
      <c r="G3307" s="251"/>
      <c r="H3307" s="255">
        <v>44.8</v>
      </c>
      <c r="I3307" s="256"/>
      <c r="J3307" s="251"/>
      <c r="K3307" s="251"/>
      <c r="L3307" s="257"/>
      <c r="M3307" s="258"/>
      <c r="N3307" s="259"/>
      <c r="O3307" s="259"/>
      <c r="P3307" s="259"/>
      <c r="Q3307" s="259"/>
      <c r="R3307" s="259"/>
      <c r="S3307" s="259"/>
      <c r="T3307" s="260"/>
      <c r="AT3307" s="261" t="s">
        <v>148</v>
      </c>
      <c r="AU3307" s="261" t="s">
        <v>83</v>
      </c>
      <c r="AV3307" s="12" t="s">
        <v>83</v>
      </c>
      <c r="AW3307" s="12" t="s">
        <v>30</v>
      </c>
      <c r="AX3307" s="12" t="s">
        <v>73</v>
      </c>
      <c r="AY3307" s="261" t="s">
        <v>139</v>
      </c>
    </row>
    <row r="3308" spans="2:51" s="13" customFormat="1" ht="12">
      <c r="B3308" s="262"/>
      <c r="C3308" s="263"/>
      <c r="D3308" s="252" t="s">
        <v>148</v>
      </c>
      <c r="E3308" s="264" t="s">
        <v>1</v>
      </c>
      <c r="F3308" s="265" t="s">
        <v>150</v>
      </c>
      <c r="G3308" s="263"/>
      <c r="H3308" s="266">
        <v>44.8</v>
      </c>
      <c r="I3308" s="267"/>
      <c r="J3308" s="263"/>
      <c r="K3308" s="263"/>
      <c r="L3308" s="268"/>
      <c r="M3308" s="269"/>
      <c r="N3308" s="270"/>
      <c r="O3308" s="270"/>
      <c r="P3308" s="270"/>
      <c r="Q3308" s="270"/>
      <c r="R3308" s="270"/>
      <c r="S3308" s="270"/>
      <c r="T3308" s="271"/>
      <c r="AT3308" s="272" t="s">
        <v>148</v>
      </c>
      <c r="AU3308" s="272" t="s">
        <v>83</v>
      </c>
      <c r="AV3308" s="13" t="s">
        <v>146</v>
      </c>
      <c r="AW3308" s="13" t="s">
        <v>30</v>
      </c>
      <c r="AX3308" s="13" t="s">
        <v>81</v>
      </c>
      <c r="AY3308" s="272" t="s">
        <v>139</v>
      </c>
    </row>
    <row r="3309" spans="2:65" s="1" customFormat="1" ht="24" customHeight="1">
      <c r="B3309" s="38"/>
      <c r="C3309" s="237" t="s">
        <v>4518</v>
      </c>
      <c r="D3309" s="237" t="s">
        <v>141</v>
      </c>
      <c r="E3309" s="238" t="s">
        <v>4519</v>
      </c>
      <c r="F3309" s="239" t="s">
        <v>4520</v>
      </c>
      <c r="G3309" s="240" t="s">
        <v>171</v>
      </c>
      <c r="H3309" s="241">
        <v>4.9</v>
      </c>
      <c r="I3309" s="242"/>
      <c r="J3309" s="243">
        <f>ROUND(I3309*H3309,2)</f>
        <v>0</v>
      </c>
      <c r="K3309" s="239" t="s">
        <v>1</v>
      </c>
      <c r="L3309" s="43"/>
      <c r="M3309" s="244" t="s">
        <v>1</v>
      </c>
      <c r="N3309" s="245" t="s">
        <v>38</v>
      </c>
      <c r="O3309" s="86"/>
      <c r="P3309" s="246">
        <f>O3309*H3309</f>
        <v>0</v>
      </c>
      <c r="Q3309" s="246">
        <v>0.00184</v>
      </c>
      <c r="R3309" s="246">
        <f>Q3309*H3309</f>
        <v>0.009016000000000001</v>
      </c>
      <c r="S3309" s="246">
        <v>0</v>
      </c>
      <c r="T3309" s="247">
        <f>S3309*H3309</f>
        <v>0</v>
      </c>
      <c r="AR3309" s="248" t="s">
        <v>230</v>
      </c>
      <c r="AT3309" s="248" t="s">
        <v>141</v>
      </c>
      <c r="AU3309" s="248" t="s">
        <v>83</v>
      </c>
      <c r="AY3309" s="17" t="s">
        <v>139</v>
      </c>
      <c r="BE3309" s="249">
        <f>IF(N3309="základní",J3309,0)</f>
        <v>0</v>
      </c>
      <c r="BF3309" s="249">
        <f>IF(N3309="snížená",J3309,0)</f>
        <v>0</v>
      </c>
      <c r="BG3309" s="249">
        <f>IF(N3309="zákl. přenesená",J3309,0)</f>
        <v>0</v>
      </c>
      <c r="BH3309" s="249">
        <f>IF(N3309="sníž. přenesená",J3309,0)</f>
        <v>0</v>
      </c>
      <c r="BI3309" s="249">
        <f>IF(N3309="nulová",J3309,0)</f>
        <v>0</v>
      </c>
      <c r="BJ3309" s="17" t="s">
        <v>81</v>
      </c>
      <c r="BK3309" s="249">
        <f>ROUND(I3309*H3309,2)</f>
        <v>0</v>
      </c>
      <c r="BL3309" s="17" t="s">
        <v>230</v>
      </c>
      <c r="BM3309" s="248" t="s">
        <v>4521</v>
      </c>
    </row>
    <row r="3310" spans="2:51" s="12" customFormat="1" ht="12">
      <c r="B3310" s="250"/>
      <c r="C3310" s="251"/>
      <c r="D3310" s="252" t="s">
        <v>148</v>
      </c>
      <c r="E3310" s="253" t="s">
        <v>1</v>
      </c>
      <c r="F3310" s="254" t="s">
        <v>4522</v>
      </c>
      <c r="G3310" s="251"/>
      <c r="H3310" s="255">
        <v>4.9</v>
      </c>
      <c r="I3310" s="256"/>
      <c r="J3310" s="251"/>
      <c r="K3310" s="251"/>
      <c r="L3310" s="257"/>
      <c r="M3310" s="258"/>
      <c r="N3310" s="259"/>
      <c r="O3310" s="259"/>
      <c r="P3310" s="259"/>
      <c r="Q3310" s="259"/>
      <c r="R3310" s="259"/>
      <c r="S3310" s="259"/>
      <c r="T3310" s="260"/>
      <c r="AT3310" s="261" t="s">
        <v>148</v>
      </c>
      <c r="AU3310" s="261" t="s">
        <v>83</v>
      </c>
      <c r="AV3310" s="12" t="s">
        <v>83</v>
      </c>
      <c r="AW3310" s="12" t="s">
        <v>30</v>
      </c>
      <c r="AX3310" s="12" t="s">
        <v>73</v>
      </c>
      <c r="AY3310" s="261" t="s">
        <v>139</v>
      </c>
    </row>
    <row r="3311" spans="2:51" s="13" customFormat="1" ht="12">
      <c r="B3311" s="262"/>
      <c r="C3311" s="263"/>
      <c r="D3311" s="252" t="s">
        <v>148</v>
      </c>
      <c r="E3311" s="264" t="s">
        <v>1</v>
      </c>
      <c r="F3311" s="265" t="s">
        <v>150</v>
      </c>
      <c r="G3311" s="263"/>
      <c r="H3311" s="266">
        <v>4.9</v>
      </c>
      <c r="I3311" s="267"/>
      <c r="J3311" s="263"/>
      <c r="K3311" s="263"/>
      <c r="L3311" s="268"/>
      <c r="M3311" s="269"/>
      <c r="N3311" s="270"/>
      <c r="O3311" s="270"/>
      <c r="P3311" s="270"/>
      <c r="Q3311" s="270"/>
      <c r="R3311" s="270"/>
      <c r="S3311" s="270"/>
      <c r="T3311" s="271"/>
      <c r="AT3311" s="272" t="s">
        <v>148</v>
      </c>
      <c r="AU3311" s="272" t="s">
        <v>83</v>
      </c>
      <c r="AV3311" s="13" t="s">
        <v>146</v>
      </c>
      <c r="AW3311" s="13" t="s">
        <v>30</v>
      </c>
      <c r="AX3311" s="13" t="s">
        <v>81</v>
      </c>
      <c r="AY3311" s="272" t="s">
        <v>139</v>
      </c>
    </row>
    <row r="3312" spans="2:65" s="1" customFormat="1" ht="24" customHeight="1">
      <c r="B3312" s="38"/>
      <c r="C3312" s="237" t="s">
        <v>4523</v>
      </c>
      <c r="D3312" s="237" t="s">
        <v>141</v>
      </c>
      <c r="E3312" s="238" t="s">
        <v>4524</v>
      </c>
      <c r="F3312" s="239" t="s">
        <v>4525</v>
      </c>
      <c r="G3312" s="240" t="s">
        <v>171</v>
      </c>
      <c r="H3312" s="241">
        <v>55.7</v>
      </c>
      <c r="I3312" s="242"/>
      <c r="J3312" s="243">
        <f>ROUND(I3312*H3312,2)</f>
        <v>0</v>
      </c>
      <c r="K3312" s="239" t="s">
        <v>145</v>
      </c>
      <c r="L3312" s="43"/>
      <c r="M3312" s="244" t="s">
        <v>1</v>
      </c>
      <c r="N3312" s="245" t="s">
        <v>38</v>
      </c>
      <c r="O3312" s="86"/>
      <c r="P3312" s="246">
        <f>O3312*H3312</f>
        <v>0</v>
      </c>
      <c r="Q3312" s="246">
        <v>0.00184</v>
      </c>
      <c r="R3312" s="246">
        <f>Q3312*H3312</f>
        <v>0.10248800000000001</v>
      </c>
      <c r="S3312" s="246">
        <v>0</v>
      </c>
      <c r="T3312" s="247">
        <f>S3312*H3312</f>
        <v>0</v>
      </c>
      <c r="AR3312" s="248" t="s">
        <v>230</v>
      </c>
      <c r="AT3312" s="248" t="s">
        <v>141</v>
      </c>
      <c r="AU3312" s="248" t="s">
        <v>83</v>
      </c>
      <c r="AY3312" s="17" t="s">
        <v>139</v>
      </c>
      <c r="BE3312" s="249">
        <f>IF(N3312="základní",J3312,0)</f>
        <v>0</v>
      </c>
      <c r="BF3312" s="249">
        <f>IF(N3312="snížená",J3312,0)</f>
        <v>0</v>
      </c>
      <c r="BG3312" s="249">
        <f>IF(N3312="zákl. přenesená",J3312,0)</f>
        <v>0</v>
      </c>
      <c r="BH3312" s="249">
        <f>IF(N3312="sníž. přenesená",J3312,0)</f>
        <v>0</v>
      </c>
      <c r="BI3312" s="249">
        <f>IF(N3312="nulová",J3312,0)</f>
        <v>0</v>
      </c>
      <c r="BJ3312" s="17" t="s">
        <v>81</v>
      </c>
      <c r="BK3312" s="249">
        <f>ROUND(I3312*H3312,2)</f>
        <v>0</v>
      </c>
      <c r="BL3312" s="17" t="s">
        <v>230</v>
      </c>
      <c r="BM3312" s="248" t="s">
        <v>4526</v>
      </c>
    </row>
    <row r="3313" spans="2:51" s="12" customFormat="1" ht="12">
      <c r="B3313" s="250"/>
      <c r="C3313" s="251"/>
      <c r="D3313" s="252" t="s">
        <v>148</v>
      </c>
      <c r="E3313" s="253" t="s">
        <v>1</v>
      </c>
      <c r="F3313" s="254" t="s">
        <v>4527</v>
      </c>
      <c r="G3313" s="251"/>
      <c r="H3313" s="255">
        <v>55.7</v>
      </c>
      <c r="I3313" s="256"/>
      <c r="J3313" s="251"/>
      <c r="K3313" s="251"/>
      <c r="L3313" s="257"/>
      <c r="M3313" s="258"/>
      <c r="N3313" s="259"/>
      <c r="O3313" s="259"/>
      <c r="P3313" s="259"/>
      <c r="Q3313" s="259"/>
      <c r="R3313" s="259"/>
      <c r="S3313" s="259"/>
      <c r="T3313" s="260"/>
      <c r="AT3313" s="261" t="s">
        <v>148</v>
      </c>
      <c r="AU3313" s="261" t="s">
        <v>83</v>
      </c>
      <c r="AV3313" s="12" t="s">
        <v>83</v>
      </c>
      <c r="AW3313" s="12" t="s">
        <v>30</v>
      </c>
      <c r="AX3313" s="12" t="s">
        <v>73</v>
      </c>
      <c r="AY3313" s="261" t="s">
        <v>139</v>
      </c>
    </row>
    <row r="3314" spans="2:51" s="13" customFormat="1" ht="12">
      <c r="B3314" s="262"/>
      <c r="C3314" s="263"/>
      <c r="D3314" s="252" t="s">
        <v>148</v>
      </c>
      <c r="E3314" s="264" t="s">
        <v>1</v>
      </c>
      <c r="F3314" s="265" t="s">
        <v>150</v>
      </c>
      <c r="G3314" s="263"/>
      <c r="H3314" s="266">
        <v>55.7</v>
      </c>
      <c r="I3314" s="267"/>
      <c r="J3314" s="263"/>
      <c r="K3314" s="263"/>
      <c r="L3314" s="268"/>
      <c r="M3314" s="269"/>
      <c r="N3314" s="270"/>
      <c r="O3314" s="270"/>
      <c r="P3314" s="270"/>
      <c r="Q3314" s="270"/>
      <c r="R3314" s="270"/>
      <c r="S3314" s="270"/>
      <c r="T3314" s="271"/>
      <c r="AT3314" s="272" t="s">
        <v>148</v>
      </c>
      <c r="AU3314" s="272" t="s">
        <v>83</v>
      </c>
      <c r="AV3314" s="13" t="s">
        <v>146</v>
      </c>
      <c r="AW3314" s="13" t="s">
        <v>30</v>
      </c>
      <c r="AX3314" s="13" t="s">
        <v>81</v>
      </c>
      <c r="AY3314" s="272" t="s">
        <v>139</v>
      </c>
    </row>
    <row r="3315" spans="2:65" s="1" customFormat="1" ht="24" customHeight="1">
      <c r="B3315" s="38"/>
      <c r="C3315" s="237" t="s">
        <v>4528</v>
      </c>
      <c r="D3315" s="237" t="s">
        <v>141</v>
      </c>
      <c r="E3315" s="238" t="s">
        <v>4529</v>
      </c>
      <c r="F3315" s="239" t="s">
        <v>4530</v>
      </c>
      <c r="G3315" s="240" t="s">
        <v>171</v>
      </c>
      <c r="H3315" s="241">
        <v>74</v>
      </c>
      <c r="I3315" s="242"/>
      <c r="J3315" s="243">
        <f>ROUND(I3315*H3315,2)</f>
        <v>0</v>
      </c>
      <c r="K3315" s="239" t="s">
        <v>145</v>
      </c>
      <c r="L3315" s="43"/>
      <c r="M3315" s="244" t="s">
        <v>1</v>
      </c>
      <c r="N3315" s="245" t="s">
        <v>38</v>
      </c>
      <c r="O3315" s="86"/>
      <c r="P3315" s="246">
        <f>O3315*H3315</f>
        <v>0</v>
      </c>
      <c r="Q3315" s="246">
        <v>0.0059</v>
      </c>
      <c r="R3315" s="246">
        <f>Q3315*H3315</f>
        <v>0.4366</v>
      </c>
      <c r="S3315" s="246">
        <v>0</v>
      </c>
      <c r="T3315" s="247">
        <f>S3315*H3315</f>
        <v>0</v>
      </c>
      <c r="AR3315" s="248" t="s">
        <v>230</v>
      </c>
      <c r="AT3315" s="248" t="s">
        <v>141</v>
      </c>
      <c r="AU3315" s="248" t="s">
        <v>83</v>
      </c>
      <c r="AY3315" s="17" t="s">
        <v>139</v>
      </c>
      <c r="BE3315" s="249">
        <f>IF(N3315="základní",J3315,0)</f>
        <v>0</v>
      </c>
      <c r="BF3315" s="249">
        <f>IF(N3315="snížená",J3315,0)</f>
        <v>0</v>
      </c>
      <c r="BG3315" s="249">
        <f>IF(N3315="zákl. přenesená",J3315,0)</f>
        <v>0</v>
      </c>
      <c r="BH3315" s="249">
        <f>IF(N3315="sníž. přenesená",J3315,0)</f>
        <v>0</v>
      </c>
      <c r="BI3315" s="249">
        <f>IF(N3315="nulová",J3315,0)</f>
        <v>0</v>
      </c>
      <c r="BJ3315" s="17" t="s">
        <v>81</v>
      </c>
      <c r="BK3315" s="249">
        <f>ROUND(I3315*H3315,2)</f>
        <v>0</v>
      </c>
      <c r="BL3315" s="17" t="s">
        <v>230</v>
      </c>
      <c r="BM3315" s="248" t="s">
        <v>4531</v>
      </c>
    </row>
    <row r="3316" spans="2:51" s="12" customFormat="1" ht="12">
      <c r="B3316" s="250"/>
      <c r="C3316" s="251"/>
      <c r="D3316" s="252" t="s">
        <v>148</v>
      </c>
      <c r="E3316" s="253" t="s">
        <v>1</v>
      </c>
      <c r="F3316" s="254" t="s">
        <v>4532</v>
      </c>
      <c r="G3316" s="251"/>
      <c r="H3316" s="255">
        <v>74</v>
      </c>
      <c r="I3316" s="256"/>
      <c r="J3316" s="251"/>
      <c r="K3316" s="251"/>
      <c r="L3316" s="257"/>
      <c r="M3316" s="258"/>
      <c r="N3316" s="259"/>
      <c r="O3316" s="259"/>
      <c r="P3316" s="259"/>
      <c r="Q3316" s="259"/>
      <c r="R3316" s="259"/>
      <c r="S3316" s="259"/>
      <c r="T3316" s="260"/>
      <c r="AT3316" s="261" t="s">
        <v>148</v>
      </c>
      <c r="AU3316" s="261" t="s">
        <v>83</v>
      </c>
      <c r="AV3316" s="12" t="s">
        <v>83</v>
      </c>
      <c r="AW3316" s="12" t="s">
        <v>30</v>
      </c>
      <c r="AX3316" s="12" t="s">
        <v>73</v>
      </c>
      <c r="AY3316" s="261" t="s">
        <v>139</v>
      </c>
    </row>
    <row r="3317" spans="2:51" s="13" customFormat="1" ht="12">
      <c r="B3317" s="262"/>
      <c r="C3317" s="263"/>
      <c r="D3317" s="252" t="s">
        <v>148</v>
      </c>
      <c r="E3317" s="264" t="s">
        <v>1</v>
      </c>
      <c r="F3317" s="265" t="s">
        <v>150</v>
      </c>
      <c r="G3317" s="263"/>
      <c r="H3317" s="266">
        <v>74</v>
      </c>
      <c r="I3317" s="267"/>
      <c r="J3317" s="263"/>
      <c r="K3317" s="263"/>
      <c r="L3317" s="268"/>
      <c r="M3317" s="269"/>
      <c r="N3317" s="270"/>
      <c r="O3317" s="270"/>
      <c r="P3317" s="270"/>
      <c r="Q3317" s="270"/>
      <c r="R3317" s="270"/>
      <c r="S3317" s="270"/>
      <c r="T3317" s="271"/>
      <c r="AT3317" s="272" t="s">
        <v>148</v>
      </c>
      <c r="AU3317" s="272" t="s">
        <v>83</v>
      </c>
      <c r="AV3317" s="13" t="s">
        <v>146</v>
      </c>
      <c r="AW3317" s="13" t="s">
        <v>30</v>
      </c>
      <c r="AX3317" s="13" t="s">
        <v>81</v>
      </c>
      <c r="AY3317" s="272" t="s">
        <v>139</v>
      </c>
    </row>
    <row r="3318" spans="2:65" s="1" customFormat="1" ht="24" customHeight="1">
      <c r="B3318" s="38"/>
      <c r="C3318" s="237" t="s">
        <v>4533</v>
      </c>
      <c r="D3318" s="237" t="s">
        <v>141</v>
      </c>
      <c r="E3318" s="238" t="s">
        <v>4534</v>
      </c>
      <c r="F3318" s="239" t="s">
        <v>4535</v>
      </c>
      <c r="G3318" s="240" t="s">
        <v>171</v>
      </c>
      <c r="H3318" s="241">
        <v>74</v>
      </c>
      <c r="I3318" s="242"/>
      <c r="J3318" s="243">
        <f>ROUND(I3318*H3318,2)</f>
        <v>0</v>
      </c>
      <c r="K3318" s="239" t="s">
        <v>145</v>
      </c>
      <c r="L3318" s="43"/>
      <c r="M3318" s="244" t="s">
        <v>1</v>
      </c>
      <c r="N3318" s="245" t="s">
        <v>38</v>
      </c>
      <c r="O3318" s="86"/>
      <c r="P3318" s="246">
        <f>O3318*H3318</f>
        <v>0</v>
      </c>
      <c r="Q3318" s="246">
        <v>0.0024</v>
      </c>
      <c r="R3318" s="246">
        <f>Q3318*H3318</f>
        <v>0.17759999999999998</v>
      </c>
      <c r="S3318" s="246">
        <v>0</v>
      </c>
      <c r="T3318" s="247">
        <f>S3318*H3318</f>
        <v>0</v>
      </c>
      <c r="AR3318" s="248" t="s">
        <v>230</v>
      </c>
      <c r="AT3318" s="248" t="s">
        <v>141</v>
      </c>
      <c r="AU3318" s="248" t="s">
        <v>83</v>
      </c>
      <c r="AY3318" s="17" t="s">
        <v>139</v>
      </c>
      <c r="BE3318" s="249">
        <f>IF(N3318="základní",J3318,0)</f>
        <v>0</v>
      </c>
      <c r="BF3318" s="249">
        <f>IF(N3318="snížená",J3318,0)</f>
        <v>0</v>
      </c>
      <c r="BG3318" s="249">
        <f>IF(N3318="zákl. přenesená",J3318,0)</f>
        <v>0</v>
      </c>
      <c r="BH3318" s="249">
        <f>IF(N3318="sníž. přenesená",J3318,0)</f>
        <v>0</v>
      </c>
      <c r="BI3318" s="249">
        <f>IF(N3318="nulová",J3318,0)</f>
        <v>0</v>
      </c>
      <c r="BJ3318" s="17" t="s">
        <v>81</v>
      </c>
      <c r="BK3318" s="249">
        <f>ROUND(I3318*H3318,2)</f>
        <v>0</v>
      </c>
      <c r="BL3318" s="17" t="s">
        <v>230</v>
      </c>
      <c r="BM3318" s="248" t="s">
        <v>4536</v>
      </c>
    </row>
    <row r="3319" spans="2:51" s="12" customFormat="1" ht="12">
      <c r="B3319" s="250"/>
      <c r="C3319" s="251"/>
      <c r="D3319" s="252" t="s">
        <v>148</v>
      </c>
      <c r="E3319" s="253" t="s">
        <v>1</v>
      </c>
      <c r="F3319" s="254" t="s">
        <v>4537</v>
      </c>
      <c r="G3319" s="251"/>
      <c r="H3319" s="255">
        <v>74</v>
      </c>
      <c r="I3319" s="256"/>
      <c r="J3319" s="251"/>
      <c r="K3319" s="251"/>
      <c r="L3319" s="257"/>
      <c r="M3319" s="258"/>
      <c r="N3319" s="259"/>
      <c r="O3319" s="259"/>
      <c r="P3319" s="259"/>
      <c r="Q3319" s="259"/>
      <c r="R3319" s="259"/>
      <c r="S3319" s="259"/>
      <c r="T3319" s="260"/>
      <c r="AT3319" s="261" t="s">
        <v>148</v>
      </c>
      <c r="AU3319" s="261" t="s">
        <v>83</v>
      </c>
      <c r="AV3319" s="12" t="s">
        <v>83</v>
      </c>
      <c r="AW3319" s="12" t="s">
        <v>30</v>
      </c>
      <c r="AX3319" s="12" t="s">
        <v>73</v>
      </c>
      <c r="AY3319" s="261" t="s">
        <v>139</v>
      </c>
    </row>
    <row r="3320" spans="2:51" s="13" customFormat="1" ht="12">
      <c r="B3320" s="262"/>
      <c r="C3320" s="263"/>
      <c r="D3320" s="252" t="s">
        <v>148</v>
      </c>
      <c r="E3320" s="264" t="s">
        <v>1</v>
      </c>
      <c r="F3320" s="265" t="s">
        <v>150</v>
      </c>
      <c r="G3320" s="263"/>
      <c r="H3320" s="266">
        <v>74</v>
      </c>
      <c r="I3320" s="267"/>
      <c r="J3320" s="263"/>
      <c r="K3320" s="263"/>
      <c r="L3320" s="268"/>
      <c r="M3320" s="269"/>
      <c r="N3320" s="270"/>
      <c r="O3320" s="270"/>
      <c r="P3320" s="270"/>
      <c r="Q3320" s="270"/>
      <c r="R3320" s="270"/>
      <c r="S3320" s="270"/>
      <c r="T3320" s="271"/>
      <c r="AT3320" s="272" t="s">
        <v>148</v>
      </c>
      <c r="AU3320" s="272" t="s">
        <v>83</v>
      </c>
      <c r="AV3320" s="13" t="s">
        <v>146</v>
      </c>
      <c r="AW3320" s="13" t="s">
        <v>30</v>
      </c>
      <c r="AX3320" s="13" t="s">
        <v>81</v>
      </c>
      <c r="AY3320" s="272" t="s">
        <v>139</v>
      </c>
    </row>
    <row r="3321" spans="2:65" s="1" customFormat="1" ht="24" customHeight="1">
      <c r="B3321" s="38"/>
      <c r="C3321" s="237" t="s">
        <v>4538</v>
      </c>
      <c r="D3321" s="237" t="s">
        <v>141</v>
      </c>
      <c r="E3321" s="238" t="s">
        <v>4539</v>
      </c>
      <c r="F3321" s="239" t="s">
        <v>4540</v>
      </c>
      <c r="G3321" s="240" t="s">
        <v>171</v>
      </c>
      <c r="H3321" s="241">
        <v>33.9</v>
      </c>
      <c r="I3321" s="242"/>
      <c r="J3321" s="243">
        <f>ROUND(I3321*H3321,2)</f>
        <v>0</v>
      </c>
      <c r="K3321" s="239" t="s">
        <v>145</v>
      </c>
      <c r="L3321" s="43"/>
      <c r="M3321" s="244" t="s">
        <v>1</v>
      </c>
      <c r="N3321" s="245" t="s">
        <v>38</v>
      </c>
      <c r="O3321" s="86"/>
      <c r="P3321" s="246">
        <f>O3321*H3321</f>
        <v>0</v>
      </c>
      <c r="Q3321" s="246">
        <v>0.0029</v>
      </c>
      <c r="R3321" s="246">
        <f>Q3321*H3321</f>
        <v>0.09831</v>
      </c>
      <c r="S3321" s="246">
        <v>0</v>
      </c>
      <c r="T3321" s="247">
        <f>S3321*H3321</f>
        <v>0</v>
      </c>
      <c r="AR3321" s="248" t="s">
        <v>230</v>
      </c>
      <c r="AT3321" s="248" t="s">
        <v>141</v>
      </c>
      <c r="AU3321" s="248" t="s">
        <v>83</v>
      </c>
      <c r="AY3321" s="17" t="s">
        <v>139</v>
      </c>
      <c r="BE3321" s="249">
        <f>IF(N3321="základní",J3321,0)</f>
        <v>0</v>
      </c>
      <c r="BF3321" s="249">
        <f>IF(N3321="snížená",J3321,0)</f>
        <v>0</v>
      </c>
      <c r="BG3321" s="249">
        <f>IF(N3321="zákl. přenesená",J3321,0)</f>
        <v>0</v>
      </c>
      <c r="BH3321" s="249">
        <f>IF(N3321="sníž. přenesená",J3321,0)</f>
        <v>0</v>
      </c>
      <c r="BI3321" s="249">
        <f>IF(N3321="nulová",J3321,0)</f>
        <v>0</v>
      </c>
      <c r="BJ3321" s="17" t="s">
        <v>81</v>
      </c>
      <c r="BK3321" s="249">
        <f>ROUND(I3321*H3321,2)</f>
        <v>0</v>
      </c>
      <c r="BL3321" s="17" t="s">
        <v>230</v>
      </c>
      <c r="BM3321" s="248" t="s">
        <v>4541</v>
      </c>
    </row>
    <row r="3322" spans="2:51" s="12" customFormat="1" ht="12">
      <c r="B3322" s="250"/>
      <c r="C3322" s="251"/>
      <c r="D3322" s="252" t="s">
        <v>148</v>
      </c>
      <c r="E3322" s="253" t="s">
        <v>1</v>
      </c>
      <c r="F3322" s="254" t="s">
        <v>4542</v>
      </c>
      <c r="G3322" s="251"/>
      <c r="H3322" s="255">
        <v>33.9</v>
      </c>
      <c r="I3322" s="256"/>
      <c r="J3322" s="251"/>
      <c r="K3322" s="251"/>
      <c r="L3322" s="257"/>
      <c r="M3322" s="258"/>
      <c r="N3322" s="259"/>
      <c r="O3322" s="259"/>
      <c r="P3322" s="259"/>
      <c r="Q3322" s="259"/>
      <c r="R3322" s="259"/>
      <c r="S3322" s="259"/>
      <c r="T3322" s="260"/>
      <c r="AT3322" s="261" t="s">
        <v>148</v>
      </c>
      <c r="AU3322" s="261" t="s">
        <v>83</v>
      </c>
      <c r="AV3322" s="12" t="s">
        <v>83</v>
      </c>
      <c r="AW3322" s="12" t="s">
        <v>30</v>
      </c>
      <c r="AX3322" s="12" t="s">
        <v>73</v>
      </c>
      <c r="AY3322" s="261" t="s">
        <v>139</v>
      </c>
    </row>
    <row r="3323" spans="2:51" s="13" customFormat="1" ht="12">
      <c r="B3323" s="262"/>
      <c r="C3323" s="263"/>
      <c r="D3323" s="252" t="s">
        <v>148</v>
      </c>
      <c r="E3323" s="264" t="s">
        <v>1</v>
      </c>
      <c r="F3323" s="265" t="s">
        <v>150</v>
      </c>
      <c r="G3323" s="263"/>
      <c r="H3323" s="266">
        <v>33.9</v>
      </c>
      <c r="I3323" s="267"/>
      <c r="J3323" s="263"/>
      <c r="K3323" s="263"/>
      <c r="L3323" s="268"/>
      <c r="M3323" s="269"/>
      <c r="N3323" s="270"/>
      <c r="O3323" s="270"/>
      <c r="P3323" s="270"/>
      <c r="Q3323" s="270"/>
      <c r="R3323" s="270"/>
      <c r="S3323" s="270"/>
      <c r="T3323" s="271"/>
      <c r="AT3323" s="272" t="s">
        <v>148</v>
      </c>
      <c r="AU3323" s="272" t="s">
        <v>83</v>
      </c>
      <c r="AV3323" s="13" t="s">
        <v>146</v>
      </c>
      <c r="AW3323" s="13" t="s">
        <v>30</v>
      </c>
      <c r="AX3323" s="13" t="s">
        <v>81</v>
      </c>
      <c r="AY3323" s="272" t="s">
        <v>139</v>
      </c>
    </row>
    <row r="3324" spans="2:65" s="1" customFormat="1" ht="24" customHeight="1">
      <c r="B3324" s="38"/>
      <c r="C3324" s="237" t="s">
        <v>4543</v>
      </c>
      <c r="D3324" s="237" t="s">
        <v>141</v>
      </c>
      <c r="E3324" s="238" t="s">
        <v>4544</v>
      </c>
      <c r="F3324" s="239" t="s">
        <v>4545</v>
      </c>
      <c r="G3324" s="240" t="s">
        <v>171</v>
      </c>
      <c r="H3324" s="241">
        <v>7.1</v>
      </c>
      <c r="I3324" s="242"/>
      <c r="J3324" s="243">
        <f>ROUND(I3324*H3324,2)</f>
        <v>0</v>
      </c>
      <c r="K3324" s="239" t="s">
        <v>1</v>
      </c>
      <c r="L3324" s="43"/>
      <c r="M3324" s="244" t="s">
        <v>1</v>
      </c>
      <c r="N3324" s="245" t="s">
        <v>38</v>
      </c>
      <c r="O3324" s="86"/>
      <c r="P3324" s="246">
        <f>O3324*H3324</f>
        <v>0</v>
      </c>
      <c r="Q3324" s="246">
        <v>0.00351</v>
      </c>
      <c r="R3324" s="246">
        <f>Q3324*H3324</f>
        <v>0.024921</v>
      </c>
      <c r="S3324" s="246">
        <v>0</v>
      </c>
      <c r="T3324" s="247">
        <f>S3324*H3324</f>
        <v>0</v>
      </c>
      <c r="AR3324" s="248" t="s">
        <v>230</v>
      </c>
      <c r="AT3324" s="248" t="s">
        <v>141</v>
      </c>
      <c r="AU3324" s="248" t="s">
        <v>83</v>
      </c>
      <c r="AY3324" s="17" t="s">
        <v>139</v>
      </c>
      <c r="BE3324" s="249">
        <f>IF(N3324="základní",J3324,0)</f>
        <v>0</v>
      </c>
      <c r="BF3324" s="249">
        <f>IF(N3324="snížená",J3324,0)</f>
        <v>0</v>
      </c>
      <c r="BG3324" s="249">
        <f>IF(N3324="zákl. přenesená",J3324,0)</f>
        <v>0</v>
      </c>
      <c r="BH3324" s="249">
        <f>IF(N3324="sníž. přenesená",J3324,0)</f>
        <v>0</v>
      </c>
      <c r="BI3324" s="249">
        <f>IF(N3324="nulová",J3324,0)</f>
        <v>0</v>
      </c>
      <c r="BJ3324" s="17" t="s">
        <v>81</v>
      </c>
      <c r="BK3324" s="249">
        <f>ROUND(I3324*H3324,2)</f>
        <v>0</v>
      </c>
      <c r="BL3324" s="17" t="s">
        <v>230</v>
      </c>
      <c r="BM3324" s="248" t="s">
        <v>4546</v>
      </c>
    </row>
    <row r="3325" spans="2:51" s="12" customFormat="1" ht="12">
      <c r="B3325" s="250"/>
      <c r="C3325" s="251"/>
      <c r="D3325" s="252" t="s">
        <v>148</v>
      </c>
      <c r="E3325" s="253" t="s">
        <v>1</v>
      </c>
      <c r="F3325" s="254" t="s">
        <v>4547</v>
      </c>
      <c r="G3325" s="251"/>
      <c r="H3325" s="255">
        <v>7.1</v>
      </c>
      <c r="I3325" s="256"/>
      <c r="J3325" s="251"/>
      <c r="K3325" s="251"/>
      <c r="L3325" s="257"/>
      <c r="M3325" s="258"/>
      <c r="N3325" s="259"/>
      <c r="O3325" s="259"/>
      <c r="P3325" s="259"/>
      <c r="Q3325" s="259"/>
      <c r="R3325" s="259"/>
      <c r="S3325" s="259"/>
      <c r="T3325" s="260"/>
      <c r="AT3325" s="261" t="s">
        <v>148</v>
      </c>
      <c r="AU3325" s="261" t="s">
        <v>83</v>
      </c>
      <c r="AV3325" s="12" t="s">
        <v>83</v>
      </c>
      <c r="AW3325" s="12" t="s">
        <v>30</v>
      </c>
      <c r="AX3325" s="12" t="s">
        <v>73</v>
      </c>
      <c r="AY3325" s="261" t="s">
        <v>139</v>
      </c>
    </row>
    <row r="3326" spans="2:51" s="13" customFormat="1" ht="12">
      <c r="B3326" s="262"/>
      <c r="C3326" s="263"/>
      <c r="D3326" s="252" t="s">
        <v>148</v>
      </c>
      <c r="E3326" s="264" t="s">
        <v>1</v>
      </c>
      <c r="F3326" s="265" t="s">
        <v>150</v>
      </c>
      <c r="G3326" s="263"/>
      <c r="H3326" s="266">
        <v>7.1</v>
      </c>
      <c r="I3326" s="267"/>
      <c r="J3326" s="263"/>
      <c r="K3326" s="263"/>
      <c r="L3326" s="268"/>
      <c r="M3326" s="269"/>
      <c r="N3326" s="270"/>
      <c r="O3326" s="270"/>
      <c r="P3326" s="270"/>
      <c r="Q3326" s="270"/>
      <c r="R3326" s="270"/>
      <c r="S3326" s="270"/>
      <c r="T3326" s="271"/>
      <c r="AT3326" s="272" t="s">
        <v>148</v>
      </c>
      <c r="AU3326" s="272" t="s">
        <v>83</v>
      </c>
      <c r="AV3326" s="13" t="s">
        <v>146</v>
      </c>
      <c r="AW3326" s="13" t="s">
        <v>30</v>
      </c>
      <c r="AX3326" s="13" t="s">
        <v>81</v>
      </c>
      <c r="AY3326" s="272" t="s">
        <v>139</v>
      </c>
    </row>
    <row r="3327" spans="2:65" s="1" customFormat="1" ht="24" customHeight="1">
      <c r="B3327" s="38"/>
      <c r="C3327" s="237" t="s">
        <v>4548</v>
      </c>
      <c r="D3327" s="237" t="s">
        <v>141</v>
      </c>
      <c r="E3327" s="238" t="s">
        <v>4549</v>
      </c>
      <c r="F3327" s="239" t="s">
        <v>4550</v>
      </c>
      <c r="G3327" s="240" t="s">
        <v>171</v>
      </c>
      <c r="H3327" s="241">
        <v>1.95</v>
      </c>
      <c r="I3327" s="242"/>
      <c r="J3327" s="243">
        <f>ROUND(I3327*H3327,2)</f>
        <v>0</v>
      </c>
      <c r="K3327" s="239" t="s">
        <v>145</v>
      </c>
      <c r="L3327" s="43"/>
      <c r="M3327" s="244" t="s">
        <v>1</v>
      </c>
      <c r="N3327" s="245" t="s">
        <v>38</v>
      </c>
      <c r="O3327" s="86"/>
      <c r="P3327" s="246">
        <f>O3327*H3327</f>
        <v>0</v>
      </c>
      <c r="Q3327" s="246">
        <v>0.00437</v>
      </c>
      <c r="R3327" s="246">
        <f>Q3327*H3327</f>
        <v>0.0085215</v>
      </c>
      <c r="S3327" s="246">
        <v>0</v>
      </c>
      <c r="T3327" s="247">
        <f>S3327*H3327</f>
        <v>0</v>
      </c>
      <c r="AR3327" s="248" t="s">
        <v>230</v>
      </c>
      <c r="AT3327" s="248" t="s">
        <v>141</v>
      </c>
      <c r="AU3327" s="248" t="s">
        <v>83</v>
      </c>
      <c r="AY3327" s="17" t="s">
        <v>139</v>
      </c>
      <c r="BE3327" s="249">
        <f>IF(N3327="základní",J3327,0)</f>
        <v>0</v>
      </c>
      <c r="BF3327" s="249">
        <f>IF(N3327="snížená",J3327,0)</f>
        <v>0</v>
      </c>
      <c r="BG3327" s="249">
        <f>IF(N3327="zákl. přenesená",J3327,0)</f>
        <v>0</v>
      </c>
      <c r="BH3327" s="249">
        <f>IF(N3327="sníž. přenesená",J3327,0)</f>
        <v>0</v>
      </c>
      <c r="BI3327" s="249">
        <f>IF(N3327="nulová",J3327,0)</f>
        <v>0</v>
      </c>
      <c r="BJ3327" s="17" t="s">
        <v>81</v>
      </c>
      <c r="BK3327" s="249">
        <f>ROUND(I3327*H3327,2)</f>
        <v>0</v>
      </c>
      <c r="BL3327" s="17" t="s">
        <v>230</v>
      </c>
      <c r="BM3327" s="248" t="s">
        <v>4551</v>
      </c>
    </row>
    <row r="3328" spans="2:51" s="12" customFormat="1" ht="12">
      <c r="B3328" s="250"/>
      <c r="C3328" s="251"/>
      <c r="D3328" s="252" t="s">
        <v>148</v>
      </c>
      <c r="E3328" s="253" t="s">
        <v>1</v>
      </c>
      <c r="F3328" s="254" t="s">
        <v>4552</v>
      </c>
      <c r="G3328" s="251"/>
      <c r="H3328" s="255">
        <v>1.95</v>
      </c>
      <c r="I3328" s="256"/>
      <c r="J3328" s="251"/>
      <c r="K3328" s="251"/>
      <c r="L3328" s="257"/>
      <c r="M3328" s="258"/>
      <c r="N3328" s="259"/>
      <c r="O3328" s="259"/>
      <c r="P3328" s="259"/>
      <c r="Q3328" s="259"/>
      <c r="R3328" s="259"/>
      <c r="S3328" s="259"/>
      <c r="T3328" s="260"/>
      <c r="AT3328" s="261" t="s">
        <v>148</v>
      </c>
      <c r="AU3328" s="261" t="s">
        <v>83</v>
      </c>
      <c r="AV3328" s="12" t="s">
        <v>83</v>
      </c>
      <c r="AW3328" s="12" t="s">
        <v>30</v>
      </c>
      <c r="AX3328" s="12" t="s">
        <v>73</v>
      </c>
      <c r="AY3328" s="261" t="s">
        <v>139</v>
      </c>
    </row>
    <row r="3329" spans="2:51" s="13" customFormat="1" ht="12">
      <c r="B3329" s="262"/>
      <c r="C3329" s="263"/>
      <c r="D3329" s="252" t="s">
        <v>148</v>
      </c>
      <c r="E3329" s="264" t="s">
        <v>1</v>
      </c>
      <c r="F3329" s="265" t="s">
        <v>150</v>
      </c>
      <c r="G3329" s="263"/>
      <c r="H3329" s="266">
        <v>1.95</v>
      </c>
      <c r="I3329" s="267"/>
      <c r="J3329" s="263"/>
      <c r="K3329" s="263"/>
      <c r="L3329" s="268"/>
      <c r="M3329" s="269"/>
      <c r="N3329" s="270"/>
      <c r="O3329" s="270"/>
      <c r="P3329" s="270"/>
      <c r="Q3329" s="270"/>
      <c r="R3329" s="270"/>
      <c r="S3329" s="270"/>
      <c r="T3329" s="271"/>
      <c r="AT3329" s="272" t="s">
        <v>148</v>
      </c>
      <c r="AU3329" s="272" t="s">
        <v>83</v>
      </c>
      <c r="AV3329" s="13" t="s">
        <v>146</v>
      </c>
      <c r="AW3329" s="13" t="s">
        <v>30</v>
      </c>
      <c r="AX3329" s="13" t="s">
        <v>81</v>
      </c>
      <c r="AY3329" s="272" t="s">
        <v>139</v>
      </c>
    </row>
    <row r="3330" spans="2:65" s="1" customFormat="1" ht="24" customHeight="1">
      <c r="B3330" s="38"/>
      <c r="C3330" s="237" t="s">
        <v>4553</v>
      </c>
      <c r="D3330" s="237" t="s">
        <v>141</v>
      </c>
      <c r="E3330" s="238" t="s">
        <v>4554</v>
      </c>
      <c r="F3330" s="239" t="s">
        <v>4555</v>
      </c>
      <c r="G3330" s="240" t="s">
        <v>171</v>
      </c>
      <c r="H3330" s="241">
        <v>3.3</v>
      </c>
      <c r="I3330" s="242"/>
      <c r="J3330" s="243">
        <f>ROUND(I3330*H3330,2)</f>
        <v>0</v>
      </c>
      <c r="K3330" s="239" t="s">
        <v>1</v>
      </c>
      <c r="L3330" s="43"/>
      <c r="M3330" s="244" t="s">
        <v>1</v>
      </c>
      <c r="N3330" s="245" t="s">
        <v>38</v>
      </c>
      <c r="O3330" s="86"/>
      <c r="P3330" s="246">
        <f>O3330*H3330</f>
        <v>0</v>
      </c>
      <c r="Q3330" s="246">
        <v>0.00437</v>
      </c>
      <c r="R3330" s="246">
        <f>Q3330*H3330</f>
        <v>0.014420999999999998</v>
      </c>
      <c r="S3330" s="246">
        <v>0</v>
      </c>
      <c r="T3330" s="247">
        <f>S3330*H3330</f>
        <v>0</v>
      </c>
      <c r="AR3330" s="248" t="s">
        <v>230</v>
      </c>
      <c r="AT3330" s="248" t="s">
        <v>141</v>
      </c>
      <c r="AU3330" s="248" t="s">
        <v>83</v>
      </c>
      <c r="AY3330" s="17" t="s">
        <v>139</v>
      </c>
      <c r="BE3330" s="249">
        <f>IF(N3330="základní",J3330,0)</f>
        <v>0</v>
      </c>
      <c r="BF3330" s="249">
        <f>IF(N3330="snížená",J3330,0)</f>
        <v>0</v>
      </c>
      <c r="BG3330" s="249">
        <f>IF(N3330="zákl. přenesená",J3330,0)</f>
        <v>0</v>
      </c>
      <c r="BH3330" s="249">
        <f>IF(N3330="sníž. přenesená",J3330,0)</f>
        <v>0</v>
      </c>
      <c r="BI3330" s="249">
        <f>IF(N3330="nulová",J3330,0)</f>
        <v>0</v>
      </c>
      <c r="BJ3330" s="17" t="s">
        <v>81</v>
      </c>
      <c r="BK3330" s="249">
        <f>ROUND(I3330*H3330,2)</f>
        <v>0</v>
      </c>
      <c r="BL3330" s="17" t="s">
        <v>230</v>
      </c>
      <c r="BM3330" s="248" t="s">
        <v>4556</v>
      </c>
    </row>
    <row r="3331" spans="2:51" s="12" customFormat="1" ht="12">
      <c r="B3331" s="250"/>
      <c r="C3331" s="251"/>
      <c r="D3331" s="252" t="s">
        <v>148</v>
      </c>
      <c r="E3331" s="253" t="s">
        <v>1</v>
      </c>
      <c r="F3331" s="254" t="s">
        <v>4557</v>
      </c>
      <c r="G3331" s="251"/>
      <c r="H3331" s="255">
        <v>3.3</v>
      </c>
      <c r="I3331" s="256"/>
      <c r="J3331" s="251"/>
      <c r="K3331" s="251"/>
      <c r="L3331" s="257"/>
      <c r="M3331" s="258"/>
      <c r="N3331" s="259"/>
      <c r="O3331" s="259"/>
      <c r="P3331" s="259"/>
      <c r="Q3331" s="259"/>
      <c r="R3331" s="259"/>
      <c r="S3331" s="259"/>
      <c r="T3331" s="260"/>
      <c r="AT3331" s="261" t="s">
        <v>148</v>
      </c>
      <c r="AU3331" s="261" t="s">
        <v>83</v>
      </c>
      <c r="AV3331" s="12" t="s">
        <v>83</v>
      </c>
      <c r="AW3331" s="12" t="s">
        <v>30</v>
      </c>
      <c r="AX3331" s="12" t="s">
        <v>73</v>
      </c>
      <c r="AY3331" s="261" t="s">
        <v>139</v>
      </c>
    </row>
    <row r="3332" spans="2:51" s="13" customFormat="1" ht="12">
      <c r="B3332" s="262"/>
      <c r="C3332" s="263"/>
      <c r="D3332" s="252" t="s">
        <v>148</v>
      </c>
      <c r="E3332" s="264" t="s">
        <v>1</v>
      </c>
      <c r="F3332" s="265" t="s">
        <v>150</v>
      </c>
      <c r="G3332" s="263"/>
      <c r="H3332" s="266">
        <v>3.3</v>
      </c>
      <c r="I3332" s="267"/>
      <c r="J3332" s="263"/>
      <c r="K3332" s="263"/>
      <c r="L3332" s="268"/>
      <c r="M3332" s="269"/>
      <c r="N3332" s="270"/>
      <c r="O3332" s="270"/>
      <c r="P3332" s="270"/>
      <c r="Q3332" s="270"/>
      <c r="R3332" s="270"/>
      <c r="S3332" s="270"/>
      <c r="T3332" s="271"/>
      <c r="AT3332" s="272" t="s">
        <v>148</v>
      </c>
      <c r="AU3332" s="272" t="s">
        <v>83</v>
      </c>
      <c r="AV3332" s="13" t="s">
        <v>146</v>
      </c>
      <c r="AW3332" s="13" t="s">
        <v>30</v>
      </c>
      <c r="AX3332" s="13" t="s">
        <v>81</v>
      </c>
      <c r="AY3332" s="272" t="s">
        <v>139</v>
      </c>
    </row>
    <row r="3333" spans="2:65" s="1" customFormat="1" ht="24" customHeight="1">
      <c r="B3333" s="38"/>
      <c r="C3333" s="237" t="s">
        <v>4558</v>
      </c>
      <c r="D3333" s="237" t="s">
        <v>141</v>
      </c>
      <c r="E3333" s="238" t="s">
        <v>4559</v>
      </c>
      <c r="F3333" s="239" t="s">
        <v>4560</v>
      </c>
      <c r="G3333" s="240" t="s">
        <v>171</v>
      </c>
      <c r="H3333" s="241">
        <v>36.2</v>
      </c>
      <c r="I3333" s="242"/>
      <c r="J3333" s="243">
        <f>ROUND(I3333*H3333,2)</f>
        <v>0</v>
      </c>
      <c r="K3333" s="239" t="s">
        <v>1</v>
      </c>
      <c r="L3333" s="43"/>
      <c r="M3333" s="244" t="s">
        <v>1</v>
      </c>
      <c r="N3333" s="245" t="s">
        <v>38</v>
      </c>
      <c r="O3333" s="86"/>
      <c r="P3333" s="246">
        <f>O3333*H3333</f>
        <v>0</v>
      </c>
      <c r="Q3333" s="246">
        <v>0.00584</v>
      </c>
      <c r="R3333" s="246">
        <f>Q3333*H3333</f>
        <v>0.211408</v>
      </c>
      <c r="S3333" s="246">
        <v>0</v>
      </c>
      <c r="T3333" s="247">
        <f>S3333*H3333</f>
        <v>0</v>
      </c>
      <c r="AR3333" s="248" t="s">
        <v>230</v>
      </c>
      <c r="AT3333" s="248" t="s">
        <v>141</v>
      </c>
      <c r="AU3333" s="248" t="s">
        <v>83</v>
      </c>
      <c r="AY3333" s="17" t="s">
        <v>139</v>
      </c>
      <c r="BE3333" s="249">
        <f>IF(N3333="základní",J3333,0)</f>
        <v>0</v>
      </c>
      <c r="BF3333" s="249">
        <f>IF(N3333="snížená",J3333,0)</f>
        <v>0</v>
      </c>
      <c r="BG3333" s="249">
        <f>IF(N3333="zákl. přenesená",J3333,0)</f>
        <v>0</v>
      </c>
      <c r="BH3333" s="249">
        <f>IF(N3333="sníž. přenesená",J3333,0)</f>
        <v>0</v>
      </c>
      <c r="BI3333" s="249">
        <f>IF(N3333="nulová",J3333,0)</f>
        <v>0</v>
      </c>
      <c r="BJ3333" s="17" t="s">
        <v>81</v>
      </c>
      <c r="BK3333" s="249">
        <f>ROUND(I3333*H3333,2)</f>
        <v>0</v>
      </c>
      <c r="BL3333" s="17" t="s">
        <v>230</v>
      </c>
      <c r="BM3333" s="248" t="s">
        <v>4561</v>
      </c>
    </row>
    <row r="3334" spans="2:51" s="12" customFormat="1" ht="12">
      <c r="B3334" s="250"/>
      <c r="C3334" s="251"/>
      <c r="D3334" s="252" t="s">
        <v>148</v>
      </c>
      <c r="E3334" s="253" t="s">
        <v>1</v>
      </c>
      <c r="F3334" s="254" t="s">
        <v>4562</v>
      </c>
      <c r="G3334" s="251"/>
      <c r="H3334" s="255">
        <v>36.2</v>
      </c>
      <c r="I3334" s="256"/>
      <c r="J3334" s="251"/>
      <c r="K3334" s="251"/>
      <c r="L3334" s="257"/>
      <c r="M3334" s="258"/>
      <c r="N3334" s="259"/>
      <c r="O3334" s="259"/>
      <c r="P3334" s="259"/>
      <c r="Q3334" s="259"/>
      <c r="R3334" s="259"/>
      <c r="S3334" s="259"/>
      <c r="T3334" s="260"/>
      <c r="AT3334" s="261" t="s">
        <v>148</v>
      </c>
      <c r="AU3334" s="261" t="s">
        <v>83</v>
      </c>
      <c r="AV3334" s="12" t="s">
        <v>83</v>
      </c>
      <c r="AW3334" s="12" t="s">
        <v>30</v>
      </c>
      <c r="AX3334" s="12" t="s">
        <v>73</v>
      </c>
      <c r="AY3334" s="261" t="s">
        <v>139</v>
      </c>
    </row>
    <row r="3335" spans="2:51" s="13" customFormat="1" ht="12">
      <c r="B3335" s="262"/>
      <c r="C3335" s="263"/>
      <c r="D3335" s="252" t="s">
        <v>148</v>
      </c>
      <c r="E3335" s="264" t="s">
        <v>1</v>
      </c>
      <c r="F3335" s="265" t="s">
        <v>150</v>
      </c>
      <c r="G3335" s="263"/>
      <c r="H3335" s="266">
        <v>36.2</v>
      </c>
      <c r="I3335" s="267"/>
      <c r="J3335" s="263"/>
      <c r="K3335" s="263"/>
      <c r="L3335" s="268"/>
      <c r="M3335" s="269"/>
      <c r="N3335" s="270"/>
      <c r="O3335" s="270"/>
      <c r="P3335" s="270"/>
      <c r="Q3335" s="270"/>
      <c r="R3335" s="270"/>
      <c r="S3335" s="270"/>
      <c r="T3335" s="271"/>
      <c r="AT3335" s="272" t="s">
        <v>148</v>
      </c>
      <c r="AU3335" s="272" t="s">
        <v>83</v>
      </c>
      <c r="AV3335" s="13" t="s">
        <v>146</v>
      </c>
      <c r="AW3335" s="13" t="s">
        <v>30</v>
      </c>
      <c r="AX3335" s="13" t="s">
        <v>81</v>
      </c>
      <c r="AY3335" s="272" t="s">
        <v>139</v>
      </c>
    </row>
    <row r="3336" spans="2:65" s="1" customFormat="1" ht="24" customHeight="1">
      <c r="B3336" s="38"/>
      <c r="C3336" s="237" t="s">
        <v>4563</v>
      </c>
      <c r="D3336" s="237" t="s">
        <v>141</v>
      </c>
      <c r="E3336" s="238" t="s">
        <v>4564</v>
      </c>
      <c r="F3336" s="239" t="s">
        <v>4565</v>
      </c>
      <c r="G3336" s="240" t="s">
        <v>171</v>
      </c>
      <c r="H3336" s="241">
        <v>0.45</v>
      </c>
      <c r="I3336" s="242"/>
      <c r="J3336" s="243">
        <f>ROUND(I3336*H3336,2)</f>
        <v>0</v>
      </c>
      <c r="K3336" s="239" t="s">
        <v>1</v>
      </c>
      <c r="L3336" s="43"/>
      <c r="M3336" s="244" t="s">
        <v>1</v>
      </c>
      <c r="N3336" s="245" t="s">
        <v>38</v>
      </c>
      <c r="O3336" s="86"/>
      <c r="P3336" s="246">
        <f>O3336*H3336</f>
        <v>0</v>
      </c>
      <c r="Q3336" s="246">
        <v>0.00584</v>
      </c>
      <c r="R3336" s="246">
        <f>Q3336*H3336</f>
        <v>0.002628</v>
      </c>
      <c r="S3336" s="246">
        <v>0</v>
      </c>
      <c r="T3336" s="247">
        <f>S3336*H3336</f>
        <v>0</v>
      </c>
      <c r="AR3336" s="248" t="s">
        <v>230</v>
      </c>
      <c r="AT3336" s="248" t="s">
        <v>141</v>
      </c>
      <c r="AU3336" s="248" t="s">
        <v>83</v>
      </c>
      <c r="AY3336" s="17" t="s">
        <v>139</v>
      </c>
      <c r="BE3336" s="249">
        <f>IF(N3336="základní",J3336,0)</f>
        <v>0</v>
      </c>
      <c r="BF3336" s="249">
        <f>IF(N3336="snížená",J3336,0)</f>
        <v>0</v>
      </c>
      <c r="BG3336" s="249">
        <f>IF(N3336="zákl. přenesená",J3336,0)</f>
        <v>0</v>
      </c>
      <c r="BH3336" s="249">
        <f>IF(N3336="sníž. přenesená",J3336,0)</f>
        <v>0</v>
      </c>
      <c r="BI3336" s="249">
        <f>IF(N3336="nulová",J3336,0)</f>
        <v>0</v>
      </c>
      <c r="BJ3336" s="17" t="s">
        <v>81</v>
      </c>
      <c r="BK3336" s="249">
        <f>ROUND(I3336*H3336,2)</f>
        <v>0</v>
      </c>
      <c r="BL3336" s="17" t="s">
        <v>230</v>
      </c>
      <c r="BM3336" s="248" t="s">
        <v>4566</v>
      </c>
    </row>
    <row r="3337" spans="2:51" s="12" customFormat="1" ht="12">
      <c r="B3337" s="250"/>
      <c r="C3337" s="251"/>
      <c r="D3337" s="252" t="s">
        <v>148</v>
      </c>
      <c r="E3337" s="253" t="s">
        <v>1</v>
      </c>
      <c r="F3337" s="254" t="s">
        <v>4567</v>
      </c>
      <c r="G3337" s="251"/>
      <c r="H3337" s="255">
        <v>0.45</v>
      </c>
      <c r="I3337" s="256"/>
      <c r="J3337" s="251"/>
      <c r="K3337" s="251"/>
      <c r="L3337" s="257"/>
      <c r="M3337" s="258"/>
      <c r="N3337" s="259"/>
      <c r="O3337" s="259"/>
      <c r="P3337" s="259"/>
      <c r="Q3337" s="259"/>
      <c r="R3337" s="259"/>
      <c r="S3337" s="259"/>
      <c r="T3337" s="260"/>
      <c r="AT3337" s="261" t="s">
        <v>148</v>
      </c>
      <c r="AU3337" s="261" t="s">
        <v>83</v>
      </c>
      <c r="AV3337" s="12" t="s">
        <v>83</v>
      </c>
      <c r="AW3337" s="12" t="s">
        <v>30</v>
      </c>
      <c r="AX3337" s="12" t="s">
        <v>73</v>
      </c>
      <c r="AY3337" s="261" t="s">
        <v>139</v>
      </c>
    </row>
    <row r="3338" spans="2:51" s="13" customFormat="1" ht="12">
      <c r="B3338" s="262"/>
      <c r="C3338" s="263"/>
      <c r="D3338" s="252" t="s">
        <v>148</v>
      </c>
      <c r="E3338" s="264" t="s">
        <v>1</v>
      </c>
      <c r="F3338" s="265" t="s">
        <v>150</v>
      </c>
      <c r="G3338" s="263"/>
      <c r="H3338" s="266">
        <v>0.45</v>
      </c>
      <c r="I3338" s="267"/>
      <c r="J3338" s="263"/>
      <c r="K3338" s="263"/>
      <c r="L3338" s="268"/>
      <c r="M3338" s="269"/>
      <c r="N3338" s="270"/>
      <c r="O3338" s="270"/>
      <c r="P3338" s="270"/>
      <c r="Q3338" s="270"/>
      <c r="R3338" s="270"/>
      <c r="S3338" s="270"/>
      <c r="T3338" s="271"/>
      <c r="AT3338" s="272" t="s">
        <v>148</v>
      </c>
      <c r="AU3338" s="272" t="s">
        <v>83</v>
      </c>
      <c r="AV3338" s="13" t="s">
        <v>146</v>
      </c>
      <c r="AW3338" s="13" t="s">
        <v>30</v>
      </c>
      <c r="AX3338" s="13" t="s">
        <v>81</v>
      </c>
      <c r="AY3338" s="272" t="s">
        <v>139</v>
      </c>
    </row>
    <row r="3339" spans="2:65" s="1" customFormat="1" ht="24" customHeight="1">
      <c r="B3339" s="38"/>
      <c r="C3339" s="237" t="s">
        <v>4568</v>
      </c>
      <c r="D3339" s="237" t="s">
        <v>141</v>
      </c>
      <c r="E3339" s="238" t="s">
        <v>4569</v>
      </c>
      <c r="F3339" s="239" t="s">
        <v>4570</v>
      </c>
      <c r="G3339" s="240" t="s">
        <v>171</v>
      </c>
      <c r="H3339" s="241">
        <v>14.9</v>
      </c>
      <c r="I3339" s="242"/>
      <c r="J3339" s="243">
        <f>ROUND(I3339*H3339,2)</f>
        <v>0</v>
      </c>
      <c r="K3339" s="239" t="s">
        <v>145</v>
      </c>
      <c r="L3339" s="43"/>
      <c r="M3339" s="244" t="s">
        <v>1</v>
      </c>
      <c r="N3339" s="245" t="s">
        <v>38</v>
      </c>
      <c r="O3339" s="86"/>
      <c r="P3339" s="246">
        <f>O3339*H3339</f>
        <v>0</v>
      </c>
      <c r="Q3339" s="246">
        <v>0.00653</v>
      </c>
      <c r="R3339" s="246">
        <f>Q3339*H3339</f>
        <v>0.09729700000000001</v>
      </c>
      <c r="S3339" s="246">
        <v>0</v>
      </c>
      <c r="T3339" s="247">
        <f>S3339*H3339</f>
        <v>0</v>
      </c>
      <c r="AR3339" s="248" t="s">
        <v>230</v>
      </c>
      <c r="AT3339" s="248" t="s">
        <v>141</v>
      </c>
      <c r="AU3339" s="248" t="s">
        <v>83</v>
      </c>
      <c r="AY3339" s="17" t="s">
        <v>139</v>
      </c>
      <c r="BE3339" s="249">
        <f>IF(N3339="základní",J3339,0)</f>
        <v>0</v>
      </c>
      <c r="BF3339" s="249">
        <f>IF(N3339="snížená",J3339,0)</f>
        <v>0</v>
      </c>
      <c r="BG3339" s="249">
        <f>IF(N3339="zákl. přenesená",J3339,0)</f>
        <v>0</v>
      </c>
      <c r="BH3339" s="249">
        <f>IF(N3339="sníž. přenesená",J3339,0)</f>
        <v>0</v>
      </c>
      <c r="BI3339" s="249">
        <f>IF(N3339="nulová",J3339,0)</f>
        <v>0</v>
      </c>
      <c r="BJ3339" s="17" t="s">
        <v>81</v>
      </c>
      <c r="BK3339" s="249">
        <f>ROUND(I3339*H3339,2)</f>
        <v>0</v>
      </c>
      <c r="BL3339" s="17" t="s">
        <v>230</v>
      </c>
      <c r="BM3339" s="248" t="s">
        <v>4571</v>
      </c>
    </row>
    <row r="3340" spans="2:51" s="12" customFormat="1" ht="12">
      <c r="B3340" s="250"/>
      <c r="C3340" s="251"/>
      <c r="D3340" s="252" t="s">
        <v>148</v>
      </c>
      <c r="E3340" s="253" t="s">
        <v>1</v>
      </c>
      <c r="F3340" s="254" t="s">
        <v>4572</v>
      </c>
      <c r="G3340" s="251"/>
      <c r="H3340" s="255">
        <v>14.9</v>
      </c>
      <c r="I3340" s="256"/>
      <c r="J3340" s="251"/>
      <c r="K3340" s="251"/>
      <c r="L3340" s="257"/>
      <c r="M3340" s="258"/>
      <c r="N3340" s="259"/>
      <c r="O3340" s="259"/>
      <c r="P3340" s="259"/>
      <c r="Q3340" s="259"/>
      <c r="R3340" s="259"/>
      <c r="S3340" s="259"/>
      <c r="T3340" s="260"/>
      <c r="AT3340" s="261" t="s">
        <v>148</v>
      </c>
      <c r="AU3340" s="261" t="s">
        <v>83</v>
      </c>
      <c r="AV3340" s="12" t="s">
        <v>83</v>
      </c>
      <c r="AW3340" s="12" t="s">
        <v>30</v>
      </c>
      <c r="AX3340" s="12" t="s">
        <v>73</v>
      </c>
      <c r="AY3340" s="261" t="s">
        <v>139</v>
      </c>
    </row>
    <row r="3341" spans="2:51" s="13" customFormat="1" ht="12">
      <c r="B3341" s="262"/>
      <c r="C3341" s="263"/>
      <c r="D3341" s="252" t="s">
        <v>148</v>
      </c>
      <c r="E3341" s="264" t="s">
        <v>1</v>
      </c>
      <c r="F3341" s="265" t="s">
        <v>150</v>
      </c>
      <c r="G3341" s="263"/>
      <c r="H3341" s="266">
        <v>14.9</v>
      </c>
      <c r="I3341" s="267"/>
      <c r="J3341" s="263"/>
      <c r="K3341" s="263"/>
      <c r="L3341" s="268"/>
      <c r="M3341" s="269"/>
      <c r="N3341" s="270"/>
      <c r="O3341" s="270"/>
      <c r="P3341" s="270"/>
      <c r="Q3341" s="270"/>
      <c r="R3341" s="270"/>
      <c r="S3341" s="270"/>
      <c r="T3341" s="271"/>
      <c r="AT3341" s="272" t="s">
        <v>148</v>
      </c>
      <c r="AU3341" s="272" t="s">
        <v>83</v>
      </c>
      <c r="AV3341" s="13" t="s">
        <v>146</v>
      </c>
      <c r="AW3341" s="13" t="s">
        <v>30</v>
      </c>
      <c r="AX3341" s="13" t="s">
        <v>81</v>
      </c>
      <c r="AY3341" s="272" t="s">
        <v>139</v>
      </c>
    </row>
    <row r="3342" spans="2:65" s="1" customFormat="1" ht="24" customHeight="1">
      <c r="B3342" s="38"/>
      <c r="C3342" s="237" t="s">
        <v>4573</v>
      </c>
      <c r="D3342" s="237" t="s">
        <v>141</v>
      </c>
      <c r="E3342" s="238" t="s">
        <v>4574</v>
      </c>
      <c r="F3342" s="239" t="s">
        <v>4575</v>
      </c>
      <c r="G3342" s="240" t="s">
        <v>433</v>
      </c>
      <c r="H3342" s="241">
        <v>5</v>
      </c>
      <c r="I3342" s="242"/>
      <c r="J3342" s="243">
        <f>ROUND(I3342*H3342,2)</f>
        <v>0</v>
      </c>
      <c r="K3342" s="239" t="s">
        <v>145</v>
      </c>
      <c r="L3342" s="43"/>
      <c r="M3342" s="244" t="s">
        <v>1</v>
      </c>
      <c r="N3342" s="245" t="s">
        <v>38</v>
      </c>
      <c r="O3342" s="86"/>
      <c r="P3342" s="246">
        <f>O3342*H3342</f>
        <v>0</v>
      </c>
      <c r="Q3342" s="246">
        <v>0.00782</v>
      </c>
      <c r="R3342" s="246">
        <f>Q3342*H3342</f>
        <v>0.0391</v>
      </c>
      <c r="S3342" s="246">
        <v>0</v>
      </c>
      <c r="T3342" s="247">
        <f>S3342*H3342</f>
        <v>0</v>
      </c>
      <c r="AR3342" s="248" t="s">
        <v>230</v>
      </c>
      <c r="AT3342" s="248" t="s">
        <v>141</v>
      </c>
      <c r="AU3342" s="248" t="s">
        <v>83</v>
      </c>
      <c r="AY3342" s="17" t="s">
        <v>139</v>
      </c>
      <c r="BE3342" s="249">
        <f>IF(N3342="základní",J3342,0)</f>
        <v>0</v>
      </c>
      <c r="BF3342" s="249">
        <f>IF(N3342="snížená",J3342,0)</f>
        <v>0</v>
      </c>
      <c r="BG3342" s="249">
        <f>IF(N3342="zákl. přenesená",J3342,0)</f>
        <v>0</v>
      </c>
      <c r="BH3342" s="249">
        <f>IF(N3342="sníž. přenesená",J3342,0)</f>
        <v>0</v>
      </c>
      <c r="BI3342" s="249">
        <f>IF(N3342="nulová",J3342,0)</f>
        <v>0</v>
      </c>
      <c r="BJ3342" s="17" t="s">
        <v>81</v>
      </c>
      <c r="BK3342" s="249">
        <f>ROUND(I3342*H3342,2)</f>
        <v>0</v>
      </c>
      <c r="BL3342" s="17" t="s">
        <v>230</v>
      </c>
      <c r="BM3342" s="248" t="s">
        <v>4576</v>
      </c>
    </row>
    <row r="3343" spans="2:51" s="12" customFormat="1" ht="12">
      <c r="B3343" s="250"/>
      <c r="C3343" s="251"/>
      <c r="D3343" s="252" t="s">
        <v>148</v>
      </c>
      <c r="E3343" s="253" t="s">
        <v>1</v>
      </c>
      <c r="F3343" s="254" t="s">
        <v>4577</v>
      </c>
      <c r="G3343" s="251"/>
      <c r="H3343" s="255">
        <v>5</v>
      </c>
      <c r="I3343" s="256"/>
      <c r="J3343" s="251"/>
      <c r="K3343" s="251"/>
      <c r="L3343" s="257"/>
      <c r="M3343" s="258"/>
      <c r="N3343" s="259"/>
      <c r="O3343" s="259"/>
      <c r="P3343" s="259"/>
      <c r="Q3343" s="259"/>
      <c r="R3343" s="259"/>
      <c r="S3343" s="259"/>
      <c r="T3343" s="260"/>
      <c r="AT3343" s="261" t="s">
        <v>148</v>
      </c>
      <c r="AU3343" s="261" t="s">
        <v>83</v>
      </c>
      <c r="AV3343" s="12" t="s">
        <v>83</v>
      </c>
      <c r="AW3343" s="12" t="s">
        <v>30</v>
      </c>
      <c r="AX3343" s="12" t="s">
        <v>73</v>
      </c>
      <c r="AY3343" s="261" t="s">
        <v>139</v>
      </c>
    </row>
    <row r="3344" spans="2:51" s="13" customFormat="1" ht="12">
      <c r="B3344" s="262"/>
      <c r="C3344" s="263"/>
      <c r="D3344" s="252" t="s">
        <v>148</v>
      </c>
      <c r="E3344" s="264" t="s">
        <v>1</v>
      </c>
      <c r="F3344" s="265" t="s">
        <v>150</v>
      </c>
      <c r="G3344" s="263"/>
      <c r="H3344" s="266">
        <v>5</v>
      </c>
      <c r="I3344" s="267"/>
      <c r="J3344" s="263"/>
      <c r="K3344" s="263"/>
      <c r="L3344" s="268"/>
      <c r="M3344" s="269"/>
      <c r="N3344" s="270"/>
      <c r="O3344" s="270"/>
      <c r="P3344" s="270"/>
      <c r="Q3344" s="270"/>
      <c r="R3344" s="270"/>
      <c r="S3344" s="270"/>
      <c r="T3344" s="271"/>
      <c r="AT3344" s="272" t="s">
        <v>148</v>
      </c>
      <c r="AU3344" s="272" t="s">
        <v>83</v>
      </c>
      <c r="AV3344" s="13" t="s">
        <v>146</v>
      </c>
      <c r="AW3344" s="13" t="s">
        <v>30</v>
      </c>
      <c r="AX3344" s="13" t="s">
        <v>81</v>
      </c>
      <c r="AY3344" s="272" t="s">
        <v>139</v>
      </c>
    </row>
    <row r="3345" spans="2:65" s="1" customFormat="1" ht="24" customHeight="1">
      <c r="B3345" s="38"/>
      <c r="C3345" s="237" t="s">
        <v>4578</v>
      </c>
      <c r="D3345" s="237" t="s">
        <v>141</v>
      </c>
      <c r="E3345" s="238" t="s">
        <v>4579</v>
      </c>
      <c r="F3345" s="239" t="s">
        <v>4580</v>
      </c>
      <c r="G3345" s="240" t="s">
        <v>171</v>
      </c>
      <c r="H3345" s="241">
        <v>61.99</v>
      </c>
      <c r="I3345" s="242"/>
      <c r="J3345" s="243">
        <f>ROUND(I3345*H3345,2)</f>
        <v>0</v>
      </c>
      <c r="K3345" s="239" t="s">
        <v>145</v>
      </c>
      <c r="L3345" s="43"/>
      <c r="M3345" s="244" t="s">
        <v>1</v>
      </c>
      <c r="N3345" s="245" t="s">
        <v>38</v>
      </c>
      <c r="O3345" s="86"/>
      <c r="P3345" s="246">
        <f>O3345*H3345</f>
        <v>0</v>
      </c>
      <c r="Q3345" s="246">
        <v>0.00216</v>
      </c>
      <c r="R3345" s="246">
        <f>Q3345*H3345</f>
        <v>0.1338984</v>
      </c>
      <c r="S3345" s="246">
        <v>0</v>
      </c>
      <c r="T3345" s="247">
        <f>S3345*H3345</f>
        <v>0</v>
      </c>
      <c r="AR3345" s="248" t="s">
        <v>230</v>
      </c>
      <c r="AT3345" s="248" t="s">
        <v>141</v>
      </c>
      <c r="AU3345" s="248" t="s">
        <v>83</v>
      </c>
      <c r="AY3345" s="17" t="s">
        <v>139</v>
      </c>
      <c r="BE3345" s="249">
        <f>IF(N3345="základní",J3345,0)</f>
        <v>0</v>
      </c>
      <c r="BF3345" s="249">
        <f>IF(N3345="snížená",J3345,0)</f>
        <v>0</v>
      </c>
      <c r="BG3345" s="249">
        <f>IF(N3345="zákl. přenesená",J3345,0)</f>
        <v>0</v>
      </c>
      <c r="BH3345" s="249">
        <f>IF(N3345="sníž. přenesená",J3345,0)</f>
        <v>0</v>
      </c>
      <c r="BI3345" s="249">
        <f>IF(N3345="nulová",J3345,0)</f>
        <v>0</v>
      </c>
      <c r="BJ3345" s="17" t="s">
        <v>81</v>
      </c>
      <c r="BK3345" s="249">
        <f>ROUND(I3345*H3345,2)</f>
        <v>0</v>
      </c>
      <c r="BL3345" s="17" t="s">
        <v>230</v>
      </c>
      <c r="BM3345" s="248" t="s">
        <v>4581</v>
      </c>
    </row>
    <row r="3346" spans="2:51" s="12" customFormat="1" ht="12">
      <c r="B3346" s="250"/>
      <c r="C3346" s="251"/>
      <c r="D3346" s="252" t="s">
        <v>148</v>
      </c>
      <c r="E3346" s="253" t="s">
        <v>1</v>
      </c>
      <c r="F3346" s="254" t="s">
        <v>4582</v>
      </c>
      <c r="G3346" s="251"/>
      <c r="H3346" s="255">
        <v>9</v>
      </c>
      <c r="I3346" s="256"/>
      <c r="J3346" s="251"/>
      <c r="K3346" s="251"/>
      <c r="L3346" s="257"/>
      <c r="M3346" s="258"/>
      <c r="N3346" s="259"/>
      <c r="O3346" s="259"/>
      <c r="P3346" s="259"/>
      <c r="Q3346" s="259"/>
      <c r="R3346" s="259"/>
      <c r="S3346" s="259"/>
      <c r="T3346" s="260"/>
      <c r="AT3346" s="261" t="s">
        <v>148</v>
      </c>
      <c r="AU3346" s="261" t="s">
        <v>83</v>
      </c>
      <c r="AV3346" s="12" t="s">
        <v>83</v>
      </c>
      <c r="AW3346" s="12" t="s">
        <v>30</v>
      </c>
      <c r="AX3346" s="12" t="s">
        <v>73</v>
      </c>
      <c r="AY3346" s="261" t="s">
        <v>139</v>
      </c>
    </row>
    <row r="3347" spans="2:51" s="12" customFormat="1" ht="12">
      <c r="B3347" s="250"/>
      <c r="C3347" s="251"/>
      <c r="D3347" s="252" t="s">
        <v>148</v>
      </c>
      <c r="E3347" s="253" t="s">
        <v>1</v>
      </c>
      <c r="F3347" s="254" t="s">
        <v>4583</v>
      </c>
      <c r="G3347" s="251"/>
      <c r="H3347" s="255">
        <v>51.75</v>
      </c>
      <c r="I3347" s="256"/>
      <c r="J3347" s="251"/>
      <c r="K3347" s="251"/>
      <c r="L3347" s="257"/>
      <c r="M3347" s="258"/>
      <c r="N3347" s="259"/>
      <c r="O3347" s="259"/>
      <c r="P3347" s="259"/>
      <c r="Q3347" s="259"/>
      <c r="R3347" s="259"/>
      <c r="S3347" s="259"/>
      <c r="T3347" s="260"/>
      <c r="AT3347" s="261" t="s">
        <v>148</v>
      </c>
      <c r="AU3347" s="261" t="s">
        <v>83</v>
      </c>
      <c r="AV3347" s="12" t="s">
        <v>83</v>
      </c>
      <c r="AW3347" s="12" t="s">
        <v>30</v>
      </c>
      <c r="AX3347" s="12" t="s">
        <v>73</v>
      </c>
      <c r="AY3347" s="261" t="s">
        <v>139</v>
      </c>
    </row>
    <row r="3348" spans="2:51" s="12" customFormat="1" ht="12">
      <c r="B3348" s="250"/>
      <c r="C3348" s="251"/>
      <c r="D3348" s="252" t="s">
        <v>148</v>
      </c>
      <c r="E3348" s="253" t="s">
        <v>1</v>
      </c>
      <c r="F3348" s="254" t="s">
        <v>4584</v>
      </c>
      <c r="G3348" s="251"/>
      <c r="H3348" s="255">
        <v>0.69</v>
      </c>
      <c r="I3348" s="256"/>
      <c r="J3348" s="251"/>
      <c r="K3348" s="251"/>
      <c r="L3348" s="257"/>
      <c r="M3348" s="258"/>
      <c r="N3348" s="259"/>
      <c r="O3348" s="259"/>
      <c r="P3348" s="259"/>
      <c r="Q3348" s="259"/>
      <c r="R3348" s="259"/>
      <c r="S3348" s="259"/>
      <c r="T3348" s="260"/>
      <c r="AT3348" s="261" t="s">
        <v>148</v>
      </c>
      <c r="AU3348" s="261" t="s">
        <v>83</v>
      </c>
      <c r="AV3348" s="12" t="s">
        <v>83</v>
      </c>
      <c r="AW3348" s="12" t="s">
        <v>30</v>
      </c>
      <c r="AX3348" s="12" t="s">
        <v>73</v>
      </c>
      <c r="AY3348" s="261" t="s">
        <v>139</v>
      </c>
    </row>
    <row r="3349" spans="2:51" s="12" customFormat="1" ht="12">
      <c r="B3349" s="250"/>
      <c r="C3349" s="251"/>
      <c r="D3349" s="252" t="s">
        <v>148</v>
      </c>
      <c r="E3349" s="253" t="s">
        <v>1</v>
      </c>
      <c r="F3349" s="254" t="s">
        <v>4585</v>
      </c>
      <c r="G3349" s="251"/>
      <c r="H3349" s="255">
        <v>0.55</v>
      </c>
      <c r="I3349" s="256"/>
      <c r="J3349" s="251"/>
      <c r="K3349" s="251"/>
      <c r="L3349" s="257"/>
      <c r="M3349" s="258"/>
      <c r="N3349" s="259"/>
      <c r="O3349" s="259"/>
      <c r="P3349" s="259"/>
      <c r="Q3349" s="259"/>
      <c r="R3349" s="259"/>
      <c r="S3349" s="259"/>
      <c r="T3349" s="260"/>
      <c r="AT3349" s="261" t="s">
        <v>148</v>
      </c>
      <c r="AU3349" s="261" t="s">
        <v>83</v>
      </c>
      <c r="AV3349" s="12" t="s">
        <v>83</v>
      </c>
      <c r="AW3349" s="12" t="s">
        <v>30</v>
      </c>
      <c r="AX3349" s="12" t="s">
        <v>73</v>
      </c>
      <c r="AY3349" s="261" t="s">
        <v>139</v>
      </c>
    </row>
    <row r="3350" spans="2:51" s="13" customFormat="1" ht="12">
      <c r="B3350" s="262"/>
      <c r="C3350" s="263"/>
      <c r="D3350" s="252" t="s">
        <v>148</v>
      </c>
      <c r="E3350" s="264" t="s">
        <v>1</v>
      </c>
      <c r="F3350" s="265" t="s">
        <v>150</v>
      </c>
      <c r="G3350" s="263"/>
      <c r="H3350" s="266">
        <v>61.989999999999995</v>
      </c>
      <c r="I3350" s="267"/>
      <c r="J3350" s="263"/>
      <c r="K3350" s="263"/>
      <c r="L3350" s="268"/>
      <c r="M3350" s="269"/>
      <c r="N3350" s="270"/>
      <c r="O3350" s="270"/>
      <c r="P3350" s="270"/>
      <c r="Q3350" s="270"/>
      <c r="R3350" s="270"/>
      <c r="S3350" s="270"/>
      <c r="T3350" s="271"/>
      <c r="AT3350" s="272" t="s">
        <v>148</v>
      </c>
      <c r="AU3350" s="272" t="s">
        <v>83</v>
      </c>
      <c r="AV3350" s="13" t="s">
        <v>146</v>
      </c>
      <c r="AW3350" s="13" t="s">
        <v>30</v>
      </c>
      <c r="AX3350" s="13" t="s">
        <v>81</v>
      </c>
      <c r="AY3350" s="272" t="s">
        <v>139</v>
      </c>
    </row>
    <row r="3351" spans="2:65" s="1" customFormat="1" ht="24" customHeight="1">
      <c r="B3351" s="38"/>
      <c r="C3351" s="237" t="s">
        <v>4586</v>
      </c>
      <c r="D3351" s="237" t="s">
        <v>141</v>
      </c>
      <c r="E3351" s="238" t="s">
        <v>4587</v>
      </c>
      <c r="F3351" s="239" t="s">
        <v>4588</v>
      </c>
      <c r="G3351" s="240" t="s">
        <v>171</v>
      </c>
      <c r="H3351" s="241">
        <v>17.85</v>
      </c>
      <c r="I3351" s="242"/>
      <c r="J3351" s="243">
        <f>ROUND(I3351*H3351,2)</f>
        <v>0</v>
      </c>
      <c r="K3351" s="239" t="s">
        <v>1</v>
      </c>
      <c r="L3351" s="43"/>
      <c r="M3351" s="244" t="s">
        <v>1</v>
      </c>
      <c r="N3351" s="245" t="s">
        <v>38</v>
      </c>
      <c r="O3351" s="86"/>
      <c r="P3351" s="246">
        <f>O3351*H3351</f>
        <v>0</v>
      </c>
      <c r="Q3351" s="246">
        <v>0.00216</v>
      </c>
      <c r="R3351" s="246">
        <f>Q3351*H3351</f>
        <v>0.03855600000000001</v>
      </c>
      <c r="S3351" s="246">
        <v>0</v>
      </c>
      <c r="T3351" s="247">
        <f>S3351*H3351</f>
        <v>0</v>
      </c>
      <c r="AR3351" s="248" t="s">
        <v>230</v>
      </c>
      <c r="AT3351" s="248" t="s">
        <v>141</v>
      </c>
      <c r="AU3351" s="248" t="s">
        <v>83</v>
      </c>
      <c r="AY3351" s="17" t="s">
        <v>139</v>
      </c>
      <c r="BE3351" s="249">
        <f>IF(N3351="základní",J3351,0)</f>
        <v>0</v>
      </c>
      <c r="BF3351" s="249">
        <f>IF(N3351="snížená",J3351,0)</f>
        <v>0</v>
      </c>
      <c r="BG3351" s="249">
        <f>IF(N3351="zákl. přenesená",J3351,0)</f>
        <v>0</v>
      </c>
      <c r="BH3351" s="249">
        <f>IF(N3351="sníž. přenesená",J3351,0)</f>
        <v>0</v>
      </c>
      <c r="BI3351" s="249">
        <f>IF(N3351="nulová",J3351,0)</f>
        <v>0</v>
      </c>
      <c r="BJ3351" s="17" t="s">
        <v>81</v>
      </c>
      <c r="BK3351" s="249">
        <f>ROUND(I3351*H3351,2)</f>
        <v>0</v>
      </c>
      <c r="BL3351" s="17" t="s">
        <v>230</v>
      </c>
      <c r="BM3351" s="248" t="s">
        <v>4589</v>
      </c>
    </row>
    <row r="3352" spans="2:51" s="12" customFormat="1" ht="12">
      <c r="B3352" s="250"/>
      <c r="C3352" s="251"/>
      <c r="D3352" s="252" t="s">
        <v>148</v>
      </c>
      <c r="E3352" s="253" t="s">
        <v>1</v>
      </c>
      <c r="F3352" s="254" t="s">
        <v>4590</v>
      </c>
      <c r="G3352" s="251"/>
      <c r="H3352" s="255">
        <v>4.5</v>
      </c>
      <c r="I3352" s="256"/>
      <c r="J3352" s="251"/>
      <c r="K3352" s="251"/>
      <c r="L3352" s="257"/>
      <c r="M3352" s="258"/>
      <c r="N3352" s="259"/>
      <c r="O3352" s="259"/>
      <c r="P3352" s="259"/>
      <c r="Q3352" s="259"/>
      <c r="R3352" s="259"/>
      <c r="S3352" s="259"/>
      <c r="T3352" s="260"/>
      <c r="AT3352" s="261" t="s">
        <v>148</v>
      </c>
      <c r="AU3352" s="261" t="s">
        <v>83</v>
      </c>
      <c r="AV3352" s="12" t="s">
        <v>83</v>
      </c>
      <c r="AW3352" s="12" t="s">
        <v>30</v>
      </c>
      <c r="AX3352" s="12" t="s">
        <v>73</v>
      </c>
      <c r="AY3352" s="261" t="s">
        <v>139</v>
      </c>
    </row>
    <row r="3353" spans="2:51" s="12" customFormat="1" ht="12">
      <c r="B3353" s="250"/>
      <c r="C3353" s="251"/>
      <c r="D3353" s="252" t="s">
        <v>148</v>
      </c>
      <c r="E3353" s="253" t="s">
        <v>1</v>
      </c>
      <c r="F3353" s="254" t="s">
        <v>4591</v>
      </c>
      <c r="G3353" s="251"/>
      <c r="H3353" s="255">
        <v>7.02</v>
      </c>
      <c r="I3353" s="256"/>
      <c r="J3353" s="251"/>
      <c r="K3353" s="251"/>
      <c r="L3353" s="257"/>
      <c r="M3353" s="258"/>
      <c r="N3353" s="259"/>
      <c r="O3353" s="259"/>
      <c r="P3353" s="259"/>
      <c r="Q3353" s="259"/>
      <c r="R3353" s="259"/>
      <c r="S3353" s="259"/>
      <c r="T3353" s="260"/>
      <c r="AT3353" s="261" t="s">
        <v>148</v>
      </c>
      <c r="AU3353" s="261" t="s">
        <v>83</v>
      </c>
      <c r="AV3353" s="12" t="s">
        <v>83</v>
      </c>
      <c r="AW3353" s="12" t="s">
        <v>30</v>
      </c>
      <c r="AX3353" s="12" t="s">
        <v>73</v>
      </c>
      <c r="AY3353" s="261" t="s">
        <v>139</v>
      </c>
    </row>
    <row r="3354" spans="2:51" s="12" customFormat="1" ht="12">
      <c r="B3354" s="250"/>
      <c r="C3354" s="251"/>
      <c r="D3354" s="252" t="s">
        <v>148</v>
      </c>
      <c r="E3354" s="253" t="s">
        <v>1</v>
      </c>
      <c r="F3354" s="254" t="s">
        <v>4592</v>
      </c>
      <c r="G3354" s="251"/>
      <c r="H3354" s="255">
        <v>1.25</v>
      </c>
      <c r="I3354" s="256"/>
      <c r="J3354" s="251"/>
      <c r="K3354" s="251"/>
      <c r="L3354" s="257"/>
      <c r="M3354" s="258"/>
      <c r="N3354" s="259"/>
      <c r="O3354" s="259"/>
      <c r="P3354" s="259"/>
      <c r="Q3354" s="259"/>
      <c r="R3354" s="259"/>
      <c r="S3354" s="259"/>
      <c r="T3354" s="260"/>
      <c r="AT3354" s="261" t="s">
        <v>148</v>
      </c>
      <c r="AU3354" s="261" t="s">
        <v>83</v>
      </c>
      <c r="AV3354" s="12" t="s">
        <v>83</v>
      </c>
      <c r="AW3354" s="12" t="s">
        <v>30</v>
      </c>
      <c r="AX3354" s="12" t="s">
        <v>73</v>
      </c>
      <c r="AY3354" s="261" t="s">
        <v>139</v>
      </c>
    </row>
    <row r="3355" spans="2:51" s="12" customFormat="1" ht="12">
      <c r="B3355" s="250"/>
      <c r="C3355" s="251"/>
      <c r="D3355" s="252" t="s">
        <v>148</v>
      </c>
      <c r="E3355" s="253" t="s">
        <v>1</v>
      </c>
      <c r="F3355" s="254" t="s">
        <v>4593</v>
      </c>
      <c r="G3355" s="251"/>
      <c r="H3355" s="255">
        <v>4.18</v>
      </c>
      <c r="I3355" s="256"/>
      <c r="J3355" s="251"/>
      <c r="K3355" s="251"/>
      <c r="L3355" s="257"/>
      <c r="M3355" s="258"/>
      <c r="N3355" s="259"/>
      <c r="O3355" s="259"/>
      <c r="P3355" s="259"/>
      <c r="Q3355" s="259"/>
      <c r="R3355" s="259"/>
      <c r="S3355" s="259"/>
      <c r="T3355" s="260"/>
      <c r="AT3355" s="261" t="s">
        <v>148</v>
      </c>
      <c r="AU3355" s="261" t="s">
        <v>83</v>
      </c>
      <c r="AV3355" s="12" t="s">
        <v>83</v>
      </c>
      <c r="AW3355" s="12" t="s">
        <v>30</v>
      </c>
      <c r="AX3355" s="12" t="s">
        <v>73</v>
      </c>
      <c r="AY3355" s="261" t="s">
        <v>139</v>
      </c>
    </row>
    <row r="3356" spans="2:51" s="12" customFormat="1" ht="12">
      <c r="B3356" s="250"/>
      <c r="C3356" s="251"/>
      <c r="D3356" s="252" t="s">
        <v>148</v>
      </c>
      <c r="E3356" s="253" t="s">
        <v>1</v>
      </c>
      <c r="F3356" s="254" t="s">
        <v>4594</v>
      </c>
      <c r="G3356" s="251"/>
      <c r="H3356" s="255">
        <v>0.9</v>
      </c>
      <c r="I3356" s="256"/>
      <c r="J3356" s="251"/>
      <c r="K3356" s="251"/>
      <c r="L3356" s="257"/>
      <c r="M3356" s="258"/>
      <c r="N3356" s="259"/>
      <c r="O3356" s="259"/>
      <c r="P3356" s="259"/>
      <c r="Q3356" s="259"/>
      <c r="R3356" s="259"/>
      <c r="S3356" s="259"/>
      <c r="T3356" s="260"/>
      <c r="AT3356" s="261" t="s">
        <v>148</v>
      </c>
      <c r="AU3356" s="261" t="s">
        <v>83</v>
      </c>
      <c r="AV3356" s="12" t="s">
        <v>83</v>
      </c>
      <c r="AW3356" s="12" t="s">
        <v>30</v>
      </c>
      <c r="AX3356" s="12" t="s">
        <v>73</v>
      </c>
      <c r="AY3356" s="261" t="s">
        <v>139</v>
      </c>
    </row>
    <row r="3357" spans="2:51" s="13" customFormat="1" ht="12">
      <c r="B3357" s="262"/>
      <c r="C3357" s="263"/>
      <c r="D3357" s="252" t="s">
        <v>148</v>
      </c>
      <c r="E3357" s="264" t="s">
        <v>1</v>
      </c>
      <c r="F3357" s="265" t="s">
        <v>150</v>
      </c>
      <c r="G3357" s="263"/>
      <c r="H3357" s="266">
        <v>17.849999999999998</v>
      </c>
      <c r="I3357" s="267"/>
      <c r="J3357" s="263"/>
      <c r="K3357" s="263"/>
      <c r="L3357" s="268"/>
      <c r="M3357" s="269"/>
      <c r="N3357" s="270"/>
      <c r="O3357" s="270"/>
      <c r="P3357" s="270"/>
      <c r="Q3357" s="270"/>
      <c r="R3357" s="270"/>
      <c r="S3357" s="270"/>
      <c r="T3357" s="271"/>
      <c r="AT3357" s="272" t="s">
        <v>148</v>
      </c>
      <c r="AU3357" s="272" t="s">
        <v>83</v>
      </c>
      <c r="AV3357" s="13" t="s">
        <v>146</v>
      </c>
      <c r="AW3357" s="13" t="s">
        <v>30</v>
      </c>
      <c r="AX3357" s="13" t="s">
        <v>81</v>
      </c>
      <c r="AY3357" s="272" t="s">
        <v>139</v>
      </c>
    </row>
    <row r="3358" spans="2:65" s="1" customFormat="1" ht="24" customHeight="1">
      <c r="B3358" s="38"/>
      <c r="C3358" s="237" t="s">
        <v>4595</v>
      </c>
      <c r="D3358" s="237" t="s">
        <v>141</v>
      </c>
      <c r="E3358" s="238" t="s">
        <v>4596</v>
      </c>
      <c r="F3358" s="239" t="s">
        <v>4597</v>
      </c>
      <c r="G3358" s="240" t="s">
        <v>171</v>
      </c>
      <c r="H3358" s="241">
        <v>9</v>
      </c>
      <c r="I3358" s="242"/>
      <c r="J3358" s="243">
        <f>ROUND(I3358*H3358,2)</f>
        <v>0</v>
      </c>
      <c r="K3358" s="239" t="s">
        <v>145</v>
      </c>
      <c r="L3358" s="43"/>
      <c r="M3358" s="244" t="s">
        <v>1</v>
      </c>
      <c r="N3358" s="245" t="s">
        <v>38</v>
      </c>
      <c r="O3358" s="86"/>
      <c r="P3358" s="246">
        <f>O3358*H3358</f>
        <v>0</v>
      </c>
      <c r="Q3358" s="246">
        <v>0.00269</v>
      </c>
      <c r="R3358" s="246">
        <f>Q3358*H3358</f>
        <v>0.024210000000000002</v>
      </c>
      <c r="S3358" s="246">
        <v>0</v>
      </c>
      <c r="T3358" s="247">
        <f>S3358*H3358</f>
        <v>0</v>
      </c>
      <c r="AR3358" s="248" t="s">
        <v>230</v>
      </c>
      <c r="AT3358" s="248" t="s">
        <v>141</v>
      </c>
      <c r="AU3358" s="248" t="s">
        <v>83</v>
      </c>
      <c r="AY3358" s="17" t="s">
        <v>139</v>
      </c>
      <c r="BE3358" s="249">
        <f>IF(N3358="základní",J3358,0)</f>
        <v>0</v>
      </c>
      <c r="BF3358" s="249">
        <f>IF(N3358="snížená",J3358,0)</f>
        <v>0</v>
      </c>
      <c r="BG3358" s="249">
        <f>IF(N3358="zákl. přenesená",J3358,0)</f>
        <v>0</v>
      </c>
      <c r="BH3358" s="249">
        <f>IF(N3358="sníž. přenesená",J3358,0)</f>
        <v>0</v>
      </c>
      <c r="BI3358" s="249">
        <f>IF(N3358="nulová",J3358,0)</f>
        <v>0</v>
      </c>
      <c r="BJ3358" s="17" t="s">
        <v>81</v>
      </c>
      <c r="BK3358" s="249">
        <f>ROUND(I3358*H3358,2)</f>
        <v>0</v>
      </c>
      <c r="BL3358" s="17" t="s">
        <v>230</v>
      </c>
      <c r="BM3358" s="248" t="s">
        <v>4598</v>
      </c>
    </row>
    <row r="3359" spans="2:51" s="12" customFormat="1" ht="12">
      <c r="B3359" s="250"/>
      <c r="C3359" s="251"/>
      <c r="D3359" s="252" t="s">
        <v>148</v>
      </c>
      <c r="E3359" s="253" t="s">
        <v>1</v>
      </c>
      <c r="F3359" s="254" t="s">
        <v>4599</v>
      </c>
      <c r="G3359" s="251"/>
      <c r="H3359" s="255">
        <v>9</v>
      </c>
      <c r="I3359" s="256"/>
      <c r="J3359" s="251"/>
      <c r="K3359" s="251"/>
      <c r="L3359" s="257"/>
      <c r="M3359" s="258"/>
      <c r="N3359" s="259"/>
      <c r="O3359" s="259"/>
      <c r="P3359" s="259"/>
      <c r="Q3359" s="259"/>
      <c r="R3359" s="259"/>
      <c r="S3359" s="259"/>
      <c r="T3359" s="260"/>
      <c r="AT3359" s="261" t="s">
        <v>148</v>
      </c>
      <c r="AU3359" s="261" t="s">
        <v>83</v>
      </c>
      <c r="AV3359" s="12" t="s">
        <v>83</v>
      </c>
      <c r="AW3359" s="12" t="s">
        <v>30</v>
      </c>
      <c r="AX3359" s="12" t="s">
        <v>73</v>
      </c>
      <c r="AY3359" s="261" t="s">
        <v>139</v>
      </c>
    </row>
    <row r="3360" spans="2:51" s="13" customFormat="1" ht="12">
      <c r="B3360" s="262"/>
      <c r="C3360" s="263"/>
      <c r="D3360" s="252" t="s">
        <v>148</v>
      </c>
      <c r="E3360" s="264" t="s">
        <v>1</v>
      </c>
      <c r="F3360" s="265" t="s">
        <v>150</v>
      </c>
      <c r="G3360" s="263"/>
      <c r="H3360" s="266">
        <v>9</v>
      </c>
      <c r="I3360" s="267"/>
      <c r="J3360" s="263"/>
      <c r="K3360" s="263"/>
      <c r="L3360" s="268"/>
      <c r="M3360" s="269"/>
      <c r="N3360" s="270"/>
      <c r="O3360" s="270"/>
      <c r="P3360" s="270"/>
      <c r="Q3360" s="270"/>
      <c r="R3360" s="270"/>
      <c r="S3360" s="270"/>
      <c r="T3360" s="271"/>
      <c r="AT3360" s="272" t="s">
        <v>148</v>
      </c>
      <c r="AU3360" s="272" t="s">
        <v>83</v>
      </c>
      <c r="AV3360" s="13" t="s">
        <v>146</v>
      </c>
      <c r="AW3360" s="13" t="s">
        <v>30</v>
      </c>
      <c r="AX3360" s="13" t="s">
        <v>81</v>
      </c>
      <c r="AY3360" s="272" t="s">
        <v>139</v>
      </c>
    </row>
    <row r="3361" spans="2:65" s="1" customFormat="1" ht="24" customHeight="1">
      <c r="B3361" s="38"/>
      <c r="C3361" s="237" t="s">
        <v>4600</v>
      </c>
      <c r="D3361" s="237" t="s">
        <v>141</v>
      </c>
      <c r="E3361" s="238" t="s">
        <v>4601</v>
      </c>
      <c r="F3361" s="239" t="s">
        <v>4602</v>
      </c>
      <c r="G3361" s="240" t="s">
        <v>171</v>
      </c>
      <c r="H3361" s="241">
        <v>15.7</v>
      </c>
      <c r="I3361" s="242"/>
      <c r="J3361" s="243">
        <f>ROUND(I3361*H3361,2)</f>
        <v>0</v>
      </c>
      <c r="K3361" s="239" t="s">
        <v>1</v>
      </c>
      <c r="L3361" s="43"/>
      <c r="M3361" s="244" t="s">
        <v>1</v>
      </c>
      <c r="N3361" s="245" t="s">
        <v>38</v>
      </c>
      <c r="O3361" s="86"/>
      <c r="P3361" s="246">
        <f>O3361*H3361</f>
        <v>0</v>
      </c>
      <c r="Q3361" s="246">
        <v>0.0022</v>
      </c>
      <c r="R3361" s="246">
        <f>Q3361*H3361</f>
        <v>0.03454</v>
      </c>
      <c r="S3361" s="246">
        <v>0</v>
      </c>
      <c r="T3361" s="247">
        <f>S3361*H3361</f>
        <v>0</v>
      </c>
      <c r="AR3361" s="248" t="s">
        <v>230</v>
      </c>
      <c r="AT3361" s="248" t="s">
        <v>141</v>
      </c>
      <c r="AU3361" s="248" t="s">
        <v>83</v>
      </c>
      <c r="AY3361" s="17" t="s">
        <v>139</v>
      </c>
      <c r="BE3361" s="249">
        <f>IF(N3361="základní",J3361,0)</f>
        <v>0</v>
      </c>
      <c r="BF3361" s="249">
        <f>IF(N3361="snížená",J3361,0)</f>
        <v>0</v>
      </c>
      <c r="BG3361" s="249">
        <f>IF(N3361="zákl. přenesená",J3361,0)</f>
        <v>0</v>
      </c>
      <c r="BH3361" s="249">
        <f>IF(N3361="sníž. přenesená",J3361,0)</f>
        <v>0</v>
      </c>
      <c r="BI3361" s="249">
        <f>IF(N3361="nulová",J3361,0)</f>
        <v>0</v>
      </c>
      <c r="BJ3361" s="17" t="s">
        <v>81</v>
      </c>
      <c r="BK3361" s="249">
        <f>ROUND(I3361*H3361,2)</f>
        <v>0</v>
      </c>
      <c r="BL3361" s="17" t="s">
        <v>230</v>
      </c>
      <c r="BM3361" s="248" t="s">
        <v>4603</v>
      </c>
    </row>
    <row r="3362" spans="2:51" s="12" customFormat="1" ht="12">
      <c r="B3362" s="250"/>
      <c r="C3362" s="251"/>
      <c r="D3362" s="252" t="s">
        <v>148</v>
      </c>
      <c r="E3362" s="253" t="s">
        <v>1</v>
      </c>
      <c r="F3362" s="254" t="s">
        <v>4604</v>
      </c>
      <c r="G3362" s="251"/>
      <c r="H3362" s="255">
        <v>15.7</v>
      </c>
      <c r="I3362" s="256"/>
      <c r="J3362" s="251"/>
      <c r="K3362" s="251"/>
      <c r="L3362" s="257"/>
      <c r="M3362" s="258"/>
      <c r="N3362" s="259"/>
      <c r="O3362" s="259"/>
      <c r="P3362" s="259"/>
      <c r="Q3362" s="259"/>
      <c r="R3362" s="259"/>
      <c r="S3362" s="259"/>
      <c r="T3362" s="260"/>
      <c r="AT3362" s="261" t="s">
        <v>148</v>
      </c>
      <c r="AU3362" s="261" t="s">
        <v>83</v>
      </c>
      <c r="AV3362" s="12" t="s">
        <v>83</v>
      </c>
      <c r="AW3362" s="12" t="s">
        <v>30</v>
      </c>
      <c r="AX3362" s="12" t="s">
        <v>73</v>
      </c>
      <c r="AY3362" s="261" t="s">
        <v>139</v>
      </c>
    </row>
    <row r="3363" spans="2:51" s="13" customFormat="1" ht="12">
      <c r="B3363" s="262"/>
      <c r="C3363" s="263"/>
      <c r="D3363" s="252" t="s">
        <v>148</v>
      </c>
      <c r="E3363" s="264" t="s">
        <v>1</v>
      </c>
      <c r="F3363" s="265" t="s">
        <v>150</v>
      </c>
      <c r="G3363" s="263"/>
      <c r="H3363" s="266">
        <v>15.7</v>
      </c>
      <c r="I3363" s="267"/>
      <c r="J3363" s="263"/>
      <c r="K3363" s="263"/>
      <c r="L3363" s="268"/>
      <c r="M3363" s="269"/>
      <c r="N3363" s="270"/>
      <c r="O3363" s="270"/>
      <c r="P3363" s="270"/>
      <c r="Q3363" s="270"/>
      <c r="R3363" s="270"/>
      <c r="S3363" s="270"/>
      <c r="T3363" s="271"/>
      <c r="AT3363" s="272" t="s">
        <v>148</v>
      </c>
      <c r="AU3363" s="272" t="s">
        <v>83</v>
      </c>
      <c r="AV3363" s="13" t="s">
        <v>146</v>
      </c>
      <c r="AW3363" s="13" t="s">
        <v>30</v>
      </c>
      <c r="AX3363" s="13" t="s">
        <v>81</v>
      </c>
      <c r="AY3363" s="272" t="s">
        <v>139</v>
      </c>
    </row>
    <row r="3364" spans="2:65" s="1" customFormat="1" ht="24" customHeight="1">
      <c r="B3364" s="38"/>
      <c r="C3364" s="237" t="s">
        <v>4605</v>
      </c>
      <c r="D3364" s="237" t="s">
        <v>141</v>
      </c>
      <c r="E3364" s="238" t="s">
        <v>4606</v>
      </c>
      <c r="F3364" s="239" t="s">
        <v>4607</v>
      </c>
      <c r="G3364" s="240" t="s">
        <v>177</v>
      </c>
      <c r="H3364" s="241">
        <v>3</v>
      </c>
      <c r="I3364" s="242"/>
      <c r="J3364" s="243">
        <f>ROUND(I3364*H3364,2)</f>
        <v>0</v>
      </c>
      <c r="K3364" s="239" t="s">
        <v>145</v>
      </c>
      <c r="L3364" s="43"/>
      <c r="M3364" s="244" t="s">
        <v>1</v>
      </c>
      <c r="N3364" s="245" t="s">
        <v>38</v>
      </c>
      <c r="O3364" s="86"/>
      <c r="P3364" s="246">
        <f>O3364*H3364</f>
        <v>0</v>
      </c>
      <c r="Q3364" s="246">
        <v>0.00396</v>
      </c>
      <c r="R3364" s="246">
        <f>Q3364*H3364</f>
        <v>0.01188</v>
      </c>
      <c r="S3364" s="246">
        <v>0</v>
      </c>
      <c r="T3364" s="247">
        <f>S3364*H3364</f>
        <v>0</v>
      </c>
      <c r="AR3364" s="248" t="s">
        <v>230</v>
      </c>
      <c r="AT3364" s="248" t="s">
        <v>141</v>
      </c>
      <c r="AU3364" s="248" t="s">
        <v>83</v>
      </c>
      <c r="AY3364" s="17" t="s">
        <v>139</v>
      </c>
      <c r="BE3364" s="249">
        <f>IF(N3364="základní",J3364,0)</f>
        <v>0</v>
      </c>
      <c r="BF3364" s="249">
        <f>IF(N3364="snížená",J3364,0)</f>
        <v>0</v>
      </c>
      <c r="BG3364" s="249">
        <f>IF(N3364="zákl. přenesená",J3364,0)</f>
        <v>0</v>
      </c>
      <c r="BH3364" s="249">
        <f>IF(N3364="sníž. přenesená",J3364,0)</f>
        <v>0</v>
      </c>
      <c r="BI3364" s="249">
        <f>IF(N3364="nulová",J3364,0)</f>
        <v>0</v>
      </c>
      <c r="BJ3364" s="17" t="s">
        <v>81</v>
      </c>
      <c r="BK3364" s="249">
        <f>ROUND(I3364*H3364,2)</f>
        <v>0</v>
      </c>
      <c r="BL3364" s="17" t="s">
        <v>230</v>
      </c>
      <c r="BM3364" s="248" t="s">
        <v>4608</v>
      </c>
    </row>
    <row r="3365" spans="2:51" s="12" customFormat="1" ht="12">
      <c r="B3365" s="250"/>
      <c r="C3365" s="251"/>
      <c r="D3365" s="252" t="s">
        <v>148</v>
      </c>
      <c r="E3365" s="253" t="s">
        <v>1</v>
      </c>
      <c r="F3365" s="254" t="s">
        <v>4609</v>
      </c>
      <c r="G3365" s="251"/>
      <c r="H3365" s="255">
        <v>3</v>
      </c>
      <c r="I3365" s="256"/>
      <c r="J3365" s="251"/>
      <c r="K3365" s="251"/>
      <c r="L3365" s="257"/>
      <c r="M3365" s="258"/>
      <c r="N3365" s="259"/>
      <c r="O3365" s="259"/>
      <c r="P3365" s="259"/>
      <c r="Q3365" s="259"/>
      <c r="R3365" s="259"/>
      <c r="S3365" s="259"/>
      <c r="T3365" s="260"/>
      <c r="AT3365" s="261" t="s">
        <v>148</v>
      </c>
      <c r="AU3365" s="261" t="s">
        <v>83</v>
      </c>
      <c r="AV3365" s="12" t="s">
        <v>83</v>
      </c>
      <c r="AW3365" s="12" t="s">
        <v>30</v>
      </c>
      <c r="AX3365" s="12" t="s">
        <v>73</v>
      </c>
      <c r="AY3365" s="261" t="s">
        <v>139</v>
      </c>
    </row>
    <row r="3366" spans="2:51" s="13" customFormat="1" ht="12">
      <c r="B3366" s="262"/>
      <c r="C3366" s="263"/>
      <c r="D3366" s="252" t="s">
        <v>148</v>
      </c>
      <c r="E3366" s="264" t="s">
        <v>1</v>
      </c>
      <c r="F3366" s="265" t="s">
        <v>150</v>
      </c>
      <c r="G3366" s="263"/>
      <c r="H3366" s="266">
        <v>3</v>
      </c>
      <c r="I3366" s="267"/>
      <c r="J3366" s="263"/>
      <c r="K3366" s="263"/>
      <c r="L3366" s="268"/>
      <c r="M3366" s="269"/>
      <c r="N3366" s="270"/>
      <c r="O3366" s="270"/>
      <c r="P3366" s="270"/>
      <c r="Q3366" s="270"/>
      <c r="R3366" s="270"/>
      <c r="S3366" s="270"/>
      <c r="T3366" s="271"/>
      <c r="AT3366" s="272" t="s">
        <v>148</v>
      </c>
      <c r="AU3366" s="272" t="s">
        <v>83</v>
      </c>
      <c r="AV3366" s="13" t="s">
        <v>146</v>
      </c>
      <c r="AW3366" s="13" t="s">
        <v>30</v>
      </c>
      <c r="AX3366" s="13" t="s">
        <v>81</v>
      </c>
      <c r="AY3366" s="272" t="s">
        <v>139</v>
      </c>
    </row>
    <row r="3367" spans="2:65" s="1" customFormat="1" ht="24" customHeight="1">
      <c r="B3367" s="38"/>
      <c r="C3367" s="237" t="s">
        <v>4610</v>
      </c>
      <c r="D3367" s="237" t="s">
        <v>141</v>
      </c>
      <c r="E3367" s="238" t="s">
        <v>4611</v>
      </c>
      <c r="F3367" s="239" t="s">
        <v>4612</v>
      </c>
      <c r="G3367" s="240" t="s">
        <v>177</v>
      </c>
      <c r="H3367" s="241">
        <v>3</v>
      </c>
      <c r="I3367" s="242"/>
      <c r="J3367" s="243">
        <f>ROUND(I3367*H3367,2)</f>
        <v>0</v>
      </c>
      <c r="K3367" s="239" t="s">
        <v>145</v>
      </c>
      <c r="L3367" s="43"/>
      <c r="M3367" s="244" t="s">
        <v>1</v>
      </c>
      <c r="N3367" s="245" t="s">
        <v>38</v>
      </c>
      <c r="O3367" s="86"/>
      <c r="P3367" s="246">
        <f>O3367*H3367</f>
        <v>0</v>
      </c>
      <c r="Q3367" s="246">
        <v>0.00752</v>
      </c>
      <c r="R3367" s="246">
        <f>Q3367*H3367</f>
        <v>0.02256</v>
      </c>
      <c r="S3367" s="246">
        <v>0</v>
      </c>
      <c r="T3367" s="247">
        <f>S3367*H3367</f>
        <v>0</v>
      </c>
      <c r="AR3367" s="248" t="s">
        <v>230</v>
      </c>
      <c r="AT3367" s="248" t="s">
        <v>141</v>
      </c>
      <c r="AU3367" s="248" t="s">
        <v>83</v>
      </c>
      <c r="AY3367" s="17" t="s">
        <v>139</v>
      </c>
      <c r="BE3367" s="249">
        <f>IF(N3367="základní",J3367,0)</f>
        <v>0</v>
      </c>
      <c r="BF3367" s="249">
        <f>IF(N3367="snížená",J3367,0)</f>
        <v>0</v>
      </c>
      <c r="BG3367" s="249">
        <f>IF(N3367="zákl. přenesená",J3367,0)</f>
        <v>0</v>
      </c>
      <c r="BH3367" s="249">
        <f>IF(N3367="sníž. přenesená",J3367,0)</f>
        <v>0</v>
      </c>
      <c r="BI3367" s="249">
        <f>IF(N3367="nulová",J3367,0)</f>
        <v>0</v>
      </c>
      <c r="BJ3367" s="17" t="s">
        <v>81</v>
      </c>
      <c r="BK3367" s="249">
        <f>ROUND(I3367*H3367,2)</f>
        <v>0</v>
      </c>
      <c r="BL3367" s="17" t="s">
        <v>230</v>
      </c>
      <c r="BM3367" s="248" t="s">
        <v>4613</v>
      </c>
    </row>
    <row r="3368" spans="2:51" s="12" customFormat="1" ht="12">
      <c r="B3368" s="250"/>
      <c r="C3368" s="251"/>
      <c r="D3368" s="252" t="s">
        <v>148</v>
      </c>
      <c r="E3368" s="253" t="s">
        <v>1</v>
      </c>
      <c r="F3368" s="254" t="s">
        <v>4614</v>
      </c>
      <c r="G3368" s="251"/>
      <c r="H3368" s="255">
        <v>3</v>
      </c>
      <c r="I3368" s="256"/>
      <c r="J3368" s="251"/>
      <c r="K3368" s="251"/>
      <c r="L3368" s="257"/>
      <c r="M3368" s="258"/>
      <c r="N3368" s="259"/>
      <c r="O3368" s="259"/>
      <c r="P3368" s="259"/>
      <c r="Q3368" s="259"/>
      <c r="R3368" s="259"/>
      <c r="S3368" s="259"/>
      <c r="T3368" s="260"/>
      <c r="AT3368" s="261" t="s">
        <v>148</v>
      </c>
      <c r="AU3368" s="261" t="s">
        <v>83</v>
      </c>
      <c r="AV3368" s="12" t="s">
        <v>83</v>
      </c>
      <c r="AW3368" s="12" t="s">
        <v>30</v>
      </c>
      <c r="AX3368" s="12" t="s">
        <v>73</v>
      </c>
      <c r="AY3368" s="261" t="s">
        <v>139</v>
      </c>
    </row>
    <row r="3369" spans="2:51" s="13" customFormat="1" ht="12">
      <c r="B3369" s="262"/>
      <c r="C3369" s="263"/>
      <c r="D3369" s="252" t="s">
        <v>148</v>
      </c>
      <c r="E3369" s="264" t="s">
        <v>1</v>
      </c>
      <c r="F3369" s="265" t="s">
        <v>150</v>
      </c>
      <c r="G3369" s="263"/>
      <c r="H3369" s="266">
        <v>3</v>
      </c>
      <c r="I3369" s="267"/>
      <c r="J3369" s="263"/>
      <c r="K3369" s="263"/>
      <c r="L3369" s="268"/>
      <c r="M3369" s="269"/>
      <c r="N3369" s="270"/>
      <c r="O3369" s="270"/>
      <c r="P3369" s="270"/>
      <c r="Q3369" s="270"/>
      <c r="R3369" s="270"/>
      <c r="S3369" s="270"/>
      <c r="T3369" s="271"/>
      <c r="AT3369" s="272" t="s">
        <v>148</v>
      </c>
      <c r="AU3369" s="272" t="s">
        <v>83</v>
      </c>
      <c r="AV3369" s="13" t="s">
        <v>146</v>
      </c>
      <c r="AW3369" s="13" t="s">
        <v>30</v>
      </c>
      <c r="AX3369" s="13" t="s">
        <v>81</v>
      </c>
      <c r="AY3369" s="272" t="s">
        <v>139</v>
      </c>
    </row>
    <row r="3370" spans="2:65" s="1" customFormat="1" ht="24" customHeight="1">
      <c r="B3370" s="38"/>
      <c r="C3370" s="237" t="s">
        <v>4615</v>
      </c>
      <c r="D3370" s="237" t="s">
        <v>141</v>
      </c>
      <c r="E3370" s="238" t="s">
        <v>4616</v>
      </c>
      <c r="F3370" s="239" t="s">
        <v>4617</v>
      </c>
      <c r="G3370" s="240" t="s">
        <v>177</v>
      </c>
      <c r="H3370" s="241">
        <v>2</v>
      </c>
      <c r="I3370" s="242"/>
      <c r="J3370" s="243">
        <f>ROUND(I3370*H3370,2)</f>
        <v>0</v>
      </c>
      <c r="K3370" s="239" t="s">
        <v>1</v>
      </c>
      <c r="L3370" s="43"/>
      <c r="M3370" s="244" t="s">
        <v>1</v>
      </c>
      <c r="N3370" s="245" t="s">
        <v>38</v>
      </c>
      <c r="O3370" s="86"/>
      <c r="P3370" s="246">
        <f>O3370*H3370</f>
        <v>0</v>
      </c>
      <c r="Q3370" s="246">
        <v>0.00752</v>
      </c>
      <c r="R3370" s="246">
        <f>Q3370*H3370</f>
        <v>0.01504</v>
      </c>
      <c r="S3370" s="246">
        <v>0</v>
      </c>
      <c r="T3370" s="247">
        <f>S3370*H3370</f>
        <v>0</v>
      </c>
      <c r="AR3370" s="248" t="s">
        <v>230</v>
      </c>
      <c r="AT3370" s="248" t="s">
        <v>141</v>
      </c>
      <c r="AU3370" s="248" t="s">
        <v>83</v>
      </c>
      <c r="AY3370" s="17" t="s">
        <v>139</v>
      </c>
      <c r="BE3370" s="249">
        <f>IF(N3370="základní",J3370,0)</f>
        <v>0</v>
      </c>
      <c r="BF3370" s="249">
        <f>IF(N3370="snížená",J3370,0)</f>
        <v>0</v>
      </c>
      <c r="BG3370" s="249">
        <f>IF(N3370="zákl. přenesená",J3370,0)</f>
        <v>0</v>
      </c>
      <c r="BH3370" s="249">
        <f>IF(N3370="sníž. přenesená",J3370,0)</f>
        <v>0</v>
      </c>
      <c r="BI3370" s="249">
        <f>IF(N3370="nulová",J3370,0)</f>
        <v>0</v>
      </c>
      <c r="BJ3370" s="17" t="s">
        <v>81</v>
      </c>
      <c r="BK3370" s="249">
        <f>ROUND(I3370*H3370,2)</f>
        <v>0</v>
      </c>
      <c r="BL3370" s="17" t="s">
        <v>230</v>
      </c>
      <c r="BM3370" s="248" t="s">
        <v>4618</v>
      </c>
    </row>
    <row r="3371" spans="2:51" s="12" customFormat="1" ht="12">
      <c r="B3371" s="250"/>
      <c r="C3371" s="251"/>
      <c r="D3371" s="252" t="s">
        <v>148</v>
      </c>
      <c r="E3371" s="253" t="s">
        <v>1</v>
      </c>
      <c r="F3371" s="254" t="s">
        <v>4619</v>
      </c>
      <c r="G3371" s="251"/>
      <c r="H3371" s="255">
        <v>2</v>
      </c>
      <c r="I3371" s="256"/>
      <c r="J3371" s="251"/>
      <c r="K3371" s="251"/>
      <c r="L3371" s="257"/>
      <c r="M3371" s="258"/>
      <c r="N3371" s="259"/>
      <c r="O3371" s="259"/>
      <c r="P3371" s="259"/>
      <c r="Q3371" s="259"/>
      <c r="R3371" s="259"/>
      <c r="S3371" s="259"/>
      <c r="T3371" s="260"/>
      <c r="AT3371" s="261" t="s">
        <v>148</v>
      </c>
      <c r="AU3371" s="261" t="s">
        <v>83</v>
      </c>
      <c r="AV3371" s="12" t="s">
        <v>83</v>
      </c>
      <c r="AW3371" s="12" t="s">
        <v>30</v>
      </c>
      <c r="AX3371" s="12" t="s">
        <v>73</v>
      </c>
      <c r="AY3371" s="261" t="s">
        <v>139</v>
      </c>
    </row>
    <row r="3372" spans="2:51" s="13" customFormat="1" ht="12">
      <c r="B3372" s="262"/>
      <c r="C3372" s="263"/>
      <c r="D3372" s="252" t="s">
        <v>148</v>
      </c>
      <c r="E3372" s="264" t="s">
        <v>1</v>
      </c>
      <c r="F3372" s="265" t="s">
        <v>150</v>
      </c>
      <c r="G3372" s="263"/>
      <c r="H3372" s="266">
        <v>2</v>
      </c>
      <c r="I3372" s="267"/>
      <c r="J3372" s="263"/>
      <c r="K3372" s="263"/>
      <c r="L3372" s="268"/>
      <c r="M3372" s="269"/>
      <c r="N3372" s="270"/>
      <c r="O3372" s="270"/>
      <c r="P3372" s="270"/>
      <c r="Q3372" s="270"/>
      <c r="R3372" s="270"/>
      <c r="S3372" s="270"/>
      <c r="T3372" s="271"/>
      <c r="AT3372" s="272" t="s">
        <v>148</v>
      </c>
      <c r="AU3372" s="272" t="s">
        <v>83</v>
      </c>
      <c r="AV3372" s="13" t="s">
        <v>146</v>
      </c>
      <c r="AW3372" s="13" t="s">
        <v>30</v>
      </c>
      <c r="AX3372" s="13" t="s">
        <v>81</v>
      </c>
      <c r="AY3372" s="272" t="s">
        <v>139</v>
      </c>
    </row>
    <row r="3373" spans="2:65" s="1" customFormat="1" ht="24" customHeight="1">
      <c r="B3373" s="38"/>
      <c r="C3373" s="237" t="s">
        <v>4620</v>
      </c>
      <c r="D3373" s="237" t="s">
        <v>141</v>
      </c>
      <c r="E3373" s="238" t="s">
        <v>4621</v>
      </c>
      <c r="F3373" s="239" t="s">
        <v>4622</v>
      </c>
      <c r="G3373" s="240" t="s">
        <v>177</v>
      </c>
      <c r="H3373" s="241">
        <v>3</v>
      </c>
      <c r="I3373" s="242"/>
      <c r="J3373" s="243">
        <f>ROUND(I3373*H3373,2)</f>
        <v>0</v>
      </c>
      <c r="K3373" s="239" t="s">
        <v>1</v>
      </c>
      <c r="L3373" s="43"/>
      <c r="M3373" s="244" t="s">
        <v>1</v>
      </c>
      <c r="N3373" s="245" t="s">
        <v>38</v>
      </c>
      <c r="O3373" s="86"/>
      <c r="P3373" s="246">
        <f>O3373*H3373</f>
        <v>0</v>
      </c>
      <c r="Q3373" s="246">
        <v>0.00752</v>
      </c>
      <c r="R3373" s="246">
        <f>Q3373*H3373</f>
        <v>0.02256</v>
      </c>
      <c r="S3373" s="246">
        <v>0</v>
      </c>
      <c r="T3373" s="247">
        <f>S3373*H3373</f>
        <v>0</v>
      </c>
      <c r="AR3373" s="248" t="s">
        <v>230</v>
      </c>
      <c r="AT3373" s="248" t="s">
        <v>141</v>
      </c>
      <c r="AU3373" s="248" t="s">
        <v>83</v>
      </c>
      <c r="AY3373" s="17" t="s">
        <v>139</v>
      </c>
      <c r="BE3373" s="249">
        <f>IF(N3373="základní",J3373,0)</f>
        <v>0</v>
      </c>
      <c r="BF3373" s="249">
        <f>IF(N3373="snížená",J3373,0)</f>
        <v>0</v>
      </c>
      <c r="BG3373" s="249">
        <f>IF(N3373="zákl. přenesená",J3373,0)</f>
        <v>0</v>
      </c>
      <c r="BH3373" s="249">
        <f>IF(N3373="sníž. přenesená",J3373,0)</f>
        <v>0</v>
      </c>
      <c r="BI3373" s="249">
        <f>IF(N3373="nulová",J3373,0)</f>
        <v>0</v>
      </c>
      <c r="BJ3373" s="17" t="s">
        <v>81</v>
      </c>
      <c r="BK3373" s="249">
        <f>ROUND(I3373*H3373,2)</f>
        <v>0</v>
      </c>
      <c r="BL3373" s="17" t="s">
        <v>230</v>
      </c>
      <c r="BM3373" s="248" t="s">
        <v>4623</v>
      </c>
    </row>
    <row r="3374" spans="2:51" s="12" customFormat="1" ht="12">
      <c r="B3374" s="250"/>
      <c r="C3374" s="251"/>
      <c r="D3374" s="252" t="s">
        <v>148</v>
      </c>
      <c r="E3374" s="253" t="s">
        <v>1</v>
      </c>
      <c r="F3374" s="254" t="s">
        <v>4624</v>
      </c>
      <c r="G3374" s="251"/>
      <c r="H3374" s="255">
        <v>3</v>
      </c>
      <c r="I3374" s="256"/>
      <c r="J3374" s="251"/>
      <c r="K3374" s="251"/>
      <c r="L3374" s="257"/>
      <c r="M3374" s="258"/>
      <c r="N3374" s="259"/>
      <c r="O3374" s="259"/>
      <c r="P3374" s="259"/>
      <c r="Q3374" s="259"/>
      <c r="R3374" s="259"/>
      <c r="S3374" s="259"/>
      <c r="T3374" s="260"/>
      <c r="AT3374" s="261" t="s">
        <v>148</v>
      </c>
      <c r="AU3374" s="261" t="s">
        <v>83</v>
      </c>
      <c r="AV3374" s="12" t="s">
        <v>83</v>
      </c>
      <c r="AW3374" s="12" t="s">
        <v>30</v>
      </c>
      <c r="AX3374" s="12" t="s">
        <v>73</v>
      </c>
      <c r="AY3374" s="261" t="s">
        <v>139</v>
      </c>
    </row>
    <row r="3375" spans="2:51" s="13" customFormat="1" ht="12">
      <c r="B3375" s="262"/>
      <c r="C3375" s="263"/>
      <c r="D3375" s="252" t="s">
        <v>148</v>
      </c>
      <c r="E3375" s="264" t="s">
        <v>1</v>
      </c>
      <c r="F3375" s="265" t="s">
        <v>150</v>
      </c>
      <c r="G3375" s="263"/>
      <c r="H3375" s="266">
        <v>3</v>
      </c>
      <c r="I3375" s="267"/>
      <c r="J3375" s="263"/>
      <c r="K3375" s="263"/>
      <c r="L3375" s="268"/>
      <c r="M3375" s="269"/>
      <c r="N3375" s="270"/>
      <c r="O3375" s="270"/>
      <c r="P3375" s="270"/>
      <c r="Q3375" s="270"/>
      <c r="R3375" s="270"/>
      <c r="S3375" s="270"/>
      <c r="T3375" s="271"/>
      <c r="AT3375" s="272" t="s">
        <v>148</v>
      </c>
      <c r="AU3375" s="272" t="s">
        <v>83</v>
      </c>
      <c r="AV3375" s="13" t="s">
        <v>146</v>
      </c>
      <c r="AW3375" s="13" t="s">
        <v>30</v>
      </c>
      <c r="AX3375" s="13" t="s">
        <v>81</v>
      </c>
      <c r="AY3375" s="272" t="s">
        <v>139</v>
      </c>
    </row>
    <row r="3376" spans="2:65" s="1" customFormat="1" ht="24" customHeight="1">
      <c r="B3376" s="38"/>
      <c r="C3376" s="237" t="s">
        <v>4625</v>
      </c>
      <c r="D3376" s="237" t="s">
        <v>141</v>
      </c>
      <c r="E3376" s="238" t="s">
        <v>4626</v>
      </c>
      <c r="F3376" s="239" t="s">
        <v>4627</v>
      </c>
      <c r="G3376" s="240" t="s">
        <v>171</v>
      </c>
      <c r="H3376" s="241">
        <v>25.1</v>
      </c>
      <c r="I3376" s="242"/>
      <c r="J3376" s="243">
        <f>ROUND(I3376*H3376,2)</f>
        <v>0</v>
      </c>
      <c r="K3376" s="239" t="s">
        <v>1</v>
      </c>
      <c r="L3376" s="43"/>
      <c r="M3376" s="244" t="s">
        <v>1</v>
      </c>
      <c r="N3376" s="245" t="s">
        <v>38</v>
      </c>
      <c r="O3376" s="86"/>
      <c r="P3376" s="246">
        <f>O3376*H3376</f>
        <v>0</v>
      </c>
      <c r="Q3376" s="246">
        <v>0.00137</v>
      </c>
      <c r="R3376" s="246">
        <f>Q3376*H3376</f>
        <v>0.034387</v>
      </c>
      <c r="S3376" s="246">
        <v>0</v>
      </c>
      <c r="T3376" s="247">
        <f>S3376*H3376</f>
        <v>0</v>
      </c>
      <c r="AR3376" s="248" t="s">
        <v>230</v>
      </c>
      <c r="AT3376" s="248" t="s">
        <v>141</v>
      </c>
      <c r="AU3376" s="248" t="s">
        <v>83</v>
      </c>
      <c r="AY3376" s="17" t="s">
        <v>139</v>
      </c>
      <c r="BE3376" s="249">
        <f>IF(N3376="základní",J3376,0)</f>
        <v>0</v>
      </c>
      <c r="BF3376" s="249">
        <f>IF(N3376="snížená",J3376,0)</f>
        <v>0</v>
      </c>
      <c r="BG3376" s="249">
        <f>IF(N3376="zákl. přenesená",J3376,0)</f>
        <v>0</v>
      </c>
      <c r="BH3376" s="249">
        <f>IF(N3376="sníž. přenesená",J3376,0)</f>
        <v>0</v>
      </c>
      <c r="BI3376" s="249">
        <f>IF(N3376="nulová",J3376,0)</f>
        <v>0</v>
      </c>
      <c r="BJ3376" s="17" t="s">
        <v>81</v>
      </c>
      <c r="BK3376" s="249">
        <f>ROUND(I3376*H3376,2)</f>
        <v>0</v>
      </c>
      <c r="BL3376" s="17" t="s">
        <v>230</v>
      </c>
      <c r="BM3376" s="248" t="s">
        <v>4628</v>
      </c>
    </row>
    <row r="3377" spans="2:51" s="12" customFormat="1" ht="12">
      <c r="B3377" s="250"/>
      <c r="C3377" s="251"/>
      <c r="D3377" s="252" t="s">
        <v>148</v>
      </c>
      <c r="E3377" s="253" t="s">
        <v>1</v>
      </c>
      <c r="F3377" s="254" t="s">
        <v>4629</v>
      </c>
      <c r="G3377" s="251"/>
      <c r="H3377" s="255">
        <v>23.3</v>
      </c>
      <c r="I3377" s="256"/>
      <c r="J3377" s="251"/>
      <c r="K3377" s="251"/>
      <c r="L3377" s="257"/>
      <c r="M3377" s="258"/>
      <c r="N3377" s="259"/>
      <c r="O3377" s="259"/>
      <c r="P3377" s="259"/>
      <c r="Q3377" s="259"/>
      <c r="R3377" s="259"/>
      <c r="S3377" s="259"/>
      <c r="T3377" s="260"/>
      <c r="AT3377" s="261" t="s">
        <v>148</v>
      </c>
      <c r="AU3377" s="261" t="s">
        <v>83</v>
      </c>
      <c r="AV3377" s="12" t="s">
        <v>83</v>
      </c>
      <c r="AW3377" s="12" t="s">
        <v>30</v>
      </c>
      <c r="AX3377" s="12" t="s">
        <v>73</v>
      </c>
      <c r="AY3377" s="261" t="s">
        <v>139</v>
      </c>
    </row>
    <row r="3378" spans="2:51" s="12" customFormat="1" ht="12">
      <c r="B3378" s="250"/>
      <c r="C3378" s="251"/>
      <c r="D3378" s="252" t="s">
        <v>148</v>
      </c>
      <c r="E3378" s="253" t="s">
        <v>1</v>
      </c>
      <c r="F3378" s="254" t="s">
        <v>4630</v>
      </c>
      <c r="G3378" s="251"/>
      <c r="H3378" s="255">
        <v>1.8</v>
      </c>
      <c r="I3378" s="256"/>
      <c r="J3378" s="251"/>
      <c r="K3378" s="251"/>
      <c r="L3378" s="257"/>
      <c r="M3378" s="258"/>
      <c r="N3378" s="259"/>
      <c r="O3378" s="259"/>
      <c r="P3378" s="259"/>
      <c r="Q3378" s="259"/>
      <c r="R3378" s="259"/>
      <c r="S3378" s="259"/>
      <c r="T3378" s="260"/>
      <c r="AT3378" s="261" t="s">
        <v>148</v>
      </c>
      <c r="AU3378" s="261" t="s">
        <v>83</v>
      </c>
      <c r="AV3378" s="12" t="s">
        <v>83</v>
      </c>
      <c r="AW3378" s="12" t="s">
        <v>30</v>
      </c>
      <c r="AX3378" s="12" t="s">
        <v>73</v>
      </c>
      <c r="AY3378" s="261" t="s">
        <v>139</v>
      </c>
    </row>
    <row r="3379" spans="2:51" s="13" customFormat="1" ht="12">
      <c r="B3379" s="262"/>
      <c r="C3379" s="263"/>
      <c r="D3379" s="252" t="s">
        <v>148</v>
      </c>
      <c r="E3379" s="264" t="s">
        <v>1</v>
      </c>
      <c r="F3379" s="265" t="s">
        <v>150</v>
      </c>
      <c r="G3379" s="263"/>
      <c r="H3379" s="266">
        <v>25.1</v>
      </c>
      <c r="I3379" s="267"/>
      <c r="J3379" s="263"/>
      <c r="K3379" s="263"/>
      <c r="L3379" s="268"/>
      <c r="M3379" s="269"/>
      <c r="N3379" s="270"/>
      <c r="O3379" s="270"/>
      <c r="P3379" s="270"/>
      <c r="Q3379" s="270"/>
      <c r="R3379" s="270"/>
      <c r="S3379" s="270"/>
      <c r="T3379" s="271"/>
      <c r="AT3379" s="272" t="s">
        <v>148</v>
      </c>
      <c r="AU3379" s="272" t="s">
        <v>83</v>
      </c>
      <c r="AV3379" s="13" t="s">
        <v>146</v>
      </c>
      <c r="AW3379" s="13" t="s">
        <v>30</v>
      </c>
      <c r="AX3379" s="13" t="s">
        <v>81</v>
      </c>
      <c r="AY3379" s="272" t="s">
        <v>139</v>
      </c>
    </row>
    <row r="3380" spans="2:65" s="1" customFormat="1" ht="24" customHeight="1">
      <c r="B3380" s="38"/>
      <c r="C3380" s="237" t="s">
        <v>4631</v>
      </c>
      <c r="D3380" s="237" t="s">
        <v>141</v>
      </c>
      <c r="E3380" s="238" t="s">
        <v>4632</v>
      </c>
      <c r="F3380" s="239" t="s">
        <v>4633</v>
      </c>
      <c r="G3380" s="240" t="s">
        <v>171</v>
      </c>
      <c r="H3380" s="241">
        <v>8.3</v>
      </c>
      <c r="I3380" s="242"/>
      <c r="J3380" s="243">
        <f>ROUND(I3380*H3380,2)</f>
        <v>0</v>
      </c>
      <c r="K3380" s="239" t="s">
        <v>145</v>
      </c>
      <c r="L3380" s="43"/>
      <c r="M3380" s="244" t="s">
        <v>1</v>
      </c>
      <c r="N3380" s="245" t="s">
        <v>38</v>
      </c>
      <c r="O3380" s="86"/>
      <c r="P3380" s="246">
        <f>O3380*H3380</f>
        <v>0</v>
      </c>
      <c r="Q3380" s="246">
        <v>0.00137</v>
      </c>
      <c r="R3380" s="246">
        <f>Q3380*H3380</f>
        <v>0.011371000000000001</v>
      </c>
      <c r="S3380" s="246">
        <v>0</v>
      </c>
      <c r="T3380" s="247">
        <f>S3380*H3380</f>
        <v>0</v>
      </c>
      <c r="AR3380" s="248" t="s">
        <v>230</v>
      </c>
      <c r="AT3380" s="248" t="s">
        <v>141</v>
      </c>
      <c r="AU3380" s="248" t="s">
        <v>83</v>
      </c>
      <c r="AY3380" s="17" t="s">
        <v>139</v>
      </c>
      <c r="BE3380" s="249">
        <f>IF(N3380="základní",J3380,0)</f>
        <v>0</v>
      </c>
      <c r="BF3380" s="249">
        <f>IF(N3380="snížená",J3380,0)</f>
        <v>0</v>
      </c>
      <c r="BG3380" s="249">
        <f>IF(N3380="zákl. přenesená",J3380,0)</f>
        <v>0</v>
      </c>
      <c r="BH3380" s="249">
        <f>IF(N3380="sníž. přenesená",J3380,0)</f>
        <v>0</v>
      </c>
      <c r="BI3380" s="249">
        <f>IF(N3380="nulová",J3380,0)</f>
        <v>0</v>
      </c>
      <c r="BJ3380" s="17" t="s">
        <v>81</v>
      </c>
      <c r="BK3380" s="249">
        <f>ROUND(I3380*H3380,2)</f>
        <v>0</v>
      </c>
      <c r="BL3380" s="17" t="s">
        <v>230</v>
      </c>
      <c r="BM3380" s="248" t="s">
        <v>4634</v>
      </c>
    </row>
    <row r="3381" spans="2:51" s="12" customFormat="1" ht="12">
      <c r="B3381" s="250"/>
      <c r="C3381" s="251"/>
      <c r="D3381" s="252" t="s">
        <v>148</v>
      </c>
      <c r="E3381" s="253" t="s">
        <v>1</v>
      </c>
      <c r="F3381" s="254" t="s">
        <v>4635</v>
      </c>
      <c r="G3381" s="251"/>
      <c r="H3381" s="255">
        <v>8.3</v>
      </c>
      <c r="I3381" s="256"/>
      <c r="J3381" s="251"/>
      <c r="K3381" s="251"/>
      <c r="L3381" s="257"/>
      <c r="M3381" s="258"/>
      <c r="N3381" s="259"/>
      <c r="O3381" s="259"/>
      <c r="P3381" s="259"/>
      <c r="Q3381" s="259"/>
      <c r="R3381" s="259"/>
      <c r="S3381" s="259"/>
      <c r="T3381" s="260"/>
      <c r="AT3381" s="261" t="s">
        <v>148</v>
      </c>
      <c r="AU3381" s="261" t="s">
        <v>83</v>
      </c>
      <c r="AV3381" s="12" t="s">
        <v>83</v>
      </c>
      <c r="AW3381" s="12" t="s">
        <v>30</v>
      </c>
      <c r="AX3381" s="12" t="s">
        <v>73</v>
      </c>
      <c r="AY3381" s="261" t="s">
        <v>139</v>
      </c>
    </row>
    <row r="3382" spans="2:51" s="13" customFormat="1" ht="12">
      <c r="B3382" s="262"/>
      <c r="C3382" s="263"/>
      <c r="D3382" s="252" t="s">
        <v>148</v>
      </c>
      <c r="E3382" s="264" t="s">
        <v>1</v>
      </c>
      <c r="F3382" s="265" t="s">
        <v>150</v>
      </c>
      <c r="G3382" s="263"/>
      <c r="H3382" s="266">
        <v>8.3</v>
      </c>
      <c r="I3382" s="267"/>
      <c r="J3382" s="263"/>
      <c r="K3382" s="263"/>
      <c r="L3382" s="268"/>
      <c r="M3382" s="269"/>
      <c r="N3382" s="270"/>
      <c r="O3382" s="270"/>
      <c r="P3382" s="270"/>
      <c r="Q3382" s="270"/>
      <c r="R3382" s="270"/>
      <c r="S3382" s="270"/>
      <c r="T3382" s="271"/>
      <c r="AT3382" s="272" t="s">
        <v>148</v>
      </c>
      <c r="AU3382" s="272" t="s">
        <v>83</v>
      </c>
      <c r="AV3382" s="13" t="s">
        <v>146</v>
      </c>
      <c r="AW3382" s="13" t="s">
        <v>30</v>
      </c>
      <c r="AX3382" s="13" t="s">
        <v>81</v>
      </c>
      <c r="AY3382" s="272" t="s">
        <v>139</v>
      </c>
    </row>
    <row r="3383" spans="2:65" s="1" customFormat="1" ht="24" customHeight="1">
      <c r="B3383" s="38"/>
      <c r="C3383" s="237" t="s">
        <v>4636</v>
      </c>
      <c r="D3383" s="237" t="s">
        <v>141</v>
      </c>
      <c r="E3383" s="238" t="s">
        <v>4637</v>
      </c>
      <c r="F3383" s="239" t="s">
        <v>4638</v>
      </c>
      <c r="G3383" s="240" t="s">
        <v>171</v>
      </c>
      <c r="H3383" s="241">
        <v>22.7</v>
      </c>
      <c r="I3383" s="242"/>
      <c r="J3383" s="243">
        <f>ROUND(I3383*H3383,2)</f>
        <v>0</v>
      </c>
      <c r="K3383" s="239" t="s">
        <v>1</v>
      </c>
      <c r="L3383" s="43"/>
      <c r="M3383" s="244" t="s">
        <v>1</v>
      </c>
      <c r="N3383" s="245" t="s">
        <v>38</v>
      </c>
      <c r="O3383" s="86"/>
      <c r="P3383" s="246">
        <f>O3383*H3383</f>
        <v>0</v>
      </c>
      <c r="Q3383" s="246">
        <v>0.00137</v>
      </c>
      <c r="R3383" s="246">
        <f>Q3383*H3383</f>
        <v>0.031098999999999998</v>
      </c>
      <c r="S3383" s="246">
        <v>0</v>
      </c>
      <c r="T3383" s="247">
        <f>S3383*H3383</f>
        <v>0</v>
      </c>
      <c r="AR3383" s="248" t="s">
        <v>230</v>
      </c>
      <c r="AT3383" s="248" t="s">
        <v>141</v>
      </c>
      <c r="AU3383" s="248" t="s">
        <v>83</v>
      </c>
      <c r="AY3383" s="17" t="s">
        <v>139</v>
      </c>
      <c r="BE3383" s="249">
        <f>IF(N3383="základní",J3383,0)</f>
        <v>0</v>
      </c>
      <c r="BF3383" s="249">
        <f>IF(N3383="snížená",J3383,0)</f>
        <v>0</v>
      </c>
      <c r="BG3383" s="249">
        <f>IF(N3383="zákl. přenesená",J3383,0)</f>
        <v>0</v>
      </c>
      <c r="BH3383" s="249">
        <f>IF(N3383="sníž. přenesená",J3383,0)</f>
        <v>0</v>
      </c>
      <c r="BI3383" s="249">
        <f>IF(N3383="nulová",J3383,0)</f>
        <v>0</v>
      </c>
      <c r="BJ3383" s="17" t="s">
        <v>81</v>
      </c>
      <c r="BK3383" s="249">
        <f>ROUND(I3383*H3383,2)</f>
        <v>0</v>
      </c>
      <c r="BL3383" s="17" t="s">
        <v>230</v>
      </c>
      <c r="BM3383" s="248" t="s">
        <v>4639</v>
      </c>
    </row>
    <row r="3384" spans="2:51" s="12" customFormat="1" ht="12">
      <c r="B3384" s="250"/>
      <c r="C3384" s="251"/>
      <c r="D3384" s="252" t="s">
        <v>148</v>
      </c>
      <c r="E3384" s="253" t="s">
        <v>1</v>
      </c>
      <c r="F3384" s="254" t="s">
        <v>4640</v>
      </c>
      <c r="G3384" s="251"/>
      <c r="H3384" s="255">
        <v>22.7</v>
      </c>
      <c r="I3384" s="256"/>
      <c r="J3384" s="251"/>
      <c r="K3384" s="251"/>
      <c r="L3384" s="257"/>
      <c r="M3384" s="258"/>
      <c r="N3384" s="259"/>
      <c r="O3384" s="259"/>
      <c r="P3384" s="259"/>
      <c r="Q3384" s="259"/>
      <c r="R3384" s="259"/>
      <c r="S3384" s="259"/>
      <c r="T3384" s="260"/>
      <c r="AT3384" s="261" t="s">
        <v>148</v>
      </c>
      <c r="AU3384" s="261" t="s">
        <v>83</v>
      </c>
      <c r="AV3384" s="12" t="s">
        <v>83</v>
      </c>
      <c r="AW3384" s="12" t="s">
        <v>30</v>
      </c>
      <c r="AX3384" s="12" t="s">
        <v>73</v>
      </c>
      <c r="AY3384" s="261" t="s">
        <v>139</v>
      </c>
    </row>
    <row r="3385" spans="2:51" s="13" customFormat="1" ht="12">
      <c r="B3385" s="262"/>
      <c r="C3385" s="263"/>
      <c r="D3385" s="252" t="s">
        <v>148</v>
      </c>
      <c r="E3385" s="264" t="s">
        <v>1</v>
      </c>
      <c r="F3385" s="265" t="s">
        <v>150</v>
      </c>
      <c r="G3385" s="263"/>
      <c r="H3385" s="266">
        <v>22.7</v>
      </c>
      <c r="I3385" s="267"/>
      <c r="J3385" s="263"/>
      <c r="K3385" s="263"/>
      <c r="L3385" s="268"/>
      <c r="M3385" s="269"/>
      <c r="N3385" s="270"/>
      <c r="O3385" s="270"/>
      <c r="P3385" s="270"/>
      <c r="Q3385" s="270"/>
      <c r="R3385" s="270"/>
      <c r="S3385" s="270"/>
      <c r="T3385" s="271"/>
      <c r="AT3385" s="272" t="s">
        <v>148</v>
      </c>
      <c r="AU3385" s="272" t="s">
        <v>83</v>
      </c>
      <c r="AV3385" s="13" t="s">
        <v>146</v>
      </c>
      <c r="AW3385" s="13" t="s">
        <v>30</v>
      </c>
      <c r="AX3385" s="13" t="s">
        <v>81</v>
      </c>
      <c r="AY3385" s="272" t="s">
        <v>139</v>
      </c>
    </row>
    <row r="3386" spans="2:65" s="1" customFormat="1" ht="24" customHeight="1">
      <c r="B3386" s="38"/>
      <c r="C3386" s="237" t="s">
        <v>4641</v>
      </c>
      <c r="D3386" s="237" t="s">
        <v>141</v>
      </c>
      <c r="E3386" s="238" t="s">
        <v>4642</v>
      </c>
      <c r="F3386" s="239" t="s">
        <v>4643</v>
      </c>
      <c r="G3386" s="240" t="s">
        <v>171</v>
      </c>
      <c r="H3386" s="241">
        <v>74</v>
      </c>
      <c r="I3386" s="242"/>
      <c r="J3386" s="243">
        <f>ROUND(I3386*H3386,2)</f>
        <v>0</v>
      </c>
      <c r="K3386" s="239" t="s">
        <v>145</v>
      </c>
      <c r="L3386" s="43"/>
      <c r="M3386" s="244" t="s">
        <v>1</v>
      </c>
      <c r="N3386" s="245" t="s">
        <v>38</v>
      </c>
      <c r="O3386" s="86"/>
      <c r="P3386" s="246">
        <f>O3386*H3386</f>
        <v>0</v>
      </c>
      <c r="Q3386" s="246">
        <v>0.00174</v>
      </c>
      <c r="R3386" s="246">
        <f>Q3386*H3386</f>
        <v>0.12876</v>
      </c>
      <c r="S3386" s="246">
        <v>0</v>
      </c>
      <c r="T3386" s="247">
        <f>S3386*H3386</f>
        <v>0</v>
      </c>
      <c r="AR3386" s="248" t="s">
        <v>230</v>
      </c>
      <c r="AT3386" s="248" t="s">
        <v>141</v>
      </c>
      <c r="AU3386" s="248" t="s">
        <v>83</v>
      </c>
      <c r="AY3386" s="17" t="s">
        <v>139</v>
      </c>
      <c r="BE3386" s="249">
        <f>IF(N3386="základní",J3386,0)</f>
        <v>0</v>
      </c>
      <c r="BF3386" s="249">
        <f>IF(N3386="snížená",J3386,0)</f>
        <v>0</v>
      </c>
      <c r="BG3386" s="249">
        <f>IF(N3386="zákl. přenesená",J3386,0)</f>
        <v>0</v>
      </c>
      <c r="BH3386" s="249">
        <f>IF(N3386="sníž. přenesená",J3386,0)</f>
        <v>0</v>
      </c>
      <c r="BI3386" s="249">
        <f>IF(N3386="nulová",J3386,0)</f>
        <v>0</v>
      </c>
      <c r="BJ3386" s="17" t="s">
        <v>81</v>
      </c>
      <c r="BK3386" s="249">
        <f>ROUND(I3386*H3386,2)</f>
        <v>0</v>
      </c>
      <c r="BL3386" s="17" t="s">
        <v>230</v>
      </c>
      <c r="BM3386" s="248" t="s">
        <v>4644</v>
      </c>
    </row>
    <row r="3387" spans="2:51" s="12" customFormat="1" ht="12">
      <c r="B3387" s="250"/>
      <c r="C3387" s="251"/>
      <c r="D3387" s="252" t="s">
        <v>148</v>
      </c>
      <c r="E3387" s="253" t="s">
        <v>1</v>
      </c>
      <c r="F3387" s="254" t="s">
        <v>4645</v>
      </c>
      <c r="G3387" s="251"/>
      <c r="H3387" s="255">
        <v>74</v>
      </c>
      <c r="I3387" s="256"/>
      <c r="J3387" s="251"/>
      <c r="K3387" s="251"/>
      <c r="L3387" s="257"/>
      <c r="M3387" s="258"/>
      <c r="N3387" s="259"/>
      <c r="O3387" s="259"/>
      <c r="P3387" s="259"/>
      <c r="Q3387" s="259"/>
      <c r="R3387" s="259"/>
      <c r="S3387" s="259"/>
      <c r="T3387" s="260"/>
      <c r="AT3387" s="261" t="s">
        <v>148</v>
      </c>
      <c r="AU3387" s="261" t="s">
        <v>83</v>
      </c>
      <c r="AV3387" s="12" t="s">
        <v>83</v>
      </c>
      <c r="AW3387" s="12" t="s">
        <v>30</v>
      </c>
      <c r="AX3387" s="12" t="s">
        <v>73</v>
      </c>
      <c r="AY3387" s="261" t="s">
        <v>139</v>
      </c>
    </row>
    <row r="3388" spans="2:51" s="13" customFormat="1" ht="12">
      <c r="B3388" s="262"/>
      <c r="C3388" s="263"/>
      <c r="D3388" s="252" t="s">
        <v>148</v>
      </c>
      <c r="E3388" s="264" t="s">
        <v>1</v>
      </c>
      <c r="F3388" s="265" t="s">
        <v>150</v>
      </c>
      <c r="G3388" s="263"/>
      <c r="H3388" s="266">
        <v>74</v>
      </c>
      <c r="I3388" s="267"/>
      <c r="J3388" s="263"/>
      <c r="K3388" s="263"/>
      <c r="L3388" s="268"/>
      <c r="M3388" s="269"/>
      <c r="N3388" s="270"/>
      <c r="O3388" s="270"/>
      <c r="P3388" s="270"/>
      <c r="Q3388" s="270"/>
      <c r="R3388" s="270"/>
      <c r="S3388" s="270"/>
      <c r="T3388" s="271"/>
      <c r="AT3388" s="272" t="s">
        <v>148</v>
      </c>
      <c r="AU3388" s="272" t="s">
        <v>83</v>
      </c>
      <c r="AV3388" s="13" t="s">
        <v>146</v>
      </c>
      <c r="AW3388" s="13" t="s">
        <v>30</v>
      </c>
      <c r="AX3388" s="13" t="s">
        <v>81</v>
      </c>
      <c r="AY3388" s="272" t="s">
        <v>139</v>
      </c>
    </row>
    <row r="3389" spans="2:65" s="1" customFormat="1" ht="24" customHeight="1">
      <c r="B3389" s="38"/>
      <c r="C3389" s="237" t="s">
        <v>4646</v>
      </c>
      <c r="D3389" s="237" t="s">
        <v>141</v>
      </c>
      <c r="E3389" s="238" t="s">
        <v>4647</v>
      </c>
      <c r="F3389" s="239" t="s">
        <v>4648</v>
      </c>
      <c r="G3389" s="240" t="s">
        <v>177</v>
      </c>
      <c r="H3389" s="241">
        <v>2</v>
      </c>
      <c r="I3389" s="242"/>
      <c r="J3389" s="243">
        <f>ROUND(I3389*H3389,2)</f>
        <v>0</v>
      </c>
      <c r="K3389" s="239" t="s">
        <v>1</v>
      </c>
      <c r="L3389" s="43"/>
      <c r="M3389" s="244" t="s">
        <v>1</v>
      </c>
      <c r="N3389" s="245" t="s">
        <v>38</v>
      </c>
      <c r="O3389" s="86"/>
      <c r="P3389" s="246">
        <f>O3389*H3389</f>
        <v>0</v>
      </c>
      <c r="Q3389" s="246">
        <v>0.0002</v>
      </c>
      <c r="R3389" s="246">
        <f>Q3389*H3389</f>
        <v>0.0004</v>
      </c>
      <c r="S3389" s="246">
        <v>0</v>
      </c>
      <c r="T3389" s="247">
        <f>S3389*H3389</f>
        <v>0</v>
      </c>
      <c r="AR3389" s="248" t="s">
        <v>230</v>
      </c>
      <c r="AT3389" s="248" t="s">
        <v>141</v>
      </c>
      <c r="AU3389" s="248" t="s">
        <v>83</v>
      </c>
      <c r="AY3389" s="17" t="s">
        <v>139</v>
      </c>
      <c r="BE3389" s="249">
        <f>IF(N3389="základní",J3389,0)</f>
        <v>0</v>
      </c>
      <c r="BF3389" s="249">
        <f>IF(N3389="snížená",J3389,0)</f>
        <v>0</v>
      </c>
      <c r="BG3389" s="249">
        <f>IF(N3389="zákl. přenesená",J3389,0)</f>
        <v>0</v>
      </c>
      <c r="BH3389" s="249">
        <f>IF(N3389="sníž. přenesená",J3389,0)</f>
        <v>0</v>
      </c>
      <c r="BI3389" s="249">
        <f>IF(N3389="nulová",J3389,0)</f>
        <v>0</v>
      </c>
      <c r="BJ3389" s="17" t="s">
        <v>81</v>
      </c>
      <c r="BK3389" s="249">
        <f>ROUND(I3389*H3389,2)</f>
        <v>0</v>
      </c>
      <c r="BL3389" s="17" t="s">
        <v>230</v>
      </c>
      <c r="BM3389" s="248" t="s">
        <v>4649</v>
      </c>
    </row>
    <row r="3390" spans="2:51" s="12" customFormat="1" ht="12">
      <c r="B3390" s="250"/>
      <c r="C3390" s="251"/>
      <c r="D3390" s="252" t="s">
        <v>148</v>
      </c>
      <c r="E3390" s="253" t="s">
        <v>1</v>
      </c>
      <c r="F3390" s="254" t="s">
        <v>4650</v>
      </c>
      <c r="G3390" s="251"/>
      <c r="H3390" s="255">
        <v>2</v>
      </c>
      <c r="I3390" s="256"/>
      <c r="J3390" s="251"/>
      <c r="K3390" s="251"/>
      <c r="L3390" s="257"/>
      <c r="M3390" s="258"/>
      <c r="N3390" s="259"/>
      <c r="O3390" s="259"/>
      <c r="P3390" s="259"/>
      <c r="Q3390" s="259"/>
      <c r="R3390" s="259"/>
      <c r="S3390" s="259"/>
      <c r="T3390" s="260"/>
      <c r="AT3390" s="261" t="s">
        <v>148</v>
      </c>
      <c r="AU3390" s="261" t="s">
        <v>83</v>
      </c>
      <c r="AV3390" s="12" t="s">
        <v>83</v>
      </c>
      <c r="AW3390" s="12" t="s">
        <v>30</v>
      </c>
      <c r="AX3390" s="12" t="s">
        <v>73</v>
      </c>
      <c r="AY3390" s="261" t="s">
        <v>139</v>
      </c>
    </row>
    <row r="3391" spans="2:51" s="13" customFormat="1" ht="12">
      <c r="B3391" s="262"/>
      <c r="C3391" s="263"/>
      <c r="D3391" s="252" t="s">
        <v>148</v>
      </c>
      <c r="E3391" s="264" t="s">
        <v>1</v>
      </c>
      <c r="F3391" s="265" t="s">
        <v>150</v>
      </c>
      <c r="G3391" s="263"/>
      <c r="H3391" s="266">
        <v>2</v>
      </c>
      <c r="I3391" s="267"/>
      <c r="J3391" s="263"/>
      <c r="K3391" s="263"/>
      <c r="L3391" s="268"/>
      <c r="M3391" s="269"/>
      <c r="N3391" s="270"/>
      <c r="O3391" s="270"/>
      <c r="P3391" s="270"/>
      <c r="Q3391" s="270"/>
      <c r="R3391" s="270"/>
      <c r="S3391" s="270"/>
      <c r="T3391" s="271"/>
      <c r="AT3391" s="272" t="s">
        <v>148</v>
      </c>
      <c r="AU3391" s="272" t="s">
        <v>83</v>
      </c>
      <c r="AV3391" s="13" t="s">
        <v>146</v>
      </c>
      <c r="AW3391" s="13" t="s">
        <v>30</v>
      </c>
      <c r="AX3391" s="13" t="s">
        <v>81</v>
      </c>
      <c r="AY3391" s="272" t="s">
        <v>139</v>
      </c>
    </row>
    <row r="3392" spans="2:65" s="1" customFormat="1" ht="24" customHeight="1">
      <c r="B3392" s="38"/>
      <c r="C3392" s="237" t="s">
        <v>4651</v>
      </c>
      <c r="D3392" s="237" t="s">
        <v>141</v>
      </c>
      <c r="E3392" s="238" t="s">
        <v>4652</v>
      </c>
      <c r="F3392" s="239" t="s">
        <v>4653</v>
      </c>
      <c r="G3392" s="240" t="s">
        <v>177</v>
      </c>
      <c r="H3392" s="241">
        <v>2</v>
      </c>
      <c r="I3392" s="242"/>
      <c r="J3392" s="243">
        <f>ROUND(I3392*H3392,2)</f>
        <v>0</v>
      </c>
      <c r="K3392" s="239" t="s">
        <v>145</v>
      </c>
      <c r="L3392" s="43"/>
      <c r="M3392" s="244" t="s">
        <v>1</v>
      </c>
      <c r="N3392" s="245" t="s">
        <v>38</v>
      </c>
      <c r="O3392" s="86"/>
      <c r="P3392" s="246">
        <f>O3392*H3392</f>
        <v>0</v>
      </c>
      <c r="Q3392" s="246">
        <v>0.0002</v>
      </c>
      <c r="R3392" s="246">
        <f>Q3392*H3392</f>
        <v>0.0004</v>
      </c>
      <c r="S3392" s="246">
        <v>0</v>
      </c>
      <c r="T3392" s="247">
        <f>S3392*H3392</f>
        <v>0</v>
      </c>
      <c r="AR3392" s="248" t="s">
        <v>230</v>
      </c>
      <c r="AT3392" s="248" t="s">
        <v>141</v>
      </c>
      <c r="AU3392" s="248" t="s">
        <v>83</v>
      </c>
      <c r="AY3392" s="17" t="s">
        <v>139</v>
      </c>
      <c r="BE3392" s="249">
        <f>IF(N3392="základní",J3392,0)</f>
        <v>0</v>
      </c>
      <c r="BF3392" s="249">
        <f>IF(N3392="snížená",J3392,0)</f>
        <v>0</v>
      </c>
      <c r="BG3392" s="249">
        <f>IF(N3392="zákl. přenesená",J3392,0)</f>
        <v>0</v>
      </c>
      <c r="BH3392" s="249">
        <f>IF(N3392="sníž. přenesená",J3392,0)</f>
        <v>0</v>
      </c>
      <c r="BI3392" s="249">
        <f>IF(N3392="nulová",J3392,0)</f>
        <v>0</v>
      </c>
      <c r="BJ3392" s="17" t="s">
        <v>81</v>
      </c>
      <c r="BK3392" s="249">
        <f>ROUND(I3392*H3392,2)</f>
        <v>0</v>
      </c>
      <c r="BL3392" s="17" t="s">
        <v>230</v>
      </c>
      <c r="BM3392" s="248" t="s">
        <v>4654</v>
      </c>
    </row>
    <row r="3393" spans="2:51" s="12" customFormat="1" ht="12">
      <c r="B3393" s="250"/>
      <c r="C3393" s="251"/>
      <c r="D3393" s="252" t="s">
        <v>148</v>
      </c>
      <c r="E3393" s="253" t="s">
        <v>1</v>
      </c>
      <c r="F3393" s="254" t="s">
        <v>4655</v>
      </c>
      <c r="G3393" s="251"/>
      <c r="H3393" s="255">
        <v>2</v>
      </c>
      <c r="I3393" s="256"/>
      <c r="J3393" s="251"/>
      <c r="K3393" s="251"/>
      <c r="L3393" s="257"/>
      <c r="M3393" s="258"/>
      <c r="N3393" s="259"/>
      <c r="O3393" s="259"/>
      <c r="P3393" s="259"/>
      <c r="Q3393" s="259"/>
      <c r="R3393" s="259"/>
      <c r="S3393" s="259"/>
      <c r="T3393" s="260"/>
      <c r="AT3393" s="261" t="s">
        <v>148</v>
      </c>
      <c r="AU3393" s="261" t="s">
        <v>83</v>
      </c>
      <c r="AV3393" s="12" t="s">
        <v>83</v>
      </c>
      <c r="AW3393" s="12" t="s">
        <v>30</v>
      </c>
      <c r="AX3393" s="12" t="s">
        <v>73</v>
      </c>
      <c r="AY3393" s="261" t="s">
        <v>139</v>
      </c>
    </row>
    <row r="3394" spans="2:51" s="13" customFormat="1" ht="12">
      <c r="B3394" s="262"/>
      <c r="C3394" s="263"/>
      <c r="D3394" s="252" t="s">
        <v>148</v>
      </c>
      <c r="E3394" s="264" t="s">
        <v>1</v>
      </c>
      <c r="F3394" s="265" t="s">
        <v>150</v>
      </c>
      <c r="G3394" s="263"/>
      <c r="H3394" s="266">
        <v>2</v>
      </c>
      <c r="I3394" s="267"/>
      <c r="J3394" s="263"/>
      <c r="K3394" s="263"/>
      <c r="L3394" s="268"/>
      <c r="M3394" s="269"/>
      <c r="N3394" s="270"/>
      <c r="O3394" s="270"/>
      <c r="P3394" s="270"/>
      <c r="Q3394" s="270"/>
      <c r="R3394" s="270"/>
      <c r="S3394" s="270"/>
      <c r="T3394" s="271"/>
      <c r="AT3394" s="272" t="s">
        <v>148</v>
      </c>
      <c r="AU3394" s="272" t="s">
        <v>83</v>
      </c>
      <c r="AV3394" s="13" t="s">
        <v>146</v>
      </c>
      <c r="AW3394" s="13" t="s">
        <v>30</v>
      </c>
      <c r="AX3394" s="13" t="s">
        <v>81</v>
      </c>
      <c r="AY3394" s="272" t="s">
        <v>139</v>
      </c>
    </row>
    <row r="3395" spans="2:65" s="1" customFormat="1" ht="24" customHeight="1">
      <c r="B3395" s="38"/>
      <c r="C3395" s="237" t="s">
        <v>4656</v>
      </c>
      <c r="D3395" s="237" t="s">
        <v>141</v>
      </c>
      <c r="E3395" s="238" t="s">
        <v>4657</v>
      </c>
      <c r="F3395" s="239" t="s">
        <v>4658</v>
      </c>
      <c r="G3395" s="240" t="s">
        <v>177</v>
      </c>
      <c r="H3395" s="241">
        <v>3</v>
      </c>
      <c r="I3395" s="242"/>
      <c r="J3395" s="243">
        <f>ROUND(I3395*H3395,2)</f>
        <v>0</v>
      </c>
      <c r="K3395" s="239" t="s">
        <v>1</v>
      </c>
      <c r="L3395" s="43"/>
      <c r="M3395" s="244" t="s">
        <v>1</v>
      </c>
      <c r="N3395" s="245" t="s">
        <v>38</v>
      </c>
      <c r="O3395" s="86"/>
      <c r="P3395" s="246">
        <f>O3395*H3395</f>
        <v>0</v>
      </c>
      <c r="Q3395" s="246">
        <v>0.0002</v>
      </c>
      <c r="R3395" s="246">
        <f>Q3395*H3395</f>
        <v>0.0006000000000000001</v>
      </c>
      <c r="S3395" s="246">
        <v>0</v>
      </c>
      <c r="T3395" s="247">
        <f>S3395*H3395</f>
        <v>0</v>
      </c>
      <c r="AR3395" s="248" t="s">
        <v>230</v>
      </c>
      <c r="AT3395" s="248" t="s">
        <v>141</v>
      </c>
      <c r="AU3395" s="248" t="s">
        <v>83</v>
      </c>
      <c r="AY3395" s="17" t="s">
        <v>139</v>
      </c>
      <c r="BE3395" s="249">
        <f>IF(N3395="základní",J3395,0)</f>
        <v>0</v>
      </c>
      <c r="BF3395" s="249">
        <f>IF(N3395="snížená",J3395,0)</f>
        <v>0</v>
      </c>
      <c r="BG3395" s="249">
        <f>IF(N3395="zákl. přenesená",J3395,0)</f>
        <v>0</v>
      </c>
      <c r="BH3395" s="249">
        <f>IF(N3395="sníž. přenesená",J3395,0)</f>
        <v>0</v>
      </c>
      <c r="BI3395" s="249">
        <f>IF(N3395="nulová",J3395,0)</f>
        <v>0</v>
      </c>
      <c r="BJ3395" s="17" t="s">
        <v>81</v>
      </c>
      <c r="BK3395" s="249">
        <f>ROUND(I3395*H3395,2)</f>
        <v>0</v>
      </c>
      <c r="BL3395" s="17" t="s">
        <v>230</v>
      </c>
      <c r="BM3395" s="248" t="s">
        <v>4659</v>
      </c>
    </row>
    <row r="3396" spans="2:51" s="12" customFormat="1" ht="12">
      <c r="B3396" s="250"/>
      <c r="C3396" s="251"/>
      <c r="D3396" s="252" t="s">
        <v>148</v>
      </c>
      <c r="E3396" s="253" t="s">
        <v>1</v>
      </c>
      <c r="F3396" s="254" t="s">
        <v>4660</v>
      </c>
      <c r="G3396" s="251"/>
      <c r="H3396" s="255">
        <v>3</v>
      </c>
      <c r="I3396" s="256"/>
      <c r="J3396" s="251"/>
      <c r="K3396" s="251"/>
      <c r="L3396" s="257"/>
      <c r="M3396" s="258"/>
      <c r="N3396" s="259"/>
      <c r="O3396" s="259"/>
      <c r="P3396" s="259"/>
      <c r="Q3396" s="259"/>
      <c r="R3396" s="259"/>
      <c r="S3396" s="259"/>
      <c r="T3396" s="260"/>
      <c r="AT3396" s="261" t="s">
        <v>148</v>
      </c>
      <c r="AU3396" s="261" t="s">
        <v>83</v>
      </c>
      <c r="AV3396" s="12" t="s">
        <v>83</v>
      </c>
      <c r="AW3396" s="12" t="s">
        <v>30</v>
      </c>
      <c r="AX3396" s="12" t="s">
        <v>73</v>
      </c>
      <c r="AY3396" s="261" t="s">
        <v>139</v>
      </c>
    </row>
    <row r="3397" spans="2:51" s="13" customFormat="1" ht="12">
      <c r="B3397" s="262"/>
      <c r="C3397" s="263"/>
      <c r="D3397" s="252" t="s">
        <v>148</v>
      </c>
      <c r="E3397" s="264" t="s">
        <v>1</v>
      </c>
      <c r="F3397" s="265" t="s">
        <v>150</v>
      </c>
      <c r="G3397" s="263"/>
      <c r="H3397" s="266">
        <v>3</v>
      </c>
      <c r="I3397" s="267"/>
      <c r="J3397" s="263"/>
      <c r="K3397" s="263"/>
      <c r="L3397" s="268"/>
      <c r="M3397" s="269"/>
      <c r="N3397" s="270"/>
      <c r="O3397" s="270"/>
      <c r="P3397" s="270"/>
      <c r="Q3397" s="270"/>
      <c r="R3397" s="270"/>
      <c r="S3397" s="270"/>
      <c r="T3397" s="271"/>
      <c r="AT3397" s="272" t="s">
        <v>148</v>
      </c>
      <c r="AU3397" s="272" t="s">
        <v>83</v>
      </c>
      <c r="AV3397" s="13" t="s">
        <v>146</v>
      </c>
      <c r="AW3397" s="13" t="s">
        <v>30</v>
      </c>
      <c r="AX3397" s="13" t="s">
        <v>81</v>
      </c>
      <c r="AY3397" s="272" t="s">
        <v>139</v>
      </c>
    </row>
    <row r="3398" spans="2:65" s="1" customFormat="1" ht="24" customHeight="1">
      <c r="B3398" s="38"/>
      <c r="C3398" s="237" t="s">
        <v>4661</v>
      </c>
      <c r="D3398" s="237" t="s">
        <v>141</v>
      </c>
      <c r="E3398" s="238" t="s">
        <v>4662</v>
      </c>
      <c r="F3398" s="239" t="s">
        <v>4663</v>
      </c>
      <c r="G3398" s="240" t="s">
        <v>177</v>
      </c>
      <c r="H3398" s="241">
        <v>2</v>
      </c>
      <c r="I3398" s="242"/>
      <c r="J3398" s="243">
        <f>ROUND(I3398*H3398,2)</f>
        <v>0</v>
      </c>
      <c r="K3398" s="239" t="s">
        <v>1</v>
      </c>
      <c r="L3398" s="43"/>
      <c r="M3398" s="244" t="s">
        <v>1</v>
      </c>
      <c r="N3398" s="245" t="s">
        <v>38</v>
      </c>
      <c r="O3398" s="86"/>
      <c r="P3398" s="246">
        <f>O3398*H3398</f>
        <v>0</v>
      </c>
      <c r="Q3398" s="246">
        <v>0.00025</v>
      </c>
      <c r="R3398" s="246">
        <f>Q3398*H3398</f>
        <v>0.0005</v>
      </c>
      <c r="S3398" s="246">
        <v>0</v>
      </c>
      <c r="T3398" s="247">
        <f>S3398*H3398</f>
        <v>0</v>
      </c>
      <c r="AR3398" s="248" t="s">
        <v>230</v>
      </c>
      <c r="AT3398" s="248" t="s">
        <v>141</v>
      </c>
      <c r="AU3398" s="248" t="s">
        <v>83</v>
      </c>
      <c r="AY3398" s="17" t="s">
        <v>139</v>
      </c>
      <c r="BE3398" s="249">
        <f>IF(N3398="základní",J3398,0)</f>
        <v>0</v>
      </c>
      <c r="BF3398" s="249">
        <f>IF(N3398="snížená",J3398,0)</f>
        <v>0</v>
      </c>
      <c r="BG3398" s="249">
        <f>IF(N3398="zákl. přenesená",J3398,0)</f>
        <v>0</v>
      </c>
      <c r="BH3398" s="249">
        <f>IF(N3398="sníž. přenesená",J3398,0)</f>
        <v>0</v>
      </c>
      <c r="BI3398" s="249">
        <f>IF(N3398="nulová",J3398,0)</f>
        <v>0</v>
      </c>
      <c r="BJ3398" s="17" t="s">
        <v>81</v>
      </c>
      <c r="BK3398" s="249">
        <f>ROUND(I3398*H3398,2)</f>
        <v>0</v>
      </c>
      <c r="BL3398" s="17" t="s">
        <v>230</v>
      </c>
      <c r="BM3398" s="248" t="s">
        <v>4664</v>
      </c>
    </row>
    <row r="3399" spans="2:51" s="12" customFormat="1" ht="12">
      <c r="B3399" s="250"/>
      <c r="C3399" s="251"/>
      <c r="D3399" s="252" t="s">
        <v>148</v>
      </c>
      <c r="E3399" s="253" t="s">
        <v>1</v>
      </c>
      <c r="F3399" s="254" t="s">
        <v>4665</v>
      </c>
      <c r="G3399" s="251"/>
      <c r="H3399" s="255">
        <v>2</v>
      </c>
      <c r="I3399" s="256"/>
      <c r="J3399" s="251"/>
      <c r="K3399" s="251"/>
      <c r="L3399" s="257"/>
      <c r="M3399" s="258"/>
      <c r="N3399" s="259"/>
      <c r="O3399" s="259"/>
      <c r="P3399" s="259"/>
      <c r="Q3399" s="259"/>
      <c r="R3399" s="259"/>
      <c r="S3399" s="259"/>
      <c r="T3399" s="260"/>
      <c r="AT3399" s="261" t="s">
        <v>148</v>
      </c>
      <c r="AU3399" s="261" t="s">
        <v>83</v>
      </c>
      <c r="AV3399" s="12" t="s">
        <v>83</v>
      </c>
      <c r="AW3399" s="12" t="s">
        <v>30</v>
      </c>
      <c r="AX3399" s="12" t="s">
        <v>73</v>
      </c>
      <c r="AY3399" s="261" t="s">
        <v>139</v>
      </c>
    </row>
    <row r="3400" spans="2:51" s="13" customFormat="1" ht="12">
      <c r="B3400" s="262"/>
      <c r="C3400" s="263"/>
      <c r="D3400" s="252" t="s">
        <v>148</v>
      </c>
      <c r="E3400" s="264" t="s">
        <v>1</v>
      </c>
      <c r="F3400" s="265" t="s">
        <v>150</v>
      </c>
      <c r="G3400" s="263"/>
      <c r="H3400" s="266">
        <v>2</v>
      </c>
      <c r="I3400" s="267"/>
      <c r="J3400" s="263"/>
      <c r="K3400" s="263"/>
      <c r="L3400" s="268"/>
      <c r="M3400" s="269"/>
      <c r="N3400" s="270"/>
      <c r="O3400" s="270"/>
      <c r="P3400" s="270"/>
      <c r="Q3400" s="270"/>
      <c r="R3400" s="270"/>
      <c r="S3400" s="270"/>
      <c r="T3400" s="271"/>
      <c r="AT3400" s="272" t="s">
        <v>148</v>
      </c>
      <c r="AU3400" s="272" t="s">
        <v>83</v>
      </c>
      <c r="AV3400" s="13" t="s">
        <v>146</v>
      </c>
      <c r="AW3400" s="13" t="s">
        <v>30</v>
      </c>
      <c r="AX3400" s="13" t="s">
        <v>81</v>
      </c>
      <c r="AY3400" s="272" t="s">
        <v>139</v>
      </c>
    </row>
    <row r="3401" spans="2:65" s="1" customFormat="1" ht="24" customHeight="1">
      <c r="B3401" s="38"/>
      <c r="C3401" s="237" t="s">
        <v>4666</v>
      </c>
      <c r="D3401" s="237" t="s">
        <v>141</v>
      </c>
      <c r="E3401" s="238" t="s">
        <v>4667</v>
      </c>
      <c r="F3401" s="239" t="s">
        <v>4668</v>
      </c>
      <c r="G3401" s="240" t="s">
        <v>177</v>
      </c>
      <c r="H3401" s="241">
        <v>1</v>
      </c>
      <c r="I3401" s="242"/>
      <c r="J3401" s="243">
        <f>ROUND(I3401*H3401,2)</f>
        <v>0</v>
      </c>
      <c r="K3401" s="239" t="s">
        <v>1</v>
      </c>
      <c r="L3401" s="43"/>
      <c r="M3401" s="244" t="s">
        <v>1</v>
      </c>
      <c r="N3401" s="245" t="s">
        <v>38</v>
      </c>
      <c r="O3401" s="86"/>
      <c r="P3401" s="246">
        <f>O3401*H3401</f>
        <v>0</v>
      </c>
      <c r="Q3401" s="246">
        <v>0.00025</v>
      </c>
      <c r="R3401" s="246">
        <f>Q3401*H3401</f>
        <v>0.00025</v>
      </c>
      <c r="S3401" s="246">
        <v>0</v>
      </c>
      <c r="T3401" s="247">
        <f>S3401*H3401</f>
        <v>0</v>
      </c>
      <c r="AR3401" s="248" t="s">
        <v>230</v>
      </c>
      <c r="AT3401" s="248" t="s">
        <v>141</v>
      </c>
      <c r="AU3401" s="248" t="s">
        <v>83</v>
      </c>
      <c r="AY3401" s="17" t="s">
        <v>139</v>
      </c>
      <c r="BE3401" s="249">
        <f>IF(N3401="základní",J3401,0)</f>
        <v>0</v>
      </c>
      <c r="BF3401" s="249">
        <f>IF(N3401="snížená",J3401,0)</f>
        <v>0</v>
      </c>
      <c r="BG3401" s="249">
        <f>IF(N3401="zákl. přenesená",J3401,0)</f>
        <v>0</v>
      </c>
      <c r="BH3401" s="249">
        <f>IF(N3401="sníž. přenesená",J3401,0)</f>
        <v>0</v>
      </c>
      <c r="BI3401" s="249">
        <f>IF(N3401="nulová",J3401,0)</f>
        <v>0</v>
      </c>
      <c r="BJ3401" s="17" t="s">
        <v>81</v>
      </c>
      <c r="BK3401" s="249">
        <f>ROUND(I3401*H3401,2)</f>
        <v>0</v>
      </c>
      <c r="BL3401" s="17" t="s">
        <v>230</v>
      </c>
      <c r="BM3401" s="248" t="s">
        <v>4669</v>
      </c>
    </row>
    <row r="3402" spans="2:51" s="12" customFormat="1" ht="12">
      <c r="B3402" s="250"/>
      <c r="C3402" s="251"/>
      <c r="D3402" s="252" t="s">
        <v>148</v>
      </c>
      <c r="E3402" s="253" t="s">
        <v>1</v>
      </c>
      <c r="F3402" s="254" t="s">
        <v>4670</v>
      </c>
      <c r="G3402" s="251"/>
      <c r="H3402" s="255">
        <v>1</v>
      </c>
      <c r="I3402" s="256"/>
      <c r="J3402" s="251"/>
      <c r="K3402" s="251"/>
      <c r="L3402" s="257"/>
      <c r="M3402" s="258"/>
      <c r="N3402" s="259"/>
      <c r="O3402" s="259"/>
      <c r="P3402" s="259"/>
      <c r="Q3402" s="259"/>
      <c r="R3402" s="259"/>
      <c r="S3402" s="259"/>
      <c r="T3402" s="260"/>
      <c r="AT3402" s="261" t="s">
        <v>148</v>
      </c>
      <c r="AU3402" s="261" t="s">
        <v>83</v>
      </c>
      <c r="AV3402" s="12" t="s">
        <v>83</v>
      </c>
      <c r="AW3402" s="12" t="s">
        <v>30</v>
      </c>
      <c r="AX3402" s="12" t="s">
        <v>73</v>
      </c>
      <c r="AY3402" s="261" t="s">
        <v>139</v>
      </c>
    </row>
    <row r="3403" spans="2:51" s="13" customFormat="1" ht="12">
      <c r="B3403" s="262"/>
      <c r="C3403" s="263"/>
      <c r="D3403" s="252" t="s">
        <v>148</v>
      </c>
      <c r="E3403" s="264" t="s">
        <v>1</v>
      </c>
      <c r="F3403" s="265" t="s">
        <v>150</v>
      </c>
      <c r="G3403" s="263"/>
      <c r="H3403" s="266">
        <v>1</v>
      </c>
      <c r="I3403" s="267"/>
      <c r="J3403" s="263"/>
      <c r="K3403" s="263"/>
      <c r="L3403" s="268"/>
      <c r="M3403" s="269"/>
      <c r="N3403" s="270"/>
      <c r="O3403" s="270"/>
      <c r="P3403" s="270"/>
      <c r="Q3403" s="270"/>
      <c r="R3403" s="270"/>
      <c r="S3403" s="270"/>
      <c r="T3403" s="271"/>
      <c r="AT3403" s="272" t="s">
        <v>148</v>
      </c>
      <c r="AU3403" s="272" t="s">
        <v>83</v>
      </c>
      <c r="AV3403" s="13" t="s">
        <v>146</v>
      </c>
      <c r="AW3403" s="13" t="s">
        <v>30</v>
      </c>
      <c r="AX3403" s="13" t="s">
        <v>81</v>
      </c>
      <c r="AY3403" s="272" t="s">
        <v>139</v>
      </c>
    </row>
    <row r="3404" spans="2:65" s="1" customFormat="1" ht="24" customHeight="1">
      <c r="B3404" s="38"/>
      <c r="C3404" s="237" t="s">
        <v>4671</v>
      </c>
      <c r="D3404" s="237" t="s">
        <v>141</v>
      </c>
      <c r="E3404" s="238" t="s">
        <v>4672</v>
      </c>
      <c r="F3404" s="239" t="s">
        <v>4673</v>
      </c>
      <c r="G3404" s="240" t="s">
        <v>177</v>
      </c>
      <c r="H3404" s="241">
        <v>6</v>
      </c>
      <c r="I3404" s="242"/>
      <c r="J3404" s="243">
        <f>ROUND(I3404*H3404,2)</f>
        <v>0</v>
      </c>
      <c r="K3404" s="239" t="s">
        <v>1</v>
      </c>
      <c r="L3404" s="43"/>
      <c r="M3404" s="244" t="s">
        <v>1</v>
      </c>
      <c r="N3404" s="245" t="s">
        <v>38</v>
      </c>
      <c r="O3404" s="86"/>
      <c r="P3404" s="246">
        <f>O3404*H3404</f>
        <v>0</v>
      </c>
      <c r="Q3404" s="246">
        <v>0.00025</v>
      </c>
      <c r="R3404" s="246">
        <f>Q3404*H3404</f>
        <v>0.0015</v>
      </c>
      <c r="S3404" s="246">
        <v>0</v>
      </c>
      <c r="T3404" s="247">
        <f>S3404*H3404</f>
        <v>0</v>
      </c>
      <c r="AR3404" s="248" t="s">
        <v>230</v>
      </c>
      <c r="AT3404" s="248" t="s">
        <v>141</v>
      </c>
      <c r="AU3404" s="248" t="s">
        <v>83</v>
      </c>
      <c r="AY3404" s="17" t="s">
        <v>139</v>
      </c>
      <c r="BE3404" s="249">
        <f>IF(N3404="základní",J3404,0)</f>
        <v>0</v>
      </c>
      <c r="BF3404" s="249">
        <f>IF(N3404="snížená",J3404,0)</f>
        <v>0</v>
      </c>
      <c r="BG3404" s="249">
        <f>IF(N3404="zákl. přenesená",J3404,0)</f>
        <v>0</v>
      </c>
      <c r="BH3404" s="249">
        <f>IF(N3404="sníž. přenesená",J3404,0)</f>
        <v>0</v>
      </c>
      <c r="BI3404" s="249">
        <f>IF(N3404="nulová",J3404,0)</f>
        <v>0</v>
      </c>
      <c r="BJ3404" s="17" t="s">
        <v>81</v>
      </c>
      <c r="BK3404" s="249">
        <f>ROUND(I3404*H3404,2)</f>
        <v>0</v>
      </c>
      <c r="BL3404" s="17" t="s">
        <v>230</v>
      </c>
      <c r="BM3404" s="248" t="s">
        <v>4674</v>
      </c>
    </row>
    <row r="3405" spans="2:51" s="12" customFormat="1" ht="12">
      <c r="B3405" s="250"/>
      <c r="C3405" s="251"/>
      <c r="D3405" s="252" t="s">
        <v>148</v>
      </c>
      <c r="E3405" s="253" t="s">
        <v>1</v>
      </c>
      <c r="F3405" s="254" t="s">
        <v>4675</v>
      </c>
      <c r="G3405" s="251"/>
      <c r="H3405" s="255">
        <v>6</v>
      </c>
      <c r="I3405" s="256"/>
      <c r="J3405" s="251"/>
      <c r="K3405" s="251"/>
      <c r="L3405" s="257"/>
      <c r="M3405" s="258"/>
      <c r="N3405" s="259"/>
      <c r="O3405" s="259"/>
      <c r="P3405" s="259"/>
      <c r="Q3405" s="259"/>
      <c r="R3405" s="259"/>
      <c r="S3405" s="259"/>
      <c r="T3405" s="260"/>
      <c r="AT3405" s="261" t="s">
        <v>148</v>
      </c>
      <c r="AU3405" s="261" t="s">
        <v>83</v>
      </c>
      <c r="AV3405" s="12" t="s">
        <v>83</v>
      </c>
      <c r="AW3405" s="12" t="s">
        <v>30</v>
      </c>
      <c r="AX3405" s="12" t="s">
        <v>73</v>
      </c>
      <c r="AY3405" s="261" t="s">
        <v>139</v>
      </c>
    </row>
    <row r="3406" spans="2:51" s="13" customFormat="1" ht="12">
      <c r="B3406" s="262"/>
      <c r="C3406" s="263"/>
      <c r="D3406" s="252" t="s">
        <v>148</v>
      </c>
      <c r="E3406" s="264" t="s">
        <v>1</v>
      </c>
      <c r="F3406" s="265" t="s">
        <v>150</v>
      </c>
      <c r="G3406" s="263"/>
      <c r="H3406" s="266">
        <v>6</v>
      </c>
      <c r="I3406" s="267"/>
      <c r="J3406" s="263"/>
      <c r="K3406" s="263"/>
      <c r="L3406" s="268"/>
      <c r="M3406" s="269"/>
      <c r="N3406" s="270"/>
      <c r="O3406" s="270"/>
      <c r="P3406" s="270"/>
      <c r="Q3406" s="270"/>
      <c r="R3406" s="270"/>
      <c r="S3406" s="270"/>
      <c r="T3406" s="271"/>
      <c r="AT3406" s="272" t="s">
        <v>148</v>
      </c>
      <c r="AU3406" s="272" t="s">
        <v>83</v>
      </c>
      <c r="AV3406" s="13" t="s">
        <v>146</v>
      </c>
      <c r="AW3406" s="13" t="s">
        <v>30</v>
      </c>
      <c r="AX3406" s="13" t="s">
        <v>81</v>
      </c>
      <c r="AY3406" s="272" t="s">
        <v>139</v>
      </c>
    </row>
    <row r="3407" spans="2:65" s="1" customFormat="1" ht="24" customHeight="1">
      <c r="B3407" s="38"/>
      <c r="C3407" s="237" t="s">
        <v>4676</v>
      </c>
      <c r="D3407" s="237" t="s">
        <v>141</v>
      </c>
      <c r="E3407" s="238" t="s">
        <v>4677</v>
      </c>
      <c r="F3407" s="239" t="s">
        <v>4678</v>
      </c>
      <c r="G3407" s="240" t="s">
        <v>171</v>
      </c>
      <c r="H3407" s="241">
        <v>5.2</v>
      </c>
      <c r="I3407" s="242"/>
      <c r="J3407" s="243">
        <f>ROUND(I3407*H3407,2)</f>
        <v>0</v>
      </c>
      <c r="K3407" s="239" t="s">
        <v>1</v>
      </c>
      <c r="L3407" s="43"/>
      <c r="M3407" s="244" t="s">
        <v>1</v>
      </c>
      <c r="N3407" s="245" t="s">
        <v>38</v>
      </c>
      <c r="O3407" s="86"/>
      <c r="P3407" s="246">
        <f>O3407*H3407</f>
        <v>0</v>
      </c>
      <c r="Q3407" s="246">
        <v>0.00182</v>
      </c>
      <c r="R3407" s="246">
        <f>Q3407*H3407</f>
        <v>0.009464</v>
      </c>
      <c r="S3407" s="246">
        <v>0</v>
      </c>
      <c r="T3407" s="247">
        <f>S3407*H3407</f>
        <v>0</v>
      </c>
      <c r="AR3407" s="248" t="s">
        <v>230</v>
      </c>
      <c r="AT3407" s="248" t="s">
        <v>141</v>
      </c>
      <c r="AU3407" s="248" t="s">
        <v>83</v>
      </c>
      <c r="AY3407" s="17" t="s">
        <v>139</v>
      </c>
      <c r="BE3407" s="249">
        <f>IF(N3407="základní",J3407,0)</f>
        <v>0</v>
      </c>
      <c r="BF3407" s="249">
        <f>IF(N3407="snížená",J3407,0)</f>
        <v>0</v>
      </c>
      <c r="BG3407" s="249">
        <f>IF(N3407="zákl. přenesená",J3407,0)</f>
        <v>0</v>
      </c>
      <c r="BH3407" s="249">
        <f>IF(N3407="sníž. přenesená",J3407,0)</f>
        <v>0</v>
      </c>
      <c r="BI3407" s="249">
        <f>IF(N3407="nulová",J3407,0)</f>
        <v>0</v>
      </c>
      <c r="BJ3407" s="17" t="s">
        <v>81</v>
      </c>
      <c r="BK3407" s="249">
        <f>ROUND(I3407*H3407,2)</f>
        <v>0</v>
      </c>
      <c r="BL3407" s="17" t="s">
        <v>230</v>
      </c>
      <c r="BM3407" s="248" t="s">
        <v>4679</v>
      </c>
    </row>
    <row r="3408" spans="2:51" s="12" customFormat="1" ht="12">
      <c r="B3408" s="250"/>
      <c r="C3408" s="251"/>
      <c r="D3408" s="252" t="s">
        <v>148</v>
      </c>
      <c r="E3408" s="253" t="s">
        <v>1</v>
      </c>
      <c r="F3408" s="254" t="s">
        <v>4680</v>
      </c>
      <c r="G3408" s="251"/>
      <c r="H3408" s="255">
        <v>4.7</v>
      </c>
      <c r="I3408" s="256"/>
      <c r="J3408" s="251"/>
      <c r="K3408" s="251"/>
      <c r="L3408" s="257"/>
      <c r="M3408" s="258"/>
      <c r="N3408" s="259"/>
      <c r="O3408" s="259"/>
      <c r="P3408" s="259"/>
      <c r="Q3408" s="259"/>
      <c r="R3408" s="259"/>
      <c r="S3408" s="259"/>
      <c r="T3408" s="260"/>
      <c r="AT3408" s="261" t="s">
        <v>148</v>
      </c>
      <c r="AU3408" s="261" t="s">
        <v>83</v>
      </c>
      <c r="AV3408" s="12" t="s">
        <v>83</v>
      </c>
      <c r="AW3408" s="12" t="s">
        <v>30</v>
      </c>
      <c r="AX3408" s="12" t="s">
        <v>73</v>
      </c>
      <c r="AY3408" s="261" t="s">
        <v>139</v>
      </c>
    </row>
    <row r="3409" spans="2:51" s="12" customFormat="1" ht="12">
      <c r="B3409" s="250"/>
      <c r="C3409" s="251"/>
      <c r="D3409" s="252" t="s">
        <v>148</v>
      </c>
      <c r="E3409" s="253" t="s">
        <v>1</v>
      </c>
      <c r="F3409" s="254" t="s">
        <v>4681</v>
      </c>
      <c r="G3409" s="251"/>
      <c r="H3409" s="255">
        <v>0.5</v>
      </c>
      <c r="I3409" s="256"/>
      <c r="J3409" s="251"/>
      <c r="K3409" s="251"/>
      <c r="L3409" s="257"/>
      <c r="M3409" s="258"/>
      <c r="N3409" s="259"/>
      <c r="O3409" s="259"/>
      <c r="P3409" s="259"/>
      <c r="Q3409" s="259"/>
      <c r="R3409" s="259"/>
      <c r="S3409" s="259"/>
      <c r="T3409" s="260"/>
      <c r="AT3409" s="261" t="s">
        <v>148</v>
      </c>
      <c r="AU3409" s="261" t="s">
        <v>83</v>
      </c>
      <c r="AV3409" s="12" t="s">
        <v>83</v>
      </c>
      <c r="AW3409" s="12" t="s">
        <v>30</v>
      </c>
      <c r="AX3409" s="12" t="s">
        <v>73</v>
      </c>
      <c r="AY3409" s="261" t="s">
        <v>139</v>
      </c>
    </row>
    <row r="3410" spans="2:51" s="13" customFormat="1" ht="12">
      <c r="B3410" s="262"/>
      <c r="C3410" s="263"/>
      <c r="D3410" s="252" t="s">
        <v>148</v>
      </c>
      <c r="E3410" s="264" t="s">
        <v>1</v>
      </c>
      <c r="F3410" s="265" t="s">
        <v>150</v>
      </c>
      <c r="G3410" s="263"/>
      <c r="H3410" s="266">
        <v>5.2</v>
      </c>
      <c r="I3410" s="267"/>
      <c r="J3410" s="263"/>
      <c r="K3410" s="263"/>
      <c r="L3410" s="268"/>
      <c r="M3410" s="269"/>
      <c r="N3410" s="270"/>
      <c r="O3410" s="270"/>
      <c r="P3410" s="270"/>
      <c r="Q3410" s="270"/>
      <c r="R3410" s="270"/>
      <c r="S3410" s="270"/>
      <c r="T3410" s="271"/>
      <c r="AT3410" s="272" t="s">
        <v>148</v>
      </c>
      <c r="AU3410" s="272" t="s">
        <v>83</v>
      </c>
      <c r="AV3410" s="13" t="s">
        <v>146</v>
      </c>
      <c r="AW3410" s="13" t="s">
        <v>30</v>
      </c>
      <c r="AX3410" s="13" t="s">
        <v>81</v>
      </c>
      <c r="AY3410" s="272" t="s">
        <v>139</v>
      </c>
    </row>
    <row r="3411" spans="2:65" s="1" customFormat="1" ht="24" customHeight="1">
      <c r="B3411" s="38"/>
      <c r="C3411" s="237" t="s">
        <v>4682</v>
      </c>
      <c r="D3411" s="237" t="s">
        <v>141</v>
      </c>
      <c r="E3411" s="238" t="s">
        <v>4683</v>
      </c>
      <c r="F3411" s="239" t="s">
        <v>4684</v>
      </c>
      <c r="G3411" s="240" t="s">
        <v>171</v>
      </c>
      <c r="H3411" s="241">
        <v>9.8</v>
      </c>
      <c r="I3411" s="242"/>
      <c r="J3411" s="243">
        <f>ROUND(I3411*H3411,2)</f>
        <v>0</v>
      </c>
      <c r="K3411" s="239" t="s">
        <v>145</v>
      </c>
      <c r="L3411" s="43"/>
      <c r="M3411" s="244" t="s">
        <v>1</v>
      </c>
      <c r="N3411" s="245" t="s">
        <v>38</v>
      </c>
      <c r="O3411" s="86"/>
      <c r="P3411" s="246">
        <f>O3411*H3411</f>
        <v>0</v>
      </c>
      <c r="Q3411" s="246">
        <v>0.00182</v>
      </c>
      <c r="R3411" s="246">
        <f>Q3411*H3411</f>
        <v>0.017836</v>
      </c>
      <c r="S3411" s="246">
        <v>0</v>
      </c>
      <c r="T3411" s="247">
        <f>S3411*H3411</f>
        <v>0</v>
      </c>
      <c r="AR3411" s="248" t="s">
        <v>230</v>
      </c>
      <c r="AT3411" s="248" t="s">
        <v>141</v>
      </c>
      <c r="AU3411" s="248" t="s">
        <v>83</v>
      </c>
      <c r="AY3411" s="17" t="s">
        <v>139</v>
      </c>
      <c r="BE3411" s="249">
        <f>IF(N3411="základní",J3411,0)</f>
        <v>0</v>
      </c>
      <c r="BF3411" s="249">
        <f>IF(N3411="snížená",J3411,0)</f>
        <v>0</v>
      </c>
      <c r="BG3411" s="249">
        <f>IF(N3411="zákl. přenesená",J3411,0)</f>
        <v>0</v>
      </c>
      <c r="BH3411" s="249">
        <f>IF(N3411="sníž. přenesená",J3411,0)</f>
        <v>0</v>
      </c>
      <c r="BI3411" s="249">
        <f>IF(N3411="nulová",J3411,0)</f>
        <v>0</v>
      </c>
      <c r="BJ3411" s="17" t="s">
        <v>81</v>
      </c>
      <c r="BK3411" s="249">
        <f>ROUND(I3411*H3411,2)</f>
        <v>0</v>
      </c>
      <c r="BL3411" s="17" t="s">
        <v>230</v>
      </c>
      <c r="BM3411" s="248" t="s">
        <v>4685</v>
      </c>
    </row>
    <row r="3412" spans="2:51" s="12" customFormat="1" ht="12">
      <c r="B3412" s="250"/>
      <c r="C3412" s="251"/>
      <c r="D3412" s="252" t="s">
        <v>148</v>
      </c>
      <c r="E3412" s="253" t="s">
        <v>1</v>
      </c>
      <c r="F3412" s="254" t="s">
        <v>4686</v>
      </c>
      <c r="G3412" s="251"/>
      <c r="H3412" s="255">
        <v>8.8</v>
      </c>
      <c r="I3412" s="256"/>
      <c r="J3412" s="251"/>
      <c r="K3412" s="251"/>
      <c r="L3412" s="257"/>
      <c r="M3412" s="258"/>
      <c r="N3412" s="259"/>
      <c r="O3412" s="259"/>
      <c r="P3412" s="259"/>
      <c r="Q3412" s="259"/>
      <c r="R3412" s="259"/>
      <c r="S3412" s="259"/>
      <c r="T3412" s="260"/>
      <c r="AT3412" s="261" t="s">
        <v>148</v>
      </c>
      <c r="AU3412" s="261" t="s">
        <v>83</v>
      </c>
      <c r="AV3412" s="12" t="s">
        <v>83</v>
      </c>
      <c r="AW3412" s="12" t="s">
        <v>30</v>
      </c>
      <c r="AX3412" s="12" t="s">
        <v>73</v>
      </c>
      <c r="AY3412" s="261" t="s">
        <v>139</v>
      </c>
    </row>
    <row r="3413" spans="2:51" s="12" customFormat="1" ht="12">
      <c r="B3413" s="250"/>
      <c r="C3413" s="251"/>
      <c r="D3413" s="252" t="s">
        <v>148</v>
      </c>
      <c r="E3413" s="253" t="s">
        <v>1</v>
      </c>
      <c r="F3413" s="254" t="s">
        <v>4687</v>
      </c>
      <c r="G3413" s="251"/>
      <c r="H3413" s="255">
        <v>1</v>
      </c>
      <c r="I3413" s="256"/>
      <c r="J3413" s="251"/>
      <c r="K3413" s="251"/>
      <c r="L3413" s="257"/>
      <c r="M3413" s="258"/>
      <c r="N3413" s="259"/>
      <c r="O3413" s="259"/>
      <c r="P3413" s="259"/>
      <c r="Q3413" s="259"/>
      <c r="R3413" s="259"/>
      <c r="S3413" s="259"/>
      <c r="T3413" s="260"/>
      <c r="AT3413" s="261" t="s">
        <v>148</v>
      </c>
      <c r="AU3413" s="261" t="s">
        <v>83</v>
      </c>
      <c r="AV3413" s="12" t="s">
        <v>83</v>
      </c>
      <c r="AW3413" s="12" t="s">
        <v>30</v>
      </c>
      <c r="AX3413" s="12" t="s">
        <v>73</v>
      </c>
      <c r="AY3413" s="261" t="s">
        <v>139</v>
      </c>
    </row>
    <row r="3414" spans="2:51" s="13" customFormat="1" ht="12">
      <c r="B3414" s="262"/>
      <c r="C3414" s="263"/>
      <c r="D3414" s="252" t="s">
        <v>148</v>
      </c>
      <c r="E3414" s="264" t="s">
        <v>1</v>
      </c>
      <c r="F3414" s="265" t="s">
        <v>150</v>
      </c>
      <c r="G3414" s="263"/>
      <c r="H3414" s="266">
        <v>9.8</v>
      </c>
      <c r="I3414" s="267"/>
      <c r="J3414" s="263"/>
      <c r="K3414" s="263"/>
      <c r="L3414" s="268"/>
      <c r="M3414" s="269"/>
      <c r="N3414" s="270"/>
      <c r="O3414" s="270"/>
      <c r="P3414" s="270"/>
      <c r="Q3414" s="270"/>
      <c r="R3414" s="270"/>
      <c r="S3414" s="270"/>
      <c r="T3414" s="271"/>
      <c r="AT3414" s="272" t="s">
        <v>148</v>
      </c>
      <c r="AU3414" s="272" t="s">
        <v>83</v>
      </c>
      <c r="AV3414" s="13" t="s">
        <v>146</v>
      </c>
      <c r="AW3414" s="13" t="s">
        <v>30</v>
      </c>
      <c r="AX3414" s="13" t="s">
        <v>81</v>
      </c>
      <c r="AY3414" s="272" t="s">
        <v>139</v>
      </c>
    </row>
    <row r="3415" spans="2:65" s="1" customFormat="1" ht="24" customHeight="1">
      <c r="B3415" s="38"/>
      <c r="C3415" s="237" t="s">
        <v>4688</v>
      </c>
      <c r="D3415" s="237" t="s">
        <v>141</v>
      </c>
      <c r="E3415" s="238" t="s">
        <v>4689</v>
      </c>
      <c r="F3415" s="239" t="s">
        <v>4690</v>
      </c>
      <c r="G3415" s="240" t="s">
        <v>171</v>
      </c>
      <c r="H3415" s="241">
        <v>20.75</v>
      </c>
      <c r="I3415" s="242"/>
      <c r="J3415" s="243">
        <f>ROUND(I3415*H3415,2)</f>
        <v>0</v>
      </c>
      <c r="K3415" s="239" t="s">
        <v>145</v>
      </c>
      <c r="L3415" s="43"/>
      <c r="M3415" s="244" t="s">
        <v>1</v>
      </c>
      <c r="N3415" s="245" t="s">
        <v>38</v>
      </c>
      <c r="O3415" s="86"/>
      <c r="P3415" s="246">
        <f>O3415*H3415</f>
        <v>0</v>
      </c>
      <c r="Q3415" s="246">
        <v>0.00212</v>
      </c>
      <c r="R3415" s="246">
        <f>Q3415*H3415</f>
        <v>0.04399</v>
      </c>
      <c r="S3415" s="246">
        <v>0</v>
      </c>
      <c r="T3415" s="247">
        <f>S3415*H3415</f>
        <v>0</v>
      </c>
      <c r="AR3415" s="248" t="s">
        <v>230</v>
      </c>
      <c r="AT3415" s="248" t="s">
        <v>141</v>
      </c>
      <c r="AU3415" s="248" t="s">
        <v>83</v>
      </c>
      <c r="AY3415" s="17" t="s">
        <v>139</v>
      </c>
      <c r="BE3415" s="249">
        <f>IF(N3415="základní",J3415,0)</f>
        <v>0</v>
      </c>
      <c r="BF3415" s="249">
        <f>IF(N3415="snížená",J3415,0)</f>
        <v>0</v>
      </c>
      <c r="BG3415" s="249">
        <f>IF(N3415="zákl. přenesená",J3415,0)</f>
        <v>0</v>
      </c>
      <c r="BH3415" s="249">
        <f>IF(N3415="sníž. přenesená",J3415,0)</f>
        <v>0</v>
      </c>
      <c r="BI3415" s="249">
        <f>IF(N3415="nulová",J3415,0)</f>
        <v>0</v>
      </c>
      <c r="BJ3415" s="17" t="s">
        <v>81</v>
      </c>
      <c r="BK3415" s="249">
        <f>ROUND(I3415*H3415,2)</f>
        <v>0</v>
      </c>
      <c r="BL3415" s="17" t="s">
        <v>230</v>
      </c>
      <c r="BM3415" s="248" t="s">
        <v>4691</v>
      </c>
    </row>
    <row r="3416" spans="2:51" s="12" customFormat="1" ht="12">
      <c r="B3416" s="250"/>
      <c r="C3416" s="251"/>
      <c r="D3416" s="252" t="s">
        <v>148</v>
      </c>
      <c r="E3416" s="253" t="s">
        <v>1</v>
      </c>
      <c r="F3416" s="254" t="s">
        <v>4692</v>
      </c>
      <c r="G3416" s="251"/>
      <c r="H3416" s="255">
        <v>18.5</v>
      </c>
      <c r="I3416" s="256"/>
      <c r="J3416" s="251"/>
      <c r="K3416" s="251"/>
      <c r="L3416" s="257"/>
      <c r="M3416" s="258"/>
      <c r="N3416" s="259"/>
      <c r="O3416" s="259"/>
      <c r="P3416" s="259"/>
      <c r="Q3416" s="259"/>
      <c r="R3416" s="259"/>
      <c r="S3416" s="259"/>
      <c r="T3416" s="260"/>
      <c r="AT3416" s="261" t="s">
        <v>148</v>
      </c>
      <c r="AU3416" s="261" t="s">
        <v>83</v>
      </c>
      <c r="AV3416" s="12" t="s">
        <v>83</v>
      </c>
      <c r="AW3416" s="12" t="s">
        <v>30</v>
      </c>
      <c r="AX3416" s="12" t="s">
        <v>73</v>
      </c>
      <c r="AY3416" s="261" t="s">
        <v>139</v>
      </c>
    </row>
    <row r="3417" spans="2:51" s="12" customFormat="1" ht="12">
      <c r="B3417" s="250"/>
      <c r="C3417" s="251"/>
      <c r="D3417" s="252" t="s">
        <v>148</v>
      </c>
      <c r="E3417" s="253" t="s">
        <v>1</v>
      </c>
      <c r="F3417" s="254" t="s">
        <v>4693</v>
      </c>
      <c r="G3417" s="251"/>
      <c r="H3417" s="255">
        <v>2.25</v>
      </c>
      <c r="I3417" s="256"/>
      <c r="J3417" s="251"/>
      <c r="K3417" s="251"/>
      <c r="L3417" s="257"/>
      <c r="M3417" s="258"/>
      <c r="N3417" s="259"/>
      <c r="O3417" s="259"/>
      <c r="P3417" s="259"/>
      <c r="Q3417" s="259"/>
      <c r="R3417" s="259"/>
      <c r="S3417" s="259"/>
      <c r="T3417" s="260"/>
      <c r="AT3417" s="261" t="s">
        <v>148</v>
      </c>
      <c r="AU3417" s="261" t="s">
        <v>83</v>
      </c>
      <c r="AV3417" s="12" t="s">
        <v>83</v>
      </c>
      <c r="AW3417" s="12" t="s">
        <v>30</v>
      </c>
      <c r="AX3417" s="12" t="s">
        <v>73</v>
      </c>
      <c r="AY3417" s="261" t="s">
        <v>139</v>
      </c>
    </row>
    <row r="3418" spans="2:51" s="13" customFormat="1" ht="12">
      <c r="B3418" s="262"/>
      <c r="C3418" s="263"/>
      <c r="D3418" s="252" t="s">
        <v>148</v>
      </c>
      <c r="E3418" s="264" t="s">
        <v>1</v>
      </c>
      <c r="F3418" s="265" t="s">
        <v>150</v>
      </c>
      <c r="G3418" s="263"/>
      <c r="H3418" s="266">
        <v>20.75</v>
      </c>
      <c r="I3418" s="267"/>
      <c r="J3418" s="263"/>
      <c r="K3418" s="263"/>
      <c r="L3418" s="268"/>
      <c r="M3418" s="269"/>
      <c r="N3418" s="270"/>
      <c r="O3418" s="270"/>
      <c r="P3418" s="270"/>
      <c r="Q3418" s="270"/>
      <c r="R3418" s="270"/>
      <c r="S3418" s="270"/>
      <c r="T3418" s="271"/>
      <c r="AT3418" s="272" t="s">
        <v>148</v>
      </c>
      <c r="AU3418" s="272" t="s">
        <v>83</v>
      </c>
      <c r="AV3418" s="13" t="s">
        <v>146</v>
      </c>
      <c r="AW3418" s="13" t="s">
        <v>30</v>
      </c>
      <c r="AX3418" s="13" t="s">
        <v>81</v>
      </c>
      <c r="AY3418" s="272" t="s">
        <v>139</v>
      </c>
    </row>
    <row r="3419" spans="2:65" s="1" customFormat="1" ht="24" customHeight="1">
      <c r="B3419" s="38"/>
      <c r="C3419" s="237" t="s">
        <v>4694</v>
      </c>
      <c r="D3419" s="237" t="s">
        <v>141</v>
      </c>
      <c r="E3419" s="238" t="s">
        <v>4695</v>
      </c>
      <c r="F3419" s="239" t="s">
        <v>4696</v>
      </c>
      <c r="G3419" s="240" t="s">
        <v>171</v>
      </c>
      <c r="H3419" s="241">
        <v>38.75</v>
      </c>
      <c r="I3419" s="242"/>
      <c r="J3419" s="243">
        <f>ROUND(I3419*H3419,2)</f>
        <v>0</v>
      </c>
      <c r="K3419" s="239" t="s">
        <v>1</v>
      </c>
      <c r="L3419" s="43"/>
      <c r="M3419" s="244" t="s">
        <v>1</v>
      </c>
      <c r="N3419" s="245" t="s">
        <v>38</v>
      </c>
      <c r="O3419" s="86"/>
      <c r="P3419" s="246">
        <f>O3419*H3419</f>
        <v>0</v>
      </c>
      <c r="Q3419" s="246">
        <v>0.00286</v>
      </c>
      <c r="R3419" s="246">
        <f>Q3419*H3419</f>
        <v>0.110825</v>
      </c>
      <c r="S3419" s="246">
        <v>0</v>
      </c>
      <c r="T3419" s="247">
        <f>S3419*H3419</f>
        <v>0</v>
      </c>
      <c r="AR3419" s="248" t="s">
        <v>230</v>
      </c>
      <c r="AT3419" s="248" t="s">
        <v>141</v>
      </c>
      <c r="AU3419" s="248" t="s">
        <v>83</v>
      </c>
      <c r="AY3419" s="17" t="s">
        <v>139</v>
      </c>
      <c r="BE3419" s="249">
        <f>IF(N3419="základní",J3419,0)</f>
        <v>0</v>
      </c>
      <c r="BF3419" s="249">
        <f>IF(N3419="snížená",J3419,0)</f>
        <v>0</v>
      </c>
      <c r="BG3419" s="249">
        <f>IF(N3419="zákl. přenesená",J3419,0)</f>
        <v>0</v>
      </c>
      <c r="BH3419" s="249">
        <f>IF(N3419="sníž. přenesená",J3419,0)</f>
        <v>0</v>
      </c>
      <c r="BI3419" s="249">
        <f>IF(N3419="nulová",J3419,0)</f>
        <v>0</v>
      </c>
      <c r="BJ3419" s="17" t="s">
        <v>81</v>
      </c>
      <c r="BK3419" s="249">
        <f>ROUND(I3419*H3419,2)</f>
        <v>0</v>
      </c>
      <c r="BL3419" s="17" t="s">
        <v>230</v>
      </c>
      <c r="BM3419" s="248" t="s">
        <v>4697</v>
      </c>
    </row>
    <row r="3420" spans="2:51" s="12" customFormat="1" ht="12">
      <c r="B3420" s="250"/>
      <c r="C3420" s="251"/>
      <c r="D3420" s="252" t="s">
        <v>148</v>
      </c>
      <c r="E3420" s="253" t="s">
        <v>1</v>
      </c>
      <c r="F3420" s="254" t="s">
        <v>4698</v>
      </c>
      <c r="G3420" s="251"/>
      <c r="H3420" s="255">
        <v>35</v>
      </c>
      <c r="I3420" s="256"/>
      <c r="J3420" s="251"/>
      <c r="K3420" s="251"/>
      <c r="L3420" s="257"/>
      <c r="M3420" s="258"/>
      <c r="N3420" s="259"/>
      <c r="O3420" s="259"/>
      <c r="P3420" s="259"/>
      <c r="Q3420" s="259"/>
      <c r="R3420" s="259"/>
      <c r="S3420" s="259"/>
      <c r="T3420" s="260"/>
      <c r="AT3420" s="261" t="s">
        <v>148</v>
      </c>
      <c r="AU3420" s="261" t="s">
        <v>83</v>
      </c>
      <c r="AV3420" s="12" t="s">
        <v>83</v>
      </c>
      <c r="AW3420" s="12" t="s">
        <v>30</v>
      </c>
      <c r="AX3420" s="12" t="s">
        <v>73</v>
      </c>
      <c r="AY3420" s="261" t="s">
        <v>139</v>
      </c>
    </row>
    <row r="3421" spans="2:51" s="12" customFormat="1" ht="12">
      <c r="B3421" s="250"/>
      <c r="C3421" s="251"/>
      <c r="D3421" s="252" t="s">
        <v>148</v>
      </c>
      <c r="E3421" s="253" t="s">
        <v>1</v>
      </c>
      <c r="F3421" s="254" t="s">
        <v>4699</v>
      </c>
      <c r="G3421" s="251"/>
      <c r="H3421" s="255">
        <v>3.75</v>
      </c>
      <c r="I3421" s="256"/>
      <c r="J3421" s="251"/>
      <c r="K3421" s="251"/>
      <c r="L3421" s="257"/>
      <c r="M3421" s="258"/>
      <c r="N3421" s="259"/>
      <c r="O3421" s="259"/>
      <c r="P3421" s="259"/>
      <c r="Q3421" s="259"/>
      <c r="R3421" s="259"/>
      <c r="S3421" s="259"/>
      <c r="T3421" s="260"/>
      <c r="AT3421" s="261" t="s">
        <v>148</v>
      </c>
      <c r="AU3421" s="261" t="s">
        <v>83</v>
      </c>
      <c r="AV3421" s="12" t="s">
        <v>83</v>
      </c>
      <c r="AW3421" s="12" t="s">
        <v>30</v>
      </c>
      <c r="AX3421" s="12" t="s">
        <v>73</v>
      </c>
      <c r="AY3421" s="261" t="s">
        <v>139</v>
      </c>
    </row>
    <row r="3422" spans="2:51" s="13" customFormat="1" ht="12">
      <c r="B3422" s="262"/>
      <c r="C3422" s="263"/>
      <c r="D3422" s="252" t="s">
        <v>148</v>
      </c>
      <c r="E3422" s="264" t="s">
        <v>1</v>
      </c>
      <c r="F3422" s="265" t="s">
        <v>150</v>
      </c>
      <c r="G3422" s="263"/>
      <c r="H3422" s="266">
        <v>38.75</v>
      </c>
      <c r="I3422" s="267"/>
      <c r="J3422" s="263"/>
      <c r="K3422" s="263"/>
      <c r="L3422" s="268"/>
      <c r="M3422" s="269"/>
      <c r="N3422" s="270"/>
      <c r="O3422" s="270"/>
      <c r="P3422" s="270"/>
      <c r="Q3422" s="270"/>
      <c r="R3422" s="270"/>
      <c r="S3422" s="270"/>
      <c r="T3422" s="271"/>
      <c r="AT3422" s="272" t="s">
        <v>148</v>
      </c>
      <c r="AU3422" s="272" t="s">
        <v>83</v>
      </c>
      <c r="AV3422" s="13" t="s">
        <v>146</v>
      </c>
      <c r="AW3422" s="13" t="s">
        <v>30</v>
      </c>
      <c r="AX3422" s="13" t="s">
        <v>81</v>
      </c>
      <c r="AY3422" s="272" t="s">
        <v>139</v>
      </c>
    </row>
    <row r="3423" spans="2:65" s="1" customFormat="1" ht="16.5" customHeight="1">
      <c r="B3423" s="38"/>
      <c r="C3423" s="237" t="s">
        <v>4700</v>
      </c>
      <c r="D3423" s="237" t="s">
        <v>141</v>
      </c>
      <c r="E3423" s="238" t="s">
        <v>4701</v>
      </c>
      <c r="F3423" s="239" t="s">
        <v>4702</v>
      </c>
      <c r="G3423" s="240" t="s">
        <v>177</v>
      </c>
      <c r="H3423" s="241">
        <v>350</v>
      </c>
      <c r="I3423" s="242"/>
      <c r="J3423" s="243">
        <f>ROUND(I3423*H3423,2)</f>
        <v>0</v>
      </c>
      <c r="K3423" s="239" t="s">
        <v>1</v>
      </c>
      <c r="L3423" s="43"/>
      <c r="M3423" s="244" t="s">
        <v>1</v>
      </c>
      <c r="N3423" s="245" t="s">
        <v>38</v>
      </c>
      <c r="O3423" s="86"/>
      <c r="P3423" s="246">
        <f>O3423*H3423</f>
        <v>0</v>
      </c>
      <c r="Q3423" s="246">
        <v>0</v>
      </c>
      <c r="R3423" s="246">
        <f>Q3423*H3423</f>
        <v>0</v>
      </c>
      <c r="S3423" s="246">
        <v>0</v>
      </c>
      <c r="T3423" s="247">
        <f>S3423*H3423</f>
        <v>0</v>
      </c>
      <c r="AR3423" s="248" t="s">
        <v>230</v>
      </c>
      <c r="AT3423" s="248" t="s">
        <v>141</v>
      </c>
      <c r="AU3423" s="248" t="s">
        <v>83</v>
      </c>
      <c r="AY3423" s="17" t="s">
        <v>139</v>
      </c>
      <c r="BE3423" s="249">
        <f>IF(N3423="základní",J3423,0)</f>
        <v>0</v>
      </c>
      <c r="BF3423" s="249">
        <f>IF(N3423="snížená",J3423,0)</f>
        <v>0</v>
      </c>
      <c r="BG3423" s="249">
        <f>IF(N3423="zákl. přenesená",J3423,0)</f>
        <v>0</v>
      </c>
      <c r="BH3423" s="249">
        <f>IF(N3423="sníž. přenesená",J3423,0)</f>
        <v>0</v>
      </c>
      <c r="BI3423" s="249">
        <f>IF(N3423="nulová",J3423,0)</f>
        <v>0</v>
      </c>
      <c r="BJ3423" s="17" t="s">
        <v>81</v>
      </c>
      <c r="BK3423" s="249">
        <f>ROUND(I3423*H3423,2)</f>
        <v>0</v>
      </c>
      <c r="BL3423" s="17" t="s">
        <v>230</v>
      </c>
      <c r="BM3423" s="248" t="s">
        <v>4703</v>
      </c>
    </row>
    <row r="3424" spans="2:51" s="12" customFormat="1" ht="12">
      <c r="B3424" s="250"/>
      <c r="C3424" s="251"/>
      <c r="D3424" s="252" t="s">
        <v>148</v>
      </c>
      <c r="E3424" s="253" t="s">
        <v>1</v>
      </c>
      <c r="F3424" s="254" t="s">
        <v>4704</v>
      </c>
      <c r="G3424" s="251"/>
      <c r="H3424" s="255">
        <v>350</v>
      </c>
      <c r="I3424" s="256"/>
      <c r="J3424" s="251"/>
      <c r="K3424" s="251"/>
      <c r="L3424" s="257"/>
      <c r="M3424" s="258"/>
      <c r="N3424" s="259"/>
      <c r="O3424" s="259"/>
      <c r="P3424" s="259"/>
      <c r="Q3424" s="259"/>
      <c r="R3424" s="259"/>
      <c r="S3424" s="259"/>
      <c r="T3424" s="260"/>
      <c r="AT3424" s="261" t="s">
        <v>148</v>
      </c>
      <c r="AU3424" s="261" t="s">
        <v>83</v>
      </c>
      <c r="AV3424" s="12" t="s">
        <v>83</v>
      </c>
      <c r="AW3424" s="12" t="s">
        <v>30</v>
      </c>
      <c r="AX3424" s="12" t="s">
        <v>73</v>
      </c>
      <c r="AY3424" s="261" t="s">
        <v>139</v>
      </c>
    </row>
    <row r="3425" spans="2:51" s="13" customFormat="1" ht="12">
      <c r="B3425" s="262"/>
      <c r="C3425" s="263"/>
      <c r="D3425" s="252" t="s">
        <v>148</v>
      </c>
      <c r="E3425" s="264" t="s">
        <v>1</v>
      </c>
      <c r="F3425" s="265" t="s">
        <v>150</v>
      </c>
      <c r="G3425" s="263"/>
      <c r="H3425" s="266">
        <v>350</v>
      </c>
      <c r="I3425" s="267"/>
      <c r="J3425" s="263"/>
      <c r="K3425" s="263"/>
      <c r="L3425" s="268"/>
      <c r="M3425" s="269"/>
      <c r="N3425" s="270"/>
      <c r="O3425" s="270"/>
      <c r="P3425" s="270"/>
      <c r="Q3425" s="270"/>
      <c r="R3425" s="270"/>
      <c r="S3425" s="270"/>
      <c r="T3425" s="271"/>
      <c r="AT3425" s="272" t="s">
        <v>148</v>
      </c>
      <c r="AU3425" s="272" t="s">
        <v>83</v>
      </c>
      <c r="AV3425" s="13" t="s">
        <v>146</v>
      </c>
      <c r="AW3425" s="13" t="s">
        <v>30</v>
      </c>
      <c r="AX3425" s="13" t="s">
        <v>81</v>
      </c>
      <c r="AY3425" s="272" t="s">
        <v>139</v>
      </c>
    </row>
    <row r="3426" spans="2:65" s="1" customFormat="1" ht="24" customHeight="1">
      <c r="B3426" s="38"/>
      <c r="C3426" s="237" t="s">
        <v>4705</v>
      </c>
      <c r="D3426" s="237" t="s">
        <v>141</v>
      </c>
      <c r="E3426" s="238" t="s">
        <v>4706</v>
      </c>
      <c r="F3426" s="239" t="s">
        <v>4707</v>
      </c>
      <c r="G3426" s="240" t="s">
        <v>177</v>
      </c>
      <c r="H3426" s="241">
        <v>3</v>
      </c>
      <c r="I3426" s="242"/>
      <c r="J3426" s="243">
        <f>ROUND(I3426*H3426,2)</f>
        <v>0</v>
      </c>
      <c r="K3426" s="239" t="s">
        <v>1</v>
      </c>
      <c r="L3426" s="43"/>
      <c r="M3426" s="244" t="s">
        <v>1</v>
      </c>
      <c r="N3426" s="245" t="s">
        <v>38</v>
      </c>
      <c r="O3426" s="86"/>
      <c r="P3426" s="246">
        <f>O3426*H3426</f>
        <v>0</v>
      </c>
      <c r="Q3426" s="246">
        <v>0</v>
      </c>
      <c r="R3426" s="246">
        <f>Q3426*H3426</f>
        <v>0</v>
      </c>
      <c r="S3426" s="246">
        <v>0</v>
      </c>
      <c r="T3426" s="247">
        <f>S3426*H3426</f>
        <v>0</v>
      </c>
      <c r="AR3426" s="248" t="s">
        <v>230</v>
      </c>
      <c r="AT3426" s="248" t="s">
        <v>141</v>
      </c>
      <c r="AU3426" s="248" t="s">
        <v>83</v>
      </c>
      <c r="AY3426" s="17" t="s">
        <v>139</v>
      </c>
      <c r="BE3426" s="249">
        <f>IF(N3426="základní",J3426,0)</f>
        <v>0</v>
      </c>
      <c r="BF3426" s="249">
        <f>IF(N3426="snížená",J3426,0)</f>
        <v>0</v>
      </c>
      <c r="BG3426" s="249">
        <f>IF(N3426="zákl. přenesená",J3426,0)</f>
        <v>0</v>
      </c>
      <c r="BH3426" s="249">
        <f>IF(N3426="sníž. přenesená",J3426,0)</f>
        <v>0</v>
      </c>
      <c r="BI3426" s="249">
        <f>IF(N3426="nulová",J3426,0)</f>
        <v>0</v>
      </c>
      <c r="BJ3426" s="17" t="s">
        <v>81</v>
      </c>
      <c r="BK3426" s="249">
        <f>ROUND(I3426*H3426,2)</f>
        <v>0</v>
      </c>
      <c r="BL3426" s="17" t="s">
        <v>230</v>
      </c>
      <c r="BM3426" s="248" t="s">
        <v>4708</v>
      </c>
    </row>
    <row r="3427" spans="2:51" s="12" customFormat="1" ht="12">
      <c r="B3427" s="250"/>
      <c r="C3427" s="251"/>
      <c r="D3427" s="252" t="s">
        <v>148</v>
      </c>
      <c r="E3427" s="253" t="s">
        <v>1</v>
      </c>
      <c r="F3427" s="254" t="s">
        <v>4709</v>
      </c>
      <c r="G3427" s="251"/>
      <c r="H3427" s="255">
        <v>3</v>
      </c>
      <c r="I3427" s="256"/>
      <c r="J3427" s="251"/>
      <c r="K3427" s="251"/>
      <c r="L3427" s="257"/>
      <c r="M3427" s="258"/>
      <c r="N3427" s="259"/>
      <c r="O3427" s="259"/>
      <c r="P3427" s="259"/>
      <c r="Q3427" s="259"/>
      <c r="R3427" s="259"/>
      <c r="S3427" s="259"/>
      <c r="T3427" s="260"/>
      <c r="AT3427" s="261" t="s">
        <v>148</v>
      </c>
      <c r="AU3427" s="261" t="s">
        <v>83</v>
      </c>
      <c r="AV3427" s="12" t="s">
        <v>83</v>
      </c>
      <c r="AW3427" s="12" t="s">
        <v>30</v>
      </c>
      <c r="AX3427" s="12" t="s">
        <v>73</v>
      </c>
      <c r="AY3427" s="261" t="s">
        <v>139</v>
      </c>
    </row>
    <row r="3428" spans="2:51" s="13" customFormat="1" ht="12">
      <c r="B3428" s="262"/>
      <c r="C3428" s="263"/>
      <c r="D3428" s="252" t="s">
        <v>148</v>
      </c>
      <c r="E3428" s="264" t="s">
        <v>1</v>
      </c>
      <c r="F3428" s="265" t="s">
        <v>150</v>
      </c>
      <c r="G3428" s="263"/>
      <c r="H3428" s="266">
        <v>3</v>
      </c>
      <c r="I3428" s="267"/>
      <c r="J3428" s="263"/>
      <c r="K3428" s="263"/>
      <c r="L3428" s="268"/>
      <c r="M3428" s="269"/>
      <c r="N3428" s="270"/>
      <c r="O3428" s="270"/>
      <c r="P3428" s="270"/>
      <c r="Q3428" s="270"/>
      <c r="R3428" s="270"/>
      <c r="S3428" s="270"/>
      <c r="T3428" s="271"/>
      <c r="AT3428" s="272" t="s">
        <v>148</v>
      </c>
      <c r="AU3428" s="272" t="s">
        <v>83</v>
      </c>
      <c r="AV3428" s="13" t="s">
        <v>146</v>
      </c>
      <c r="AW3428" s="13" t="s">
        <v>30</v>
      </c>
      <c r="AX3428" s="13" t="s">
        <v>81</v>
      </c>
      <c r="AY3428" s="272" t="s">
        <v>139</v>
      </c>
    </row>
    <row r="3429" spans="2:65" s="1" customFormat="1" ht="24" customHeight="1">
      <c r="B3429" s="38"/>
      <c r="C3429" s="237" t="s">
        <v>4710</v>
      </c>
      <c r="D3429" s="237" t="s">
        <v>141</v>
      </c>
      <c r="E3429" s="238" t="s">
        <v>4711</v>
      </c>
      <c r="F3429" s="239" t="s">
        <v>4712</v>
      </c>
      <c r="G3429" s="240" t="s">
        <v>177</v>
      </c>
      <c r="H3429" s="241">
        <v>2</v>
      </c>
      <c r="I3429" s="242"/>
      <c r="J3429" s="243">
        <f>ROUND(I3429*H3429,2)</f>
        <v>0</v>
      </c>
      <c r="K3429" s="239" t="s">
        <v>1</v>
      </c>
      <c r="L3429" s="43"/>
      <c r="M3429" s="244" t="s">
        <v>1</v>
      </c>
      <c r="N3429" s="245" t="s">
        <v>38</v>
      </c>
      <c r="O3429" s="86"/>
      <c r="P3429" s="246">
        <f>O3429*H3429</f>
        <v>0</v>
      </c>
      <c r="Q3429" s="246">
        <v>0</v>
      </c>
      <c r="R3429" s="246">
        <f>Q3429*H3429</f>
        <v>0</v>
      </c>
      <c r="S3429" s="246">
        <v>0</v>
      </c>
      <c r="T3429" s="247">
        <f>S3429*H3429</f>
        <v>0</v>
      </c>
      <c r="AR3429" s="248" t="s">
        <v>230</v>
      </c>
      <c r="AT3429" s="248" t="s">
        <v>141</v>
      </c>
      <c r="AU3429" s="248" t="s">
        <v>83</v>
      </c>
      <c r="AY3429" s="17" t="s">
        <v>139</v>
      </c>
      <c r="BE3429" s="249">
        <f>IF(N3429="základní",J3429,0)</f>
        <v>0</v>
      </c>
      <c r="BF3429" s="249">
        <f>IF(N3429="snížená",J3429,0)</f>
        <v>0</v>
      </c>
      <c r="BG3429" s="249">
        <f>IF(N3429="zákl. přenesená",J3429,0)</f>
        <v>0</v>
      </c>
      <c r="BH3429" s="249">
        <f>IF(N3429="sníž. přenesená",J3429,0)</f>
        <v>0</v>
      </c>
      <c r="BI3429" s="249">
        <f>IF(N3429="nulová",J3429,0)</f>
        <v>0</v>
      </c>
      <c r="BJ3429" s="17" t="s">
        <v>81</v>
      </c>
      <c r="BK3429" s="249">
        <f>ROUND(I3429*H3429,2)</f>
        <v>0</v>
      </c>
      <c r="BL3429" s="17" t="s">
        <v>230</v>
      </c>
      <c r="BM3429" s="248" t="s">
        <v>4713</v>
      </c>
    </row>
    <row r="3430" spans="2:51" s="12" customFormat="1" ht="12">
      <c r="B3430" s="250"/>
      <c r="C3430" s="251"/>
      <c r="D3430" s="252" t="s">
        <v>148</v>
      </c>
      <c r="E3430" s="253" t="s">
        <v>1</v>
      </c>
      <c r="F3430" s="254" t="s">
        <v>4714</v>
      </c>
      <c r="G3430" s="251"/>
      <c r="H3430" s="255">
        <v>2</v>
      </c>
      <c r="I3430" s="256"/>
      <c r="J3430" s="251"/>
      <c r="K3430" s="251"/>
      <c r="L3430" s="257"/>
      <c r="M3430" s="258"/>
      <c r="N3430" s="259"/>
      <c r="O3430" s="259"/>
      <c r="P3430" s="259"/>
      <c r="Q3430" s="259"/>
      <c r="R3430" s="259"/>
      <c r="S3430" s="259"/>
      <c r="T3430" s="260"/>
      <c r="AT3430" s="261" t="s">
        <v>148</v>
      </c>
      <c r="AU3430" s="261" t="s">
        <v>83</v>
      </c>
      <c r="AV3430" s="12" t="s">
        <v>83</v>
      </c>
      <c r="AW3430" s="12" t="s">
        <v>30</v>
      </c>
      <c r="AX3430" s="12" t="s">
        <v>73</v>
      </c>
      <c r="AY3430" s="261" t="s">
        <v>139</v>
      </c>
    </row>
    <row r="3431" spans="2:51" s="13" customFormat="1" ht="12">
      <c r="B3431" s="262"/>
      <c r="C3431" s="263"/>
      <c r="D3431" s="252" t="s">
        <v>148</v>
      </c>
      <c r="E3431" s="264" t="s">
        <v>1</v>
      </c>
      <c r="F3431" s="265" t="s">
        <v>150</v>
      </c>
      <c r="G3431" s="263"/>
      <c r="H3431" s="266">
        <v>2</v>
      </c>
      <c r="I3431" s="267"/>
      <c r="J3431" s="263"/>
      <c r="K3431" s="263"/>
      <c r="L3431" s="268"/>
      <c r="M3431" s="269"/>
      <c r="N3431" s="270"/>
      <c r="O3431" s="270"/>
      <c r="P3431" s="270"/>
      <c r="Q3431" s="270"/>
      <c r="R3431" s="270"/>
      <c r="S3431" s="270"/>
      <c r="T3431" s="271"/>
      <c r="AT3431" s="272" t="s">
        <v>148</v>
      </c>
      <c r="AU3431" s="272" t="s">
        <v>83</v>
      </c>
      <c r="AV3431" s="13" t="s">
        <v>146</v>
      </c>
      <c r="AW3431" s="13" t="s">
        <v>30</v>
      </c>
      <c r="AX3431" s="13" t="s">
        <v>81</v>
      </c>
      <c r="AY3431" s="272" t="s">
        <v>139</v>
      </c>
    </row>
    <row r="3432" spans="2:65" s="1" customFormat="1" ht="24" customHeight="1">
      <c r="B3432" s="38"/>
      <c r="C3432" s="237" t="s">
        <v>4715</v>
      </c>
      <c r="D3432" s="237" t="s">
        <v>141</v>
      </c>
      <c r="E3432" s="238" t="s">
        <v>4716</v>
      </c>
      <c r="F3432" s="239" t="s">
        <v>4717</v>
      </c>
      <c r="G3432" s="240" t="s">
        <v>177</v>
      </c>
      <c r="H3432" s="241">
        <v>1</v>
      </c>
      <c r="I3432" s="242"/>
      <c r="J3432" s="243">
        <f>ROUND(I3432*H3432,2)</f>
        <v>0</v>
      </c>
      <c r="K3432" s="239" t="s">
        <v>1</v>
      </c>
      <c r="L3432" s="43"/>
      <c r="M3432" s="244" t="s">
        <v>1</v>
      </c>
      <c r="N3432" s="245" t="s">
        <v>38</v>
      </c>
      <c r="O3432" s="86"/>
      <c r="P3432" s="246">
        <f>O3432*H3432</f>
        <v>0</v>
      </c>
      <c r="Q3432" s="246">
        <v>0</v>
      </c>
      <c r="R3432" s="246">
        <f>Q3432*H3432</f>
        <v>0</v>
      </c>
      <c r="S3432" s="246">
        <v>0</v>
      </c>
      <c r="T3432" s="247">
        <f>S3432*H3432</f>
        <v>0</v>
      </c>
      <c r="AR3432" s="248" t="s">
        <v>230</v>
      </c>
      <c r="AT3432" s="248" t="s">
        <v>141</v>
      </c>
      <c r="AU3432" s="248" t="s">
        <v>83</v>
      </c>
      <c r="AY3432" s="17" t="s">
        <v>139</v>
      </c>
      <c r="BE3432" s="249">
        <f>IF(N3432="základní",J3432,0)</f>
        <v>0</v>
      </c>
      <c r="BF3432" s="249">
        <f>IF(N3432="snížená",J3432,0)</f>
        <v>0</v>
      </c>
      <c r="BG3432" s="249">
        <f>IF(N3432="zákl. přenesená",J3432,0)</f>
        <v>0</v>
      </c>
      <c r="BH3432" s="249">
        <f>IF(N3432="sníž. přenesená",J3432,0)</f>
        <v>0</v>
      </c>
      <c r="BI3432" s="249">
        <f>IF(N3432="nulová",J3432,0)</f>
        <v>0</v>
      </c>
      <c r="BJ3432" s="17" t="s">
        <v>81</v>
      </c>
      <c r="BK3432" s="249">
        <f>ROUND(I3432*H3432,2)</f>
        <v>0</v>
      </c>
      <c r="BL3432" s="17" t="s">
        <v>230</v>
      </c>
      <c r="BM3432" s="248" t="s">
        <v>4718</v>
      </c>
    </row>
    <row r="3433" spans="2:51" s="12" customFormat="1" ht="12">
      <c r="B3433" s="250"/>
      <c r="C3433" s="251"/>
      <c r="D3433" s="252" t="s">
        <v>148</v>
      </c>
      <c r="E3433" s="253" t="s">
        <v>1</v>
      </c>
      <c r="F3433" s="254" t="s">
        <v>4719</v>
      </c>
      <c r="G3433" s="251"/>
      <c r="H3433" s="255">
        <v>1</v>
      </c>
      <c r="I3433" s="256"/>
      <c r="J3433" s="251"/>
      <c r="K3433" s="251"/>
      <c r="L3433" s="257"/>
      <c r="M3433" s="258"/>
      <c r="N3433" s="259"/>
      <c r="O3433" s="259"/>
      <c r="P3433" s="259"/>
      <c r="Q3433" s="259"/>
      <c r="R3433" s="259"/>
      <c r="S3433" s="259"/>
      <c r="T3433" s="260"/>
      <c r="AT3433" s="261" t="s">
        <v>148</v>
      </c>
      <c r="AU3433" s="261" t="s">
        <v>83</v>
      </c>
      <c r="AV3433" s="12" t="s">
        <v>83</v>
      </c>
      <c r="AW3433" s="12" t="s">
        <v>30</v>
      </c>
      <c r="AX3433" s="12" t="s">
        <v>73</v>
      </c>
      <c r="AY3433" s="261" t="s">
        <v>139</v>
      </c>
    </row>
    <row r="3434" spans="2:51" s="13" customFormat="1" ht="12">
      <c r="B3434" s="262"/>
      <c r="C3434" s="263"/>
      <c r="D3434" s="252" t="s">
        <v>148</v>
      </c>
      <c r="E3434" s="264" t="s">
        <v>1</v>
      </c>
      <c r="F3434" s="265" t="s">
        <v>150</v>
      </c>
      <c r="G3434" s="263"/>
      <c r="H3434" s="266">
        <v>1</v>
      </c>
      <c r="I3434" s="267"/>
      <c r="J3434" s="263"/>
      <c r="K3434" s="263"/>
      <c r="L3434" s="268"/>
      <c r="M3434" s="269"/>
      <c r="N3434" s="270"/>
      <c r="O3434" s="270"/>
      <c r="P3434" s="270"/>
      <c r="Q3434" s="270"/>
      <c r="R3434" s="270"/>
      <c r="S3434" s="270"/>
      <c r="T3434" s="271"/>
      <c r="AT3434" s="272" t="s">
        <v>148</v>
      </c>
      <c r="AU3434" s="272" t="s">
        <v>83</v>
      </c>
      <c r="AV3434" s="13" t="s">
        <v>146</v>
      </c>
      <c r="AW3434" s="13" t="s">
        <v>30</v>
      </c>
      <c r="AX3434" s="13" t="s">
        <v>81</v>
      </c>
      <c r="AY3434" s="272" t="s">
        <v>139</v>
      </c>
    </row>
    <row r="3435" spans="2:65" s="1" customFormat="1" ht="24" customHeight="1">
      <c r="B3435" s="38"/>
      <c r="C3435" s="237" t="s">
        <v>4720</v>
      </c>
      <c r="D3435" s="237" t="s">
        <v>141</v>
      </c>
      <c r="E3435" s="238" t="s">
        <v>4721</v>
      </c>
      <c r="F3435" s="239" t="s">
        <v>4722</v>
      </c>
      <c r="G3435" s="240" t="s">
        <v>177</v>
      </c>
      <c r="H3435" s="241">
        <v>6</v>
      </c>
      <c r="I3435" s="242"/>
      <c r="J3435" s="243">
        <f>ROUND(I3435*H3435,2)</f>
        <v>0</v>
      </c>
      <c r="K3435" s="239" t="s">
        <v>1</v>
      </c>
      <c r="L3435" s="43"/>
      <c r="M3435" s="244" t="s">
        <v>1</v>
      </c>
      <c r="N3435" s="245" t="s">
        <v>38</v>
      </c>
      <c r="O3435" s="86"/>
      <c r="P3435" s="246">
        <f>O3435*H3435</f>
        <v>0</v>
      </c>
      <c r="Q3435" s="246">
        <v>0</v>
      </c>
      <c r="R3435" s="246">
        <f>Q3435*H3435</f>
        <v>0</v>
      </c>
      <c r="S3435" s="246">
        <v>0</v>
      </c>
      <c r="T3435" s="247">
        <f>S3435*H3435</f>
        <v>0</v>
      </c>
      <c r="AR3435" s="248" t="s">
        <v>230</v>
      </c>
      <c r="AT3435" s="248" t="s">
        <v>141</v>
      </c>
      <c r="AU3435" s="248" t="s">
        <v>83</v>
      </c>
      <c r="AY3435" s="17" t="s">
        <v>139</v>
      </c>
      <c r="BE3435" s="249">
        <f>IF(N3435="základní",J3435,0)</f>
        <v>0</v>
      </c>
      <c r="BF3435" s="249">
        <f>IF(N3435="snížená",J3435,0)</f>
        <v>0</v>
      </c>
      <c r="BG3435" s="249">
        <f>IF(N3435="zákl. přenesená",J3435,0)</f>
        <v>0</v>
      </c>
      <c r="BH3435" s="249">
        <f>IF(N3435="sníž. přenesená",J3435,0)</f>
        <v>0</v>
      </c>
      <c r="BI3435" s="249">
        <f>IF(N3435="nulová",J3435,0)</f>
        <v>0</v>
      </c>
      <c r="BJ3435" s="17" t="s">
        <v>81</v>
      </c>
      <c r="BK3435" s="249">
        <f>ROUND(I3435*H3435,2)</f>
        <v>0</v>
      </c>
      <c r="BL3435" s="17" t="s">
        <v>230</v>
      </c>
      <c r="BM3435" s="248" t="s">
        <v>4723</v>
      </c>
    </row>
    <row r="3436" spans="2:51" s="12" customFormat="1" ht="12">
      <c r="B3436" s="250"/>
      <c r="C3436" s="251"/>
      <c r="D3436" s="252" t="s">
        <v>148</v>
      </c>
      <c r="E3436" s="253" t="s">
        <v>1</v>
      </c>
      <c r="F3436" s="254" t="s">
        <v>4724</v>
      </c>
      <c r="G3436" s="251"/>
      <c r="H3436" s="255">
        <v>6</v>
      </c>
      <c r="I3436" s="256"/>
      <c r="J3436" s="251"/>
      <c r="K3436" s="251"/>
      <c r="L3436" s="257"/>
      <c r="M3436" s="258"/>
      <c r="N3436" s="259"/>
      <c r="O3436" s="259"/>
      <c r="P3436" s="259"/>
      <c r="Q3436" s="259"/>
      <c r="R3436" s="259"/>
      <c r="S3436" s="259"/>
      <c r="T3436" s="260"/>
      <c r="AT3436" s="261" t="s">
        <v>148</v>
      </c>
      <c r="AU3436" s="261" t="s">
        <v>83</v>
      </c>
      <c r="AV3436" s="12" t="s">
        <v>83</v>
      </c>
      <c r="AW3436" s="12" t="s">
        <v>30</v>
      </c>
      <c r="AX3436" s="12" t="s">
        <v>73</v>
      </c>
      <c r="AY3436" s="261" t="s">
        <v>139</v>
      </c>
    </row>
    <row r="3437" spans="2:51" s="13" customFormat="1" ht="12">
      <c r="B3437" s="262"/>
      <c r="C3437" s="263"/>
      <c r="D3437" s="252" t="s">
        <v>148</v>
      </c>
      <c r="E3437" s="264" t="s">
        <v>1</v>
      </c>
      <c r="F3437" s="265" t="s">
        <v>150</v>
      </c>
      <c r="G3437" s="263"/>
      <c r="H3437" s="266">
        <v>6</v>
      </c>
      <c r="I3437" s="267"/>
      <c r="J3437" s="263"/>
      <c r="K3437" s="263"/>
      <c r="L3437" s="268"/>
      <c r="M3437" s="269"/>
      <c r="N3437" s="270"/>
      <c r="O3437" s="270"/>
      <c r="P3437" s="270"/>
      <c r="Q3437" s="270"/>
      <c r="R3437" s="270"/>
      <c r="S3437" s="270"/>
      <c r="T3437" s="271"/>
      <c r="AT3437" s="272" t="s">
        <v>148</v>
      </c>
      <c r="AU3437" s="272" t="s">
        <v>83</v>
      </c>
      <c r="AV3437" s="13" t="s">
        <v>146</v>
      </c>
      <c r="AW3437" s="13" t="s">
        <v>30</v>
      </c>
      <c r="AX3437" s="13" t="s">
        <v>81</v>
      </c>
      <c r="AY3437" s="272" t="s">
        <v>139</v>
      </c>
    </row>
    <row r="3438" spans="2:65" s="1" customFormat="1" ht="24" customHeight="1">
      <c r="B3438" s="38"/>
      <c r="C3438" s="237" t="s">
        <v>4725</v>
      </c>
      <c r="D3438" s="237" t="s">
        <v>141</v>
      </c>
      <c r="E3438" s="238" t="s">
        <v>4726</v>
      </c>
      <c r="F3438" s="239" t="s">
        <v>4727</v>
      </c>
      <c r="G3438" s="240" t="s">
        <v>177</v>
      </c>
      <c r="H3438" s="241">
        <v>16.9</v>
      </c>
      <c r="I3438" s="242"/>
      <c r="J3438" s="243">
        <f>ROUND(I3438*H3438,2)</f>
        <v>0</v>
      </c>
      <c r="K3438" s="239" t="s">
        <v>1</v>
      </c>
      <c r="L3438" s="43"/>
      <c r="M3438" s="244" t="s">
        <v>1</v>
      </c>
      <c r="N3438" s="245" t="s">
        <v>38</v>
      </c>
      <c r="O3438" s="86"/>
      <c r="P3438" s="246">
        <f>O3438*H3438</f>
        <v>0</v>
      </c>
      <c r="Q3438" s="246">
        <v>0</v>
      </c>
      <c r="R3438" s="246">
        <f>Q3438*H3438</f>
        <v>0</v>
      </c>
      <c r="S3438" s="246">
        <v>0</v>
      </c>
      <c r="T3438" s="247">
        <f>S3438*H3438</f>
        <v>0</v>
      </c>
      <c r="AR3438" s="248" t="s">
        <v>230</v>
      </c>
      <c r="AT3438" s="248" t="s">
        <v>141</v>
      </c>
      <c r="AU3438" s="248" t="s">
        <v>83</v>
      </c>
      <c r="AY3438" s="17" t="s">
        <v>139</v>
      </c>
      <c r="BE3438" s="249">
        <f>IF(N3438="základní",J3438,0)</f>
        <v>0</v>
      </c>
      <c r="BF3438" s="249">
        <f>IF(N3438="snížená",J3438,0)</f>
        <v>0</v>
      </c>
      <c r="BG3438" s="249">
        <f>IF(N3438="zákl. přenesená",J3438,0)</f>
        <v>0</v>
      </c>
      <c r="BH3438" s="249">
        <f>IF(N3438="sníž. přenesená",J3438,0)</f>
        <v>0</v>
      </c>
      <c r="BI3438" s="249">
        <f>IF(N3438="nulová",J3438,0)</f>
        <v>0</v>
      </c>
      <c r="BJ3438" s="17" t="s">
        <v>81</v>
      </c>
      <c r="BK3438" s="249">
        <f>ROUND(I3438*H3438,2)</f>
        <v>0</v>
      </c>
      <c r="BL3438" s="17" t="s">
        <v>230</v>
      </c>
      <c r="BM3438" s="248" t="s">
        <v>4728</v>
      </c>
    </row>
    <row r="3439" spans="2:51" s="12" customFormat="1" ht="12">
      <c r="B3439" s="250"/>
      <c r="C3439" s="251"/>
      <c r="D3439" s="252" t="s">
        <v>148</v>
      </c>
      <c r="E3439" s="253" t="s">
        <v>1</v>
      </c>
      <c r="F3439" s="254" t="s">
        <v>4729</v>
      </c>
      <c r="G3439" s="251"/>
      <c r="H3439" s="255">
        <v>16.9</v>
      </c>
      <c r="I3439" s="256"/>
      <c r="J3439" s="251"/>
      <c r="K3439" s="251"/>
      <c r="L3439" s="257"/>
      <c r="M3439" s="258"/>
      <c r="N3439" s="259"/>
      <c r="O3439" s="259"/>
      <c r="P3439" s="259"/>
      <c r="Q3439" s="259"/>
      <c r="R3439" s="259"/>
      <c r="S3439" s="259"/>
      <c r="T3439" s="260"/>
      <c r="AT3439" s="261" t="s">
        <v>148</v>
      </c>
      <c r="AU3439" s="261" t="s">
        <v>83</v>
      </c>
      <c r="AV3439" s="12" t="s">
        <v>83</v>
      </c>
      <c r="AW3439" s="12" t="s">
        <v>30</v>
      </c>
      <c r="AX3439" s="12" t="s">
        <v>73</v>
      </c>
      <c r="AY3439" s="261" t="s">
        <v>139</v>
      </c>
    </row>
    <row r="3440" spans="2:51" s="13" customFormat="1" ht="12">
      <c r="B3440" s="262"/>
      <c r="C3440" s="263"/>
      <c r="D3440" s="252" t="s">
        <v>148</v>
      </c>
      <c r="E3440" s="264" t="s">
        <v>1</v>
      </c>
      <c r="F3440" s="265" t="s">
        <v>150</v>
      </c>
      <c r="G3440" s="263"/>
      <c r="H3440" s="266">
        <v>16.9</v>
      </c>
      <c r="I3440" s="267"/>
      <c r="J3440" s="263"/>
      <c r="K3440" s="263"/>
      <c r="L3440" s="268"/>
      <c r="M3440" s="269"/>
      <c r="N3440" s="270"/>
      <c r="O3440" s="270"/>
      <c r="P3440" s="270"/>
      <c r="Q3440" s="270"/>
      <c r="R3440" s="270"/>
      <c r="S3440" s="270"/>
      <c r="T3440" s="271"/>
      <c r="AT3440" s="272" t="s">
        <v>148</v>
      </c>
      <c r="AU3440" s="272" t="s">
        <v>83</v>
      </c>
      <c r="AV3440" s="13" t="s">
        <v>146</v>
      </c>
      <c r="AW3440" s="13" t="s">
        <v>30</v>
      </c>
      <c r="AX3440" s="13" t="s">
        <v>81</v>
      </c>
      <c r="AY3440" s="272" t="s">
        <v>139</v>
      </c>
    </row>
    <row r="3441" spans="2:65" s="1" customFormat="1" ht="24" customHeight="1">
      <c r="B3441" s="38"/>
      <c r="C3441" s="237" t="s">
        <v>4730</v>
      </c>
      <c r="D3441" s="237" t="s">
        <v>141</v>
      </c>
      <c r="E3441" s="238" t="s">
        <v>4731</v>
      </c>
      <c r="F3441" s="239" t="s">
        <v>4732</v>
      </c>
      <c r="G3441" s="240" t="s">
        <v>433</v>
      </c>
      <c r="H3441" s="241">
        <v>36.354</v>
      </c>
      <c r="I3441" s="242"/>
      <c r="J3441" s="243">
        <f>ROUND(I3441*H3441,2)</f>
        <v>0</v>
      </c>
      <c r="K3441" s="239" t="s">
        <v>1</v>
      </c>
      <c r="L3441" s="43"/>
      <c r="M3441" s="244" t="s">
        <v>1</v>
      </c>
      <c r="N3441" s="245" t="s">
        <v>38</v>
      </c>
      <c r="O3441" s="86"/>
      <c r="P3441" s="246">
        <f>O3441*H3441</f>
        <v>0</v>
      </c>
      <c r="Q3441" s="246">
        <v>0</v>
      </c>
      <c r="R3441" s="246">
        <f>Q3441*H3441</f>
        <v>0</v>
      </c>
      <c r="S3441" s="246">
        <v>0</v>
      </c>
      <c r="T3441" s="247">
        <f>S3441*H3441</f>
        <v>0</v>
      </c>
      <c r="AR3441" s="248" t="s">
        <v>230</v>
      </c>
      <c r="AT3441" s="248" t="s">
        <v>141</v>
      </c>
      <c r="AU3441" s="248" t="s">
        <v>83</v>
      </c>
      <c r="AY3441" s="17" t="s">
        <v>139</v>
      </c>
      <c r="BE3441" s="249">
        <f>IF(N3441="základní",J3441,0)</f>
        <v>0</v>
      </c>
      <c r="BF3441" s="249">
        <f>IF(N3441="snížená",J3441,0)</f>
        <v>0</v>
      </c>
      <c r="BG3441" s="249">
        <f>IF(N3441="zákl. přenesená",J3441,0)</f>
        <v>0</v>
      </c>
      <c r="BH3441" s="249">
        <f>IF(N3441="sníž. přenesená",J3441,0)</f>
        <v>0</v>
      </c>
      <c r="BI3441" s="249">
        <f>IF(N3441="nulová",J3441,0)</f>
        <v>0</v>
      </c>
      <c r="BJ3441" s="17" t="s">
        <v>81</v>
      </c>
      <c r="BK3441" s="249">
        <f>ROUND(I3441*H3441,2)</f>
        <v>0</v>
      </c>
      <c r="BL3441" s="17" t="s">
        <v>230</v>
      </c>
      <c r="BM3441" s="248" t="s">
        <v>4733</v>
      </c>
    </row>
    <row r="3442" spans="2:51" s="14" customFormat="1" ht="12">
      <c r="B3442" s="289"/>
      <c r="C3442" s="290"/>
      <c r="D3442" s="252" t="s">
        <v>148</v>
      </c>
      <c r="E3442" s="291" t="s">
        <v>1</v>
      </c>
      <c r="F3442" s="292" t="s">
        <v>770</v>
      </c>
      <c r="G3442" s="290"/>
      <c r="H3442" s="291" t="s">
        <v>1</v>
      </c>
      <c r="I3442" s="293"/>
      <c r="J3442" s="290"/>
      <c r="K3442" s="290"/>
      <c r="L3442" s="294"/>
      <c r="M3442" s="295"/>
      <c r="N3442" s="296"/>
      <c r="O3442" s="296"/>
      <c r="P3442" s="296"/>
      <c r="Q3442" s="296"/>
      <c r="R3442" s="296"/>
      <c r="S3442" s="296"/>
      <c r="T3442" s="297"/>
      <c r="AT3442" s="298" t="s">
        <v>148</v>
      </c>
      <c r="AU3442" s="298" t="s">
        <v>83</v>
      </c>
      <c r="AV3442" s="14" t="s">
        <v>81</v>
      </c>
      <c r="AW3442" s="14" t="s">
        <v>30</v>
      </c>
      <c r="AX3442" s="14" t="s">
        <v>73</v>
      </c>
      <c r="AY3442" s="298" t="s">
        <v>139</v>
      </c>
    </row>
    <row r="3443" spans="2:51" s="12" customFormat="1" ht="12">
      <c r="B3443" s="250"/>
      <c r="C3443" s="251"/>
      <c r="D3443" s="252" t="s">
        <v>148</v>
      </c>
      <c r="E3443" s="253" t="s">
        <v>1</v>
      </c>
      <c r="F3443" s="254" t="s">
        <v>4279</v>
      </c>
      <c r="G3443" s="251"/>
      <c r="H3443" s="255">
        <v>36.354</v>
      </c>
      <c r="I3443" s="256"/>
      <c r="J3443" s="251"/>
      <c r="K3443" s="251"/>
      <c r="L3443" s="257"/>
      <c r="M3443" s="258"/>
      <c r="N3443" s="259"/>
      <c r="O3443" s="259"/>
      <c r="P3443" s="259"/>
      <c r="Q3443" s="259"/>
      <c r="R3443" s="259"/>
      <c r="S3443" s="259"/>
      <c r="T3443" s="260"/>
      <c r="AT3443" s="261" t="s">
        <v>148</v>
      </c>
      <c r="AU3443" s="261" t="s">
        <v>83</v>
      </c>
      <c r="AV3443" s="12" t="s">
        <v>83</v>
      </c>
      <c r="AW3443" s="12" t="s">
        <v>30</v>
      </c>
      <c r="AX3443" s="12" t="s">
        <v>73</v>
      </c>
      <c r="AY3443" s="261" t="s">
        <v>139</v>
      </c>
    </row>
    <row r="3444" spans="2:51" s="13" customFormat="1" ht="12">
      <c r="B3444" s="262"/>
      <c r="C3444" s="263"/>
      <c r="D3444" s="252" t="s">
        <v>148</v>
      </c>
      <c r="E3444" s="264" t="s">
        <v>1</v>
      </c>
      <c r="F3444" s="265" t="s">
        <v>150</v>
      </c>
      <c r="G3444" s="263"/>
      <c r="H3444" s="266">
        <v>36.354</v>
      </c>
      <c r="I3444" s="267"/>
      <c r="J3444" s="263"/>
      <c r="K3444" s="263"/>
      <c r="L3444" s="268"/>
      <c r="M3444" s="269"/>
      <c r="N3444" s="270"/>
      <c r="O3444" s="270"/>
      <c r="P3444" s="270"/>
      <c r="Q3444" s="270"/>
      <c r="R3444" s="270"/>
      <c r="S3444" s="270"/>
      <c r="T3444" s="271"/>
      <c r="AT3444" s="272" t="s">
        <v>148</v>
      </c>
      <c r="AU3444" s="272" t="s">
        <v>83</v>
      </c>
      <c r="AV3444" s="13" t="s">
        <v>146</v>
      </c>
      <c r="AW3444" s="13" t="s">
        <v>30</v>
      </c>
      <c r="AX3444" s="13" t="s">
        <v>81</v>
      </c>
      <c r="AY3444" s="272" t="s">
        <v>139</v>
      </c>
    </row>
    <row r="3445" spans="2:65" s="1" customFormat="1" ht="24" customHeight="1">
      <c r="B3445" s="38"/>
      <c r="C3445" s="237" t="s">
        <v>4734</v>
      </c>
      <c r="D3445" s="237" t="s">
        <v>141</v>
      </c>
      <c r="E3445" s="238" t="s">
        <v>4735</v>
      </c>
      <c r="F3445" s="239" t="s">
        <v>4736</v>
      </c>
      <c r="G3445" s="240" t="s">
        <v>292</v>
      </c>
      <c r="H3445" s="283"/>
      <c r="I3445" s="242"/>
      <c r="J3445" s="243">
        <f>ROUND(I3445*H3445,2)</f>
        <v>0</v>
      </c>
      <c r="K3445" s="239" t="s">
        <v>145</v>
      </c>
      <c r="L3445" s="43"/>
      <c r="M3445" s="244" t="s">
        <v>1</v>
      </c>
      <c r="N3445" s="245" t="s">
        <v>38</v>
      </c>
      <c r="O3445" s="86"/>
      <c r="P3445" s="246">
        <f>O3445*H3445</f>
        <v>0</v>
      </c>
      <c r="Q3445" s="246">
        <v>0</v>
      </c>
      <c r="R3445" s="246">
        <f>Q3445*H3445</f>
        <v>0</v>
      </c>
      <c r="S3445" s="246">
        <v>0</v>
      </c>
      <c r="T3445" s="247">
        <f>S3445*H3445</f>
        <v>0</v>
      </c>
      <c r="AR3445" s="248" t="s">
        <v>230</v>
      </c>
      <c r="AT3445" s="248" t="s">
        <v>141</v>
      </c>
      <c r="AU3445" s="248" t="s">
        <v>83</v>
      </c>
      <c r="AY3445" s="17" t="s">
        <v>139</v>
      </c>
      <c r="BE3445" s="249">
        <f>IF(N3445="základní",J3445,0)</f>
        <v>0</v>
      </c>
      <c r="BF3445" s="249">
        <f>IF(N3445="snížená",J3445,0)</f>
        <v>0</v>
      </c>
      <c r="BG3445" s="249">
        <f>IF(N3445="zákl. přenesená",J3445,0)</f>
        <v>0</v>
      </c>
      <c r="BH3445" s="249">
        <f>IF(N3445="sníž. přenesená",J3445,0)</f>
        <v>0</v>
      </c>
      <c r="BI3445" s="249">
        <f>IF(N3445="nulová",J3445,0)</f>
        <v>0</v>
      </c>
      <c r="BJ3445" s="17" t="s">
        <v>81</v>
      </c>
      <c r="BK3445" s="249">
        <f>ROUND(I3445*H3445,2)</f>
        <v>0</v>
      </c>
      <c r="BL3445" s="17" t="s">
        <v>230</v>
      </c>
      <c r="BM3445" s="248" t="s">
        <v>4737</v>
      </c>
    </row>
    <row r="3446" spans="2:65" s="1" customFormat="1" ht="24" customHeight="1">
      <c r="B3446" s="38"/>
      <c r="C3446" s="237" t="s">
        <v>4738</v>
      </c>
      <c r="D3446" s="237" t="s">
        <v>141</v>
      </c>
      <c r="E3446" s="238" t="s">
        <v>4739</v>
      </c>
      <c r="F3446" s="239" t="s">
        <v>4740</v>
      </c>
      <c r="G3446" s="240" t="s">
        <v>292</v>
      </c>
      <c r="H3446" s="283"/>
      <c r="I3446" s="242"/>
      <c r="J3446" s="243">
        <f>ROUND(I3446*H3446,2)</f>
        <v>0</v>
      </c>
      <c r="K3446" s="239" t="s">
        <v>145</v>
      </c>
      <c r="L3446" s="43"/>
      <c r="M3446" s="244" t="s">
        <v>1</v>
      </c>
      <c r="N3446" s="245" t="s">
        <v>38</v>
      </c>
      <c r="O3446" s="86"/>
      <c r="P3446" s="246">
        <f>O3446*H3446</f>
        <v>0</v>
      </c>
      <c r="Q3446" s="246">
        <v>0</v>
      </c>
      <c r="R3446" s="246">
        <f>Q3446*H3446</f>
        <v>0</v>
      </c>
      <c r="S3446" s="246">
        <v>0</v>
      </c>
      <c r="T3446" s="247">
        <f>S3446*H3446</f>
        <v>0</v>
      </c>
      <c r="AR3446" s="248" t="s">
        <v>230</v>
      </c>
      <c r="AT3446" s="248" t="s">
        <v>141</v>
      </c>
      <c r="AU3446" s="248" t="s">
        <v>83</v>
      </c>
      <c r="AY3446" s="17" t="s">
        <v>139</v>
      </c>
      <c r="BE3446" s="249">
        <f>IF(N3446="základní",J3446,0)</f>
        <v>0</v>
      </c>
      <c r="BF3446" s="249">
        <f>IF(N3446="snížená",J3446,0)</f>
        <v>0</v>
      </c>
      <c r="BG3446" s="249">
        <f>IF(N3446="zákl. přenesená",J3446,0)</f>
        <v>0</v>
      </c>
      <c r="BH3446" s="249">
        <f>IF(N3446="sníž. přenesená",J3446,0)</f>
        <v>0</v>
      </c>
      <c r="BI3446" s="249">
        <f>IF(N3446="nulová",J3446,0)</f>
        <v>0</v>
      </c>
      <c r="BJ3446" s="17" t="s">
        <v>81</v>
      </c>
      <c r="BK3446" s="249">
        <f>ROUND(I3446*H3446,2)</f>
        <v>0</v>
      </c>
      <c r="BL3446" s="17" t="s">
        <v>230</v>
      </c>
      <c r="BM3446" s="248" t="s">
        <v>4741</v>
      </c>
    </row>
    <row r="3447" spans="2:63" s="11" customFormat="1" ht="22.8" customHeight="1">
      <c r="B3447" s="221"/>
      <c r="C3447" s="222"/>
      <c r="D3447" s="223" t="s">
        <v>72</v>
      </c>
      <c r="E3447" s="235" t="s">
        <v>4742</v>
      </c>
      <c r="F3447" s="235" t="s">
        <v>4743</v>
      </c>
      <c r="G3447" s="222"/>
      <c r="H3447" s="222"/>
      <c r="I3447" s="225"/>
      <c r="J3447" s="236">
        <f>BK3447</f>
        <v>0</v>
      </c>
      <c r="K3447" s="222"/>
      <c r="L3447" s="227"/>
      <c r="M3447" s="228"/>
      <c r="N3447" s="229"/>
      <c r="O3447" s="229"/>
      <c r="P3447" s="230">
        <f>SUM(P3448:P3483)</f>
        <v>0</v>
      </c>
      <c r="Q3447" s="229"/>
      <c r="R3447" s="230">
        <f>SUM(R3448:R3483)</f>
        <v>13.966625129999999</v>
      </c>
      <c r="S3447" s="229"/>
      <c r="T3447" s="231">
        <f>SUM(T3448:T3483)</f>
        <v>0</v>
      </c>
      <c r="AR3447" s="232" t="s">
        <v>83</v>
      </c>
      <c r="AT3447" s="233" t="s">
        <v>72</v>
      </c>
      <c r="AU3447" s="233" t="s">
        <v>81</v>
      </c>
      <c r="AY3447" s="232" t="s">
        <v>139</v>
      </c>
      <c r="BK3447" s="234">
        <f>SUM(BK3448:BK3483)</f>
        <v>0</v>
      </c>
    </row>
    <row r="3448" spans="2:65" s="1" customFormat="1" ht="24" customHeight="1">
      <c r="B3448" s="38"/>
      <c r="C3448" s="237" t="s">
        <v>4744</v>
      </c>
      <c r="D3448" s="237" t="s">
        <v>141</v>
      </c>
      <c r="E3448" s="238" t="s">
        <v>4745</v>
      </c>
      <c r="F3448" s="239" t="s">
        <v>4746</v>
      </c>
      <c r="G3448" s="240" t="s">
        <v>433</v>
      </c>
      <c r="H3448" s="241">
        <v>344.108</v>
      </c>
      <c r="I3448" s="242"/>
      <c r="J3448" s="243">
        <f>ROUND(I3448*H3448,2)</f>
        <v>0</v>
      </c>
      <c r="K3448" s="239" t="s">
        <v>145</v>
      </c>
      <c r="L3448" s="43"/>
      <c r="M3448" s="244" t="s">
        <v>1</v>
      </c>
      <c r="N3448" s="245" t="s">
        <v>38</v>
      </c>
      <c r="O3448" s="86"/>
      <c r="P3448" s="246">
        <f>O3448*H3448</f>
        <v>0</v>
      </c>
      <c r="Q3448" s="246">
        <v>0</v>
      </c>
      <c r="R3448" s="246">
        <f>Q3448*H3448</f>
        <v>0</v>
      </c>
      <c r="S3448" s="246">
        <v>0</v>
      </c>
      <c r="T3448" s="247">
        <f>S3448*H3448</f>
        <v>0</v>
      </c>
      <c r="AR3448" s="248" t="s">
        <v>230</v>
      </c>
      <c r="AT3448" s="248" t="s">
        <v>141</v>
      </c>
      <c r="AU3448" s="248" t="s">
        <v>83</v>
      </c>
      <c r="AY3448" s="17" t="s">
        <v>139</v>
      </c>
      <c r="BE3448" s="249">
        <f>IF(N3448="základní",J3448,0)</f>
        <v>0</v>
      </c>
      <c r="BF3448" s="249">
        <f>IF(N3448="snížená",J3448,0)</f>
        <v>0</v>
      </c>
      <c r="BG3448" s="249">
        <f>IF(N3448="zákl. přenesená",J3448,0)</f>
        <v>0</v>
      </c>
      <c r="BH3448" s="249">
        <f>IF(N3448="sníž. přenesená",J3448,0)</f>
        <v>0</v>
      </c>
      <c r="BI3448" s="249">
        <f>IF(N3448="nulová",J3448,0)</f>
        <v>0</v>
      </c>
      <c r="BJ3448" s="17" t="s">
        <v>81</v>
      </c>
      <c r="BK3448" s="249">
        <f>ROUND(I3448*H3448,2)</f>
        <v>0</v>
      </c>
      <c r="BL3448" s="17" t="s">
        <v>230</v>
      </c>
      <c r="BM3448" s="248" t="s">
        <v>4747</v>
      </c>
    </row>
    <row r="3449" spans="2:65" s="1" customFormat="1" ht="24" customHeight="1">
      <c r="B3449" s="38"/>
      <c r="C3449" s="237" t="s">
        <v>4748</v>
      </c>
      <c r="D3449" s="237" t="s">
        <v>141</v>
      </c>
      <c r="E3449" s="238" t="s">
        <v>4749</v>
      </c>
      <c r="F3449" s="239" t="s">
        <v>4750</v>
      </c>
      <c r="G3449" s="240" t="s">
        <v>171</v>
      </c>
      <c r="H3449" s="241">
        <v>45.145</v>
      </c>
      <c r="I3449" s="242"/>
      <c r="J3449" s="243">
        <f>ROUND(I3449*H3449,2)</f>
        <v>0</v>
      </c>
      <c r="K3449" s="239" t="s">
        <v>145</v>
      </c>
      <c r="L3449" s="43"/>
      <c r="M3449" s="244" t="s">
        <v>1</v>
      </c>
      <c r="N3449" s="245" t="s">
        <v>38</v>
      </c>
      <c r="O3449" s="86"/>
      <c r="P3449" s="246">
        <f>O3449*H3449</f>
        <v>0</v>
      </c>
      <c r="Q3449" s="246">
        <v>0</v>
      </c>
      <c r="R3449" s="246">
        <f>Q3449*H3449</f>
        <v>0</v>
      </c>
      <c r="S3449" s="246">
        <v>0</v>
      </c>
      <c r="T3449" s="247">
        <f>S3449*H3449</f>
        <v>0</v>
      </c>
      <c r="AR3449" s="248" t="s">
        <v>230</v>
      </c>
      <c r="AT3449" s="248" t="s">
        <v>141</v>
      </c>
      <c r="AU3449" s="248" t="s">
        <v>83</v>
      </c>
      <c r="AY3449" s="17" t="s">
        <v>139</v>
      </c>
      <c r="BE3449" s="249">
        <f>IF(N3449="základní",J3449,0)</f>
        <v>0</v>
      </c>
      <c r="BF3449" s="249">
        <f>IF(N3449="snížená",J3449,0)</f>
        <v>0</v>
      </c>
      <c r="BG3449" s="249">
        <f>IF(N3449="zákl. přenesená",J3449,0)</f>
        <v>0</v>
      </c>
      <c r="BH3449" s="249">
        <f>IF(N3449="sníž. přenesená",J3449,0)</f>
        <v>0</v>
      </c>
      <c r="BI3449" s="249">
        <f>IF(N3449="nulová",J3449,0)</f>
        <v>0</v>
      </c>
      <c r="BJ3449" s="17" t="s">
        <v>81</v>
      </c>
      <c r="BK3449" s="249">
        <f>ROUND(I3449*H3449,2)</f>
        <v>0</v>
      </c>
      <c r="BL3449" s="17" t="s">
        <v>230</v>
      </c>
      <c r="BM3449" s="248" t="s">
        <v>4751</v>
      </c>
    </row>
    <row r="3450" spans="2:65" s="1" customFormat="1" ht="24" customHeight="1">
      <c r="B3450" s="38"/>
      <c r="C3450" s="237" t="s">
        <v>4752</v>
      </c>
      <c r="D3450" s="237" t="s">
        <v>141</v>
      </c>
      <c r="E3450" s="238" t="s">
        <v>4753</v>
      </c>
      <c r="F3450" s="239" t="s">
        <v>4754</v>
      </c>
      <c r="G3450" s="240" t="s">
        <v>433</v>
      </c>
      <c r="H3450" s="241">
        <v>308.782</v>
      </c>
      <c r="I3450" s="242"/>
      <c r="J3450" s="243">
        <f>ROUND(I3450*H3450,2)</f>
        <v>0</v>
      </c>
      <c r="K3450" s="239" t="s">
        <v>145</v>
      </c>
      <c r="L3450" s="43"/>
      <c r="M3450" s="244" t="s">
        <v>1</v>
      </c>
      <c r="N3450" s="245" t="s">
        <v>38</v>
      </c>
      <c r="O3450" s="86"/>
      <c r="P3450" s="246">
        <f>O3450*H3450</f>
        <v>0</v>
      </c>
      <c r="Q3450" s="246">
        <v>0.04349</v>
      </c>
      <c r="R3450" s="246">
        <f>Q3450*H3450</f>
        <v>13.428929179999999</v>
      </c>
      <c r="S3450" s="246">
        <v>0</v>
      </c>
      <c r="T3450" s="247">
        <f>S3450*H3450</f>
        <v>0</v>
      </c>
      <c r="AR3450" s="248" t="s">
        <v>230</v>
      </c>
      <c r="AT3450" s="248" t="s">
        <v>141</v>
      </c>
      <c r="AU3450" s="248" t="s">
        <v>83</v>
      </c>
      <c r="AY3450" s="17" t="s">
        <v>139</v>
      </c>
      <c r="BE3450" s="249">
        <f>IF(N3450="základní",J3450,0)</f>
        <v>0</v>
      </c>
      <c r="BF3450" s="249">
        <f>IF(N3450="snížená",J3450,0)</f>
        <v>0</v>
      </c>
      <c r="BG3450" s="249">
        <f>IF(N3450="zákl. přenesená",J3450,0)</f>
        <v>0</v>
      </c>
      <c r="BH3450" s="249">
        <f>IF(N3450="sníž. přenesená",J3450,0)</f>
        <v>0</v>
      </c>
      <c r="BI3450" s="249">
        <f>IF(N3450="nulová",J3450,0)</f>
        <v>0</v>
      </c>
      <c r="BJ3450" s="17" t="s">
        <v>81</v>
      </c>
      <c r="BK3450" s="249">
        <f>ROUND(I3450*H3450,2)</f>
        <v>0</v>
      </c>
      <c r="BL3450" s="17" t="s">
        <v>230</v>
      </c>
      <c r="BM3450" s="248" t="s">
        <v>4755</v>
      </c>
    </row>
    <row r="3451" spans="2:51" s="14" customFormat="1" ht="12">
      <c r="B3451" s="289"/>
      <c r="C3451" s="290"/>
      <c r="D3451" s="252" t="s">
        <v>148</v>
      </c>
      <c r="E3451" s="291" t="s">
        <v>1</v>
      </c>
      <c r="F3451" s="292" t="s">
        <v>2828</v>
      </c>
      <c r="G3451" s="290"/>
      <c r="H3451" s="291" t="s">
        <v>1</v>
      </c>
      <c r="I3451" s="293"/>
      <c r="J3451" s="290"/>
      <c r="K3451" s="290"/>
      <c r="L3451" s="294"/>
      <c r="M3451" s="295"/>
      <c r="N3451" s="296"/>
      <c r="O3451" s="296"/>
      <c r="P3451" s="296"/>
      <c r="Q3451" s="296"/>
      <c r="R3451" s="296"/>
      <c r="S3451" s="296"/>
      <c r="T3451" s="297"/>
      <c r="AT3451" s="298" t="s">
        <v>148</v>
      </c>
      <c r="AU3451" s="298" t="s">
        <v>83</v>
      </c>
      <c r="AV3451" s="14" t="s">
        <v>81</v>
      </c>
      <c r="AW3451" s="14" t="s">
        <v>30</v>
      </c>
      <c r="AX3451" s="14" t="s">
        <v>73</v>
      </c>
      <c r="AY3451" s="298" t="s">
        <v>139</v>
      </c>
    </row>
    <row r="3452" spans="2:51" s="12" customFormat="1" ht="12">
      <c r="B3452" s="250"/>
      <c r="C3452" s="251"/>
      <c r="D3452" s="252" t="s">
        <v>148</v>
      </c>
      <c r="E3452" s="253" t="s">
        <v>1</v>
      </c>
      <c r="F3452" s="254" t="s">
        <v>2829</v>
      </c>
      <c r="G3452" s="251"/>
      <c r="H3452" s="255">
        <v>329.68</v>
      </c>
      <c r="I3452" s="256"/>
      <c r="J3452" s="251"/>
      <c r="K3452" s="251"/>
      <c r="L3452" s="257"/>
      <c r="M3452" s="258"/>
      <c r="N3452" s="259"/>
      <c r="O3452" s="259"/>
      <c r="P3452" s="259"/>
      <c r="Q3452" s="259"/>
      <c r="R3452" s="259"/>
      <c r="S3452" s="259"/>
      <c r="T3452" s="260"/>
      <c r="AT3452" s="261" t="s">
        <v>148</v>
      </c>
      <c r="AU3452" s="261" t="s">
        <v>83</v>
      </c>
      <c r="AV3452" s="12" t="s">
        <v>83</v>
      </c>
      <c r="AW3452" s="12" t="s">
        <v>30</v>
      </c>
      <c r="AX3452" s="12" t="s">
        <v>73</v>
      </c>
      <c r="AY3452" s="261" t="s">
        <v>139</v>
      </c>
    </row>
    <row r="3453" spans="2:51" s="12" customFormat="1" ht="12">
      <c r="B3453" s="250"/>
      <c r="C3453" s="251"/>
      <c r="D3453" s="252" t="s">
        <v>148</v>
      </c>
      <c r="E3453" s="253" t="s">
        <v>1</v>
      </c>
      <c r="F3453" s="254" t="s">
        <v>2830</v>
      </c>
      <c r="G3453" s="251"/>
      <c r="H3453" s="255">
        <v>-25.6</v>
      </c>
      <c r="I3453" s="256"/>
      <c r="J3453" s="251"/>
      <c r="K3453" s="251"/>
      <c r="L3453" s="257"/>
      <c r="M3453" s="258"/>
      <c r="N3453" s="259"/>
      <c r="O3453" s="259"/>
      <c r="P3453" s="259"/>
      <c r="Q3453" s="259"/>
      <c r="R3453" s="259"/>
      <c r="S3453" s="259"/>
      <c r="T3453" s="260"/>
      <c r="AT3453" s="261" t="s">
        <v>148</v>
      </c>
      <c r="AU3453" s="261" t="s">
        <v>83</v>
      </c>
      <c r="AV3453" s="12" t="s">
        <v>83</v>
      </c>
      <c r="AW3453" s="12" t="s">
        <v>30</v>
      </c>
      <c r="AX3453" s="12" t="s">
        <v>73</v>
      </c>
      <c r="AY3453" s="261" t="s">
        <v>139</v>
      </c>
    </row>
    <row r="3454" spans="2:51" s="12" customFormat="1" ht="12">
      <c r="B3454" s="250"/>
      <c r="C3454" s="251"/>
      <c r="D3454" s="252" t="s">
        <v>148</v>
      </c>
      <c r="E3454" s="253" t="s">
        <v>1</v>
      </c>
      <c r="F3454" s="254" t="s">
        <v>2831</v>
      </c>
      <c r="G3454" s="251"/>
      <c r="H3454" s="255">
        <v>-12.8</v>
      </c>
      <c r="I3454" s="256"/>
      <c r="J3454" s="251"/>
      <c r="K3454" s="251"/>
      <c r="L3454" s="257"/>
      <c r="M3454" s="258"/>
      <c r="N3454" s="259"/>
      <c r="O3454" s="259"/>
      <c r="P3454" s="259"/>
      <c r="Q3454" s="259"/>
      <c r="R3454" s="259"/>
      <c r="S3454" s="259"/>
      <c r="T3454" s="260"/>
      <c r="AT3454" s="261" t="s">
        <v>148</v>
      </c>
      <c r="AU3454" s="261" t="s">
        <v>83</v>
      </c>
      <c r="AV3454" s="12" t="s">
        <v>83</v>
      </c>
      <c r="AW3454" s="12" t="s">
        <v>30</v>
      </c>
      <c r="AX3454" s="12" t="s">
        <v>73</v>
      </c>
      <c r="AY3454" s="261" t="s">
        <v>139</v>
      </c>
    </row>
    <row r="3455" spans="2:51" s="12" customFormat="1" ht="12">
      <c r="B3455" s="250"/>
      <c r="C3455" s="251"/>
      <c r="D3455" s="252" t="s">
        <v>148</v>
      </c>
      <c r="E3455" s="253" t="s">
        <v>1</v>
      </c>
      <c r="F3455" s="254" t="s">
        <v>2832</v>
      </c>
      <c r="G3455" s="251"/>
      <c r="H3455" s="255">
        <v>39.552</v>
      </c>
      <c r="I3455" s="256"/>
      <c r="J3455" s="251"/>
      <c r="K3455" s="251"/>
      <c r="L3455" s="257"/>
      <c r="M3455" s="258"/>
      <c r="N3455" s="259"/>
      <c r="O3455" s="259"/>
      <c r="P3455" s="259"/>
      <c r="Q3455" s="259"/>
      <c r="R3455" s="259"/>
      <c r="S3455" s="259"/>
      <c r="T3455" s="260"/>
      <c r="AT3455" s="261" t="s">
        <v>148</v>
      </c>
      <c r="AU3455" s="261" t="s">
        <v>83</v>
      </c>
      <c r="AV3455" s="12" t="s">
        <v>83</v>
      </c>
      <c r="AW3455" s="12" t="s">
        <v>30</v>
      </c>
      <c r="AX3455" s="12" t="s">
        <v>73</v>
      </c>
      <c r="AY3455" s="261" t="s">
        <v>139</v>
      </c>
    </row>
    <row r="3456" spans="2:51" s="12" customFormat="1" ht="12">
      <c r="B3456" s="250"/>
      <c r="C3456" s="251"/>
      <c r="D3456" s="252" t="s">
        <v>148</v>
      </c>
      <c r="E3456" s="253" t="s">
        <v>1</v>
      </c>
      <c r="F3456" s="254" t="s">
        <v>2833</v>
      </c>
      <c r="G3456" s="251"/>
      <c r="H3456" s="255">
        <v>4.998</v>
      </c>
      <c r="I3456" s="256"/>
      <c r="J3456" s="251"/>
      <c r="K3456" s="251"/>
      <c r="L3456" s="257"/>
      <c r="M3456" s="258"/>
      <c r="N3456" s="259"/>
      <c r="O3456" s="259"/>
      <c r="P3456" s="259"/>
      <c r="Q3456" s="259"/>
      <c r="R3456" s="259"/>
      <c r="S3456" s="259"/>
      <c r="T3456" s="260"/>
      <c r="AT3456" s="261" t="s">
        <v>148</v>
      </c>
      <c r="AU3456" s="261" t="s">
        <v>83</v>
      </c>
      <c r="AV3456" s="12" t="s">
        <v>83</v>
      </c>
      <c r="AW3456" s="12" t="s">
        <v>30</v>
      </c>
      <c r="AX3456" s="12" t="s">
        <v>73</v>
      </c>
      <c r="AY3456" s="261" t="s">
        <v>139</v>
      </c>
    </row>
    <row r="3457" spans="2:51" s="12" customFormat="1" ht="12">
      <c r="B3457" s="250"/>
      <c r="C3457" s="251"/>
      <c r="D3457" s="252" t="s">
        <v>148</v>
      </c>
      <c r="E3457" s="253" t="s">
        <v>1</v>
      </c>
      <c r="F3457" s="254" t="s">
        <v>2834</v>
      </c>
      <c r="G3457" s="251"/>
      <c r="H3457" s="255">
        <v>8.278</v>
      </c>
      <c r="I3457" s="256"/>
      <c r="J3457" s="251"/>
      <c r="K3457" s="251"/>
      <c r="L3457" s="257"/>
      <c r="M3457" s="258"/>
      <c r="N3457" s="259"/>
      <c r="O3457" s="259"/>
      <c r="P3457" s="259"/>
      <c r="Q3457" s="259"/>
      <c r="R3457" s="259"/>
      <c r="S3457" s="259"/>
      <c r="T3457" s="260"/>
      <c r="AT3457" s="261" t="s">
        <v>148</v>
      </c>
      <c r="AU3457" s="261" t="s">
        <v>83</v>
      </c>
      <c r="AV3457" s="12" t="s">
        <v>83</v>
      </c>
      <c r="AW3457" s="12" t="s">
        <v>30</v>
      </c>
      <c r="AX3457" s="12" t="s">
        <v>73</v>
      </c>
      <c r="AY3457" s="261" t="s">
        <v>139</v>
      </c>
    </row>
    <row r="3458" spans="2:51" s="12" customFormat="1" ht="12">
      <c r="B3458" s="250"/>
      <c r="C3458" s="251"/>
      <c r="D3458" s="252" t="s">
        <v>148</v>
      </c>
      <c r="E3458" s="253" t="s">
        <v>1</v>
      </c>
      <c r="F3458" s="254" t="s">
        <v>2835</v>
      </c>
      <c r="G3458" s="251"/>
      <c r="H3458" s="255">
        <v>-27.048</v>
      </c>
      <c r="I3458" s="256"/>
      <c r="J3458" s="251"/>
      <c r="K3458" s="251"/>
      <c r="L3458" s="257"/>
      <c r="M3458" s="258"/>
      <c r="N3458" s="259"/>
      <c r="O3458" s="259"/>
      <c r="P3458" s="259"/>
      <c r="Q3458" s="259"/>
      <c r="R3458" s="259"/>
      <c r="S3458" s="259"/>
      <c r="T3458" s="260"/>
      <c r="AT3458" s="261" t="s">
        <v>148</v>
      </c>
      <c r="AU3458" s="261" t="s">
        <v>83</v>
      </c>
      <c r="AV3458" s="12" t="s">
        <v>83</v>
      </c>
      <c r="AW3458" s="12" t="s">
        <v>30</v>
      </c>
      <c r="AX3458" s="12" t="s">
        <v>73</v>
      </c>
      <c r="AY3458" s="261" t="s">
        <v>139</v>
      </c>
    </row>
    <row r="3459" spans="2:51" s="12" customFormat="1" ht="12">
      <c r="B3459" s="250"/>
      <c r="C3459" s="251"/>
      <c r="D3459" s="252" t="s">
        <v>148</v>
      </c>
      <c r="E3459" s="253" t="s">
        <v>1</v>
      </c>
      <c r="F3459" s="254" t="s">
        <v>2836</v>
      </c>
      <c r="G3459" s="251"/>
      <c r="H3459" s="255">
        <v>-8.278</v>
      </c>
      <c r="I3459" s="256"/>
      <c r="J3459" s="251"/>
      <c r="K3459" s="251"/>
      <c r="L3459" s="257"/>
      <c r="M3459" s="258"/>
      <c r="N3459" s="259"/>
      <c r="O3459" s="259"/>
      <c r="P3459" s="259"/>
      <c r="Q3459" s="259"/>
      <c r="R3459" s="259"/>
      <c r="S3459" s="259"/>
      <c r="T3459" s="260"/>
      <c r="AT3459" s="261" t="s">
        <v>148</v>
      </c>
      <c r="AU3459" s="261" t="s">
        <v>83</v>
      </c>
      <c r="AV3459" s="12" t="s">
        <v>83</v>
      </c>
      <c r="AW3459" s="12" t="s">
        <v>30</v>
      </c>
      <c r="AX3459" s="12" t="s">
        <v>73</v>
      </c>
      <c r="AY3459" s="261" t="s">
        <v>139</v>
      </c>
    </row>
    <row r="3460" spans="2:51" s="13" customFormat="1" ht="12">
      <c r="B3460" s="262"/>
      <c r="C3460" s="263"/>
      <c r="D3460" s="252" t="s">
        <v>148</v>
      </c>
      <c r="E3460" s="264" t="s">
        <v>1</v>
      </c>
      <c r="F3460" s="265" t="s">
        <v>150</v>
      </c>
      <c r="G3460" s="263"/>
      <c r="H3460" s="266">
        <v>308.782</v>
      </c>
      <c r="I3460" s="267"/>
      <c r="J3460" s="263"/>
      <c r="K3460" s="263"/>
      <c r="L3460" s="268"/>
      <c r="M3460" s="269"/>
      <c r="N3460" s="270"/>
      <c r="O3460" s="270"/>
      <c r="P3460" s="270"/>
      <c r="Q3460" s="270"/>
      <c r="R3460" s="270"/>
      <c r="S3460" s="270"/>
      <c r="T3460" s="271"/>
      <c r="AT3460" s="272" t="s">
        <v>148</v>
      </c>
      <c r="AU3460" s="272" t="s">
        <v>83</v>
      </c>
      <c r="AV3460" s="13" t="s">
        <v>146</v>
      </c>
      <c r="AW3460" s="13" t="s">
        <v>30</v>
      </c>
      <c r="AX3460" s="13" t="s">
        <v>81</v>
      </c>
      <c r="AY3460" s="272" t="s">
        <v>139</v>
      </c>
    </row>
    <row r="3461" spans="2:65" s="1" customFormat="1" ht="24" customHeight="1">
      <c r="B3461" s="38"/>
      <c r="C3461" s="237" t="s">
        <v>4756</v>
      </c>
      <c r="D3461" s="237" t="s">
        <v>141</v>
      </c>
      <c r="E3461" s="238" t="s">
        <v>4757</v>
      </c>
      <c r="F3461" s="239" t="s">
        <v>4758</v>
      </c>
      <c r="G3461" s="240" t="s">
        <v>171</v>
      </c>
      <c r="H3461" s="241">
        <v>45.145</v>
      </c>
      <c r="I3461" s="242"/>
      <c r="J3461" s="243">
        <f>ROUND(I3461*H3461,2)</f>
        <v>0</v>
      </c>
      <c r="K3461" s="239" t="s">
        <v>145</v>
      </c>
      <c r="L3461" s="43"/>
      <c r="M3461" s="244" t="s">
        <v>1</v>
      </c>
      <c r="N3461" s="245" t="s">
        <v>38</v>
      </c>
      <c r="O3461" s="86"/>
      <c r="P3461" s="246">
        <f>O3461*H3461</f>
        <v>0</v>
      </c>
      <c r="Q3461" s="246">
        <v>0.01147</v>
      </c>
      <c r="R3461" s="246">
        <f>Q3461*H3461</f>
        <v>0.51781315</v>
      </c>
      <c r="S3461" s="246">
        <v>0</v>
      </c>
      <c r="T3461" s="247">
        <f>S3461*H3461</f>
        <v>0</v>
      </c>
      <c r="AR3461" s="248" t="s">
        <v>230</v>
      </c>
      <c r="AT3461" s="248" t="s">
        <v>141</v>
      </c>
      <c r="AU3461" s="248" t="s">
        <v>83</v>
      </c>
      <c r="AY3461" s="17" t="s">
        <v>139</v>
      </c>
      <c r="BE3461" s="249">
        <f>IF(N3461="základní",J3461,0)</f>
        <v>0</v>
      </c>
      <c r="BF3461" s="249">
        <f>IF(N3461="snížená",J3461,0)</f>
        <v>0</v>
      </c>
      <c r="BG3461" s="249">
        <f>IF(N3461="zákl. přenesená",J3461,0)</f>
        <v>0</v>
      </c>
      <c r="BH3461" s="249">
        <f>IF(N3461="sníž. přenesená",J3461,0)</f>
        <v>0</v>
      </c>
      <c r="BI3461" s="249">
        <f>IF(N3461="nulová",J3461,0)</f>
        <v>0</v>
      </c>
      <c r="BJ3461" s="17" t="s">
        <v>81</v>
      </c>
      <c r="BK3461" s="249">
        <f>ROUND(I3461*H3461,2)</f>
        <v>0</v>
      </c>
      <c r="BL3461" s="17" t="s">
        <v>230</v>
      </c>
      <c r="BM3461" s="248" t="s">
        <v>4759</v>
      </c>
    </row>
    <row r="3462" spans="2:51" s="14" customFormat="1" ht="12">
      <c r="B3462" s="289"/>
      <c r="C3462" s="290"/>
      <c r="D3462" s="252" t="s">
        <v>148</v>
      </c>
      <c r="E3462" s="291" t="s">
        <v>1</v>
      </c>
      <c r="F3462" s="292" t="s">
        <v>2828</v>
      </c>
      <c r="G3462" s="290"/>
      <c r="H3462" s="291" t="s">
        <v>1</v>
      </c>
      <c r="I3462" s="293"/>
      <c r="J3462" s="290"/>
      <c r="K3462" s="290"/>
      <c r="L3462" s="294"/>
      <c r="M3462" s="295"/>
      <c r="N3462" s="296"/>
      <c r="O3462" s="296"/>
      <c r="P3462" s="296"/>
      <c r="Q3462" s="296"/>
      <c r="R3462" s="296"/>
      <c r="S3462" s="296"/>
      <c r="T3462" s="297"/>
      <c r="AT3462" s="298" t="s">
        <v>148</v>
      </c>
      <c r="AU3462" s="298" t="s">
        <v>83</v>
      </c>
      <c r="AV3462" s="14" t="s">
        <v>81</v>
      </c>
      <c r="AW3462" s="14" t="s">
        <v>30</v>
      </c>
      <c r="AX3462" s="14" t="s">
        <v>73</v>
      </c>
      <c r="AY3462" s="298" t="s">
        <v>139</v>
      </c>
    </row>
    <row r="3463" spans="2:51" s="12" customFormat="1" ht="12">
      <c r="B3463" s="250"/>
      <c r="C3463" s="251"/>
      <c r="D3463" s="252" t="s">
        <v>148</v>
      </c>
      <c r="E3463" s="253" t="s">
        <v>1</v>
      </c>
      <c r="F3463" s="254" t="s">
        <v>4760</v>
      </c>
      <c r="G3463" s="251"/>
      <c r="H3463" s="255">
        <v>17.745</v>
      </c>
      <c r="I3463" s="256"/>
      <c r="J3463" s="251"/>
      <c r="K3463" s="251"/>
      <c r="L3463" s="257"/>
      <c r="M3463" s="258"/>
      <c r="N3463" s="259"/>
      <c r="O3463" s="259"/>
      <c r="P3463" s="259"/>
      <c r="Q3463" s="259"/>
      <c r="R3463" s="259"/>
      <c r="S3463" s="259"/>
      <c r="T3463" s="260"/>
      <c r="AT3463" s="261" t="s">
        <v>148</v>
      </c>
      <c r="AU3463" s="261" t="s">
        <v>83</v>
      </c>
      <c r="AV3463" s="12" t="s">
        <v>83</v>
      </c>
      <c r="AW3463" s="12" t="s">
        <v>30</v>
      </c>
      <c r="AX3463" s="12" t="s">
        <v>73</v>
      </c>
      <c r="AY3463" s="261" t="s">
        <v>139</v>
      </c>
    </row>
    <row r="3464" spans="2:51" s="12" customFormat="1" ht="12">
      <c r="B3464" s="250"/>
      <c r="C3464" s="251"/>
      <c r="D3464" s="252" t="s">
        <v>148</v>
      </c>
      <c r="E3464" s="253" t="s">
        <v>1</v>
      </c>
      <c r="F3464" s="254" t="s">
        <v>4761</v>
      </c>
      <c r="G3464" s="251"/>
      <c r="H3464" s="255">
        <v>27.4</v>
      </c>
      <c r="I3464" s="256"/>
      <c r="J3464" s="251"/>
      <c r="K3464" s="251"/>
      <c r="L3464" s="257"/>
      <c r="M3464" s="258"/>
      <c r="N3464" s="259"/>
      <c r="O3464" s="259"/>
      <c r="P3464" s="259"/>
      <c r="Q3464" s="259"/>
      <c r="R3464" s="259"/>
      <c r="S3464" s="259"/>
      <c r="T3464" s="260"/>
      <c r="AT3464" s="261" t="s">
        <v>148</v>
      </c>
      <c r="AU3464" s="261" t="s">
        <v>83</v>
      </c>
      <c r="AV3464" s="12" t="s">
        <v>83</v>
      </c>
      <c r="AW3464" s="12" t="s">
        <v>30</v>
      </c>
      <c r="AX3464" s="12" t="s">
        <v>73</v>
      </c>
      <c r="AY3464" s="261" t="s">
        <v>139</v>
      </c>
    </row>
    <row r="3465" spans="2:51" s="13" customFormat="1" ht="12">
      <c r="B3465" s="262"/>
      <c r="C3465" s="263"/>
      <c r="D3465" s="252" t="s">
        <v>148</v>
      </c>
      <c r="E3465" s="264" t="s">
        <v>1</v>
      </c>
      <c r="F3465" s="265" t="s">
        <v>150</v>
      </c>
      <c r="G3465" s="263"/>
      <c r="H3465" s="266">
        <v>45.144999999999996</v>
      </c>
      <c r="I3465" s="267"/>
      <c r="J3465" s="263"/>
      <c r="K3465" s="263"/>
      <c r="L3465" s="268"/>
      <c r="M3465" s="269"/>
      <c r="N3465" s="270"/>
      <c r="O3465" s="270"/>
      <c r="P3465" s="270"/>
      <c r="Q3465" s="270"/>
      <c r="R3465" s="270"/>
      <c r="S3465" s="270"/>
      <c r="T3465" s="271"/>
      <c r="AT3465" s="272" t="s">
        <v>148</v>
      </c>
      <c r="AU3465" s="272" t="s">
        <v>83</v>
      </c>
      <c r="AV3465" s="13" t="s">
        <v>146</v>
      </c>
      <c r="AW3465" s="13" t="s">
        <v>30</v>
      </c>
      <c r="AX3465" s="13" t="s">
        <v>81</v>
      </c>
      <c r="AY3465" s="272" t="s">
        <v>139</v>
      </c>
    </row>
    <row r="3466" spans="2:65" s="1" customFormat="1" ht="16.5" customHeight="1">
      <c r="B3466" s="38"/>
      <c r="C3466" s="237" t="s">
        <v>4762</v>
      </c>
      <c r="D3466" s="237" t="s">
        <v>141</v>
      </c>
      <c r="E3466" s="238" t="s">
        <v>4763</v>
      </c>
      <c r="F3466" s="239" t="s">
        <v>4764</v>
      </c>
      <c r="G3466" s="240" t="s">
        <v>177</v>
      </c>
      <c r="H3466" s="241">
        <v>401.417</v>
      </c>
      <c r="I3466" s="242"/>
      <c r="J3466" s="243">
        <f>ROUND(I3466*H3466,2)</f>
        <v>0</v>
      </c>
      <c r="K3466" s="239" t="s">
        <v>1</v>
      </c>
      <c r="L3466" s="43"/>
      <c r="M3466" s="244" t="s">
        <v>1</v>
      </c>
      <c r="N3466" s="245" t="s">
        <v>38</v>
      </c>
      <c r="O3466" s="86"/>
      <c r="P3466" s="246">
        <f>O3466*H3466</f>
        <v>0</v>
      </c>
      <c r="Q3466" s="246">
        <v>0</v>
      </c>
      <c r="R3466" s="246">
        <f>Q3466*H3466</f>
        <v>0</v>
      </c>
      <c r="S3466" s="246">
        <v>0</v>
      </c>
      <c r="T3466" s="247">
        <f>S3466*H3466</f>
        <v>0</v>
      </c>
      <c r="AR3466" s="248" t="s">
        <v>230</v>
      </c>
      <c r="AT3466" s="248" t="s">
        <v>141</v>
      </c>
      <c r="AU3466" s="248" t="s">
        <v>83</v>
      </c>
      <c r="AY3466" s="17" t="s">
        <v>139</v>
      </c>
      <c r="BE3466" s="249">
        <f>IF(N3466="základní",J3466,0)</f>
        <v>0</v>
      </c>
      <c r="BF3466" s="249">
        <f>IF(N3466="snížená",J3466,0)</f>
        <v>0</v>
      </c>
      <c r="BG3466" s="249">
        <f>IF(N3466="zákl. přenesená",J3466,0)</f>
        <v>0</v>
      </c>
      <c r="BH3466" s="249">
        <f>IF(N3466="sníž. přenesená",J3466,0)</f>
        <v>0</v>
      </c>
      <c r="BI3466" s="249">
        <f>IF(N3466="nulová",J3466,0)</f>
        <v>0</v>
      </c>
      <c r="BJ3466" s="17" t="s">
        <v>81</v>
      </c>
      <c r="BK3466" s="249">
        <f>ROUND(I3466*H3466,2)</f>
        <v>0</v>
      </c>
      <c r="BL3466" s="17" t="s">
        <v>230</v>
      </c>
      <c r="BM3466" s="248" t="s">
        <v>4765</v>
      </c>
    </row>
    <row r="3467" spans="2:51" s="12" customFormat="1" ht="12">
      <c r="B3467" s="250"/>
      <c r="C3467" s="251"/>
      <c r="D3467" s="252" t="s">
        <v>148</v>
      </c>
      <c r="E3467" s="253" t="s">
        <v>1</v>
      </c>
      <c r="F3467" s="254" t="s">
        <v>4766</v>
      </c>
      <c r="G3467" s="251"/>
      <c r="H3467" s="255">
        <v>401.417</v>
      </c>
      <c r="I3467" s="256"/>
      <c r="J3467" s="251"/>
      <c r="K3467" s="251"/>
      <c r="L3467" s="257"/>
      <c r="M3467" s="258"/>
      <c r="N3467" s="259"/>
      <c r="O3467" s="259"/>
      <c r="P3467" s="259"/>
      <c r="Q3467" s="259"/>
      <c r="R3467" s="259"/>
      <c r="S3467" s="259"/>
      <c r="T3467" s="260"/>
      <c r="AT3467" s="261" t="s">
        <v>148</v>
      </c>
      <c r="AU3467" s="261" t="s">
        <v>83</v>
      </c>
      <c r="AV3467" s="12" t="s">
        <v>83</v>
      </c>
      <c r="AW3467" s="12" t="s">
        <v>30</v>
      </c>
      <c r="AX3467" s="12" t="s">
        <v>73</v>
      </c>
      <c r="AY3467" s="261" t="s">
        <v>139</v>
      </c>
    </row>
    <row r="3468" spans="2:51" s="13" customFormat="1" ht="12">
      <c r="B3468" s="262"/>
      <c r="C3468" s="263"/>
      <c r="D3468" s="252" t="s">
        <v>148</v>
      </c>
      <c r="E3468" s="264" t="s">
        <v>1</v>
      </c>
      <c r="F3468" s="265" t="s">
        <v>150</v>
      </c>
      <c r="G3468" s="263"/>
      <c r="H3468" s="266">
        <v>401.417</v>
      </c>
      <c r="I3468" s="267"/>
      <c r="J3468" s="263"/>
      <c r="K3468" s="263"/>
      <c r="L3468" s="268"/>
      <c r="M3468" s="269"/>
      <c r="N3468" s="270"/>
      <c r="O3468" s="270"/>
      <c r="P3468" s="270"/>
      <c r="Q3468" s="270"/>
      <c r="R3468" s="270"/>
      <c r="S3468" s="270"/>
      <c r="T3468" s="271"/>
      <c r="AT3468" s="272" t="s">
        <v>148</v>
      </c>
      <c r="AU3468" s="272" t="s">
        <v>83</v>
      </c>
      <c r="AV3468" s="13" t="s">
        <v>146</v>
      </c>
      <c r="AW3468" s="13" t="s">
        <v>30</v>
      </c>
      <c r="AX3468" s="13" t="s">
        <v>81</v>
      </c>
      <c r="AY3468" s="272" t="s">
        <v>139</v>
      </c>
    </row>
    <row r="3469" spans="2:65" s="1" customFormat="1" ht="16.5" customHeight="1">
      <c r="B3469" s="38"/>
      <c r="C3469" s="237" t="s">
        <v>4767</v>
      </c>
      <c r="D3469" s="237" t="s">
        <v>141</v>
      </c>
      <c r="E3469" s="238" t="s">
        <v>4768</v>
      </c>
      <c r="F3469" s="239" t="s">
        <v>4769</v>
      </c>
      <c r="G3469" s="240" t="s">
        <v>177</v>
      </c>
      <c r="H3469" s="241">
        <v>2</v>
      </c>
      <c r="I3469" s="242"/>
      <c r="J3469" s="243">
        <f>ROUND(I3469*H3469,2)</f>
        <v>0</v>
      </c>
      <c r="K3469" s="239" t="s">
        <v>1</v>
      </c>
      <c r="L3469" s="43"/>
      <c r="M3469" s="244" t="s">
        <v>1</v>
      </c>
      <c r="N3469" s="245" t="s">
        <v>38</v>
      </c>
      <c r="O3469" s="86"/>
      <c r="P3469" s="246">
        <f>O3469*H3469</f>
        <v>0</v>
      </c>
      <c r="Q3469" s="246">
        <v>0.00755</v>
      </c>
      <c r="R3469" s="246">
        <f>Q3469*H3469</f>
        <v>0.0151</v>
      </c>
      <c r="S3469" s="246">
        <v>0</v>
      </c>
      <c r="T3469" s="247">
        <f>S3469*H3469</f>
        <v>0</v>
      </c>
      <c r="AR3469" s="248" t="s">
        <v>230</v>
      </c>
      <c r="AT3469" s="248" t="s">
        <v>141</v>
      </c>
      <c r="AU3469" s="248" t="s">
        <v>83</v>
      </c>
      <c r="AY3469" s="17" t="s">
        <v>139</v>
      </c>
      <c r="BE3469" s="249">
        <f>IF(N3469="základní",J3469,0)</f>
        <v>0</v>
      </c>
      <c r="BF3469" s="249">
        <f>IF(N3469="snížená",J3469,0)</f>
        <v>0</v>
      </c>
      <c r="BG3469" s="249">
        <f>IF(N3469="zákl. přenesená",J3469,0)</f>
        <v>0</v>
      </c>
      <c r="BH3469" s="249">
        <f>IF(N3469="sníž. přenesená",J3469,0)</f>
        <v>0</v>
      </c>
      <c r="BI3469" s="249">
        <f>IF(N3469="nulová",J3469,0)</f>
        <v>0</v>
      </c>
      <c r="BJ3469" s="17" t="s">
        <v>81</v>
      </c>
      <c r="BK3469" s="249">
        <f>ROUND(I3469*H3469,2)</f>
        <v>0</v>
      </c>
      <c r="BL3469" s="17" t="s">
        <v>230</v>
      </c>
      <c r="BM3469" s="248" t="s">
        <v>4770</v>
      </c>
    </row>
    <row r="3470" spans="2:65" s="1" customFormat="1" ht="24" customHeight="1">
      <c r="B3470" s="38"/>
      <c r="C3470" s="237" t="s">
        <v>4771</v>
      </c>
      <c r="D3470" s="237" t="s">
        <v>141</v>
      </c>
      <c r="E3470" s="238" t="s">
        <v>4772</v>
      </c>
      <c r="F3470" s="239" t="s">
        <v>4773</v>
      </c>
      <c r="G3470" s="240" t="s">
        <v>171</v>
      </c>
      <c r="H3470" s="241">
        <v>48.21</v>
      </c>
      <c r="I3470" s="242"/>
      <c r="J3470" s="243">
        <f>ROUND(I3470*H3470,2)</f>
        <v>0</v>
      </c>
      <c r="K3470" s="239" t="s">
        <v>1</v>
      </c>
      <c r="L3470" s="43"/>
      <c r="M3470" s="244" t="s">
        <v>1</v>
      </c>
      <c r="N3470" s="245" t="s">
        <v>38</v>
      </c>
      <c r="O3470" s="86"/>
      <c r="P3470" s="246">
        <f>O3470*H3470</f>
        <v>0</v>
      </c>
      <c r="Q3470" s="246">
        <v>8E-05</v>
      </c>
      <c r="R3470" s="246">
        <f>Q3470*H3470</f>
        <v>0.0038568000000000005</v>
      </c>
      <c r="S3470" s="246">
        <v>0</v>
      </c>
      <c r="T3470" s="247">
        <f>S3470*H3470</f>
        <v>0</v>
      </c>
      <c r="AR3470" s="248" t="s">
        <v>230</v>
      </c>
      <c r="AT3470" s="248" t="s">
        <v>141</v>
      </c>
      <c r="AU3470" s="248" t="s">
        <v>83</v>
      </c>
      <c r="AY3470" s="17" t="s">
        <v>139</v>
      </c>
      <c r="BE3470" s="249">
        <f>IF(N3470="základní",J3470,0)</f>
        <v>0</v>
      </c>
      <c r="BF3470" s="249">
        <f>IF(N3470="snížená",J3470,0)</f>
        <v>0</v>
      </c>
      <c r="BG3470" s="249">
        <f>IF(N3470="zákl. přenesená",J3470,0)</f>
        <v>0</v>
      </c>
      <c r="BH3470" s="249">
        <f>IF(N3470="sníž. přenesená",J3470,0)</f>
        <v>0</v>
      </c>
      <c r="BI3470" s="249">
        <f>IF(N3470="nulová",J3470,0)</f>
        <v>0</v>
      </c>
      <c r="BJ3470" s="17" t="s">
        <v>81</v>
      </c>
      <c r="BK3470" s="249">
        <f>ROUND(I3470*H3470,2)</f>
        <v>0</v>
      </c>
      <c r="BL3470" s="17" t="s">
        <v>230</v>
      </c>
      <c r="BM3470" s="248" t="s">
        <v>4774</v>
      </c>
    </row>
    <row r="3471" spans="2:51" s="12" customFormat="1" ht="12">
      <c r="B3471" s="250"/>
      <c r="C3471" s="251"/>
      <c r="D3471" s="252" t="s">
        <v>148</v>
      </c>
      <c r="E3471" s="253" t="s">
        <v>1</v>
      </c>
      <c r="F3471" s="254" t="s">
        <v>4775</v>
      </c>
      <c r="G3471" s="251"/>
      <c r="H3471" s="255">
        <v>14.205</v>
      </c>
      <c r="I3471" s="256"/>
      <c r="J3471" s="251"/>
      <c r="K3471" s="251"/>
      <c r="L3471" s="257"/>
      <c r="M3471" s="258"/>
      <c r="N3471" s="259"/>
      <c r="O3471" s="259"/>
      <c r="P3471" s="259"/>
      <c r="Q3471" s="259"/>
      <c r="R3471" s="259"/>
      <c r="S3471" s="259"/>
      <c r="T3471" s="260"/>
      <c r="AT3471" s="261" t="s">
        <v>148</v>
      </c>
      <c r="AU3471" s="261" t="s">
        <v>83</v>
      </c>
      <c r="AV3471" s="12" t="s">
        <v>83</v>
      </c>
      <c r="AW3471" s="12" t="s">
        <v>30</v>
      </c>
      <c r="AX3471" s="12" t="s">
        <v>73</v>
      </c>
      <c r="AY3471" s="261" t="s">
        <v>139</v>
      </c>
    </row>
    <row r="3472" spans="2:51" s="12" customFormat="1" ht="12">
      <c r="B3472" s="250"/>
      <c r="C3472" s="251"/>
      <c r="D3472" s="252" t="s">
        <v>148</v>
      </c>
      <c r="E3472" s="253" t="s">
        <v>1</v>
      </c>
      <c r="F3472" s="254" t="s">
        <v>4776</v>
      </c>
      <c r="G3472" s="251"/>
      <c r="H3472" s="255">
        <v>20.605</v>
      </c>
      <c r="I3472" s="256"/>
      <c r="J3472" s="251"/>
      <c r="K3472" s="251"/>
      <c r="L3472" s="257"/>
      <c r="M3472" s="258"/>
      <c r="N3472" s="259"/>
      <c r="O3472" s="259"/>
      <c r="P3472" s="259"/>
      <c r="Q3472" s="259"/>
      <c r="R3472" s="259"/>
      <c r="S3472" s="259"/>
      <c r="T3472" s="260"/>
      <c r="AT3472" s="261" t="s">
        <v>148</v>
      </c>
      <c r="AU3472" s="261" t="s">
        <v>83</v>
      </c>
      <c r="AV3472" s="12" t="s">
        <v>83</v>
      </c>
      <c r="AW3472" s="12" t="s">
        <v>30</v>
      </c>
      <c r="AX3472" s="12" t="s">
        <v>73</v>
      </c>
      <c r="AY3472" s="261" t="s">
        <v>139</v>
      </c>
    </row>
    <row r="3473" spans="2:51" s="12" customFormat="1" ht="12">
      <c r="B3473" s="250"/>
      <c r="C3473" s="251"/>
      <c r="D3473" s="252" t="s">
        <v>148</v>
      </c>
      <c r="E3473" s="253" t="s">
        <v>1</v>
      </c>
      <c r="F3473" s="254" t="s">
        <v>4777</v>
      </c>
      <c r="G3473" s="251"/>
      <c r="H3473" s="255">
        <v>13.4</v>
      </c>
      <c r="I3473" s="256"/>
      <c r="J3473" s="251"/>
      <c r="K3473" s="251"/>
      <c r="L3473" s="257"/>
      <c r="M3473" s="258"/>
      <c r="N3473" s="259"/>
      <c r="O3473" s="259"/>
      <c r="P3473" s="259"/>
      <c r="Q3473" s="259"/>
      <c r="R3473" s="259"/>
      <c r="S3473" s="259"/>
      <c r="T3473" s="260"/>
      <c r="AT3473" s="261" t="s">
        <v>148</v>
      </c>
      <c r="AU3473" s="261" t="s">
        <v>83</v>
      </c>
      <c r="AV3473" s="12" t="s">
        <v>83</v>
      </c>
      <c r="AW3473" s="12" t="s">
        <v>30</v>
      </c>
      <c r="AX3473" s="12" t="s">
        <v>73</v>
      </c>
      <c r="AY3473" s="261" t="s">
        <v>139</v>
      </c>
    </row>
    <row r="3474" spans="2:51" s="13" customFormat="1" ht="12">
      <c r="B3474" s="262"/>
      <c r="C3474" s="263"/>
      <c r="D3474" s="252" t="s">
        <v>148</v>
      </c>
      <c r="E3474" s="264" t="s">
        <v>1</v>
      </c>
      <c r="F3474" s="265" t="s">
        <v>150</v>
      </c>
      <c r="G3474" s="263"/>
      <c r="H3474" s="266">
        <v>48.21</v>
      </c>
      <c r="I3474" s="267"/>
      <c r="J3474" s="263"/>
      <c r="K3474" s="263"/>
      <c r="L3474" s="268"/>
      <c r="M3474" s="269"/>
      <c r="N3474" s="270"/>
      <c r="O3474" s="270"/>
      <c r="P3474" s="270"/>
      <c r="Q3474" s="270"/>
      <c r="R3474" s="270"/>
      <c r="S3474" s="270"/>
      <c r="T3474" s="271"/>
      <c r="AT3474" s="272" t="s">
        <v>148</v>
      </c>
      <c r="AU3474" s="272" t="s">
        <v>83</v>
      </c>
      <c r="AV3474" s="13" t="s">
        <v>146</v>
      </c>
      <c r="AW3474" s="13" t="s">
        <v>30</v>
      </c>
      <c r="AX3474" s="13" t="s">
        <v>81</v>
      </c>
      <c r="AY3474" s="272" t="s">
        <v>139</v>
      </c>
    </row>
    <row r="3475" spans="2:65" s="1" customFormat="1" ht="24" customHeight="1">
      <c r="B3475" s="38"/>
      <c r="C3475" s="237" t="s">
        <v>4778</v>
      </c>
      <c r="D3475" s="237" t="s">
        <v>141</v>
      </c>
      <c r="E3475" s="238" t="s">
        <v>4779</v>
      </c>
      <c r="F3475" s="239" t="s">
        <v>4780</v>
      </c>
      <c r="G3475" s="240" t="s">
        <v>171</v>
      </c>
      <c r="H3475" s="241">
        <v>92.6</v>
      </c>
      <c r="I3475" s="242"/>
      <c r="J3475" s="243">
        <f>ROUND(I3475*H3475,2)</f>
        <v>0</v>
      </c>
      <c r="K3475" s="239" t="s">
        <v>1</v>
      </c>
      <c r="L3475" s="43"/>
      <c r="M3475" s="244" t="s">
        <v>1</v>
      </c>
      <c r="N3475" s="245" t="s">
        <v>38</v>
      </c>
      <c r="O3475" s="86"/>
      <c r="P3475" s="246">
        <f>O3475*H3475</f>
        <v>0</v>
      </c>
      <c r="Q3475" s="246">
        <v>1E-05</v>
      </c>
      <c r="R3475" s="246">
        <f>Q3475*H3475</f>
        <v>0.0009260000000000001</v>
      </c>
      <c r="S3475" s="246">
        <v>0</v>
      </c>
      <c r="T3475" s="247">
        <f>S3475*H3475</f>
        <v>0</v>
      </c>
      <c r="AR3475" s="248" t="s">
        <v>230</v>
      </c>
      <c r="AT3475" s="248" t="s">
        <v>141</v>
      </c>
      <c r="AU3475" s="248" t="s">
        <v>83</v>
      </c>
      <c r="AY3475" s="17" t="s">
        <v>139</v>
      </c>
      <c r="BE3475" s="249">
        <f>IF(N3475="základní",J3475,0)</f>
        <v>0</v>
      </c>
      <c r="BF3475" s="249">
        <f>IF(N3475="snížená",J3475,0)</f>
        <v>0</v>
      </c>
      <c r="BG3475" s="249">
        <f>IF(N3475="zákl. přenesená",J3475,0)</f>
        <v>0</v>
      </c>
      <c r="BH3475" s="249">
        <f>IF(N3475="sníž. přenesená",J3475,0)</f>
        <v>0</v>
      </c>
      <c r="BI3475" s="249">
        <f>IF(N3475="nulová",J3475,0)</f>
        <v>0</v>
      </c>
      <c r="BJ3475" s="17" t="s">
        <v>81</v>
      </c>
      <c r="BK3475" s="249">
        <f>ROUND(I3475*H3475,2)</f>
        <v>0</v>
      </c>
      <c r="BL3475" s="17" t="s">
        <v>230</v>
      </c>
      <c r="BM3475" s="248" t="s">
        <v>4781</v>
      </c>
    </row>
    <row r="3476" spans="2:51" s="12" customFormat="1" ht="12">
      <c r="B3476" s="250"/>
      <c r="C3476" s="251"/>
      <c r="D3476" s="252" t="s">
        <v>148</v>
      </c>
      <c r="E3476" s="253" t="s">
        <v>1</v>
      </c>
      <c r="F3476" s="254" t="s">
        <v>4782</v>
      </c>
      <c r="G3476" s="251"/>
      <c r="H3476" s="255">
        <v>20.6</v>
      </c>
      <c r="I3476" s="256"/>
      <c r="J3476" s="251"/>
      <c r="K3476" s="251"/>
      <c r="L3476" s="257"/>
      <c r="M3476" s="258"/>
      <c r="N3476" s="259"/>
      <c r="O3476" s="259"/>
      <c r="P3476" s="259"/>
      <c r="Q3476" s="259"/>
      <c r="R3476" s="259"/>
      <c r="S3476" s="259"/>
      <c r="T3476" s="260"/>
      <c r="AT3476" s="261" t="s">
        <v>148</v>
      </c>
      <c r="AU3476" s="261" t="s">
        <v>83</v>
      </c>
      <c r="AV3476" s="12" t="s">
        <v>83</v>
      </c>
      <c r="AW3476" s="12" t="s">
        <v>30</v>
      </c>
      <c r="AX3476" s="12" t="s">
        <v>73</v>
      </c>
      <c r="AY3476" s="261" t="s">
        <v>139</v>
      </c>
    </row>
    <row r="3477" spans="2:51" s="12" customFormat="1" ht="12">
      <c r="B3477" s="250"/>
      <c r="C3477" s="251"/>
      <c r="D3477" s="252" t="s">
        <v>148</v>
      </c>
      <c r="E3477" s="253" t="s">
        <v>1</v>
      </c>
      <c r="F3477" s="254" t="s">
        <v>4783</v>
      </c>
      <c r="G3477" s="251"/>
      <c r="H3477" s="255">
        <v>10</v>
      </c>
      <c r="I3477" s="256"/>
      <c r="J3477" s="251"/>
      <c r="K3477" s="251"/>
      <c r="L3477" s="257"/>
      <c r="M3477" s="258"/>
      <c r="N3477" s="259"/>
      <c r="O3477" s="259"/>
      <c r="P3477" s="259"/>
      <c r="Q3477" s="259"/>
      <c r="R3477" s="259"/>
      <c r="S3477" s="259"/>
      <c r="T3477" s="260"/>
      <c r="AT3477" s="261" t="s">
        <v>148</v>
      </c>
      <c r="AU3477" s="261" t="s">
        <v>83</v>
      </c>
      <c r="AV3477" s="12" t="s">
        <v>83</v>
      </c>
      <c r="AW3477" s="12" t="s">
        <v>30</v>
      </c>
      <c r="AX3477" s="12" t="s">
        <v>73</v>
      </c>
      <c r="AY3477" s="261" t="s">
        <v>139</v>
      </c>
    </row>
    <row r="3478" spans="2:51" s="12" customFormat="1" ht="12">
      <c r="B3478" s="250"/>
      <c r="C3478" s="251"/>
      <c r="D3478" s="252" t="s">
        <v>148</v>
      </c>
      <c r="E3478" s="253" t="s">
        <v>1</v>
      </c>
      <c r="F3478" s="254" t="s">
        <v>4784</v>
      </c>
      <c r="G3478" s="251"/>
      <c r="H3478" s="255">
        <v>44.8</v>
      </c>
      <c r="I3478" s="256"/>
      <c r="J3478" s="251"/>
      <c r="K3478" s="251"/>
      <c r="L3478" s="257"/>
      <c r="M3478" s="258"/>
      <c r="N3478" s="259"/>
      <c r="O3478" s="259"/>
      <c r="P3478" s="259"/>
      <c r="Q3478" s="259"/>
      <c r="R3478" s="259"/>
      <c r="S3478" s="259"/>
      <c r="T3478" s="260"/>
      <c r="AT3478" s="261" t="s">
        <v>148</v>
      </c>
      <c r="AU3478" s="261" t="s">
        <v>83</v>
      </c>
      <c r="AV3478" s="12" t="s">
        <v>83</v>
      </c>
      <c r="AW3478" s="12" t="s">
        <v>30</v>
      </c>
      <c r="AX3478" s="12" t="s">
        <v>73</v>
      </c>
      <c r="AY3478" s="261" t="s">
        <v>139</v>
      </c>
    </row>
    <row r="3479" spans="2:51" s="12" customFormat="1" ht="12">
      <c r="B3479" s="250"/>
      <c r="C3479" s="251"/>
      <c r="D3479" s="252" t="s">
        <v>148</v>
      </c>
      <c r="E3479" s="253" t="s">
        <v>1</v>
      </c>
      <c r="F3479" s="254" t="s">
        <v>4785</v>
      </c>
      <c r="G3479" s="251"/>
      <c r="H3479" s="255">
        <v>4.4</v>
      </c>
      <c r="I3479" s="256"/>
      <c r="J3479" s="251"/>
      <c r="K3479" s="251"/>
      <c r="L3479" s="257"/>
      <c r="M3479" s="258"/>
      <c r="N3479" s="259"/>
      <c r="O3479" s="259"/>
      <c r="P3479" s="259"/>
      <c r="Q3479" s="259"/>
      <c r="R3479" s="259"/>
      <c r="S3479" s="259"/>
      <c r="T3479" s="260"/>
      <c r="AT3479" s="261" t="s">
        <v>148</v>
      </c>
      <c r="AU3479" s="261" t="s">
        <v>83</v>
      </c>
      <c r="AV3479" s="12" t="s">
        <v>83</v>
      </c>
      <c r="AW3479" s="12" t="s">
        <v>30</v>
      </c>
      <c r="AX3479" s="12" t="s">
        <v>73</v>
      </c>
      <c r="AY3479" s="261" t="s">
        <v>139</v>
      </c>
    </row>
    <row r="3480" spans="2:51" s="12" customFormat="1" ht="12">
      <c r="B3480" s="250"/>
      <c r="C3480" s="251"/>
      <c r="D3480" s="252" t="s">
        <v>148</v>
      </c>
      <c r="E3480" s="253" t="s">
        <v>1</v>
      </c>
      <c r="F3480" s="254" t="s">
        <v>4786</v>
      </c>
      <c r="G3480" s="251"/>
      <c r="H3480" s="255">
        <v>12.8</v>
      </c>
      <c r="I3480" s="256"/>
      <c r="J3480" s="251"/>
      <c r="K3480" s="251"/>
      <c r="L3480" s="257"/>
      <c r="M3480" s="258"/>
      <c r="N3480" s="259"/>
      <c r="O3480" s="259"/>
      <c r="P3480" s="259"/>
      <c r="Q3480" s="259"/>
      <c r="R3480" s="259"/>
      <c r="S3480" s="259"/>
      <c r="T3480" s="260"/>
      <c r="AT3480" s="261" t="s">
        <v>148</v>
      </c>
      <c r="AU3480" s="261" t="s">
        <v>83</v>
      </c>
      <c r="AV3480" s="12" t="s">
        <v>83</v>
      </c>
      <c r="AW3480" s="12" t="s">
        <v>30</v>
      </c>
      <c r="AX3480" s="12" t="s">
        <v>73</v>
      </c>
      <c r="AY3480" s="261" t="s">
        <v>139</v>
      </c>
    </row>
    <row r="3481" spans="2:51" s="13" customFormat="1" ht="12">
      <c r="B3481" s="262"/>
      <c r="C3481" s="263"/>
      <c r="D3481" s="252" t="s">
        <v>148</v>
      </c>
      <c r="E3481" s="264" t="s">
        <v>1</v>
      </c>
      <c r="F3481" s="265" t="s">
        <v>150</v>
      </c>
      <c r="G3481" s="263"/>
      <c r="H3481" s="266">
        <v>92.60000000000001</v>
      </c>
      <c r="I3481" s="267"/>
      <c r="J3481" s="263"/>
      <c r="K3481" s="263"/>
      <c r="L3481" s="268"/>
      <c r="M3481" s="269"/>
      <c r="N3481" s="270"/>
      <c r="O3481" s="270"/>
      <c r="P3481" s="270"/>
      <c r="Q3481" s="270"/>
      <c r="R3481" s="270"/>
      <c r="S3481" s="270"/>
      <c r="T3481" s="271"/>
      <c r="AT3481" s="272" t="s">
        <v>148</v>
      </c>
      <c r="AU3481" s="272" t="s">
        <v>83</v>
      </c>
      <c r="AV3481" s="13" t="s">
        <v>146</v>
      </c>
      <c r="AW3481" s="13" t="s">
        <v>30</v>
      </c>
      <c r="AX3481" s="13" t="s">
        <v>81</v>
      </c>
      <c r="AY3481" s="272" t="s">
        <v>139</v>
      </c>
    </row>
    <row r="3482" spans="2:65" s="1" customFormat="1" ht="24" customHeight="1">
      <c r="B3482" s="38"/>
      <c r="C3482" s="237" t="s">
        <v>2615</v>
      </c>
      <c r="D3482" s="237" t="s">
        <v>141</v>
      </c>
      <c r="E3482" s="238" t="s">
        <v>4787</v>
      </c>
      <c r="F3482" s="239" t="s">
        <v>4788</v>
      </c>
      <c r="G3482" s="240" t="s">
        <v>292</v>
      </c>
      <c r="H3482" s="283"/>
      <c r="I3482" s="242"/>
      <c r="J3482" s="243">
        <f>ROUND(I3482*H3482,2)</f>
        <v>0</v>
      </c>
      <c r="K3482" s="239" t="s">
        <v>145</v>
      </c>
      <c r="L3482" s="43"/>
      <c r="M3482" s="244" t="s">
        <v>1</v>
      </c>
      <c r="N3482" s="245" t="s">
        <v>38</v>
      </c>
      <c r="O3482" s="86"/>
      <c r="P3482" s="246">
        <f>O3482*H3482</f>
        <v>0</v>
      </c>
      <c r="Q3482" s="246">
        <v>0</v>
      </c>
      <c r="R3482" s="246">
        <f>Q3482*H3482</f>
        <v>0</v>
      </c>
      <c r="S3482" s="246">
        <v>0</v>
      </c>
      <c r="T3482" s="247">
        <f>S3482*H3482</f>
        <v>0</v>
      </c>
      <c r="AR3482" s="248" t="s">
        <v>230</v>
      </c>
      <c r="AT3482" s="248" t="s">
        <v>141</v>
      </c>
      <c r="AU3482" s="248" t="s">
        <v>83</v>
      </c>
      <c r="AY3482" s="17" t="s">
        <v>139</v>
      </c>
      <c r="BE3482" s="249">
        <f>IF(N3482="základní",J3482,0)</f>
        <v>0</v>
      </c>
      <c r="BF3482" s="249">
        <f>IF(N3482="snížená",J3482,0)</f>
        <v>0</v>
      </c>
      <c r="BG3482" s="249">
        <f>IF(N3482="zákl. přenesená",J3482,0)</f>
        <v>0</v>
      </c>
      <c r="BH3482" s="249">
        <f>IF(N3482="sníž. přenesená",J3482,0)</f>
        <v>0</v>
      </c>
      <c r="BI3482" s="249">
        <f>IF(N3482="nulová",J3482,0)</f>
        <v>0</v>
      </c>
      <c r="BJ3482" s="17" t="s">
        <v>81</v>
      </c>
      <c r="BK3482" s="249">
        <f>ROUND(I3482*H3482,2)</f>
        <v>0</v>
      </c>
      <c r="BL3482" s="17" t="s">
        <v>230</v>
      </c>
      <c r="BM3482" s="248" t="s">
        <v>4789</v>
      </c>
    </row>
    <row r="3483" spans="2:65" s="1" customFormat="1" ht="24" customHeight="1">
      <c r="B3483" s="38"/>
      <c r="C3483" s="237" t="s">
        <v>2758</v>
      </c>
      <c r="D3483" s="237" t="s">
        <v>141</v>
      </c>
      <c r="E3483" s="238" t="s">
        <v>4790</v>
      </c>
      <c r="F3483" s="239" t="s">
        <v>4791</v>
      </c>
      <c r="G3483" s="240" t="s">
        <v>292</v>
      </c>
      <c r="H3483" s="283"/>
      <c r="I3483" s="242"/>
      <c r="J3483" s="243">
        <f>ROUND(I3483*H3483,2)</f>
        <v>0</v>
      </c>
      <c r="K3483" s="239" t="s">
        <v>145</v>
      </c>
      <c r="L3483" s="43"/>
      <c r="M3483" s="244" t="s">
        <v>1</v>
      </c>
      <c r="N3483" s="245" t="s">
        <v>38</v>
      </c>
      <c r="O3483" s="86"/>
      <c r="P3483" s="246">
        <f>O3483*H3483</f>
        <v>0</v>
      </c>
      <c r="Q3483" s="246">
        <v>0</v>
      </c>
      <c r="R3483" s="246">
        <f>Q3483*H3483</f>
        <v>0</v>
      </c>
      <c r="S3483" s="246">
        <v>0</v>
      </c>
      <c r="T3483" s="247">
        <f>S3483*H3483</f>
        <v>0</v>
      </c>
      <c r="AR3483" s="248" t="s">
        <v>230</v>
      </c>
      <c r="AT3483" s="248" t="s">
        <v>141</v>
      </c>
      <c r="AU3483" s="248" t="s">
        <v>83</v>
      </c>
      <c r="AY3483" s="17" t="s">
        <v>139</v>
      </c>
      <c r="BE3483" s="249">
        <f>IF(N3483="základní",J3483,0)</f>
        <v>0</v>
      </c>
      <c r="BF3483" s="249">
        <f>IF(N3483="snížená",J3483,0)</f>
        <v>0</v>
      </c>
      <c r="BG3483" s="249">
        <f>IF(N3483="zákl. přenesená",J3483,0)</f>
        <v>0</v>
      </c>
      <c r="BH3483" s="249">
        <f>IF(N3483="sníž. přenesená",J3483,0)</f>
        <v>0</v>
      </c>
      <c r="BI3483" s="249">
        <f>IF(N3483="nulová",J3483,0)</f>
        <v>0</v>
      </c>
      <c r="BJ3483" s="17" t="s">
        <v>81</v>
      </c>
      <c r="BK3483" s="249">
        <f>ROUND(I3483*H3483,2)</f>
        <v>0</v>
      </c>
      <c r="BL3483" s="17" t="s">
        <v>230</v>
      </c>
      <c r="BM3483" s="248" t="s">
        <v>4792</v>
      </c>
    </row>
    <row r="3484" spans="2:63" s="11" customFormat="1" ht="22.8" customHeight="1">
      <c r="B3484" s="221"/>
      <c r="C3484" s="222"/>
      <c r="D3484" s="223" t="s">
        <v>72</v>
      </c>
      <c r="E3484" s="235" t="s">
        <v>4793</v>
      </c>
      <c r="F3484" s="235" t="s">
        <v>4794</v>
      </c>
      <c r="G3484" s="222"/>
      <c r="H3484" s="222"/>
      <c r="I3484" s="225"/>
      <c r="J3484" s="236">
        <f>BK3484</f>
        <v>0</v>
      </c>
      <c r="K3484" s="222"/>
      <c r="L3484" s="227"/>
      <c r="M3484" s="228"/>
      <c r="N3484" s="229"/>
      <c r="O3484" s="229"/>
      <c r="P3484" s="230">
        <f>SUM(P3485:P3655)</f>
        <v>0</v>
      </c>
      <c r="Q3484" s="229"/>
      <c r="R3484" s="230">
        <f>SUM(R3485:R3655)</f>
        <v>0.02842</v>
      </c>
      <c r="S3484" s="229"/>
      <c r="T3484" s="231">
        <f>SUM(T3485:T3655)</f>
        <v>0</v>
      </c>
      <c r="AR3484" s="232" t="s">
        <v>83</v>
      </c>
      <c r="AT3484" s="233" t="s">
        <v>72</v>
      </c>
      <c r="AU3484" s="233" t="s">
        <v>81</v>
      </c>
      <c r="AY3484" s="232" t="s">
        <v>139</v>
      </c>
      <c r="BK3484" s="234">
        <f>SUM(BK3485:BK3655)</f>
        <v>0</v>
      </c>
    </row>
    <row r="3485" spans="2:65" s="1" customFormat="1" ht="36" customHeight="1">
      <c r="B3485" s="38"/>
      <c r="C3485" s="237" t="s">
        <v>2889</v>
      </c>
      <c r="D3485" s="237" t="s">
        <v>141</v>
      </c>
      <c r="E3485" s="238" t="s">
        <v>4795</v>
      </c>
      <c r="F3485" s="239" t="s">
        <v>4796</v>
      </c>
      <c r="G3485" s="240" t="s">
        <v>433</v>
      </c>
      <c r="H3485" s="241">
        <v>1</v>
      </c>
      <c r="I3485" s="242"/>
      <c r="J3485" s="243">
        <f>ROUND(I3485*H3485,2)</f>
        <v>0</v>
      </c>
      <c r="K3485" s="239" t="s">
        <v>1</v>
      </c>
      <c r="L3485" s="43"/>
      <c r="M3485" s="244" t="s">
        <v>1</v>
      </c>
      <c r="N3485" s="245" t="s">
        <v>38</v>
      </c>
      <c r="O3485" s="86"/>
      <c r="P3485" s="246">
        <f>O3485*H3485</f>
        <v>0</v>
      </c>
      <c r="Q3485" s="246">
        <v>0</v>
      </c>
      <c r="R3485" s="246">
        <f>Q3485*H3485</f>
        <v>0</v>
      </c>
      <c r="S3485" s="246">
        <v>0</v>
      </c>
      <c r="T3485" s="247">
        <f>S3485*H3485</f>
        <v>0</v>
      </c>
      <c r="AR3485" s="248" t="s">
        <v>230</v>
      </c>
      <c r="AT3485" s="248" t="s">
        <v>141</v>
      </c>
      <c r="AU3485" s="248" t="s">
        <v>83</v>
      </c>
      <c r="AY3485" s="17" t="s">
        <v>139</v>
      </c>
      <c r="BE3485" s="249">
        <f>IF(N3485="základní",J3485,0)</f>
        <v>0</v>
      </c>
      <c r="BF3485" s="249">
        <f>IF(N3485="snížená",J3485,0)</f>
        <v>0</v>
      </c>
      <c r="BG3485" s="249">
        <f>IF(N3485="zákl. přenesená",J3485,0)</f>
        <v>0</v>
      </c>
      <c r="BH3485" s="249">
        <f>IF(N3485="sníž. přenesená",J3485,0)</f>
        <v>0</v>
      </c>
      <c r="BI3485" s="249">
        <f>IF(N3485="nulová",J3485,0)</f>
        <v>0</v>
      </c>
      <c r="BJ3485" s="17" t="s">
        <v>81</v>
      </c>
      <c r="BK3485" s="249">
        <f>ROUND(I3485*H3485,2)</f>
        <v>0</v>
      </c>
      <c r="BL3485" s="17" t="s">
        <v>230</v>
      </c>
      <c r="BM3485" s="248" t="s">
        <v>4797</v>
      </c>
    </row>
    <row r="3486" spans="2:51" s="12" customFormat="1" ht="12">
      <c r="B3486" s="250"/>
      <c r="C3486" s="251"/>
      <c r="D3486" s="252" t="s">
        <v>148</v>
      </c>
      <c r="E3486" s="253" t="s">
        <v>1</v>
      </c>
      <c r="F3486" s="254" t="s">
        <v>81</v>
      </c>
      <c r="G3486" s="251"/>
      <c r="H3486" s="255">
        <v>1</v>
      </c>
      <c r="I3486" s="256"/>
      <c r="J3486" s="251"/>
      <c r="K3486" s="251"/>
      <c r="L3486" s="257"/>
      <c r="M3486" s="258"/>
      <c r="N3486" s="259"/>
      <c r="O3486" s="259"/>
      <c r="P3486" s="259"/>
      <c r="Q3486" s="259"/>
      <c r="R3486" s="259"/>
      <c r="S3486" s="259"/>
      <c r="T3486" s="260"/>
      <c r="AT3486" s="261" t="s">
        <v>148</v>
      </c>
      <c r="AU3486" s="261" t="s">
        <v>83</v>
      </c>
      <c r="AV3486" s="12" t="s">
        <v>83</v>
      </c>
      <c r="AW3486" s="12" t="s">
        <v>30</v>
      </c>
      <c r="AX3486" s="12" t="s">
        <v>81</v>
      </c>
      <c r="AY3486" s="261" t="s">
        <v>139</v>
      </c>
    </row>
    <row r="3487" spans="2:65" s="1" customFormat="1" ht="36" customHeight="1">
      <c r="B3487" s="38"/>
      <c r="C3487" s="237" t="s">
        <v>4798</v>
      </c>
      <c r="D3487" s="237" t="s">
        <v>141</v>
      </c>
      <c r="E3487" s="238" t="s">
        <v>4799</v>
      </c>
      <c r="F3487" s="239" t="s">
        <v>4800</v>
      </c>
      <c r="G3487" s="240" t="s">
        <v>433</v>
      </c>
      <c r="H3487" s="241">
        <v>1</v>
      </c>
      <c r="I3487" s="242"/>
      <c r="J3487" s="243">
        <f>ROUND(I3487*H3487,2)</f>
        <v>0</v>
      </c>
      <c r="K3487" s="239" t="s">
        <v>1</v>
      </c>
      <c r="L3487" s="43"/>
      <c r="M3487" s="244" t="s">
        <v>1</v>
      </c>
      <c r="N3487" s="245" t="s">
        <v>38</v>
      </c>
      <c r="O3487" s="86"/>
      <c r="P3487" s="246">
        <f>O3487*H3487</f>
        <v>0</v>
      </c>
      <c r="Q3487" s="246">
        <v>0</v>
      </c>
      <c r="R3487" s="246">
        <f>Q3487*H3487</f>
        <v>0</v>
      </c>
      <c r="S3487" s="246">
        <v>0</v>
      </c>
      <c r="T3487" s="247">
        <f>S3487*H3487</f>
        <v>0</v>
      </c>
      <c r="AR3487" s="248" t="s">
        <v>230</v>
      </c>
      <c r="AT3487" s="248" t="s">
        <v>141</v>
      </c>
      <c r="AU3487" s="248" t="s">
        <v>83</v>
      </c>
      <c r="AY3487" s="17" t="s">
        <v>139</v>
      </c>
      <c r="BE3487" s="249">
        <f>IF(N3487="základní",J3487,0)</f>
        <v>0</v>
      </c>
      <c r="BF3487" s="249">
        <f>IF(N3487="snížená",J3487,0)</f>
        <v>0</v>
      </c>
      <c r="BG3487" s="249">
        <f>IF(N3487="zákl. přenesená",J3487,0)</f>
        <v>0</v>
      </c>
      <c r="BH3487" s="249">
        <f>IF(N3487="sníž. přenesená",J3487,0)</f>
        <v>0</v>
      </c>
      <c r="BI3487" s="249">
        <f>IF(N3487="nulová",J3487,0)</f>
        <v>0</v>
      </c>
      <c r="BJ3487" s="17" t="s">
        <v>81</v>
      </c>
      <c r="BK3487" s="249">
        <f>ROUND(I3487*H3487,2)</f>
        <v>0</v>
      </c>
      <c r="BL3487" s="17" t="s">
        <v>230</v>
      </c>
      <c r="BM3487" s="248" t="s">
        <v>4801</v>
      </c>
    </row>
    <row r="3488" spans="2:51" s="12" customFormat="1" ht="12">
      <c r="B3488" s="250"/>
      <c r="C3488" s="251"/>
      <c r="D3488" s="252" t="s">
        <v>148</v>
      </c>
      <c r="E3488" s="253" t="s">
        <v>1</v>
      </c>
      <c r="F3488" s="254" t="s">
        <v>81</v>
      </c>
      <c r="G3488" s="251"/>
      <c r="H3488" s="255">
        <v>1</v>
      </c>
      <c r="I3488" s="256"/>
      <c r="J3488" s="251"/>
      <c r="K3488" s="251"/>
      <c r="L3488" s="257"/>
      <c r="M3488" s="258"/>
      <c r="N3488" s="259"/>
      <c r="O3488" s="259"/>
      <c r="P3488" s="259"/>
      <c r="Q3488" s="259"/>
      <c r="R3488" s="259"/>
      <c r="S3488" s="259"/>
      <c r="T3488" s="260"/>
      <c r="AT3488" s="261" t="s">
        <v>148</v>
      </c>
      <c r="AU3488" s="261" t="s">
        <v>83</v>
      </c>
      <c r="AV3488" s="12" t="s">
        <v>83</v>
      </c>
      <c r="AW3488" s="12" t="s">
        <v>30</v>
      </c>
      <c r="AX3488" s="12" t="s">
        <v>81</v>
      </c>
      <c r="AY3488" s="261" t="s">
        <v>139</v>
      </c>
    </row>
    <row r="3489" spans="2:65" s="1" customFormat="1" ht="36" customHeight="1">
      <c r="B3489" s="38"/>
      <c r="C3489" s="237" t="s">
        <v>4802</v>
      </c>
      <c r="D3489" s="237" t="s">
        <v>141</v>
      </c>
      <c r="E3489" s="238" t="s">
        <v>4803</v>
      </c>
      <c r="F3489" s="239" t="s">
        <v>4804</v>
      </c>
      <c r="G3489" s="240" t="s">
        <v>433</v>
      </c>
      <c r="H3489" s="241">
        <v>1</v>
      </c>
      <c r="I3489" s="242"/>
      <c r="J3489" s="243">
        <f>ROUND(I3489*H3489,2)</f>
        <v>0</v>
      </c>
      <c r="K3489" s="239" t="s">
        <v>1</v>
      </c>
      <c r="L3489" s="43"/>
      <c r="M3489" s="244" t="s">
        <v>1</v>
      </c>
      <c r="N3489" s="245" t="s">
        <v>38</v>
      </c>
      <c r="O3489" s="86"/>
      <c r="P3489" s="246">
        <f>O3489*H3489</f>
        <v>0</v>
      </c>
      <c r="Q3489" s="246">
        <v>0</v>
      </c>
      <c r="R3489" s="246">
        <f>Q3489*H3489</f>
        <v>0</v>
      </c>
      <c r="S3489" s="246">
        <v>0</v>
      </c>
      <c r="T3489" s="247">
        <f>S3489*H3489</f>
        <v>0</v>
      </c>
      <c r="AR3489" s="248" t="s">
        <v>230</v>
      </c>
      <c r="AT3489" s="248" t="s">
        <v>141</v>
      </c>
      <c r="AU3489" s="248" t="s">
        <v>83</v>
      </c>
      <c r="AY3489" s="17" t="s">
        <v>139</v>
      </c>
      <c r="BE3489" s="249">
        <f>IF(N3489="základní",J3489,0)</f>
        <v>0</v>
      </c>
      <c r="BF3489" s="249">
        <f>IF(N3489="snížená",J3489,0)</f>
        <v>0</v>
      </c>
      <c r="BG3489" s="249">
        <f>IF(N3489="zákl. přenesená",J3489,0)</f>
        <v>0</v>
      </c>
      <c r="BH3489" s="249">
        <f>IF(N3489="sníž. přenesená",J3489,0)</f>
        <v>0</v>
      </c>
      <c r="BI3489" s="249">
        <f>IF(N3489="nulová",J3489,0)</f>
        <v>0</v>
      </c>
      <c r="BJ3489" s="17" t="s">
        <v>81</v>
      </c>
      <c r="BK3489" s="249">
        <f>ROUND(I3489*H3489,2)</f>
        <v>0</v>
      </c>
      <c r="BL3489" s="17" t="s">
        <v>230</v>
      </c>
      <c r="BM3489" s="248" t="s">
        <v>4805</v>
      </c>
    </row>
    <row r="3490" spans="2:51" s="12" customFormat="1" ht="12">
      <c r="B3490" s="250"/>
      <c r="C3490" s="251"/>
      <c r="D3490" s="252" t="s">
        <v>148</v>
      </c>
      <c r="E3490" s="253" t="s">
        <v>1</v>
      </c>
      <c r="F3490" s="254" t="s">
        <v>81</v>
      </c>
      <c r="G3490" s="251"/>
      <c r="H3490" s="255">
        <v>1</v>
      </c>
      <c r="I3490" s="256"/>
      <c r="J3490" s="251"/>
      <c r="K3490" s="251"/>
      <c r="L3490" s="257"/>
      <c r="M3490" s="258"/>
      <c r="N3490" s="259"/>
      <c r="O3490" s="259"/>
      <c r="P3490" s="259"/>
      <c r="Q3490" s="259"/>
      <c r="R3490" s="259"/>
      <c r="S3490" s="259"/>
      <c r="T3490" s="260"/>
      <c r="AT3490" s="261" t="s">
        <v>148</v>
      </c>
      <c r="AU3490" s="261" t="s">
        <v>83</v>
      </c>
      <c r="AV3490" s="12" t="s">
        <v>83</v>
      </c>
      <c r="AW3490" s="12" t="s">
        <v>30</v>
      </c>
      <c r="AX3490" s="12" t="s">
        <v>81</v>
      </c>
      <c r="AY3490" s="261" t="s">
        <v>139</v>
      </c>
    </row>
    <row r="3491" spans="2:65" s="1" customFormat="1" ht="24" customHeight="1">
      <c r="B3491" s="38"/>
      <c r="C3491" s="237" t="s">
        <v>4806</v>
      </c>
      <c r="D3491" s="237" t="s">
        <v>141</v>
      </c>
      <c r="E3491" s="238" t="s">
        <v>4807</v>
      </c>
      <c r="F3491" s="239" t="s">
        <v>4808</v>
      </c>
      <c r="G3491" s="240" t="s">
        <v>433</v>
      </c>
      <c r="H3491" s="241">
        <v>1</v>
      </c>
      <c r="I3491" s="242"/>
      <c r="J3491" s="243">
        <f>ROUND(I3491*H3491,2)</f>
        <v>0</v>
      </c>
      <c r="K3491" s="239" t="s">
        <v>1</v>
      </c>
      <c r="L3491" s="43"/>
      <c r="M3491" s="244" t="s">
        <v>1</v>
      </c>
      <c r="N3491" s="245" t="s">
        <v>38</v>
      </c>
      <c r="O3491" s="86"/>
      <c r="P3491" s="246">
        <f>O3491*H3491</f>
        <v>0</v>
      </c>
      <c r="Q3491" s="246">
        <v>0</v>
      </c>
      <c r="R3491" s="246">
        <f>Q3491*H3491</f>
        <v>0</v>
      </c>
      <c r="S3491" s="246">
        <v>0</v>
      </c>
      <c r="T3491" s="247">
        <f>S3491*H3491</f>
        <v>0</v>
      </c>
      <c r="AR3491" s="248" t="s">
        <v>230</v>
      </c>
      <c r="AT3491" s="248" t="s">
        <v>141</v>
      </c>
      <c r="AU3491" s="248" t="s">
        <v>83</v>
      </c>
      <c r="AY3491" s="17" t="s">
        <v>139</v>
      </c>
      <c r="BE3491" s="249">
        <f>IF(N3491="základní",J3491,0)</f>
        <v>0</v>
      </c>
      <c r="BF3491" s="249">
        <f>IF(N3491="snížená",J3491,0)</f>
        <v>0</v>
      </c>
      <c r="BG3491" s="249">
        <f>IF(N3491="zákl. přenesená",J3491,0)</f>
        <v>0</v>
      </c>
      <c r="BH3491" s="249">
        <f>IF(N3491="sníž. přenesená",J3491,0)</f>
        <v>0</v>
      </c>
      <c r="BI3491" s="249">
        <f>IF(N3491="nulová",J3491,0)</f>
        <v>0</v>
      </c>
      <c r="BJ3491" s="17" t="s">
        <v>81</v>
      </c>
      <c r="BK3491" s="249">
        <f>ROUND(I3491*H3491,2)</f>
        <v>0</v>
      </c>
      <c r="BL3491" s="17" t="s">
        <v>230</v>
      </c>
      <c r="BM3491" s="248" t="s">
        <v>4809</v>
      </c>
    </row>
    <row r="3492" spans="2:51" s="12" customFormat="1" ht="12">
      <c r="B3492" s="250"/>
      <c r="C3492" s="251"/>
      <c r="D3492" s="252" t="s">
        <v>148</v>
      </c>
      <c r="E3492" s="253" t="s">
        <v>1</v>
      </c>
      <c r="F3492" s="254" t="s">
        <v>81</v>
      </c>
      <c r="G3492" s="251"/>
      <c r="H3492" s="255">
        <v>1</v>
      </c>
      <c r="I3492" s="256"/>
      <c r="J3492" s="251"/>
      <c r="K3492" s="251"/>
      <c r="L3492" s="257"/>
      <c r="M3492" s="258"/>
      <c r="N3492" s="259"/>
      <c r="O3492" s="259"/>
      <c r="P3492" s="259"/>
      <c r="Q3492" s="259"/>
      <c r="R3492" s="259"/>
      <c r="S3492" s="259"/>
      <c r="T3492" s="260"/>
      <c r="AT3492" s="261" t="s">
        <v>148</v>
      </c>
      <c r="AU3492" s="261" t="s">
        <v>83</v>
      </c>
      <c r="AV3492" s="12" t="s">
        <v>83</v>
      </c>
      <c r="AW3492" s="12" t="s">
        <v>30</v>
      </c>
      <c r="AX3492" s="12" t="s">
        <v>81</v>
      </c>
      <c r="AY3492" s="261" t="s">
        <v>139</v>
      </c>
    </row>
    <row r="3493" spans="2:65" s="1" customFormat="1" ht="24" customHeight="1">
      <c r="B3493" s="38"/>
      <c r="C3493" s="237" t="s">
        <v>4810</v>
      </c>
      <c r="D3493" s="237" t="s">
        <v>141</v>
      </c>
      <c r="E3493" s="238" t="s">
        <v>4811</v>
      </c>
      <c r="F3493" s="239" t="s">
        <v>4812</v>
      </c>
      <c r="G3493" s="240" t="s">
        <v>433</v>
      </c>
      <c r="H3493" s="241">
        <v>1</v>
      </c>
      <c r="I3493" s="242"/>
      <c r="J3493" s="243">
        <f>ROUND(I3493*H3493,2)</f>
        <v>0</v>
      </c>
      <c r="K3493" s="239" t="s">
        <v>1</v>
      </c>
      <c r="L3493" s="43"/>
      <c r="M3493" s="244" t="s">
        <v>1</v>
      </c>
      <c r="N3493" s="245" t="s">
        <v>38</v>
      </c>
      <c r="O3493" s="86"/>
      <c r="P3493" s="246">
        <f>O3493*H3493</f>
        <v>0</v>
      </c>
      <c r="Q3493" s="246">
        <v>0</v>
      </c>
      <c r="R3493" s="246">
        <f>Q3493*H3493</f>
        <v>0</v>
      </c>
      <c r="S3493" s="246">
        <v>0</v>
      </c>
      <c r="T3493" s="247">
        <f>S3493*H3493</f>
        <v>0</v>
      </c>
      <c r="AR3493" s="248" t="s">
        <v>230</v>
      </c>
      <c r="AT3493" s="248" t="s">
        <v>141</v>
      </c>
      <c r="AU3493" s="248" t="s">
        <v>83</v>
      </c>
      <c r="AY3493" s="17" t="s">
        <v>139</v>
      </c>
      <c r="BE3493" s="249">
        <f>IF(N3493="základní",J3493,0)</f>
        <v>0</v>
      </c>
      <c r="BF3493" s="249">
        <f>IF(N3493="snížená",J3493,0)</f>
        <v>0</v>
      </c>
      <c r="BG3493" s="249">
        <f>IF(N3493="zákl. přenesená",J3493,0)</f>
        <v>0</v>
      </c>
      <c r="BH3493" s="249">
        <f>IF(N3493="sníž. přenesená",J3493,0)</f>
        <v>0</v>
      </c>
      <c r="BI3493" s="249">
        <f>IF(N3493="nulová",J3493,0)</f>
        <v>0</v>
      </c>
      <c r="BJ3493" s="17" t="s">
        <v>81</v>
      </c>
      <c r="BK3493" s="249">
        <f>ROUND(I3493*H3493,2)</f>
        <v>0</v>
      </c>
      <c r="BL3493" s="17" t="s">
        <v>230</v>
      </c>
      <c r="BM3493" s="248" t="s">
        <v>4813</v>
      </c>
    </row>
    <row r="3494" spans="2:51" s="12" customFormat="1" ht="12">
      <c r="B3494" s="250"/>
      <c r="C3494" s="251"/>
      <c r="D3494" s="252" t="s">
        <v>148</v>
      </c>
      <c r="E3494" s="253" t="s">
        <v>1</v>
      </c>
      <c r="F3494" s="254" t="s">
        <v>81</v>
      </c>
      <c r="G3494" s="251"/>
      <c r="H3494" s="255">
        <v>1</v>
      </c>
      <c r="I3494" s="256"/>
      <c r="J3494" s="251"/>
      <c r="K3494" s="251"/>
      <c r="L3494" s="257"/>
      <c r="M3494" s="258"/>
      <c r="N3494" s="259"/>
      <c r="O3494" s="259"/>
      <c r="P3494" s="259"/>
      <c r="Q3494" s="259"/>
      <c r="R3494" s="259"/>
      <c r="S3494" s="259"/>
      <c r="T3494" s="260"/>
      <c r="AT3494" s="261" t="s">
        <v>148</v>
      </c>
      <c r="AU3494" s="261" t="s">
        <v>83</v>
      </c>
      <c r="AV3494" s="12" t="s">
        <v>83</v>
      </c>
      <c r="AW3494" s="12" t="s">
        <v>30</v>
      </c>
      <c r="AX3494" s="12" t="s">
        <v>81</v>
      </c>
      <c r="AY3494" s="261" t="s">
        <v>139</v>
      </c>
    </row>
    <row r="3495" spans="2:65" s="1" customFormat="1" ht="36" customHeight="1">
      <c r="B3495" s="38"/>
      <c r="C3495" s="237" t="s">
        <v>4814</v>
      </c>
      <c r="D3495" s="237" t="s">
        <v>141</v>
      </c>
      <c r="E3495" s="238" t="s">
        <v>4815</v>
      </c>
      <c r="F3495" s="239" t="s">
        <v>4816</v>
      </c>
      <c r="G3495" s="240" t="s">
        <v>433</v>
      </c>
      <c r="H3495" s="241">
        <v>1</v>
      </c>
      <c r="I3495" s="242"/>
      <c r="J3495" s="243">
        <f>ROUND(I3495*H3495,2)</f>
        <v>0</v>
      </c>
      <c r="K3495" s="239" t="s">
        <v>1</v>
      </c>
      <c r="L3495" s="43"/>
      <c r="M3495" s="244" t="s">
        <v>1</v>
      </c>
      <c r="N3495" s="245" t="s">
        <v>38</v>
      </c>
      <c r="O3495" s="86"/>
      <c r="P3495" s="246">
        <f>O3495*H3495</f>
        <v>0</v>
      </c>
      <c r="Q3495" s="246">
        <v>0</v>
      </c>
      <c r="R3495" s="246">
        <f>Q3495*H3495</f>
        <v>0</v>
      </c>
      <c r="S3495" s="246">
        <v>0</v>
      </c>
      <c r="T3495" s="247">
        <f>S3495*H3495</f>
        <v>0</v>
      </c>
      <c r="AR3495" s="248" t="s">
        <v>230</v>
      </c>
      <c r="AT3495" s="248" t="s">
        <v>141</v>
      </c>
      <c r="AU3495" s="248" t="s">
        <v>83</v>
      </c>
      <c r="AY3495" s="17" t="s">
        <v>139</v>
      </c>
      <c r="BE3495" s="249">
        <f>IF(N3495="základní",J3495,0)</f>
        <v>0</v>
      </c>
      <c r="BF3495" s="249">
        <f>IF(N3495="snížená",J3495,0)</f>
        <v>0</v>
      </c>
      <c r="BG3495" s="249">
        <f>IF(N3495="zákl. přenesená",J3495,0)</f>
        <v>0</v>
      </c>
      <c r="BH3495" s="249">
        <f>IF(N3495="sníž. přenesená",J3495,0)</f>
        <v>0</v>
      </c>
      <c r="BI3495" s="249">
        <f>IF(N3495="nulová",J3495,0)</f>
        <v>0</v>
      </c>
      <c r="BJ3495" s="17" t="s">
        <v>81</v>
      </c>
      <c r="BK3495" s="249">
        <f>ROUND(I3495*H3495,2)</f>
        <v>0</v>
      </c>
      <c r="BL3495" s="17" t="s">
        <v>230</v>
      </c>
      <c r="BM3495" s="248" t="s">
        <v>4817</v>
      </c>
    </row>
    <row r="3496" spans="2:51" s="12" customFormat="1" ht="12">
      <c r="B3496" s="250"/>
      <c r="C3496" s="251"/>
      <c r="D3496" s="252" t="s">
        <v>148</v>
      </c>
      <c r="E3496" s="253" t="s">
        <v>1</v>
      </c>
      <c r="F3496" s="254" t="s">
        <v>81</v>
      </c>
      <c r="G3496" s="251"/>
      <c r="H3496" s="255">
        <v>1</v>
      </c>
      <c r="I3496" s="256"/>
      <c r="J3496" s="251"/>
      <c r="K3496" s="251"/>
      <c r="L3496" s="257"/>
      <c r="M3496" s="258"/>
      <c r="N3496" s="259"/>
      <c r="O3496" s="259"/>
      <c r="P3496" s="259"/>
      <c r="Q3496" s="259"/>
      <c r="R3496" s="259"/>
      <c r="S3496" s="259"/>
      <c r="T3496" s="260"/>
      <c r="AT3496" s="261" t="s">
        <v>148</v>
      </c>
      <c r="AU3496" s="261" t="s">
        <v>83</v>
      </c>
      <c r="AV3496" s="12" t="s">
        <v>83</v>
      </c>
      <c r="AW3496" s="12" t="s">
        <v>30</v>
      </c>
      <c r="AX3496" s="12" t="s">
        <v>81</v>
      </c>
      <c r="AY3496" s="261" t="s">
        <v>139</v>
      </c>
    </row>
    <row r="3497" spans="2:65" s="1" customFormat="1" ht="24" customHeight="1">
      <c r="B3497" s="38"/>
      <c r="C3497" s="237" t="s">
        <v>4818</v>
      </c>
      <c r="D3497" s="237" t="s">
        <v>141</v>
      </c>
      <c r="E3497" s="238" t="s">
        <v>4819</v>
      </c>
      <c r="F3497" s="239" t="s">
        <v>4820</v>
      </c>
      <c r="G3497" s="240" t="s">
        <v>433</v>
      </c>
      <c r="H3497" s="241">
        <v>1</v>
      </c>
      <c r="I3497" s="242"/>
      <c r="J3497" s="243">
        <f>ROUND(I3497*H3497,2)</f>
        <v>0</v>
      </c>
      <c r="K3497" s="239" t="s">
        <v>1</v>
      </c>
      <c r="L3497" s="43"/>
      <c r="M3497" s="244" t="s">
        <v>1</v>
      </c>
      <c r="N3497" s="245" t="s">
        <v>38</v>
      </c>
      <c r="O3497" s="86"/>
      <c r="P3497" s="246">
        <f>O3497*H3497</f>
        <v>0</v>
      </c>
      <c r="Q3497" s="246">
        <v>0</v>
      </c>
      <c r="R3497" s="246">
        <f>Q3497*H3497</f>
        <v>0</v>
      </c>
      <c r="S3497" s="246">
        <v>0</v>
      </c>
      <c r="T3497" s="247">
        <f>S3497*H3497</f>
        <v>0</v>
      </c>
      <c r="AR3497" s="248" t="s">
        <v>230</v>
      </c>
      <c r="AT3497" s="248" t="s">
        <v>141</v>
      </c>
      <c r="AU3497" s="248" t="s">
        <v>83</v>
      </c>
      <c r="AY3497" s="17" t="s">
        <v>139</v>
      </c>
      <c r="BE3497" s="249">
        <f>IF(N3497="základní",J3497,0)</f>
        <v>0</v>
      </c>
      <c r="BF3497" s="249">
        <f>IF(N3497="snížená",J3497,0)</f>
        <v>0</v>
      </c>
      <c r="BG3497" s="249">
        <f>IF(N3497="zákl. přenesená",J3497,0)</f>
        <v>0</v>
      </c>
      <c r="BH3497" s="249">
        <f>IF(N3497="sníž. přenesená",J3497,0)</f>
        <v>0</v>
      </c>
      <c r="BI3497" s="249">
        <f>IF(N3497="nulová",J3497,0)</f>
        <v>0</v>
      </c>
      <c r="BJ3497" s="17" t="s">
        <v>81</v>
      </c>
      <c r="BK3497" s="249">
        <f>ROUND(I3497*H3497,2)</f>
        <v>0</v>
      </c>
      <c r="BL3497" s="17" t="s">
        <v>230</v>
      </c>
      <c r="BM3497" s="248" t="s">
        <v>4821</v>
      </c>
    </row>
    <row r="3498" spans="2:51" s="12" customFormat="1" ht="12">
      <c r="B3498" s="250"/>
      <c r="C3498" s="251"/>
      <c r="D3498" s="252" t="s">
        <v>148</v>
      </c>
      <c r="E3498" s="253" t="s">
        <v>1</v>
      </c>
      <c r="F3498" s="254" t="s">
        <v>81</v>
      </c>
      <c r="G3498" s="251"/>
      <c r="H3498" s="255">
        <v>1</v>
      </c>
      <c r="I3498" s="256"/>
      <c r="J3498" s="251"/>
      <c r="K3498" s="251"/>
      <c r="L3498" s="257"/>
      <c r="M3498" s="258"/>
      <c r="N3498" s="259"/>
      <c r="O3498" s="259"/>
      <c r="P3498" s="259"/>
      <c r="Q3498" s="259"/>
      <c r="R3498" s="259"/>
      <c r="S3498" s="259"/>
      <c r="T3498" s="260"/>
      <c r="AT3498" s="261" t="s">
        <v>148</v>
      </c>
      <c r="AU3498" s="261" t="s">
        <v>83</v>
      </c>
      <c r="AV3498" s="12" t="s">
        <v>83</v>
      </c>
      <c r="AW3498" s="12" t="s">
        <v>30</v>
      </c>
      <c r="AX3498" s="12" t="s">
        <v>81</v>
      </c>
      <c r="AY3498" s="261" t="s">
        <v>139</v>
      </c>
    </row>
    <row r="3499" spans="2:65" s="1" customFormat="1" ht="24" customHeight="1">
      <c r="B3499" s="38"/>
      <c r="C3499" s="237" t="s">
        <v>3073</v>
      </c>
      <c r="D3499" s="237" t="s">
        <v>141</v>
      </c>
      <c r="E3499" s="238" t="s">
        <v>4822</v>
      </c>
      <c r="F3499" s="239" t="s">
        <v>4823</v>
      </c>
      <c r="G3499" s="240" t="s">
        <v>433</v>
      </c>
      <c r="H3499" s="241">
        <v>1</v>
      </c>
      <c r="I3499" s="242"/>
      <c r="J3499" s="243">
        <f>ROUND(I3499*H3499,2)</f>
        <v>0</v>
      </c>
      <c r="K3499" s="239" t="s">
        <v>1</v>
      </c>
      <c r="L3499" s="43"/>
      <c r="M3499" s="244" t="s">
        <v>1</v>
      </c>
      <c r="N3499" s="245" t="s">
        <v>38</v>
      </c>
      <c r="O3499" s="86"/>
      <c r="P3499" s="246">
        <f>O3499*H3499</f>
        <v>0</v>
      </c>
      <c r="Q3499" s="246">
        <v>0</v>
      </c>
      <c r="R3499" s="246">
        <f>Q3499*H3499</f>
        <v>0</v>
      </c>
      <c r="S3499" s="246">
        <v>0</v>
      </c>
      <c r="T3499" s="247">
        <f>S3499*H3499</f>
        <v>0</v>
      </c>
      <c r="AR3499" s="248" t="s">
        <v>230</v>
      </c>
      <c r="AT3499" s="248" t="s">
        <v>141</v>
      </c>
      <c r="AU3499" s="248" t="s">
        <v>83</v>
      </c>
      <c r="AY3499" s="17" t="s">
        <v>139</v>
      </c>
      <c r="BE3499" s="249">
        <f>IF(N3499="základní",J3499,0)</f>
        <v>0</v>
      </c>
      <c r="BF3499" s="249">
        <f>IF(N3499="snížená",J3499,0)</f>
        <v>0</v>
      </c>
      <c r="BG3499" s="249">
        <f>IF(N3499="zákl. přenesená",J3499,0)</f>
        <v>0</v>
      </c>
      <c r="BH3499" s="249">
        <f>IF(N3499="sníž. přenesená",J3499,0)</f>
        <v>0</v>
      </c>
      <c r="BI3499" s="249">
        <f>IF(N3499="nulová",J3499,0)</f>
        <v>0</v>
      </c>
      <c r="BJ3499" s="17" t="s">
        <v>81</v>
      </c>
      <c r="BK3499" s="249">
        <f>ROUND(I3499*H3499,2)</f>
        <v>0</v>
      </c>
      <c r="BL3499" s="17" t="s">
        <v>230</v>
      </c>
      <c r="BM3499" s="248" t="s">
        <v>4824</v>
      </c>
    </row>
    <row r="3500" spans="2:51" s="12" customFormat="1" ht="12">
      <c r="B3500" s="250"/>
      <c r="C3500" s="251"/>
      <c r="D3500" s="252" t="s">
        <v>148</v>
      </c>
      <c r="E3500" s="253" t="s">
        <v>1</v>
      </c>
      <c r="F3500" s="254" t="s">
        <v>81</v>
      </c>
      <c r="G3500" s="251"/>
      <c r="H3500" s="255">
        <v>1</v>
      </c>
      <c r="I3500" s="256"/>
      <c r="J3500" s="251"/>
      <c r="K3500" s="251"/>
      <c r="L3500" s="257"/>
      <c r="M3500" s="258"/>
      <c r="N3500" s="259"/>
      <c r="O3500" s="259"/>
      <c r="P3500" s="259"/>
      <c r="Q3500" s="259"/>
      <c r="R3500" s="259"/>
      <c r="S3500" s="259"/>
      <c r="T3500" s="260"/>
      <c r="AT3500" s="261" t="s">
        <v>148</v>
      </c>
      <c r="AU3500" s="261" t="s">
        <v>83</v>
      </c>
      <c r="AV3500" s="12" t="s">
        <v>83</v>
      </c>
      <c r="AW3500" s="12" t="s">
        <v>30</v>
      </c>
      <c r="AX3500" s="12" t="s">
        <v>81</v>
      </c>
      <c r="AY3500" s="261" t="s">
        <v>139</v>
      </c>
    </row>
    <row r="3501" spans="2:65" s="1" customFormat="1" ht="24" customHeight="1">
      <c r="B3501" s="38"/>
      <c r="C3501" s="237" t="s">
        <v>3079</v>
      </c>
      <c r="D3501" s="237" t="s">
        <v>141</v>
      </c>
      <c r="E3501" s="238" t="s">
        <v>4825</v>
      </c>
      <c r="F3501" s="239" t="s">
        <v>4826</v>
      </c>
      <c r="G3501" s="240" t="s">
        <v>433</v>
      </c>
      <c r="H3501" s="241">
        <v>1</v>
      </c>
      <c r="I3501" s="242"/>
      <c r="J3501" s="243">
        <f>ROUND(I3501*H3501,2)</f>
        <v>0</v>
      </c>
      <c r="K3501" s="239" t="s">
        <v>1</v>
      </c>
      <c r="L3501" s="43"/>
      <c r="M3501" s="244" t="s">
        <v>1</v>
      </c>
      <c r="N3501" s="245" t="s">
        <v>38</v>
      </c>
      <c r="O3501" s="86"/>
      <c r="P3501" s="246">
        <f>O3501*H3501</f>
        <v>0</v>
      </c>
      <c r="Q3501" s="246">
        <v>0</v>
      </c>
      <c r="R3501" s="246">
        <f>Q3501*H3501</f>
        <v>0</v>
      </c>
      <c r="S3501" s="246">
        <v>0</v>
      </c>
      <c r="T3501" s="247">
        <f>S3501*H3501</f>
        <v>0</v>
      </c>
      <c r="AR3501" s="248" t="s">
        <v>230</v>
      </c>
      <c r="AT3501" s="248" t="s">
        <v>141</v>
      </c>
      <c r="AU3501" s="248" t="s">
        <v>83</v>
      </c>
      <c r="AY3501" s="17" t="s">
        <v>139</v>
      </c>
      <c r="BE3501" s="249">
        <f>IF(N3501="základní",J3501,0)</f>
        <v>0</v>
      </c>
      <c r="BF3501" s="249">
        <f>IF(N3501="snížená",J3501,0)</f>
        <v>0</v>
      </c>
      <c r="BG3501" s="249">
        <f>IF(N3501="zákl. přenesená",J3501,0)</f>
        <v>0</v>
      </c>
      <c r="BH3501" s="249">
        <f>IF(N3501="sníž. přenesená",J3501,0)</f>
        <v>0</v>
      </c>
      <c r="BI3501" s="249">
        <f>IF(N3501="nulová",J3501,0)</f>
        <v>0</v>
      </c>
      <c r="BJ3501" s="17" t="s">
        <v>81</v>
      </c>
      <c r="BK3501" s="249">
        <f>ROUND(I3501*H3501,2)</f>
        <v>0</v>
      </c>
      <c r="BL3501" s="17" t="s">
        <v>230</v>
      </c>
      <c r="BM3501" s="248" t="s">
        <v>4827</v>
      </c>
    </row>
    <row r="3502" spans="2:51" s="12" customFormat="1" ht="12">
      <c r="B3502" s="250"/>
      <c r="C3502" s="251"/>
      <c r="D3502" s="252" t="s">
        <v>148</v>
      </c>
      <c r="E3502" s="253" t="s">
        <v>1</v>
      </c>
      <c r="F3502" s="254" t="s">
        <v>81</v>
      </c>
      <c r="G3502" s="251"/>
      <c r="H3502" s="255">
        <v>1</v>
      </c>
      <c r="I3502" s="256"/>
      <c r="J3502" s="251"/>
      <c r="K3502" s="251"/>
      <c r="L3502" s="257"/>
      <c r="M3502" s="258"/>
      <c r="N3502" s="259"/>
      <c r="O3502" s="259"/>
      <c r="P3502" s="259"/>
      <c r="Q3502" s="259"/>
      <c r="R3502" s="259"/>
      <c r="S3502" s="259"/>
      <c r="T3502" s="260"/>
      <c r="AT3502" s="261" t="s">
        <v>148</v>
      </c>
      <c r="AU3502" s="261" t="s">
        <v>83</v>
      </c>
      <c r="AV3502" s="12" t="s">
        <v>83</v>
      </c>
      <c r="AW3502" s="12" t="s">
        <v>30</v>
      </c>
      <c r="AX3502" s="12" t="s">
        <v>81</v>
      </c>
      <c r="AY3502" s="261" t="s">
        <v>139</v>
      </c>
    </row>
    <row r="3503" spans="2:65" s="1" customFormat="1" ht="24" customHeight="1">
      <c r="B3503" s="38"/>
      <c r="C3503" s="237" t="s">
        <v>3289</v>
      </c>
      <c r="D3503" s="237" t="s">
        <v>141</v>
      </c>
      <c r="E3503" s="238" t="s">
        <v>4828</v>
      </c>
      <c r="F3503" s="239" t="s">
        <v>4829</v>
      </c>
      <c r="G3503" s="240" t="s">
        <v>433</v>
      </c>
      <c r="H3503" s="241">
        <v>1</v>
      </c>
      <c r="I3503" s="242"/>
      <c r="J3503" s="243">
        <f>ROUND(I3503*H3503,2)</f>
        <v>0</v>
      </c>
      <c r="K3503" s="239" t="s">
        <v>1</v>
      </c>
      <c r="L3503" s="43"/>
      <c r="M3503" s="244" t="s">
        <v>1</v>
      </c>
      <c r="N3503" s="245" t="s">
        <v>38</v>
      </c>
      <c r="O3503" s="86"/>
      <c r="P3503" s="246">
        <f>O3503*H3503</f>
        <v>0</v>
      </c>
      <c r="Q3503" s="246">
        <v>0</v>
      </c>
      <c r="R3503" s="246">
        <f>Q3503*H3503</f>
        <v>0</v>
      </c>
      <c r="S3503" s="246">
        <v>0</v>
      </c>
      <c r="T3503" s="247">
        <f>S3503*H3503</f>
        <v>0</v>
      </c>
      <c r="AR3503" s="248" t="s">
        <v>230</v>
      </c>
      <c r="AT3503" s="248" t="s">
        <v>141</v>
      </c>
      <c r="AU3503" s="248" t="s">
        <v>83</v>
      </c>
      <c r="AY3503" s="17" t="s">
        <v>139</v>
      </c>
      <c r="BE3503" s="249">
        <f>IF(N3503="základní",J3503,0)</f>
        <v>0</v>
      </c>
      <c r="BF3503" s="249">
        <f>IF(N3503="snížená",J3503,0)</f>
        <v>0</v>
      </c>
      <c r="BG3503" s="249">
        <f>IF(N3503="zákl. přenesená",J3503,0)</f>
        <v>0</v>
      </c>
      <c r="BH3503" s="249">
        <f>IF(N3503="sníž. přenesená",J3503,0)</f>
        <v>0</v>
      </c>
      <c r="BI3503" s="249">
        <f>IF(N3503="nulová",J3503,0)</f>
        <v>0</v>
      </c>
      <c r="BJ3503" s="17" t="s">
        <v>81</v>
      </c>
      <c r="BK3503" s="249">
        <f>ROUND(I3503*H3503,2)</f>
        <v>0</v>
      </c>
      <c r="BL3503" s="17" t="s">
        <v>230</v>
      </c>
      <c r="BM3503" s="248" t="s">
        <v>4830</v>
      </c>
    </row>
    <row r="3504" spans="2:51" s="12" customFormat="1" ht="12">
      <c r="B3504" s="250"/>
      <c r="C3504" s="251"/>
      <c r="D3504" s="252" t="s">
        <v>148</v>
      </c>
      <c r="E3504" s="253" t="s">
        <v>1</v>
      </c>
      <c r="F3504" s="254" t="s">
        <v>81</v>
      </c>
      <c r="G3504" s="251"/>
      <c r="H3504" s="255">
        <v>1</v>
      </c>
      <c r="I3504" s="256"/>
      <c r="J3504" s="251"/>
      <c r="K3504" s="251"/>
      <c r="L3504" s="257"/>
      <c r="M3504" s="258"/>
      <c r="N3504" s="259"/>
      <c r="O3504" s="259"/>
      <c r="P3504" s="259"/>
      <c r="Q3504" s="259"/>
      <c r="R3504" s="259"/>
      <c r="S3504" s="259"/>
      <c r="T3504" s="260"/>
      <c r="AT3504" s="261" t="s">
        <v>148</v>
      </c>
      <c r="AU3504" s="261" t="s">
        <v>83</v>
      </c>
      <c r="AV3504" s="12" t="s">
        <v>83</v>
      </c>
      <c r="AW3504" s="12" t="s">
        <v>30</v>
      </c>
      <c r="AX3504" s="12" t="s">
        <v>81</v>
      </c>
      <c r="AY3504" s="261" t="s">
        <v>139</v>
      </c>
    </row>
    <row r="3505" spans="2:65" s="1" customFormat="1" ht="36" customHeight="1">
      <c r="B3505" s="38"/>
      <c r="C3505" s="237" t="s">
        <v>225</v>
      </c>
      <c r="D3505" s="237" t="s">
        <v>141</v>
      </c>
      <c r="E3505" s="238" t="s">
        <v>4831</v>
      </c>
      <c r="F3505" s="239" t="s">
        <v>4832</v>
      </c>
      <c r="G3505" s="240" t="s">
        <v>433</v>
      </c>
      <c r="H3505" s="241">
        <v>1</v>
      </c>
      <c r="I3505" s="242"/>
      <c r="J3505" s="243">
        <f>ROUND(I3505*H3505,2)</f>
        <v>0</v>
      </c>
      <c r="K3505" s="239" t="s">
        <v>1</v>
      </c>
      <c r="L3505" s="43"/>
      <c r="M3505" s="244" t="s">
        <v>1</v>
      </c>
      <c r="N3505" s="245" t="s">
        <v>38</v>
      </c>
      <c r="O3505" s="86"/>
      <c r="P3505" s="246">
        <f>O3505*H3505</f>
        <v>0</v>
      </c>
      <c r="Q3505" s="246">
        <v>0</v>
      </c>
      <c r="R3505" s="246">
        <f>Q3505*H3505</f>
        <v>0</v>
      </c>
      <c r="S3505" s="246">
        <v>0</v>
      </c>
      <c r="T3505" s="247">
        <f>S3505*H3505</f>
        <v>0</v>
      </c>
      <c r="AR3505" s="248" t="s">
        <v>230</v>
      </c>
      <c r="AT3505" s="248" t="s">
        <v>141</v>
      </c>
      <c r="AU3505" s="248" t="s">
        <v>83</v>
      </c>
      <c r="AY3505" s="17" t="s">
        <v>139</v>
      </c>
      <c r="BE3505" s="249">
        <f>IF(N3505="základní",J3505,0)</f>
        <v>0</v>
      </c>
      <c r="BF3505" s="249">
        <f>IF(N3505="snížená",J3505,0)</f>
        <v>0</v>
      </c>
      <c r="BG3505" s="249">
        <f>IF(N3505="zákl. přenesená",J3505,0)</f>
        <v>0</v>
      </c>
      <c r="BH3505" s="249">
        <f>IF(N3505="sníž. přenesená",J3505,0)</f>
        <v>0</v>
      </c>
      <c r="BI3505" s="249">
        <f>IF(N3505="nulová",J3505,0)</f>
        <v>0</v>
      </c>
      <c r="BJ3505" s="17" t="s">
        <v>81</v>
      </c>
      <c r="BK3505" s="249">
        <f>ROUND(I3505*H3505,2)</f>
        <v>0</v>
      </c>
      <c r="BL3505" s="17" t="s">
        <v>230</v>
      </c>
      <c r="BM3505" s="248" t="s">
        <v>4833</v>
      </c>
    </row>
    <row r="3506" spans="2:51" s="12" customFormat="1" ht="12">
      <c r="B3506" s="250"/>
      <c r="C3506" s="251"/>
      <c r="D3506" s="252" t="s">
        <v>148</v>
      </c>
      <c r="E3506" s="253" t="s">
        <v>1</v>
      </c>
      <c r="F3506" s="254" t="s">
        <v>81</v>
      </c>
      <c r="G3506" s="251"/>
      <c r="H3506" s="255">
        <v>1</v>
      </c>
      <c r="I3506" s="256"/>
      <c r="J3506" s="251"/>
      <c r="K3506" s="251"/>
      <c r="L3506" s="257"/>
      <c r="M3506" s="258"/>
      <c r="N3506" s="259"/>
      <c r="O3506" s="259"/>
      <c r="P3506" s="259"/>
      <c r="Q3506" s="259"/>
      <c r="R3506" s="259"/>
      <c r="S3506" s="259"/>
      <c r="T3506" s="260"/>
      <c r="AT3506" s="261" t="s">
        <v>148</v>
      </c>
      <c r="AU3506" s="261" t="s">
        <v>83</v>
      </c>
      <c r="AV3506" s="12" t="s">
        <v>83</v>
      </c>
      <c r="AW3506" s="12" t="s">
        <v>30</v>
      </c>
      <c r="AX3506" s="12" t="s">
        <v>81</v>
      </c>
      <c r="AY3506" s="261" t="s">
        <v>139</v>
      </c>
    </row>
    <row r="3507" spans="2:65" s="1" customFormat="1" ht="24" customHeight="1">
      <c r="B3507" s="38"/>
      <c r="C3507" s="237" t="s">
        <v>4834</v>
      </c>
      <c r="D3507" s="237" t="s">
        <v>141</v>
      </c>
      <c r="E3507" s="238" t="s">
        <v>4835</v>
      </c>
      <c r="F3507" s="239" t="s">
        <v>4836</v>
      </c>
      <c r="G3507" s="240" t="s">
        <v>433</v>
      </c>
      <c r="H3507" s="241">
        <v>1</v>
      </c>
      <c r="I3507" s="242"/>
      <c r="J3507" s="243">
        <f>ROUND(I3507*H3507,2)</f>
        <v>0</v>
      </c>
      <c r="K3507" s="239" t="s">
        <v>1</v>
      </c>
      <c r="L3507" s="43"/>
      <c r="M3507" s="244" t="s">
        <v>1</v>
      </c>
      <c r="N3507" s="245" t="s">
        <v>38</v>
      </c>
      <c r="O3507" s="86"/>
      <c r="P3507" s="246">
        <f>O3507*H3507</f>
        <v>0</v>
      </c>
      <c r="Q3507" s="246">
        <v>0</v>
      </c>
      <c r="R3507" s="246">
        <f>Q3507*H3507</f>
        <v>0</v>
      </c>
      <c r="S3507" s="246">
        <v>0</v>
      </c>
      <c r="T3507" s="247">
        <f>S3507*H3507</f>
        <v>0</v>
      </c>
      <c r="AR3507" s="248" t="s">
        <v>230</v>
      </c>
      <c r="AT3507" s="248" t="s">
        <v>141</v>
      </c>
      <c r="AU3507" s="248" t="s">
        <v>83</v>
      </c>
      <c r="AY3507" s="17" t="s">
        <v>139</v>
      </c>
      <c r="BE3507" s="249">
        <f>IF(N3507="základní",J3507,0)</f>
        <v>0</v>
      </c>
      <c r="BF3507" s="249">
        <f>IF(N3507="snížená",J3507,0)</f>
        <v>0</v>
      </c>
      <c r="BG3507" s="249">
        <f>IF(N3507="zákl. přenesená",J3507,0)</f>
        <v>0</v>
      </c>
      <c r="BH3507" s="249">
        <f>IF(N3507="sníž. přenesená",J3507,0)</f>
        <v>0</v>
      </c>
      <c r="BI3507" s="249">
        <f>IF(N3507="nulová",J3507,0)</f>
        <v>0</v>
      </c>
      <c r="BJ3507" s="17" t="s">
        <v>81</v>
      </c>
      <c r="BK3507" s="249">
        <f>ROUND(I3507*H3507,2)</f>
        <v>0</v>
      </c>
      <c r="BL3507" s="17" t="s">
        <v>230</v>
      </c>
      <c r="BM3507" s="248" t="s">
        <v>4837</v>
      </c>
    </row>
    <row r="3508" spans="2:51" s="12" customFormat="1" ht="12">
      <c r="B3508" s="250"/>
      <c r="C3508" s="251"/>
      <c r="D3508" s="252" t="s">
        <v>148</v>
      </c>
      <c r="E3508" s="253" t="s">
        <v>1</v>
      </c>
      <c r="F3508" s="254" t="s">
        <v>81</v>
      </c>
      <c r="G3508" s="251"/>
      <c r="H3508" s="255">
        <v>1</v>
      </c>
      <c r="I3508" s="256"/>
      <c r="J3508" s="251"/>
      <c r="K3508" s="251"/>
      <c r="L3508" s="257"/>
      <c r="M3508" s="258"/>
      <c r="N3508" s="259"/>
      <c r="O3508" s="259"/>
      <c r="P3508" s="259"/>
      <c r="Q3508" s="259"/>
      <c r="R3508" s="259"/>
      <c r="S3508" s="259"/>
      <c r="T3508" s="260"/>
      <c r="AT3508" s="261" t="s">
        <v>148</v>
      </c>
      <c r="AU3508" s="261" t="s">
        <v>83</v>
      </c>
      <c r="AV3508" s="12" t="s">
        <v>83</v>
      </c>
      <c r="AW3508" s="12" t="s">
        <v>30</v>
      </c>
      <c r="AX3508" s="12" t="s">
        <v>81</v>
      </c>
      <c r="AY3508" s="261" t="s">
        <v>139</v>
      </c>
    </row>
    <row r="3509" spans="2:65" s="1" customFormat="1" ht="24" customHeight="1">
      <c r="B3509" s="38"/>
      <c r="C3509" s="237" t="s">
        <v>3562</v>
      </c>
      <c r="D3509" s="237" t="s">
        <v>141</v>
      </c>
      <c r="E3509" s="238" t="s">
        <v>4838</v>
      </c>
      <c r="F3509" s="239" t="s">
        <v>4839</v>
      </c>
      <c r="G3509" s="240" t="s">
        <v>433</v>
      </c>
      <c r="H3509" s="241">
        <v>1</v>
      </c>
      <c r="I3509" s="242"/>
      <c r="J3509" s="243">
        <f>ROUND(I3509*H3509,2)</f>
        <v>0</v>
      </c>
      <c r="K3509" s="239" t="s">
        <v>1</v>
      </c>
      <c r="L3509" s="43"/>
      <c r="M3509" s="244" t="s">
        <v>1</v>
      </c>
      <c r="N3509" s="245" t="s">
        <v>38</v>
      </c>
      <c r="O3509" s="86"/>
      <c r="P3509" s="246">
        <f>O3509*H3509</f>
        <v>0</v>
      </c>
      <c r="Q3509" s="246">
        <v>0</v>
      </c>
      <c r="R3509" s="246">
        <f>Q3509*H3509</f>
        <v>0</v>
      </c>
      <c r="S3509" s="246">
        <v>0</v>
      </c>
      <c r="T3509" s="247">
        <f>S3509*H3509</f>
        <v>0</v>
      </c>
      <c r="AR3509" s="248" t="s">
        <v>230</v>
      </c>
      <c r="AT3509" s="248" t="s">
        <v>141</v>
      </c>
      <c r="AU3509" s="248" t="s">
        <v>83</v>
      </c>
      <c r="AY3509" s="17" t="s">
        <v>139</v>
      </c>
      <c r="BE3509" s="249">
        <f>IF(N3509="základní",J3509,0)</f>
        <v>0</v>
      </c>
      <c r="BF3509" s="249">
        <f>IF(N3509="snížená",J3509,0)</f>
        <v>0</v>
      </c>
      <c r="BG3509" s="249">
        <f>IF(N3509="zákl. přenesená",J3509,0)</f>
        <v>0</v>
      </c>
      <c r="BH3509" s="249">
        <f>IF(N3509="sníž. přenesená",J3509,0)</f>
        <v>0</v>
      </c>
      <c r="BI3509" s="249">
        <f>IF(N3509="nulová",J3509,0)</f>
        <v>0</v>
      </c>
      <c r="BJ3509" s="17" t="s">
        <v>81</v>
      </c>
      <c r="BK3509" s="249">
        <f>ROUND(I3509*H3509,2)</f>
        <v>0</v>
      </c>
      <c r="BL3509" s="17" t="s">
        <v>230</v>
      </c>
      <c r="BM3509" s="248" t="s">
        <v>4840</v>
      </c>
    </row>
    <row r="3510" spans="2:51" s="12" customFormat="1" ht="12">
      <c r="B3510" s="250"/>
      <c r="C3510" s="251"/>
      <c r="D3510" s="252" t="s">
        <v>148</v>
      </c>
      <c r="E3510" s="253" t="s">
        <v>1</v>
      </c>
      <c r="F3510" s="254" t="s">
        <v>81</v>
      </c>
      <c r="G3510" s="251"/>
      <c r="H3510" s="255">
        <v>1</v>
      </c>
      <c r="I3510" s="256"/>
      <c r="J3510" s="251"/>
      <c r="K3510" s="251"/>
      <c r="L3510" s="257"/>
      <c r="M3510" s="258"/>
      <c r="N3510" s="259"/>
      <c r="O3510" s="259"/>
      <c r="P3510" s="259"/>
      <c r="Q3510" s="259"/>
      <c r="R3510" s="259"/>
      <c r="S3510" s="259"/>
      <c r="T3510" s="260"/>
      <c r="AT3510" s="261" t="s">
        <v>148</v>
      </c>
      <c r="AU3510" s="261" t="s">
        <v>83</v>
      </c>
      <c r="AV3510" s="12" t="s">
        <v>83</v>
      </c>
      <c r="AW3510" s="12" t="s">
        <v>30</v>
      </c>
      <c r="AX3510" s="12" t="s">
        <v>81</v>
      </c>
      <c r="AY3510" s="261" t="s">
        <v>139</v>
      </c>
    </row>
    <row r="3511" spans="2:65" s="1" customFormat="1" ht="36" customHeight="1">
      <c r="B3511" s="38"/>
      <c r="C3511" s="237" t="s">
        <v>4841</v>
      </c>
      <c r="D3511" s="237" t="s">
        <v>141</v>
      </c>
      <c r="E3511" s="238" t="s">
        <v>4842</v>
      </c>
      <c r="F3511" s="239" t="s">
        <v>4843</v>
      </c>
      <c r="G3511" s="240" t="s">
        <v>433</v>
      </c>
      <c r="H3511" s="241">
        <v>1</v>
      </c>
      <c r="I3511" s="242"/>
      <c r="J3511" s="243">
        <f>ROUND(I3511*H3511,2)</f>
        <v>0</v>
      </c>
      <c r="K3511" s="239" t="s">
        <v>1</v>
      </c>
      <c r="L3511" s="43"/>
      <c r="M3511" s="244" t="s">
        <v>1</v>
      </c>
      <c r="N3511" s="245" t="s">
        <v>38</v>
      </c>
      <c r="O3511" s="86"/>
      <c r="P3511" s="246">
        <f>O3511*H3511</f>
        <v>0</v>
      </c>
      <c r="Q3511" s="246">
        <v>0</v>
      </c>
      <c r="R3511" s="246">
        <f>Q3511*H3511</f>
        <v>0</v>
      </c>
      <c r="S3511" s="246">
        <v>0</v>
      </c>
      <c r="T3511" s="247">
        <f>S3511*H3511</f>
        <v>0</v>
      </c>
      <c r="AR3511" s="248" t="s">
        <v>230</v>
      </c>
      <c r="AT3511" s="248" t="s">
        <v>141</v>
      </c>
      <c r="AU3511" s="248" t="s">
        <v>83</v>
      </c>
      <c r="AY3511" s="17" t="s">
        <v>139</v>
      </c>
      <c r="BE3511" s="249">
        <f>IF(N3511="základní",J3511,0)</f>
        <v>0</v>
      </c>
      <c r="BF3511" s="249">
        <f>IF(N3511="snížená",J3511,0)</f>
        <v>0</v>
      </c>
      <c r="BG3511" s="249">
        <f>IF(N3511="zákl. přenesená",J3511,0)</f>
        <v>0</v>
      </c>
      <c r="BH3511" s="249">
        <f>IF(N3511="sníž. přenesená",J3511,0)</f>
        <v>0</v>
      </c>
      <c r="BI3511" s="249">
        <f>IF(N3511="nulová",J3511,0)</f>
        <v>0</v>
      </c>
      <c r="BJ3511" s="17" t="s">
        <v>81</v>
      </c>
      <c r="BK3511" s="249">
        <f>ROUND(I3511*H3511,2)</f>
        <v>0</v>
      </c>
      <c r="BL3511" s="17" t="s">
        <v>230</v>
      </c>
      <c r="BM3511" s="248" t="s">
        <v>4844</v>
      </c>
    </row>
    <row r="3512" spans="2:51" s="12" customFormat="1" ht="12">
      <c r="B3512" s="250"/>
      <c r="C3512" s="251"/>
      <c r="D3512" s="252" t="s">
        <v>148</v>
      </c>
      <c r="E3512" s="253" t="s">
        <v>1</v>
      </c>
      <c r="F3512" s="254" t="s">
        <v>81</v>
      </c>
      <c r="G3512" s="251"/>
      <c r="H3512" s="255">
        <v>1</v>
      </c>
      <c r="I3512" s="256"/>
      <c r="J3512" s="251"/>
      <c r="K3512" s="251"/>
      <c r="L3512" s="257"/>
      <c r="M3512" s="258"/>
      <c r="N3512" s="259"/>
      <c r="O3512" s="259"/>
      <c r="P3512" s="259"/>
      <c r="Q3512" s="259"/>
      <c r="R3512" s="259"/>
      <c r="S3512" s="259"/>
      <c r="T3512" s="260"/>
      <c r="AT3512" s="261" t="s">
        <v>148</v>
      </c>
      <c r="AU3512" s="261" t="s">
        <v>83</v>
      </c>
      <c r="AV3512" s="12" t="s">
        <v>83</v>
      </c>
      <c r="AW3512" s="12" t="s">
        <v>30</v>
      </c>
      <c r="AX3512" s="12" t="s">
        <v>81</v>
      </c>
      <c r="AY3512" s="261" t="s">
        <v>139</v>
      </c>
    </row>
    <row r="3513" spans="2:65" s="1" customFormat="1" ht="24" customHeight="1">
      <c r="B3513" s="38"/>
      <c r="C3513" s="237" t="s">
        <v>4845</v>
      </c>
      <c r="D3513" s="237" t="s">
        <v>141</v>
      </c>
      <c r="E3513" s="238" t="s">
        <v>4846</v>
      </c>
      <c r="F3513" s="239" t="s">
        <v>4847</v>
      </c>
      <c r="G3513" s="240" t="s">
        <v>433</v>
      </c>
      <c r="H3513" s="241">
        <v>1</v>
      </c>
      <c r="I3513" s="242"/>
      <c r="J3513" s="243">
        <f>ROUND(I3513*H3513,2)</f>
        <v>0</v>
      </c>
      <c r="K3513" s="239" t="s">
        <v>1</v>
      </c>
      <c r="L3513" s="43"/>
      <c r="M3513" s="244" t="s">
        <v>1</v>
      </c>
      <c r="N3513" s="245" t="s">
        <v>38</v>
      </c>
      <c r="O3513" s="86"/>
      <c r="P3513" s="246">
        <f>O3513*H3513</f>
        <v>0</v>
      </c>
      <c r="Q3513" s="246">
        <v>0</v>
      </c>
      <c r="R3513" s="246">
        <f>Q3513*H3513</f>
        <v>0</v>
      </c>
      <c r="S3513" s="246">
        <v>0</v>
      </c>
      <c r="T3513" s="247">
        <f>S3513*H3513</f>
        <v>0</v>
      </c>
      <c r="AR3513" s="248" t="s">
        <v>230</v>
      </c>
      <c r="AT3513" s="248" t="s">
        <v>141</v>
      </c>
      <c r="AU3513" s="248" t="s">
        <v>83</v>
      </c>
      <c r="AY3513" s="17" t="s">
        <v>139</v>
      </c>
      <c r="BE3513" s="249">
        <f>IF(N3513="základní",J3513,0)</f>
        <v>0</v>
      </c>
      <c r="BF3513" s="249">
        <f>IF(N3513="snížená",J3513,0)</f>
        <v>0</v>
      </c>
      <c r="BG3513" s="249">
        <f>IF(N3513="zákl. přenesená",J3513,0)</f>
        <v>0</v>
      </c>
      <c r="BH3513" s="249">
        <f>IF(N3513="sníž. přenesená",J3513,0)</f>
        <v>0</v>
      </c>
      <c r="BI3513" s="249">
        <f>IF(N3513="nulová",J3513,0)</f>
        <v>0</v>
      </c>
      <c r="BJ3513" s="17" t="s">
        <v>81</v>
      </c>
      <c r="BK3513" s="249">
        <f>ROUND(I3513*H3513,2)</f>
        <v>0</v>
      </c>
      <c r="BL3513" s="17" t="s">
        <v>230</v>
      </c>
      <c r="BM3513" s="248" t="s">
        <v>4848</v>
      </c>
    </row>
    <row r="3514" spans="2:51" s="12" customFormat="1" ht="12">
      <c r="B3514" s="250"/>
      <c r="C3514" s="251"/>
      <c r="D3514" s="252" t="s">
        <v>148</v>
      </c>
      <c r="E3514" s="253" t="s">
        <v>1</v>
      </c>
      <c r="F3514" s="254" t="s">
        <v>81</v>
      </c>
      <c r="G3514" s="251"/>
      <c r="H3514" s="255">
        <v>1</v>
      </c>
      <c r="I3514" s="256"/>
      <c r="J3514" s="251"/>
      <c r="K3514" s="251"/>
      <c r="L3514" s="257"/>
      <c r="M3514" s="258"/>
      <c r="N3514" s="259"/>
      <c r="O3514" s="259"/>
      <c r="P3514" s="259"/>
      <c r="Q3514" s="259"/>
      <c r="R3514" s="259"/>
      <c r="S3514" s="259"/>
      <c r="T3514" s="260"/>
      <c r="AT3514" s="261" t="s">
        <v>148</v>
      </c>
      <c r="AU3514" s="261" t="s">
        <v>83</v>
      </c>
      <c r="AV3514" s="12" t="s">
        <v>83</v>
      </c>
      <c r="AW3514" s="12" t="s">
        <v>30</v>
      </c>
      <c r="AX3514" s="12" t="s">
        <v>81</v>
      </c>
      <c r="AY3514" s="261" t="s">
        <v>139</v>
      </c>
    </row>
    <row r="3515" spans="2:65" s="1" customFormat="1" ht="24" customHeight="1">
      <c r="B3515" s="38"/>
      <c r="C3515" s="237" t="s">
        <v>4849</v>
      </c>
      <c r="D3515" s="237" t="s">
        <v>141</v>
      </c>
      <c r="E3515" s="238" t="s">
        <v>4850</v>
      </c>
      <c r="F3515" s="239" t="s">
        <v>4851</v>
      </c>
      <c r="G3515" s="240" t="s">
        <v>433</v>
      </c>
      <c r="H3515" s="241">
        <v>1</v>
      </c>
      <c r="I3515" s="242"/>
      <c r="J3515" s="243">
        <f>ROUND(I3515*H3515,2)</f>
        <v>0</v>
      </c>
      <c r="K3515" s="239" t="s">
        <v>1</v>
      </c>
      <c r="L3515" s="43"/>
      <c r="M3515" s="244" t="s">
        <v>1</v>
      </c>
      <c r="N3515" s="245" t="s">
        <v>38</v>
      </c>
      <c r="O3515" s="86"/>
      <c r="P3515" s="246">
        <f>O3515*H3515</f>
        <v>0</v>
      </c>
      <c r="Q3515" s="246">
        <v>0</v>
      </c>
      <c r="R3515" s="246">
        <f>Q3515*H3515</f>
        <v>0</v>
      </c>
      <c r="S3515" s="246">
        <v>0</v>
      </c>
      <c r="T3515" s="247">
        <f>S3515*H3515</f>
        <v>0</v>
      </c>
      <c r="AR3515" s="248" t="s">
        <v>230</v>
      </c>
      <c r="AT3515" s="248" t="s">
        <v>141</v>
      </c>
      <c r="AU3515" s="248" t="s">
        <v>83</v>
      </c>
      <c r="AY3515" s="17" t="s">
        <v>139</v>
      </c>
      <c r="BE3515" s="249">
        <f>IF(N3515="základní",J3515,0)</f>
        <v>0</v>
      </c>
      <c r="BF3515" s="249">
        <f>IF(N3515="snížená",J3515,0)</f>
        <v>0</v>
      </c>
      <c r="BG3515" s="249">
        <f>IF(N3515="zákl. přenesená",J3515,0)</f>
        <v>0</v>
      </c>
      <c r="BH3515" s="249">
        <f>IF(N3515="sníž. přenesená",J3515,0)</f>
        <v>0</v>
      </c>
      <c r="BI3515" s="249">
        <f>IF(N3515="nulová",J3515,0)</f>
        <v>0</v>
      </c>
      <c r="BJ3515" s="17" t="s">
        <v>81</v>
      </c>
      <c r="BK3515" s="249">
        <f>ROUND(I3515*H3515,2)</f>
        <v>0</v>
      </c>
      <c r="BL3515" s="17" t="s">
        <v>230</v>
      </c>
      <c r="BM3515" s="248" t="s">
        <v>4852</v>
      </c>
    </row>
    <row r="3516" spans="2:51" s="12" customFormat="1" ht="12">
      <c r="B3516" s="250"/>
      <c r="C3516" s="251"/>
      <c r="D3516" s="252" t="s">
        <v>148</v>
      </c>
      <c r="E3516" s="253" t="s">
        <v>1</v>
      </c>
      <c r="F3516" s="254" t="s">
        <v>81</v>
      </c>
      <c r="G3516" s="251"/>
      <c r="H3516" s="255">
        <v>1</v>
      </c>
      <c r="I3516" s="256"/>
      <c r="J3516" s="251"/>
      <c r="K3516" s="251"/>
      <c r="L3516" s="257"/>
      <c r="M3516" s="258"/>
      <c r="N3516" s="259"/>
      <c r="O3516" s="259"/>
      <c r="P3516" s="259"/>
      <c r="Q3516" s="259"/>
      <c r="R3516" s="259"/>
      <c r="S3516" s="259"/>
      <c r="T3516" s="260"/>
      <c r="AT3516" s="261" t="s">
        <v>148</v>
      </c>
      <c r="AU3516" s="261" t="s">
        <v>83</v>
      </c>
      <c r="AV3516" s="12" t="s">
        <v>83</v>
      </c>
      <c r="AW3516" s="12" t="s">
        <v>30</v>
      </c>
      <c r="AX3516" s="12" t="s">
        <v>81</v>
      </c>
      <c r="AY3516" s="261" t="s">
        <v>139</v>
      </c>
    </row>
    <row r="3517" spans="2:65" s="1" customFormat="1" ht="36" customHeight="1">
      <c r="B3517" s="38"/>
      <c r="C3517" s="237" t="s">
        <v>4853</v>
      </c>
      <c r="D3517" s="237" t="s">
        <v>141</v>
      </c>
      <c r="E3517" s="238" t="s">
        <v>4854</v>
      </c>
      <c r="F3517" s="239" t="s">
        <v>4855</v>
      </c>
      <c r="G3517" s="240" t="s">
        <v>433</v>
      </c>
      <c r="H3517" s="241">
        <v>1</v>
      </c>
      <c r="I3517" s="242"/>
      <c r="J3517" s="243">
        <f>ROUND(I3517*H3517,2)</f>
        <v>0</v>
      </c>
      <c r="K3517" s="239" t="s">
        <v>1</v>
      </c>
      <c r="L3517" s="43"/>
      <c r="M3517" s="244" t="s">
        <v>1</v>
      </c>
      <c r="N3517" s="245" t="s">
        <v>38</v>
      </c>
      <c r="O3517" s="86"/>
      <c r="P3517" s="246">
        <f>O3517*H3517</f>
        <v>0</v>
      </c>
      <c r="Q3517" s="246">
        <v>0</v>
      </c>
      <c r="R3517" s="246">
        <f>Q3517*H3517</f>
        <v>0</v>
      </c>
      <c r="S3517" s="246">
        <v>0</v>
      </c>
      <c r="T3517" s="247">
        <f>S3517*H3517</f>
        <v>0</v>
      </c>
      <c r="AR3517" s="248" t="s">
        <v>230</v>
      </c>
      <c r="AT3517" s="248" t="s">
        <v>141</v>
      </c>
      <c r="AU3517" s="248" t="s">
        <v>83</v>
      </c>
      <c r="AY3517" s="17" t="s">
        <v>139</v>
      </c>
      <c r="BE3517" s="249">
        <f>IF(N3517="základní",J3517,0)</f>
        <v>0</v>
      </c>
      <c r="BF3517" s="249">
        <f>IF(N3517="snížená",J3517,0)</f>
        <v>0</v>
      </c>
      <c r="BG3517" s="249">
        <f>IF(N3517="zákl. přenesená",J3517,0)</f>
        <v>0</v>
      </c>
      <c r="BH3517" s="249">
        <f>IF(N3517="sníž. přenesená",J3517,0)</f>
        <v>0</v>
      </c>
      <c r="BI3517" s="249">
        <f>IF(N3517="nulová",J3517,0)</f>
        <v>0</v>
      </c>
      <c r="BJ3517" s="17" t="s">
        <v>81</v>
      </c>
      <c r="BK3517" s="249">
        <f>ROUND(I3517*H3517,2)</f>
        <v>0</v>
      </c>
      <c r="BL3517" s="17" t="s">
        <v>230</v>
      </c>
      <c r="BM3517" s="248" t="s">
        <v>4856</v>
      </c>
    </row>
    <row r="3518" spans="2:51" s="12" customFormat="1" ht="12">
      <c r="B3518" s="250"/>
      <c r="C3518" s="251"/>
      <c r="D3518" s="252" t="s">
        <v>148</v>
      </c>
      <c r="E3518" s="253" t="s">
        <v>1</v>
      </c>
      <c r="F3518" s="254" t="s">
        <v>81</v>
      </c>
      <c r="G3518" s="251"/>
      <c r="H3518" s="255">
        <v>1</v>
      </c>
      <c r="I3518" s="256"/>
      <c r="J3518" s="251"/>
      <c r="K3518" s="251"/>
      <c r="L3518" s="257"/>
      <c r="M3518" s="258"/>
      <c r="N3518" s="259"/>
      <c r="O3518" s="259"/>
      <c r="P3518" s="259"/>
      <c r="Q3518" s="259"/>
      <c r="R3518" s="259"/>
      <c r="S3518" s="259"/>
      <c r="T3518" s="260"/>
      <c r="AT3518" s="261" t="s">
        <v>148</v>
      </c>
      <c r="AU3518" s="261" t="s">
        <v>83</v>
      </c>
      <c r="AV3518" s="12" t="s">
        <v>83</v>
      </c>
      <c r="AW3518" s="12" t="s">
        <v>30</v>
      </c>
      <c r="AX3518" s="12" t="s">
        <v>81</v>
      </c>
      <c r="AY3518" s="261" t="s">
        <v>139</v>
      </c>
    </row>
    <row r="3519" spans="2:65" s="1" customFormat="1" ht="36" customHeight="1">
      <c r="B3519" s="38"/>
      <c r="C3519" s="237" t="s">
        <v>3723</v>
      </c>
      <c r="D3519" s="237" t="s">
        <v>141</v>
      </c>
      <c r="E3519" s="238" t="s">
        <v>4857</v>
      </c>
      <c r="F3519" s="239" t="s">
        <v>4858</v>
      </c>
      <c r="G3519" s="240" t="s">
        <v>433</v>
      </c>
      <c r="H3519" s="241">
        <v>1</v>
      </c>
      <c r="I3519" s="242"/>
      <c r="J3519" s="243">
        <f>ROUND(I3519*H3519,2)</f>
        <v>0</v>
      </c>
      <c r="K3519" s="239" t="s">
        <v>1</v>
      </c>
      <c r="L3519" s="43"/>
      <c r="M3519" s="244" t="s">
        <v>1</v>
      </c>
      <c r="N3519" s="245" t="s">
        <v>38</v>
      </c>
      <c r="O3519" s="86"/>
      <c r="P3519" s="246">
        <f>O3519*H3519</f>
        <v>0</v>
      </c>
      <c r="Q3519" s="246">
        <v>0</v>
      </c>
      <c r="R3519" s="246">
        <f>Q3519*H3519</f>
        <v>0</v>
      </c>
      <c r="S3519" s="246">
        <v>0</v>
      </c>
      <c r="T3519" s="247">
        <f>S3519*H3519</f>
        <v>0</v>
      </c>
      <c r="AR3519" s="248" t="s">
        <v>230</v>
      </c>
      <c r="AT3519" s="248" t="s">
        <v>141</v>
      </c>
      <c r="AU3519" s="248" t="s">
        <v>83</v>
      </c>
      <c r="AY3519" s="17" t="s">
        <v>139</v>
      </c>
      <c r="BE3519" s="249">
        <f>IF(N3519="základní",J3519,0)</f>
        <v>0</v>
      </c>
      <c r="BF3519" s="249">
        <f>IF(N3519="snížená",J3519,0)</f>
        <v>0</v>
      </c>
      <c r="BG3519" s="249">
        <f>IF(N3519="zákl. přenesená",J3519,0)</f>
        <v>0</v>
      </c>
      <c r="BH3519" s="249">
        <f>IF(N3519="sníž. přenesená",J3519,0)</f>
        <v>0</v>
      </c>
      <c r="BI3519" s="249">
        <f>IF(N3519="nulová",J3519,0)</f>
        <v>0</v>
      </c>
      <c r="BJ3519" s="17" t="s">
        <v>81</v>
      </c>
      <c r="BK3519" s="249">
        <f>ROUND(I3519*H3519,2)</f>
        <v>0</v>
      </c>
      <c r="BL3519" s="17" t="s">
        <v>230</v>
      </c>
      <c r="BM3519" s="248" t="s">
        <v>4859</v>
      </c>
    </row>
    <row r="3520" spans="2:51" s="12" customFormat="1" ht="12">
      <c r="B3520" s="250"/>
      <c r="C3520" s="251"/>
      <c r="D3520" s="252" t="s">
        <v>148</v>
      </c>
      <c r="E3520" s="253" t="s">
        <v>1</v>
      </c>
      <c r="F3520" s="254" t="s">
        <v>81</v>
      </c>
      <c r="G3520" s="251"/>
      <c r="H3520" s="255">
        <v>1</v>
      </c>
      <c r="I3520" s="256"/>
      <c r="J3520" s="251"/>
      <c r="K3520" s="251"/>
      <c r="L3520" s="257"/>
      <c r="M3520" s="258"/>
      <c r="N3520" s="259"/>
      <c r="O3520" s="259"/>
      <c r="P3520" s="259"/>
      <c r="Q3520" s="259"/>
      <c r="R3520" s="259"/>
      <c r="S3520" s="259"/>
      <c r="T3520" s="260"/>
      <c r="AT3520" s="261" t="s">
        <v>148</v>
      </c>
      <c r="AU3520" s="261" t="s">
        <v>83</v>
      </c>
      <c r="AV3520" s="12" t="s">
        <v>83</v>
      </c>
      <c r="AW3520" s="12" t="s">
        <v>30</v>
      </c>
      <c r="AX3520" s="12" t="s">
        <v>81</v>
      </c>
      <c r="AY3520" s="261" t="s">
        <v>139</v>
      </c>
    </row>
    <row r="3521" spans="2:65" s="1" customFormat="1" ht="36" customHeight="1">
      <c r="B3521" s="38"/>
      <c r="C3521" s="237" t="s">
        <v>3728</v>
      </c>
      <c r="D3521" s="237" t="s">
        <v>141</v>
      </c>
      <c r="E3521" s="238" t="s">
        <v>4860</v>
      </c>
      <c r="F3521" s="239" t="s">
        <v>4861</v>
      </c>
      <c r="G3521" s="240" t="s">
        <v>433</v>
      </c>
      <c r="H3521" s="241">
        <v>1</v>
      </c>
      <c r="I3521" s="242"/>
      <c r="J3521" s="243">
        <f>ROUND(I3521*H3521,2)</f>
        <v>0</v>
      </c>
      <c r="K3521" s="239" t="s">
        <v>1</v>
      </c>
      <c r="L3521" s="43"/>
      <c r="M3521" s="244" t="s">
        <v>1</v>
      </c>
      <c r="N3521" s="245" t="s">
        <v>38</v>
      </c>
      <c r="O3521" s="86"/>
      <c r="P3521" s="246">
        <f>O3521*H3521</f>
        <v>0</v>
      </c>
      <c r="Q3521" s="246">
        <v>0</v>
      </c>
      <c r="R3521" s="246">
        <f>Q3521*H3521</f>
        <v>0</v>
      </c>
      <c r="S3521" s="246">
        <v>0</v>
      </c>
      <c r="T3521" s="247">
        <f>S3521*H3521</f>
        <v>0</v>
      </c>
      <c r="AR3521" s="248" t="s">
        <v>230</v>
      </c>
      <c r="AT3521" s="248" t="s">
        <v>141</v>
      </c>
      <c r="AU3521" s="248" t="s">
        <v>83</v>
      </c>
      <c r="AY3521" s="17" t="s">
        <v>139</v>
      </c>
      <c r="BE3521" s="249">
        <f>IF(N3521="základní",J3521,0)</f>
        <v>0</v>
      </c>
      <c r="BF3521" s="249">
        <f>IF(N3521="snížená",J3521,0)</f>
        <v>0</v>
      </c>
      <c r="BG3521" s="249">
        <f>IF(N3521="zákl. přenesená",J3521,0)</f>
        <v>0</v>
      </c>
      <c r="BH3521" s="249">
        <f>IF(N3521="sníž. přenesená",J3521,0)</f>
        <v>0</v>
      </c>
      <c r="BI3521" s="249">
        <f>IF(N3521="nulová",J3521,0)</f>
        <v>0</v>
      </c>
      <c r="BJ3521" s="17" t="s">
        <v>81</v>
      </c>
      <c r="BK3521" s="249">
        <f>ROUND(I3521*H3521,2)</f>
        <v>0</v>
      </c>
      <c r="BL3521" s="17" t="s">
        <v>230</v>
      </c>
      <c r="BM3521" s="248" t="s">
        <v>4862</v>
      </c>
    </row>
    <row r="3522" spans="2:51" s="12" customFormat="1" ht="12">
      <c r="B3522" s="250"/>
      <c r="C3522" s="251"/>
      <c r="D3522" s="252" t="s">
        <v>148</v>
      </c>
      <c r="E3522" s="253" t="s">
        <v>1</v>
      </c>
      <c r="F3522" s="254" t="s">
        <v>81</v>
      </c>
      <c r="G3522" s="251"/>
      <c r="H3522" s="255">
        <v>1</v>
      </c>
      <c r="I3522" s="256"/>
      <c r="J3522" s="251"/>
      <c r="K3522" s="251"/>
      <c r="L3522" s="257"/>
      <c r="M3522" s="258"/>
      <c r="N3522" s="259"/>
      <c r="O3522" s="259"/>
      <c r="P3522" s="259"/>
      <c r="Q3522" s="259"/>
      <c r="R3522" s="259"/>
      <c r="S3522" s="259"/>
      <c r="T3522" s="260"/>
      <c r="AT3522" s="261" t="s">
        <v>148</v>
      </c>
      <c r="AU3522" s="261" t="s">
        <v>83</v>
      </c>
      <c r="AV3522" s="12" t="s">
        <v>83</v>
      </c>
      <c r="AW3522" s="12" t="s">
        <v>30</v>
      </c>
      <c r="AX3522" s="12" t="s">
        <v>81</v>
      </c>
      <c r="AY3522" s="261" t="s">
        <v>139</v>
      </c>
    </row>
    <row r="3523" spans="2:65" s="1" customFormat="1" ht="36" customHeight="1">
      <c r="B3523" s="38"/>
      <c r="C3523" s="237" t="s">
        <v>4863</v>
      </c>
      <c r="D3523" s="237" t="s">
        <v>141</v>
      </c>
      <c r="E3523" s="238" t="s">
        <v>4864</v>
      </c>
      <c r="F3523" s="239" t="s">
        <v>4865</v>
      </c>
      <c r="G3523" s="240" t="s">
        <v>433</v>
      </c>
      <c r="H3523" s="241">
        <v>1</v>
      </c>
      <c r="I3523" s="242"/>
      <c r="J3523" s="243">
        <f>ROUND(I3523*H3523,2)</f>
        <v>0</v>
      </c>
      <c r="K3523" s="239" t="s">
        <v>1</v>
      </c>
      <c r="L3523" s="43"/>
      <c r="M3523" s="244" t="s">
        <v>1</v>
      </c>
      <c r="N3523" s="245" t="s">
        <v>38</v>
      </c>
      <c r="O3523" s="86"/>
      <c r="P3523" s="246">
        <f>O3523*H3523</f>
        <v>0</v>
      </c>
      <c r="Q3523" s="246">
        <v>0</v>
      </c>
      <c r="R3523" s="246">
        <f>Q3523*H3523</f>
        <v>0</v>
      </c>
      <c r="S3523" s="246">
        <v>0</v>
      </c>
      <c r="T3523" s="247">
        <f>S3523*H3523</f>
        <v>0</v>
      </c>
      <c r="AR3523" s="248" t="s">
        <v>230</v>
      </c>
      <c r="AT3523" s="248" t="s">
        <v>141</v>
      </c>
      <c r="AU3523" s="248" t="s">
        <v>83</v>
      </c>
      <c r="AY3523" s="17" t="s">
        <v>139</v>
      </c>
      <c r="BE3523" s="249">
        <f>IF(N3523="základní",J3523,0)</f>
        <v>0</v>
      </c>
      <c r="BF3523" s="249">
        <f>IF(N3523="snížená",J3523,0)</f>
        <v>0</v>
      </c>
      <c r="BG3523" s="249">
        <f>IF(N3523="zákl. přenesená",J3523,0)</f>
        <v>0</v>
      </c>
      <c r="BH3523" s="249">
        <f>IF(N3523="sníž. přenesená",J3523,0)</f>
        <v>0</v>
      </c>
      <c r="BI3523" s="249">
        <f>IF(N3523="nulová",J3523,0)</f>
        <v>0</v>
      </c>
      <c r="BJ3523" s="17" t="s">
        <v>81</v>
      </c>
      <c r="BK3523" s="249">
        <f>ROUND(I3523*H3523,2)</f>
        <v>0</v>
      </c>
      <c r="BL3523" s="17" t="s">
        <v>230</v>
      </c>
      <c r="BM3523" s="248" t="s">
        <v>4866</v>
      </c>
    </row>
    <row r="3524" spans="2:51" s="12" customFormat="1" ht="12">
      <c r="B3524" s="250"/>
      <c r="C3524" s="251"/>
      <c r="D3524" s="252" t="s">
        <v>148</v>
      </c>
      <c r="E3524" s="253" t="s">
        <v>1</v>
      </c>
      <c r="F3524" s="254" t="s">
        <v>81</v>
      </c>
      <c r="G3524" s="251"/>
      <c r="H3524" s="255">
        <v>1</v>
      </c>
      <c r="I3524" s="256"/>
      <c r="J3524" s="251"/>
      <c r="K3524" s="251"/>
      <c r="L3524" s="257"/>
      <c r="M3524" s="258"/>
      <c r="N3524" s="259"/>
      <c r="O3524" s="259"/>
      <c r="P3524" s="259"/>
      <c r="Q3524" s="259"/>
      <c r="R3524" s="259"/>
      <c r="S3524" s="259"/>
      <c r="T3524" s="260"/>
      <c r="AT3524" s="261" t="s">
        <v>148</v>
      </c>
      <c r="AU3524" s="261" t="s">
        <v>83</v>
      </c>
      <c r="AV3524" s="12" t="s">
        <v>83</v>
      </c>
      <c r="AW3524" s="12" t="s">
        <v>30</v>
      </c>
      <c r="AX3524" s="12" t="s">
        <v>81</v>
      </c>
      <c r="AY3524" s="261" t="s">
        <v>139</v>
      </c>
    </row>
    <row r="3525" spans="2:65" s="1" customFormat="1" ht="24" customHeight="1">
      <c r="B3525" s="38"/>
      <c r="C3525" s="237" t="s">
        <v>3830</v>
      </c>
      <c r="D3525" s="237" t="s">
        <v>141</v>
      </c>
      <c r="E3525" s="238" t="s">
        <v>4867</v>
      </c>
      <c r="F3525" s="239" t="s">
        <v>4868</v>
      </c>
      <c r="G3525" s="240" t="s">
        <v>433</v>
      </c>
      <c r="H3525" s="241">
        <v>1</v>
      </c>
      <c r="I3525" s="242"/>
      <c r="J3525" s="243">
        <f>ROUND(I3525*H3525,2)</f>
        <v>0</v>
      </c>
      <c r="K3525" s="239" t="s">
        <v>1</v>
      </c>
      <c r="L3525" s="43"/>
      <c r="M3525" s="244" t="s">
        <v>1</v>
      </c>
      <c r="N3525" s="245" t="s">
        <v>38</v>
      </c>
      <c r="O3525" s="86"/>
      <c r="P3525" s="246">
        <f>O3525*H3525</f>
        <v>0</v>
      </c>
      <c r="Q3525" s="246">
        <v>0</v>
      </c>
      <c r="R3525" s="246">
        <f>Q3525*H3525</f>
        <v>0</v>
      </c>
      <c r="S3525" s="246">
        <v>0</v>
      </c>
      <c r="T3525" s="247">
        <f>S3525*H3525</f>
        <v>0</v>
      </c>
      <c r="AR3525" s="248" t="s">
        <v>230</v>
      </c>
      <c r="AT3525" s="248" t="s">
        <v>141</v>
      </c>
      <c r="AU3525" s="248" t="s">
        <v>83</v>
      </c>
      <c r="AY3525" s="17" t="s">
        <v>139</v>
      </c>
      <c r="BE3525" s="249">
        <f>IF(N3525="základní",J3525,0)</f>
        <v>0</v>
      </c>
      <c r="BF3525" s="249">
        <f>IF(N3525="snížená",J3525,0)</f>
        <v>0</v>
      </c>
      <c r="BG3525" s="249">
        <f>IF(N3525="zákl. přenesená",J3525,0)</f>
        <v>0</v>
      </c>
      <c r="BH3525" s="249">
        <f>IF(N3525="sníž. přenesená",J3525,0)</f>
        <v>0</v>
      </c>
      <c r="BI3525" s="249">
        <f>IF(N3525="nulová",J3525,0)</f>
        <v>0</v>
      </c>
      <c r="BJ3525" s="17" t="s">
        <v>81</v>
      </c>
      <c r="BK3525" s="249">
        <f>ROUND(I3525*H3525,2)</f>
        <v>0</v>
      </c>
      <c r="BL3525" s="17" t="s">
        <v>230</v>
      </c>
      <c r="BM3525" s="248" t="s">
        <v>4869</v>
      </c>
    </row>
    <row r="3526" spans="2:51" s="12" customFormat="1" ht="12">
      <c r="B3526" s="250"/>
      <c r="C3526" s="251"/>
      <c r="D3526" s="252" t="s">
        <v>148</v>
      </c>
      <c r="E3526" s="253" t="s">
        <v>1</v>
      </c>
      <c r="F3526" s="254" t="s">
        <v>81</v>
      </c>
      <c r="G3526" s="251"/>
      <c r="H3526" s="255">
        <v>1</v>
      </c>
      <c r="I3526" s="256"/>
      <c r="J3526" s="251"/>
      <c r="K3526" s="251"/>
      <c r="L3526" s="257"/>
      <c r="M3526" s="258"/>
      <c r="N3526" s="259"/>
      <c r="O3526" s="259"/>
      <c r="P3526" s="259"/>
      <c r="Q3526" s="259"/>
      <c r="R3526" s="259"/>
      <c r="S3526" s="259"/>
      <c r="T3526" s="260"/>
      <c r="AT3526" s="261" t="s">
        <v>148</v>
      </c>
      <c r="AU3526" s="261" t="s">
        <v>83</v>
      </c>
      <c r="AV3526" s="12" t="s">
        <v>83</v>
      </c>
      <c r="AW3526" s="12" t="s">
        <v>30</v>
      </c>
      <c r="AX3526" s="12" t="s">
        <v>81</v>
      </c>
      <c r="AY3526" s="261" t="s">
        <v>139</v>
      </c>
    </row>
    <row r="3527" spans="2:65" s="1" customFormat="1" ht="24" customHeight="1">
      <c r="B3527" s="38"/>
      <c r="C3527" s="237" t="s">
        <v>3917</v>
      </c>
      <c r="D3527" s="237" t="s">
        <v>141</v>
      </c>
      <c r="E3527" s="238" t="s">
        <v>4870</v>
      </c>
      <c r="F3527" s="239" t="s">
        <v>4871</v>
      </c>
      <c r="G3527" s="240" t="s">
        <v>433</v>
      </c>
      <c r="H3527" s="241">
        <v>1</v>
      </c>
      <c r="I3527" s="242"/>
      <c r="J3527" s="243">
        <f>ROUND(I3527*H3527,2)</f>
        <v>0</v>
      </c>
      <c r="K3527" s="239" t="s">
        <v>1</v>
      </c>
      <c r="L3527" s="43"/>
      <c r="M3527" s="244" t="s">
        <v>1</v>
      </c>
      <c r="N3527" s="245" t="s">
        <v>38</v>
      </c>
      <c r="O3527" s="86"/>
      <c r="P3527" s="246">
        <f>O3527*H3527</f>
        <v>0</v>
      </c>
      <c r="Q3527" s="246">
        <v>0</v>
      </c>
      <c r="R3527" s="246">
        <f>Q3527*H3527</f>
        <v>0</v>
      </c>
      <c r="S3527" s="246">
        <v>0</v>
      </c>
      <c r="T3527" s="247">
        <f>S3527*H3527</f>
        <v>0</v>
      </c>
      <c r="AR3527" s="248" t="s">
        <v>230</v>
      </c>
      <c r="AT3527" s="248" t="s">
        <v>141</v>
      </c>
      <c r="AU3527" s="248" t="s">
        <v>83</v>
      </c>
      <c r="AY3527" s="17" t="s">
        <v>139</v>
      </c>
      <c r="BE3527" s="249">
        <f>IF(N3527="základní",J3527,0)</f>
        <v>0</v>
      </c>
      <c r="BF3527" s="249">
        <f>IF(N3527="snížená",J3527,0)</f>
        <v>0</v>
      </c>
      <c r="BG3527" s="249">
        <f>IF(N3527="zákl. přenesená",J3527,0)</f>
        <v>0</v>
      </c>
      <c r="BH3527" s="249">
        <f>IF(N3527="sníž. přenesená",J3527,0)</f>
        <v>0</v>
      </c>
      <c r="BI3527" s="249">
        <f>IF(N3527="nulová",J3527,0)</f>
        <v>0</v>
      </c>
      <c r="BJ3527" s="17" t="s">
        <v>81</v>
      </c>
      <c r="BK3527" s="249">
        <f>ROUND(I3527*H3527,2)</f>
        <v>0</v>
      </c>
      <c r="BL3527" s="17" t="s">
        <v>230</v>
      </c>
      <c r="BM3527" s="248" t="s">
        <v>4872</v>
      </c>
    </row>
    <row r="3528" spans="2:51" s="12" customFormat="1" ht="12">
      <c r="B3528" s="250"/>
      <c r="C3528" s="251"/>
      <c r="D3528" s="252" t="s">
        <v>148</v>
      </c>
      <c r="E3528" s="253" t="s">
        <v>1</v>
      </c>
      <c r="F3528" s="254" t="s">
        <v>81</v>
      </c>
      <c r="G3528" s="251"/>
      <c r="H3528" s="255">
        <v>1</v>
      </c>
      <c r="I3528" s="256"/>
      <c r="J3528" s="251"/>
      <c r="K3528" s="251"/>
      <c r="L3528" s="257"/>
      <c r="M3528" s="258"/>
      <c r="N3528" s="259"/>
      <c r="O3528" s="259"/>
      <c r="P3528" s="259"/>
      <c r="Q3528" s="259"/>
      <c r="R3528" s="259"/>
      <c r="S3528" s="259"/>
      <c r="T3528" s="260"/>
      <c r="AT3528" s="261" t="s">
        <v>148</v>
      </c>
      <c r="AU3528" s="261" t="s">
        <v>83</v>
      </c>
      <c r="AV3528" s="12" t="s">
        <v>83</v>
      </c>
      <c r="AW3528" s="12" t="s">
        <v>30</v>
      </c>
      <c r="AX3528" s="12" t="s">
        <v>81</v>
      </c>
      <c r="AY3528" s="261" t="s">
        <v>139</v>
      </c>
    </row>
    <row r="3529" spans="2:65" s="1" customFormat="1" ht="36" customHeight="1">
      <c r="B3529" s="38"/>
      <c r="C3529" s="237" t="s">
        <v>4011</v>
      </c>
      <c r="D3529" s="237" t="s">
        <v>141</v>
      </c>
      <c r="E3529" s="238" t="s">
        <v>4873</v>
      </c>
      <c r="F3529" s="239" t="s">
        <v>4874</v>
      </c>
      <c r="G3529" s="240" t="s">
        <v>433</v>
      </c>
      <c r="H3529" s="241">
        <v>1</v>
      </c>
      <c r="I3529" s="242"/>
      <c r="J3529" s="243">
        <f>ROUND(I3529*H3529,2)</f>
        <v>0</v>
      </c>
      <c r="K3529" s="239" t="s">
        <v>1</v>
      </c>
      <c r="L3529" s="43"/>
      <c r="M3529" s="244" t="s">
        <v>1</v>
      </c>
      <c r="N3529" s="245" t="s">
        <v>38</v>
      </c>
      <c r="O3529" s="86"/>
      <c r="P3529" s="246">
        <f>O3529*H3529</f>
        <v>0</v>
      </c>
      <c r="Q3529" s="246">
        <v>0</v>
      </c>
      <c r="R3529" s="246">
        <f>Q3529*H3529</f>
        <v>0</v>
      </c>
      <c r="S3529" s="246">
        <v>0</v>
      </c>
      <c r="T3529" s="247">
        <f>S3529*H3529</f>
        <v>0</v>
      </c>
      <c r="AR3529" s="248" t="s">
        <v>230</v>
      </c>
      <c r="AT3529" s="248" t="s">
        <v>141</v>
      </c>
      <c r="AU3529" s="248" t="s">
        <v>83</v>
      </c>
      <c r="AY3529" s="17" t="s">
        <v>139</v>
      </c>
      <c r="BE3529" s="249">
        <f>IF(N3529="základní",J3529,0)</f>
        <v>0</v>
      </c>
      <c r="BF3529" s="249">
        <f>IF(N3529="snížená",J3529,0)</f>
        <v>0</v>
      </c>
      <c r="BG3529" s="249">
        <f>IF(N3529="zákl. přenesená",J3529,0)</f>
        <v>0</v>
      </c>
      <c r="BH3529" s="249">
        <f>IF(N3529="sníž. přenesená",J3529,0)</f>
        <v>0</v>
      </c>
      <c r="BI3529" s="249">
        <f>IF(N3529="nulová",J3529,0)</f>
        <v>0</v>
      </c>
      <c r="BJ3529" s="17" t="s">
        <v>81</v>
      </c>
      <c r="BK3529" s="249">
        <f>ROUND(I3529*H3529,2)</f>
        <v>0</v>
      </c>
      <c r="BL3529" s="17" t="s">
        <v>230</v>
      </c>
      <c r="BM3529" s="248" t="s">
        <v>4875</v>
      </c>
    </row>
    <row r="3530" spans="2:51" s="12" customFormat="1" ht="12">
      <c r="B3530" s="250"/>
      <c r="C3530" s="251"/>
      <c r="D3530" s="252" t="s">
        <v>148</v>
      </c>
      <c r="E3530" s="253" t="s">
        <v>1</v>
      </c>
      <c r="F3530" s="254" t="s">
        <v>81</v>
      </c>
      <c r="G3530" s="251"/>
      <c r="H3530" s="255">
        <v>1</v>
      </c>
      <c r="I3530" s="256"/>
      <c r="J3530" s="251"/>
      <c r="K3530" s="251"/>
      <c r="L3530" s="257"/>
      <c r="M3530" s="258"/>
      <c r="N3530" s="259"/>
      <c r="O3530" s="259"/>
      <c r="P3530" s="259"/>
      <c r="Q3530" s="259"/>
      <c r="R3530" s="259"/>
      <c r="S3530" s="259"/>
      <c r="T3530" s="260"/>
      <c r="AT3530" s="261" t="s">
        <v>148</v>
      </c>
      <c r="AU3530" s="261" t="s">
        <v>83</v>
      </c>
      <c r="AV3530" s="12" t="s">
        <v>83</v>
      </c>
      <c r="AW3530" s="12" t="s">
        <v>30</v>
      </c>
      <c r="AX3530" s="12" t="s">
        <v>81</v>
      </c>
      <c r="AY3530" s="261" t="s">
        <v>139</v>
      </c>
    </row>
    <row r="3531" spans="2:65" s="1" customFormat="1" ht="36" customHeight="1">
      <c r="B3531" s="38"/>
      <c r="C3531" s="237" t="s">
        <v>4876</v>
      </c>
      <c r="D3531" s="237" t="s">
        <v>141</v>
      </c>
      <c r="E3531" s="238" t="s">
        <v>4877</v>
      </c>
      <c r="F3531" s="239" t="s">
        <v>4878</v>
      </c>
      <c r="G3531" s="240" t="s">
        <v>433</v>
      </c>
      <c r="H3531" s="241">
        <v>2</v>
      </c>
      <c r="I3531" s="242"/>
      <c r="J3531" s="243">
        <f>ROUND(I3531*H3531,2)</f>
        <v>0</v>
      </c>
      <c r="K3531" s="239" t="s">
        <v>1</v>
      </c>
      <c r="L3531" s="43"/>
      <c r="M3531" s="244" t="s">
        <v>1</v>
      </c>
      <c r="N3531" s="245" t="s">
        <v>38</v>
      </c>
      <c r="O3531" s="86"/>
      <c r="P3531" s="246">
        <f>O3531*H3531</f>
        <v>0</v>
      </c>
      <c r="Q3531" s="246">
        <v>0</v>
      </c>
      <c r="R3531" s="246">
        <f>Q3531*H3531</f>
        <v>0</v>
      </c>
      <c r="S3531" s="246">
        <v>0</v>
      </c>
      <c r="T3531" s="247">
        <f>S3531*H3531</f>
        <v>0</v>
      </c>
      <c r="AR3531" s="248" t="s">
        <v>230</v>
      </c>
      <c r="AT3531" s="248" t="s">
        <v>141</v>
      </c>
      <c r="AU3531" s="248" t="s">
        <v>83</v>
      </c>
      <c r="AY3531" s="17" t="s">
        <v>139</v>
      </c>
      <c r="BE3531" s="249">
        <f>IF(N3531="základní",J3531,0)</f>
        <v>0</v>
      </c>
      <c r="BF3531" s="249">
        <f>IF(N3531="snížená",J3531,0)</f>
        <v>0</v>
      </c>
      <c r="BG3531" s="249">
        <f>IF(N3531="zákl. přenesená",J3531,0)</f>
        <v>0</v>
      </c>
      <c r="BH3531" s="249">
        <f>IF(N3531="sníž. přenesená",J3531,0)</f>
        <v>0</v>
      </c>
      <c r="BI3531" s="249">
        <f>IF(N3531="nulová",J3531,0)</f>
        <v>0</v>
      </c>
      <c r="BJ3531" s="17" t="s">
        <v>81</v>
      </c>
      <c r="BK3531" s="249">
        <f>ROUND(I3531*H3531,2)</f>
        <v>0</v>
      </c>
      <c r="BL3531" s="17" t="s">
        <v>230</v>
      </c>
      <c r="BM3531" s="248" t="s">
        <v>4879</v>
      </c>
    </row>
    <row r="3532" spans="2:51" s="12" customFormat="1" ht="12">
      <c r="B3532" s="250"/>
      <c r="C3532" s="251"/>
      <c r="D3532" s="252" t="s">
        <v>148</v>
      </c>
      <c r="E3532" s="253" t="s">
        <v>1</v>
      </c>
      <c r="F3532" s="254" t="s">
        <v>83</v>
      </c>
      <c r="G3532" s="251"/>
      <c r="H3532" s="255">
        <v>2</v>
      </c>
      <c r="I3532" s="256"/>
      <c r="J3532" s="251"/>
      <c r="K3532" s="251"/>
      <c r="L3532" s="257"/>
      <c r="M3532" s="258"/>
      <c r="N3532" s="259"/>
      <c r="O3532" s="259"/>
      <c r="P3532" s="259"/>
      <c r="Q3532" s="259"/>
      <c r="R3532" s="259"/>
      <c r="S3532" s="259"/>
      <c r="T3532" s="260"/>
      <c r="AT3532" s="261" t="s">
        <v>148</v>
      </c>
      <c r="AU3532" s="261" t="s">
        <v>83</v>
      </c>
      <c r="AV3532" s="12" t="s">
        <v>83</v>
      </c>
      <c r="AW3532" s="12" t="s">
        <v>30</v>
      </c>
      <c r="AX3532" s="12" t="s">
        <v>81</v>
      </c>
      <c r="AY3532" s="261" t="s">
        <v>139</v>
      </c>
    </row>
    <row r="3533" spans="2:65" s="1" customFormat="1" ht="48" customHeight="1">
      <c r="B3533" s="38"/>
      <c r="C3533" s="237" t="s">
        <v>4880</v>
      </c>
      <c r="D3533" s="237" t="s">
        <v>141</v>
      </c>
      <c r="E3533" s="238" t="s">
        <v>4881</v>
      </c>
      <c r="F3533" s="239" t="s">
        <v>4882</v>
      </c>
      <c r="G3533" s="240" t="s">
        <v>433</v>
      </c>
      <c r="H3533" s="241">
        <v>1</v>
      </c>
      <c r="I3533" s="242"/>
      <c r="J3533" s="243">
        <f>ROUND(I3533*H3533,2)</f>
        <v>0</v>
      </c>
      <c r="K3533" s="239" t="s">
        <v>1</v>
      </c>
      <c r="L3533" s="43"/>
      <c r="M3533" s="244" t="s">
        <v>1</v>
      </c>
      <c r="N3533" s="245" t="s">
        <v>38</v>
      </c>
      <c r="O3533" s="86"/>
      <c r="P3533" s="246">
        <f>O3533*H3533</f>
        <v>0</v>
      </c>
      <c r="Q3533" s="246">
        <v>0</v>
      </c>
      <c r="R3533" s="246">
        <f>Q3533*H3533</f>
        <v>0</v>
      </c>
      <c r="S3533" s="246">
        <v>0</v>
      </c>
      <c r="T3533" s="247">
        <f>S3533*H3533</f>
        <v>0</v>
      </c>
      <c r="AR3533" s="248" t="s">
        <v>230</v>
      </c>
      <c r="AT3533" s="248" t="s">
        <v>141</v>
      </c>
      <c r="AU3533" s="248" t="s">
        <v>83</v>
      </c>
      <c r="AY3533" s="17" t="s">
        <v>139</v>
      </c>
      <c r="BE3533" s="249">
        <f>IF(N3533="základní",J3533,0)</f>
        <v>0</v>
      </c>
      <c r="BF3533" s="249">
        <f>IF(N3533="snížená",J3533,0)</f>
        <v>0</v>
      </c>
      <c r="BG3533" s="249">
        <f>IF(N3533="zákl. přenesená",J3533,0)</f>
        <v>0</v>
      </c>
      <c r="BH3533" s="249">
        <f>IF(N3533="sníž. přenesená",J3533,0)</f>
        <v>0</v>
      </c>
      <c r="BI3533" s="249">
        <f>IF(N3533="nulová",J3533,0)</f>
        <v>0</v>
      </c>
      <c r="BJ3533" s="17" t="s">
        <v>81</v>
      </c>
      <c r="BK3533" s="249">
        <f>ROUND(I3533*H3533,2)</f>
        <v>0</v>
      </c>
      <c r="BL3533" s="17" t="s">
        <v>230</v>
      </c>
      <c r="BM3533" s="248" t="s">
        <v>4883</v>
      </c>
    </row>
    <row r="3534" spans="2:51" s="12" customFormat="1" ht="12">
      <c r="B3534" s="250"/>
      <c r="C3534" s="251"/>
      <c r="D3534" s="252" t="s">
        <v>148</v>
      </c>
      <c r="E3534" s="253" t="s">
        <v>1</v>
      </c>
      <c r="F3534" s="254" t="s">
        <v>81</v>
      </c>
      <c r="G3534" s="251"/>
      <c r="H3534" s="255">
        <v>1</v>
      </c>
      <c r="I3534" s="256"/>
      <c r="J3534" s="251"/>
      <c r="K3534" s="251"/>
      <c r="L3534" s="257"/>
      <c r="M3534" s="258"/>
      <c r="N3534" s="259"/>
      <c r="O3534" s="259"/>
      <c r="P3534" s="259"/>
      <c r="Q3534" s="259"/>
      <c r="R3534" s="259"/>
      <c r="S3534" s="259"/>
      <c r="T3534" s="260"/>
      <c r="AT3534" s="261" t="s">
        <v>148</v>
      </c>
      <c r="AU3534" s="261" t="s">
        <v>83</v>
      </c>
      <c r="AV3534" s="12" t="s">
        <v>83</v>
      </c>
      <c r="AW3534" s="12" t="s">
        <v>30</v>
      </c>
      <c r="AX3534" s="12" t="s">
        <v>81</v>
      </c>
      <c r="AY3534" s="261" t="s">
        <v>139</v>
      </c>
    </row>
    <row r="3535" spans="2:65" s="1" customFormat="1" ht="36" customHeight="1">
      <c r="B3535" s="38"/>
      <c r="C3535" s="237" t="s">
        <v>4884</v>
      </c>
      <c r="D3535" s="237" t="s">
        <v>141</v>
      </c>
      <c r="E3535" s="238" t="s">
        <v>4885</v>
      </c>
      <c r="F3535" s="239" t="s">
        <v>4886</v>
      </c>
      <c r="G3535" s="240" t="s">
        <v>433</v>
      </c>
      <c r="H3535" s="241">
        <v>1</v>
      </c>
      <c r="I3535" s="242"/>
      <c r="J3535" s="243">
        <f>ROUND(I3535*H3535,2)</f>
        <v>0</v>
      </c>
      <c r="K3535" s="239" t="s">
        <v>1</v>
      </c>
      <c r="L3535" s="43"/>
      <c r="M3535" s="244" t="s">
        <v>1</v>
      </c>
      <c r="N3535" s="245" t="s">
        <v>38</v>
      </c>
      <c r="O3535" s="86"/>
      <c r="P3535" s="246">
        <f>O3535*H3535</f>
        <v>0</v>
      </c>
      <c r="Q3535" s="246">
        <v>0</v>
      </c>
      <c r="R3535" s="246">
        <f>Q3535*H3535</f>
        <v>0</v>
      </c>
      <c r="S3535" s="246">
        <v>0</v>
      </c>
      <c r="T3535" s="247">
        <f>S3535*H3535</f>
        <v>0</v>
      </c>
      <c r="AR3535" s="248" t="s">
        <v>230</v>
      </c>
      <c r="AT3535" s="248" t="s">
        <v>141</v>
      </c>
      <c r="AU3535" s="248" t="s">
        <v>83</v>
      </c>
      <c r="AY3535" s="17" t="s">
        <v>139</v>
      </c>
      <c r="BE3535" s="249">
        <f>IF(N3535="základní",J3535,0)</f>
        <v>0</v>
      </c>
      <c r="BF3535" s="249">
        <f>IF(N3535="snížená",J3535,0)</f>
        <v>0</v>
      </c>
      <c r="BG3535" s="249">
        <f>IF(N3535="zákl. přenesená",J3535,0)</f>
        <v>0</v>
      </c>
      <c r="BH3535" s="249">
        <f>IF(N3535="sníž. přenesená",J3535,0)</f>
        <v>0</v>
      </c>
      <c r="BI3535" s="249">
        <f>IF(N3535="nulová",J3535,0)</f>
        <v>0</v>
      </c>
      <c r="BJ3535" s="17" t="s">
        <v>81</v>
      </c>
      <c r="BK3535" s="249">
        <f>ROUND(I3535*H3535,2)</f>
        <v>0</v>
      </c>
      <c r="BL3535" s="17" t="s">
        <v>230</v>
      </c>
      <c r="BM3535" s="248" t="s">
        <v>4887</v>
      </c>
    </row>
    <row r="3536" spans="2:51" s="12" customFormat="1" ht="12">
      <c r="B3536" s="250"/>
      <c r="C3536" s="251"/>
      <c r="D3536" s="252" t="s">
        <v>148</v>
      </c>
      <c r="E3536" s="253" t="s">
        <v>1</v>
      </c>
      <c r="F3536" s="254" t="s">
        <v>81</v>
      </c>
      <c r="G3536" s="251"/>
      <c r="H3536" s="255">
        <v>1</v>
      </c>
      <c r="I3536" s="256"/>
      <c r="J3536" s="251"/>
      <c r="K3536" s="251"/>
      <c r="L3536" s="257"/>
      <c r="M3536" s="258"/>
      <c r="N3536" s="259"/>
      <c r="O3536" s="259"/>
      <c r="P3536" s="259"/>
      <c r="Q3536" s="259"/>
      <c r="R3536" s="259"/>
      <c r="S3536" s="259"/>
      <c r="T3536" s="260"/>
      <c r="AT3536" s="261" t="s">
        <v>148</v>
      </c>
      <c r="AU3536" s="261" t="s">
        <v>83</v>
      </c>
      <c r="AV3536" s="12" t="s">
        <v>83</v>
      </c>
      <c r="AW3536" s="12" t="s">
        <v>30</v>
      </c>
      <c r="AX3536" s="12" t="s">
        <v>81</v>
      </c>
      <c r="AY3536" s="261" t="s">
        <v>139</v>
      </c>
    </row>
    <row r="3537" spans="2:65" s="1" customFormat="1" ht="36" customHeight="1">
      <c r="B3537" s="38"/>
      <c r="C3537" s="237" t="s">
        <v>4888</v>
      </c>
      <c r="D3537" s="237" t="s">
        <v>141</v>
      </c>
      <c r="E3537" s="238" t="s">
        <v>4889</v>
      </c>
      <c r="F3537" s="239" t="s">
        <v>4890</v>
      </c>
      <c r="G3537" s="240" t="s">
        <v>433</v>
      </c>
      <c r="H3537" s="241">
        <v>4</v>
      </c>
      <c r="I3537" s="242"/>
      <c r="J3537" s="243">
        <f>ROUND(I3537*H3537,2)</f>
        <v>0</v>
      </c>
      <c r="K3537" s="239" t="s">
        <v>1</v>
      </c>
      <c r="L3537" s="43"/>
      <c r="M3537" s="244" t="s">
        <v>1</v>
      </c>
      <c r="N3537" s="245" t="s">
        <v>38</v>
      </c>
      <c r="O3537" s="86"/>
      <c r="P3537" s="246">
        <f>O3537*H3537</f>
        <v>0</v>
      </c>
      <c r="Q3537" s="246">
        <v>0</v>
      </c>
      <c r="R3537" s="246">
        <f>Q3537*H3537</f>
        <v>0</v>
      </c>
      <c r="S3537" s="246">
        <v>0</v>
      </c>
      <c r="T3537" s="247">
        <f>S3537*H3537</f>
        <v>0</v>
      </c>
      <c r="AR3537" s="248" t="s">
        <v>230</v>
      </c>
      <c r="AT3537" s="248" t="s">
        <v>141</v>
      </c>
      <c r="AU3537" s="248" t="s">
        <v>83</v>
      </c>
      <c r="AY3537" s="17" t="s">
        <v>139</v>
      </c>
      <c r="BE3537" s="249">
        <f>IF(N3537="základní",J3537,0)</f>
        <v>0</v>
      </c>
      <c r="BF3537" s="249">
        <f>IF(N3537="snížená",J3537,0)</f>
        <v>0</v>
      </c>
      <c r="BG3537" s="249">
        <f>IF(N3537="zákl. přenesená",J3537,0)</f>
        <v>0</v>
      </c>
      <c r="BH3537" s="249">
        <f>IF(N3537="sníž. přenesená",J3537,0)</f>
        <v>0</v>
      </c>
      <c r="BI3537" s="249">
        <f>IF(N3537="nulová",J3537,0)</f>
        <v>0</v>
      </c>
      <c r="BJ3537" s="17" t="s">
        <v>81</v>
      </c>
      <c r="BK3537" s="249">
        <f>ROUND(I3537*H3537,2)</f>
        <v>0</v>
      </c>
      <c r="BL3537" s="17" t="s">
        <v>230</v>
      </c>
      <c r="BM3537" s="248" t="s">
        <v>4891</v>
      </c>
    </row>
    <row r="3538" spans="2:51" s="12" customFormat="1" ht="12">
      <c r="B3538" s="250"/>
      <c r="C3538" s="251"/>
      <c r="D3538" s="252" t="s">
        <v>148</v>
      </c>
      <c r="E3538" s="253" t="s">
        <v>1</v>
      </c>
      <c r="F3538" s="254" t="s">
        <v>146</v>
      </c>
      <c r="G3538" s="251"/>
      <c r="H3538" s="255">
        <v>4</v>
      </c>
      <c r="I3538" s="256"/>
      <c r="J3538" s="251"/>
      <c r="K3538" s="251"/>
      <c r="L3538" s="257"/>
      <c r="M3538" s="258"/>
      <c r="N3538" s="259"/>
      <c r="O3538" s="259"/>
      <c r="P3538" s="259"/>
      <c r="Q3538" s="259"/>
      <c r="R3538" s="259"/>
      <c r="S3538" s="259"/>
      <c r="T3538" s="260"/>
      <c r="AT3538" s="261" t="s">
        <v>148</v>
      </c>
      <c r="AU3538" s="261" t="s">
        <v>83</v>
      </c>
      <c r="AV3538" s="12" t="s">
        <v>83</v>
      </c>
      <c r="AW3538" s="12" t="s">
        <v>30</v>
      </c>
      <c r="AX3538" s="12" t="s">
        <v>81</v>
      </c>
      <c r="AY3538" s="261" t="s">
        <v>139</v>
      </c>
    </row>
    <row r="3539" spans="2:65" s="1" customFormat="1" ht="36" customHeight="1">
      <c r="B3539" s="38"/>
      <c r="C3539" s="237" t="s">
        <v>4892</v>
      </c>
      <c r="D3539" s="237" t="s">
        <v>141</v>
      </c>
      <c r="E3539" s="238" t="s">
        <v>4893</v>
      </c>
      <c r="F3539" s="239" t="s">
        <v>4894</v>
      </c>
      <c r="G3539" s="240" t="s">
        <v>433</v>
      </c>
      <c r="H3539" s="241">
        <v>6</v>
      </c>
      <c r="I3539" s="242"/>
      <c r="J3539" s="243">
        <f>ROUND(I3539*H3539,2)</f>
        <v>0</v>
      </c>
      <c r="K3539" s="239" t="s">
        <v>1</v>
      </c>
      <c r="L3539" s="43"/>
      <c r="M3539" s="244" t="s">
        <v>1</v>
      </c>
      <c r="N3539" s="245" t="s">
        <v>38</v>
      </c>
      <c r="O3539" s="86"/>
      <c r="P3539" s="246">
        <f>O3539*H3539</f>
        <v>0</v>
      </c>
      <c r="Q3539" s="246">
        <v>0</v>
      </c>
      <c r="R3539" s="246">
        <f>Q3539*H3539</f>
        <v>0</v>
      </c>
      <c r="S3539" s="246">
        <v>0</v>
      </c>
      <c r="T3539" s="247">
        <f>S3539*H3539</f>
        <v>0</v>
      </c>
      <c r="AR3539" s="248" t="s">
        <v>230</v>
      </c>
      <c r="AT3539" s="248" t="s">
        <v>141</v>
      </c>
      <c r="AU3539" s="248" t="s">
        <v>83</v>
      </c>
      <c r="AY3539" s="17" t="s">
        <v>139</v>
      </c>
      <c r="BE3539" s="249">
        <f>IF(N3539="základní",J3539,0)</f>
        <v>0</v>
      </c>
      <c r="BF3539" s="249">
        <f>IF(N3539="snížená",J3539,0)</f>
        <v>0</v>
      </c>
      <c r="BG3539" s="249">
        <f>IF(N3539="zákl. přenesená",J3539,0)</f>
        <v>0</v>
      </c>
      <c r="BH3539" s="249">
        <f>IF(N3539="sníž. přenesená",J3539,0)</f>
        <v>0</v>
      </c>
      <c r="BI3539" s="249">
        <f>IF(N3539="nulová",J3539,0)</f>
        <v>0</v>
      </c>
      <c r="BJ3539" s="17" t="s">
        <v>81</v>
      </c>
      <c r="BK3539" s="249">
        <f>ROUND(I3539*H3539,2)</f>
        <v>0</v>
      </c>
      <c r="BL3539" s="17" t="s">
        <v>230</v>
      </c>
      <c r="BM3539" s="248" t="s">
        <v>4895</v>
      </c>
    </row>
    <row r="3540" spans="2:51" s="12" customFormat="1" ht="12">
      <c r="B3540" s="250"/>
      <c r="C3540" s="251"/>
      <c r="D3540" s="252" t="s">
        <v>148</v>
      </c>
      <c r="E3540" s="253" t="s">
        <v>1</v>
      </c>
      <c r="F3540" s="254" t="s">
        <v>168</v>
      </c>
      <c r="G3540" s="251"/>
      <c r="H3540" s="255">
        <v>6</v>
      </c>
      <c r="I3540" s="256"/>
      <c r="J3540" s="251"/>
      <c r="K3540" s="251"/>
      <c r="L3540" s="257"/>
      <c r="M3540" s="258"/>
      <c r="N3540" s="259"/>
      <c r="O3540" s="259"/>
      <c r="P3540" s="259"/>
      <c r="Q3540" s="259"/>
      <c r="R3540" s="259"/>
      <c r="S3540" s="259"/>
      <c r="T3540" s="260"/>
      <c r="AT3540" s="261" t="s">
        <v>148</v>
      </c>
      <c r="AU3540" s="261" t="s">
        <v>83</v>
      </c>
      <c r="AV3540" s="12" t="s">
        <v>83</v>
      </c>
      <c r="AW3540" s="12" t="s">
        <v>30</v>
      </c>
      <c r="AX3540" s="12" t="s">
        <v>81</v>
      </c>
      <c r="AY3540" s="261" t="s">
        <v>139</v>
      </c>
    </row>
    <row r="3541" spans="2:65" s="1" customFormat="1" ht="36" customHeight="1">
      <c r="B3541" s="38"/>
      <c r="C3541" s="237" t="s">
        <v>4896</v>
      </c>
      <c r="D3541" s="237" t="s">
        <v>141</v>
      </c>
      <c r="E3541" s="238" t="s">
        <v>4897</v>
      </c>
      <c r="F3541" s="239" t="s">
        <v>4898</v>
      </c>
      <c r="G3541" s="240" t="s">
        <v>433</v>
      </c>
      <c r="H3541" s="241">
        <v>2</v>
      </c>
      <c r="I3541" s="242"/>
      <c r="J3541" s="243">
        <f>ROUND(I3541*H3541,2)</f>
        <v>0</v>
      </c>
      <c r="K3541" s="239" t="s">
        <v>1</v>
      </c>
      <c r="L3541" s="43"/>
      <c r="M3541" s="244" t="s">
        <v>1</v>
      </c>
      <c r="N3541" s="245" t="s">
        <v>38</v>
      </c>
      <c r="O3541" s="86"/>
      <c r="P3541" s="246">
        <f>O3541*H3541</f>
        <v>0</v>
      </c>
      <c r="Q3541" s="246">
        <v>0</v>
      </c>
      <c r="R3541" s="246">
        <f>Q3541*H3541</f>
        <v>0</v>
      </c>
      <c r="S3541" s="246">
        <v>0</v>
      </c>
      <c r="T3541" s="247">
        <f>S3541*H3541</f>
        <v>0</v>
      </c>
      <c r="AR3541" s="248" t="s">
        <v>230</v>
      </c>
      <c r="AT3541" s="248" t="s">
        <v>141</v>
      </c>
      <c r="AU3541" s="248" t="s">
        <v>83</v>
      </c>
      <c r="AY3541" s="17" t="s">
        <v>139</v>
      </c>
      <c r="BE3541" s="249">
        <f>IF(N3541="základní",J3541,0)</f>
        <v>0</v>
      </c>
      <c r="BF3541" s="249">
        <f>IF(N3541="snížená",J3541,0)</f>
        <v>0</v>
      </c>
      <c r="BG3541" s="249">
        <f>IF(N3541="zákl. přenesená",J3541,0)</f>
        <v>0</v>
      </c>
      <c r="BH3541" s="249">
        <f>IF(N3541="sníž. přenesená",J3541,0)</f>
        <v>0</v>
      </c>
      <c r="BI3541" s="249">
        <f>IF(N3541="nulová",J3541,0)</f>
        <v>0</v>
      </c>
      <c r="BJ3541" s="17" t="s">
        <v>81</v>
      </c>
      <c r="BK3541" s="249">
        <f>ROUND(I3541*H3541,2)</f>
        <v>0</v>
      </c>
      <c r="BL3541" s="17" t="s">
        <v>230</v>
      </c>
      <c r="BM3541" s="248" t="s">
        <v>4899</v>
      </c>
    </row>
    <row r="3542" spans="2:51" s="12" customFormat="1" ht="12">
      <c r="B3542" s="250"/>
      <c r="C3542" s="251"/>
      <c r="D3542" s="252" t="s">
        <v>148</v>
      </c>
      <c r="E3542" s="253" t="s">
        <v>1</v>
      </c>
      <c r="F3542" s="254" t="s">
        <v>83</v>
      </c>
      <c r="G3542" s="251"/>
      <c r="H3542" s="255">
        <v>2</v>
      </c>
      <c r="I3542" s="256"/>
      <c r="J3542" s="251"/>
      <c r="K3542" s="251"/>
      <c r="L3542" s="257"/>
      <c r="M3542" s="258"/>
      <c r="N3542" s="259"/>
      <c r="O3542" s="259"/>
      <c r="P3542" s="259"/>
      <c r="Q3542" s="259"/>
      <c r="R3542" s="259"/>
      <c r="S3542" s="259"/>
      <c r="T3542" s="260"/>
      <c r="AT3542" s="261" t="s">
        <v>148</v>
      </c>
      <c r="AU3542" s="261" t="s">
        <v>83</v>
      </c>
      <c r="AV3542" s="12" t="s">
        <v>83</v>
      </c>
      <c r="AW3542" s="12" t="s">
        <v>30</v>
      </c>
      <c r="AX3542" s="12" t="s">
        <v>81</v>
      </c>
      <c r="AY3542" s="261" t="s">
        <v>139</v>
      </c>
    </row>
    <row r="3543" spans="2:65" s="1" customFormat="1" ht="36" customHeight="1">
      <c r="B3543" s="38"/>
      <c r="C3543" s="237" t="s">
        <v>4900</v>
      </c>
      <c r="D3543" s="237" t="s">
        <v>141</v>
      </c>
      <c r="E3543" s="238" t="s">
        <v>4901</v>
      </c>
      <c r="F3543" s="239" t="s">
        <v>4902</v>
      </c>
      <c r="G3543" s="240" t="s">
        <v>433</v>
      </c>
      <c r="H3543" s="241">
        <v>2</v>
      </c>
      <c r="I3543" s="242"/>
      <c r="J3543" s="243">
        <f>ROUND(I3543*H3543,2)</f>
        <v>0</v>
      </c>
      <c r="K3543" s="239" t="s">
        <v>1</v>
      </c>
      <c r="L3543" s="43"/>
      <c r="M3543" s="244" t="s">
        <v>1</v>
      </c>
      <c r="N3543" s="245" t="s">
        <v>38</v>
      </c>
      <c r="O3543" s="86"/>
      <c r="P3543" s="246">
        <f>O3543*H3543</f>
        <v>0</v>
      </c>
      <c r="Q3543" s="246">
        <v>0</v>
      </c>
      <c r="R3543" s="246">
        <f>Q3543*H3543</f>
        <v>0</v>
      </c>
      <c r="S3543" s="246">
        <v>0</v>
      </c>
      <c r="T3543" s="247">
        <f>S3543*H3543</f>
        <v>0</v>
      </c>
      <c r="AR3543" s="248" t="s">
        <v>230</v>
      </c>
      <c r="AT3543" s="248" t="s">
        <v>141</v>
      </c>
      <c r="AU3543" s="248" t="s">
        <v>83</v>
      </c>
      <c r="AY3543" s="17" t="s">
        <v>139</v>
      </c>
      <c r="BE3543" s="249">
        <f>IF(N3543="základní",J3543,0)</f>
        <v>0</v>
      </c>
      <c r="BF3543" s="249">
        <f>IF(N3543="snížená",J3543,0)</f>
        <v>0</v>
      </c>
      <c r="BG3543" s="249">
        <f>IF(N3543="zákl. přenesená",J3543,0)</f>
        <v>0</v>
      </c>
      <c r="BH3543" s="249">
        <f>IF(N3543="sníž. přenesená",J3543,0)</f>
        <v>0</v>
      </c>
      <c r="BI3543" s="249">
        <f>IF(N3543="nulová",J3543,0)</f>
        <v>0</v>
      </c>
      <c r="BJ3543" s="17" t="s">
        <v>81</v>
      </c>
      <c r="BK3543" s="249">
        <f>ROUND(I3543*H3543,2)</f>
        <v>0</v>
      </c>
      <c r="BL3543" s="17" t="s">
        <v>230</v>
      </c>
      <c r="BM3543" s="248" t="s">
        <v>4903</v>
      </c>
    </row>
    <row r="3544" spans="2:51" s="12" customFormat="1" ht="12">
      <c r="B3544" s="250"/>
      <c r="C3544" s="251"/>
      <c r="D3544" s="252" t="s">
        <v>148</v>
      </c>
      <c r="E3544" s="253" t="s">
        <v>1</v>
      </c>
      <c r="F3544" s="254" t="s">
        <v>83</v>
      </c>
      <c r="G3544" s="251"/>
      <c r="H3544" s="255">
        <v>2</v>
      </c>
      <c r="I3544" s="256"/>
      <c r="J3544" s="251"/>
      <c r="K3544" s="251"/>
      <c r="L3544" s="257"/>
      <c r="M3544" s="258"/>
      <c r="N3544" s="259"/>
      <c r="O3544" s="259"/>
      <c r="P3544" s="259"/>
      <c r="Q3544" s="259"/>
      <c r="R3544" s="259"/>
      <c r="S3544" s="259"/>
      <c r="T3544" s="260"/>
      <c r="AT3544" s="261" t="s">
        <v>148</v>
      </c>
      <c r="AU3544" s="261" t="s">
        <v>83</v>
      </c>
      <c r="AV3544" s="12" t="s">
        <v>83</v>
      </c>
      <c r="AW3544" s="12" t="s">
        <v>30</v>
      </c>
      <c r="AX3544" s="12" t="s">
        <v>81</v>
      </c>
      <c r="AY3544" s="261" t="s">
        <v>139</v>
      </c>
    </row>
    <row r="3545" spans="2:65" s="1" customFormat="1" ht="36" customHeight="1">
      <c r="B3545" s="38"/>
      <c r="C3545" s="237" t="s">
        <v>4904</v>
      </c>
      <c r="D3545" s="237" t="s">
        <v>141</v>
      </c>
      <c r="E3545" s="238" t="s">
        <v>4905</v>
      </c>
      <c r="F3545" s="239" t="s">
        <v>4906</v>
      </c>
      <c r="G3545" s="240" t="s">
        <v>433</v>
      </c>
      <c r="H3545" s="241">
        <v>1</v>
      </c>
      <c r="I3545" s="242"/>
      <c r="J3545" s="243">
        <f>ROUND(I3545*H3545,2)</f>
        <v>0</v>
      </c>
      <c r="K3545" s="239" t="s">
        <v>1</v>
      </c>
      <c r="L3545" s="43"/>
      <c r="M3545" s="244" t="s">
        <v>1</v>
      </c>
      <c r="N3545" s="245" t="s">
        <v>38</v>
      </c>
      <c r="O3545" s="86"/>
      <c r="P3545" s="246">
        <f>O3545*H3545</f>
        <v>0</v>
      </c>
      <c r="Q3545" s="246">
        <v>0</v>
      </c>
      <c r="R3545" s="246">
        <f>Q3545*H3545</f>
        <v>0</v>
      </c>
      <c r="S3545" s="246">
        <v>0</v>
      </c>
      <c r="T3545" s="247">
        <f>S3545*H3545</f>
        <v>0</v>
      </c>
      <c r="AR3545" s="248" t="s">
        <v>230</v>
      </c>
      <c r="AT3545" s="248" t="s">
        <v>141</v>
      </c>
      <c r="AU3545" s="248" t="s">
        <v>83</v>
      </c>
      <c r="AY3545" s="17" t="s">
        <v>139</v>
      </c>
      <c r="BE3545" s="249">
        <f>IF(N3545="základní",J3545,0)</f>
        <v>0</v>
      </c>
      <c r="BF3545" s="249">
        <f>IF(N3545="snížená",J3545,0)</f>
        <v>0</v>
      </c>
      <c r="BG3545" s="249">
        <f>IF(N3545="zákl. přenesená",J3545,0)</f>
        <v>0</v>
      </c>
      <c r="BH3545" s="249">
        <f>IF(N3545="sníž. přenesená",J3545,0)</f>
        <v>0</v>
      </c>
      <c r="BI3545" s="249">
        <f>IF(N3545="nulová",J3545,0)</f>
        <v>0</v>
      </c>
      <c r="BJ3545" s="17" t="s">
        <v>81</v>
      </c>
      <c r="BK3545" s="249">
        <f>ROUND(I3545*H3545,2)</f>
        <v>0</v>
      </c>
      <c r="BL3545" s="17" t="s">
        <v>230</v>
      </c>
      <c r="BM3545" s="248" t="s">
        <v>4907</v>
      </c>
    </row>
    <row r="3546" spans="2:51" s="12" customFormat="1" ht="12">
      <c r="B3546" s="250"/>
      <c r="C3546" s="251"/>
      <c r="D3546" s="252" t="s">
        <v>148</v>
      </c>
      <c r="E3546" s="253" t="s">
        <v>1</v>
      </c>
      <c r="F3546" s="254" t="s">
        <v>81</v>
      </c>
      <c r="G3546" s="251"/>
      <c r="H3546" s="255">
        <v>1</v>
      </c>
      <c r="I3546" s="256"/>
      <c r="J3546" s="251"/>
      <c r="K3546" s="251"/>
      <c r="L3546" s="257"/>
      <c r="M3546" s="258"/>
      <c r="N3546" s="259"/>
      <c r="O3546" s="259"/>
      <c r="P3546" s="259"/>
      <c r="Q3546" s="259"/>
      <c r="R3546" s="259"/>
      <c r="S3546" s="259"/>
      <c r="T3546" s="260"/>
      <c r="AT3546" s="261" t="s">
        <v>148</v>
      </c>
      <c r="AU3546" s="261" t="s">
        <v>83</v>
      </c>
      <c r="AV3546" s="12" t="s">
        <v>83</v>
      </c>
      <c r="AW3546" s="12" t="s">
        <v>30</v>
      </c>
      <c r="AX3546" s="12" t="s">
        <v>81</v>
      </c>
      <c r="AY3546" s="261" t="s">
        <v>139</v>
      </c>
    </row>
    <row r="3547" spans="2:65" s="1" customFormat="1" ht="48" customHeight="1">
      <c r="B3547" s="38"/>
      <c r="C3547" s="237" t="s">
        <v>4908</v>
      </c>
      <c r="D3547" s="237" t="s">
        <v>141</v>
      </c>
      <c r="E3547" s="238" t="s">
        <v>4909</v>
      </c>
      <c r="F3547" s="239" t="s">
        <v>4910</v>
      </c>
      <c r="G3547" s="240" t="s">
        <v>433</v>
      </c>
      <c r="H3547" s="241">
        <v>1</v>
      </c>
      <c r="I3547" s="242"/>
      <c r="J3547" s="243">
        <f>ROUND(I3547*H3547,2)</f>
        <v>0</v>
      </c>
      <c r="K3547" s="239" t="s">
        <v>1</v>
      </c>
      <c r="L3547" s="43"/>
      <c r="M3547" s="244" t="s">
        <v>1</v>
      </c>
      <c r="N3547" s="245" t="s">
        <v>38</v>
      </c>
      <c r="O3547" s="86"/>
      <c r="P3547" s="246">
        <f>O3547*H3547</f>
        <v>0</v>
      </c>
      <c r="Q3547" s="246">
        <v>0</v>
      </c>
      <c r="R3547" s="246">
        <f>Q3547*H3547</f>
        <v>0</v>
      </c>
      <c r="S3547" s="246">
        <v>0</v>
      </c>
      <c r="T3547" s="247">
        <f>S3547*H3547</f>
        <v>0</v>
      </c>
      <c r="AR3547" s="248" t="s">
        <v>230</v>
      </c>
      <c r="AT3547" s="248" t="s">
        <v>141</v>
      </c>
      <c r="AU3547" s="248" t="s">
        <v>83</v>
      </c>
      <c r="AY3547" s="17" t="s">
        <v>139</v>
      </c>
      <c r="BE3547" s="249">
        <f>IF(N3547="základní",J3547,0)</f>
        <v>0</v>
      </c>
      <c r="BF3547" s="249">
        <f>IF(N3547="snížená",J3547,0)</f>
        <v>0</v>
      </c>
      <c r="BG3547" s="249">
        <f>IF(N3547="zákl. přenesená",J3547,0)</f>
        <v>0</v>
      </c>
      <c r="BH3547" s="249">
        <f>IF(N3547="sníž. přenesená",J3547,0)</f>
        <v>0</v>
      </c>
      <c r="BI3547" s="249">
        <f>IF(N3547="nulová",J3547,0)</f>
        <v>0</v>
      </c>
      <c r="BJ3547" s="17" t="s">
        <v>81</v>
      </c>
      <c r="BK3547" s="249">
        <f>ROUND(I3547*H3547,2)</f>
        <v>0</v>
      </c>
      <c r="BL3547" s="17" t="s">
        <v>230</v>
      </c>
      <c r="BM3547" s="248" t="s">
        <v>4911</v>
      </c>
    </row>
    <row r="3548" spans="2:51" s="12" customFormat="1" ht="12">
      <c r="B3548" s="250"/>
      <c r="C3548" s="251"/>
      <c r="D3548" s="252" t="s">
        <v>148</v>
      </c>
      <c r="E3548" s="253" t="s">
        <v>1</v>
      </c>
      <c r="F3548" s="254" t="s">
        <v>81</v>
      </c>
      <c r="G3548" s="251"/>
      <c r="H3548" s="255">
        <v>1</v>
      </c>
      <c r="I3548" s="256"/>
      <c r="J3548" s="251"/>
      <c r="K3548" s="251"/>
      <c r="L3548" s="257"/>
      <c r="M3548" s="258"/>
      <c r="N3548" s="259"/>
      <c r="O3548" s="259"/>
      <c r="P3548" s="259"/>
      <c r="Q3548" s="259"/>
      <c r="R3548" s="259"/>
      <c r="S3548" s="259"/>
      <c r="T3548" s="260"/>
      <c r="AT3548" s="261" t="s">
        <v>148</v>
      </c>
      <c r="AU3548" s="261" t="s">
        <v>83</v>
      </c>
      <c r="AV3548" s="12" t="s">
        <v>83</v>
      </c>
      <c r="AW3548" s="12" t="s">
        <v>30</v>
      </c>
      <c r="AX3548" s="12" t="s">
        <v>81</v>
      </c>
      <c r="AY3548" s="261" t="s">
        <v>139</v>
      </c>
    </row>
    <row r="3549" spans="2:65" s="1" customFormat="1" ht="48" customHeight="1">
      <c r="B3549" s="38"/>
      <c r="C3549" s="237" t="s">
        <v>4912</v>
      </c>
      <c r="D3549" s="237" t="s">
        <v>141</v>
      </c>
      <c r="E3549" s="238" t="s">
        <v>4913</v>
      </c>
      <c r="F3549" s="239" t="s">
        <v>4914</v>
      </c>
      <c r="G3549" s="240" t="s">
        <v>433</v>
      </c>
      <c r="H3549" s="241">
        <v>1</v>
      </c>
      <c r="I3549" s="242"/>
      <c r="J3549" s="243">
        <f>ROUND(I3549*H3549,2)</f>
        <v>0</v>
      </c>
      <c r="K3549" s="239" t="s">
        <v>1</v>
      </c>
      <c r="L3549" s="43"/>
      <c r="M3549" s="244" t="s">
        <v>1</v>
      </c>
      <c r="N3549" s="245" t="s">
        <v>38</v>
      </c>
      <c r="O3549" s="86"/>
      <c r="P3549" s="246">
        <f>O3549*H3549</f>
        <v>0</v>
      </c>
      <c r="Q3549" s="246">
        <v>0</v>
      </c>
      <c r="R3549" s="246">
        <f>Q3549*H3549</f>
        <v>0</v>
      </c>
      <c r="S3549" s="246">
        <v>0</v>
      </c>
      <c r="T3549" s="247">
        <f>S3549*H3549</f>
        <v>0</v>
      </c>
      <c r="AR3549" s="248" t="s">
        <v>230</v>
      </c>
      <c r="AT3549" s="248" t="s">
        <v>141</v>
      </c>
      <c r="AU3549" s="248" t="s">
        <v>83</v>
      </c>
      <c r="AY3549" s="17" t="s">
        <v>139</v>
      </c>
      <c r="BE3549" s="249">
        <f>IF(N3549="základní",J3549,0)</f>
        <v>0</v>
      </c>
      <c r="BF3549" s="249">
        <f>IF(N3549="snížená",J3549,0)</f>
        <v>0</v>
      </c>
      <c r="BG3549" s="249">
        <f>IF(N3549="zákl. přenesená",J3549,0)</f>
        <v>0</v>
      </c>
      <c r="BH3549" s="249">
        <f>IF(N3549="sníž. přenesená",J3549,0)</f>
        <v>0</v>
      </c>
      <c r="BI3549" s="249">
        <f>IF(N3549="nulová",J3549,0)</f>
        <v>0</v>
      </c>
      <c r="BJ3549" s="17" t="s">
        <v>81</v>
      </c>
      <c r="BK3549" s="249">
        <f>ROUND(I3549*H3549,2)</f>
        <v>0</v>
      </c>
      <c r="BL3549" s="17" t="s">
        <v>230</v>
      </c>
      <c r="BM3549" s="248" t="s">
        <v>4915</v>
      </c>
    </row>
    <row r="3550" spans="2:51" s="12" customFormat="1" ht="12">
      <c r="B3550" s="250"/>
      <c r="C3550" s="251"/>
      <c r="D3550" s="252" t="s">
        <v>148</v>
      </c>
      <c r="E3550" s="253" t="s">
        <v>1</v>
      </c>
      <c r="F3550" s="254" t="s">
        <v>81</v>
      </c>
      <c r="G3550" s="251"/>
      <c r="H3550" s="255">
        <v>1</v>
      </c>
      <c r="I3550" s="256"/>
      <c r="J3550" s="251"/>
      <c r="K3550" s="251"/>
      <c r="L3550" s="257"/>
      <c r="M3550" s="258"/>
      <c r="N3550" s="259"/>
      <c r="O3550" s="259"/>
      <c r="P3550" s="259"/>
      <c r="Q3550" s="259"/>
      <c r="R3550" s="259"/>
      <c r="S3550" s="259"/>
      <c r="T3550" s="260"/>
      <c r="AT3550" s="261" t="s">
        <v>148</v>
      </c>
      <c r="AU3550" s="261" t="s">
        <v>83</v>
      </c>
      <c r="AV3550" s="12" t="s">
        <v>83</v>
      </c>
      <c r="AW3550" s="12" t="s">
        <v>30</v>
      </c>
      <c r="AX3550" s="12" t="s">
        <v>81</v>
      </c>
      <c r="AY3550" s="261" t="s">
        <v>139</v>
      </c>
    </row>
    <row r="3551" spans="2:65" s="1" customFormat="1" ht="36" customHeight="1">
      <c r="B3551" s="38"/>
      <c r="C3551" s="237" t="s">
        <v>4916</v>
      </c>
      <c r="D3551" s="237" t="s">
        <v>141</v>
      </c>
      <c r="E3551" s="238" t="s">
        <v>4917</v>
      </c>
      <c r="F3551" s="239" t="s">
        <v>4918</v>
      </c>
      <c r="G3551" s="240" t="s">
        <v>433</v>
      </c>
      <c r="H3551" s="241">
        <v>1</v>
      </c>
      <c r="I3551" s="242"/>
      <c r="J3551" s="243">
        <f>ROUND(I3551*H3551,2)</f>
        <v>0</v>
      </c>
      <c r="K3551" s="239" t="s">
        <v>1</v>
      </c>
      <c r="L3551" s="43"/>
      <c r="M3551" s="244" t="s">
        <v>1</v>
      </c>
      <c r="N3551" s="245" t="s">
        <v>38</v>
      </c>
      <c r="O3551" s="86"/>
      <c r="P3551" s="246">
        <f>O3551*H3551</f>
        <v>0</v>
      </c>
      <c r="Q3551" s="246">
        <v>0</v>
      </c>
      <c r="R3551" s="246">
        <f>Q3551*H3551</f>
        <v>0</v>
      </c>
      <c r="S3551" s="246">
        <v>0</v>
      </c>
      <c r="T3551" s="247">
        <f>S3551*H3551</f>
        <v>0</v>
      </c>
      <c r="AR3551" s="248" t="s">
        <v>230</v>
      </c>
      <c r="AT3551" s="248" t="s">
        <v>141</v>
      </c>
      <c r="AU3551" s="248" t="s">
        <v>83</v>
      </c>
      <c r="AY3551" s="17" t="s">
        <v>139</v>
      </c>
      <c r="BE3551" s="249">
        <f>IF(N3551="základní",J3551,0)</f>
        <v>0</v>
      </c>
      <c r="BF3551" s="249">
        <f>IF(N3551="snížená",J3551,0)</f>
        <v>0</v>
      </c>
      <c r="BG3551" s="249">
        <f>IF(N3551="zákl. přenesená",J3551,0)</f>
        <v>0</v>
      </c>
      <c r="BH3551" s="249">
        <f>IF(N3551="sníž. přenesená",J3551,0)</f>
        <v>0</v>
      </c>
      <c r="BI3551" s="249">
        <f>IF(N3551="nulová",J3551,0)</f>
        <v>0</v>
      </c>
      <c r="BJ3551" s="17" t="s">
        <v>81</v>
      </c>
      <c r="BK3551" s="249">
        <f>ROUND(I3551*H3551,2)</f>
        <v>0</v>
      </c>
      <c r="BL3551" s="17" t="s">
        <v>230</v>
      </c>
      <c r="BM3551" s="248" t="s">
        <v>4919</v>
      </c>
    </row>
    <row r="3552" spans="2:51" s="12" customFormat="1" ht="12">
      <c r="B3552" s="250"/>
      <c r="C3552" s="251"/>
      <c r="D3552" s="252" t="s">
        <v>148</v>
      </c>
      <c r="E3552" s="253" t="s">
        <v>1</v>
      </c>
      <c r="F3552" s="254" t="s">
        <v>81</v>
      </c>
      <c r="G3552" s="251"/>
      <c r="H3552" s="255">
        <v>1</v>
      </c>
      <c r="I3552" s="256"/>
      <c r="J3552" s="251"/>
      <c r="K3552" s="251"/>
      <c r="L3552" s="257"/>
      <c r="M3552" s="258"/>
      <c r="N3552" s="259"/>
      <c r="O3552" s="259"/>
      <c r="P3552" s="259"/>
      <c r="Q3552" s="259"/>
      <c r="R3552" s="259"/>
      <c r="S3552" s="259"/>
      <c r="T3552" s="260"/>
      <c r="AT3552" s="261" t="s">
        <v>148</v>
      </c>
      <c r="AU3552" s="261" t="s">
        <v>83</v>
      </c>
      <c r="AV3552" s="12" t="s">
        <v>83</v>
      </c>
      <c r="AW3552" s="12" t="s">
        <v>30</v>
      </c>
      <c r="AX3552" s="12" t="s">
        <v>81</v>
      </c>
      <c r="AY3552" s="261" t="s">
        <v>139</v>
      </c>
    </row>
    <row r="3553" spans="2:65" s="1" customFormat="1" ht="36" customHeight="1">
      <c r="B3553" s="38"/>
      <c r="C3553" s="237" t="s">
        <v>4920</v>
      </c>
      <c r="D3553" s="237" t="s">
        <v>141</v>
      </c>
      <c r="E3553" s="238" t="s">
        <v>4921</v>
      </c>
      <c r="F3553" s="239" t="s">
        <v>4922</v>
      </c>
      <c r="G3553" s="240" t="s">
        <v>433</v>
      </c>
      <c r="H3553" s="241">
        <v>1</v>
      </c>
      <c r="I3553" s="242"/>
      <c r="J3553" s="243">
        <f>ROUND(I3553*H3553,2)</f>
        <v>0</v>
      </c>
      <c r="K3553" s="239" t="s">
        <v>1</v>
      </c>
      <c r="L3553" s="43"/>
      <c r="M3553" s="244" t="s">
        <v>1</v>
      </c>
      <c r="N3553" s="245" t="s">
        <v>38</v>
      </c>
      <c r="O3553" s="86"/>
      <c r="P3553" s="246">
        <f>O3553*H3553</f>
        <v>0</v>
      </c>
      <c r="Q3553" s="246">
        <v>0</v>
      </c>
      <c r="R3553" s="246">
        <f>Q3553*H3553</f>
        <v>0</v>
      </c>
      <c r="S3553" s="246">
        <v>0</v>
      </c>
      <c r="T3553" s="247">
        <f>S3553*H3553</f>
        <v>0</v>
      </c>
      <c r="AR3553" s="248" t="s">
        <v>230</v>
      </c>
      <c r="AT3553" s="248" t="s">
        <v>141</v>
      </c>
      <c r="AU3553" s="248" t="s">
        <v>83</v>
      </c>
      <c r="AY3553" s="17" t="s">
        <v>139</v>
      </c>
      <c r="BE3553" s="249">
        <f>IF(N3553="základní",J3553,0)</f>
        <v>0</v>
      </c>
      <c r="BF3553" s="249">
        <f>IF(N3553="snížená",J3553,0)</f>
        <v>0</v>
      </c>
      <c r="BG3553" s="249">
        <f>IF(N3553="zákl. přenesená",J3553,0)</f>
        <v>0</v>
      </c>
      <c r="BH3553" s="249">
        <f>IF(N3553="sníž. přenesená",J3553,0)</f>
        <v>0</v>
      </c>
      <c r="BI3553" s="249">
        <f>IF(N3553="nulová",J3553,0)</f>
        <v>0</v>
      </c>
      <c r="BJ3553" s="17" t="s">
        <v>81</v>
      </c>
      <c r="BK3553" s="249">
        <f>ROUND(I3553*H3553,2)</f>
        <v>0</v>
      </c>
      <c r="BL3553" s="17" t="s">
        <v>230</v>
      </c>
      <c r="BM3553" s="248" t="s">
        <v>4923</v>
      </c>
    </row>
    <row r="3554" spans="2:51" s="12" customFormat="1" ht="12">
      <c r="B3554" s="250"/>
      <c r="C3554" s="251"/>
      <c r="D3554" s="252" t="s">
        <v>148</v>
      </c>
      <c r="E3554" s="253" t="s">
        <v>1</v>
      </c>
      <c r="F3554" s="254" t="s">
        <v>81</v>
      </c>
      <c r="G3554" s="251"/>
      <c r="H3554" s="255">
        <v>1</v>
      </c>
      <c r="I3554" s="256"/>
      <c r="J3554" s="251"/>
      <c r="K3554" s="251"/>
      <c r="L3554" s="257"/>
      <c r="M3554" s="258"/>
      <c r="N3554" s="259"/>
      <c r="O3554" s="259"/>
      <c r="P3554" s="259"/>
      <c r="Q3554" s="259"/>
      <c r="R3554" s="259"/>
      <c r="S3554" s="259"/>
      <c r="T3554" s="260"/>
      <c r="AT3554" s="261" t="s">
        <v>148</v>
      </c>
      <c r="AU3554" s="261" t="s">
        <v>83</v>
      </c>
      <c r="AV3554" s="12" t="s">
        <v>83</v>
      </c>
      <c r="AW3554" s="12" t="s">
        <v>30</v>
      </c>
      <c r="AX3554" s="12" t="s">
        <v>81</v>
      </c>
      <c r="AY3554" s="261" t="s">
        <v>139</v>
      </c>
    </row>
    <row r="3555" spans="2:65" s="1" customFormat="1" ht="36" customHeight="1">
      <c r="B3555" s="38"/>
      <c r="C3555" s="237" t="s">
        <v>4924</v>
      </c>
      <c r="D3555" s="237" t="s">
        <v>141</v>
      </c>
      <c r="E3555" s="238" t="s">
        <v>4925</v>
      </c>
      <c r="F3555" s="239" t="s">
        <v>4926</v>
      </c>
      <c r="G3555" s="240" t="s">
        <v>433</v>
      </c>
      <c r="H3555" s="241">
        <v>1</v>
      </c>
      <c r="I3555" s="242"/>
      <c r="J3555" s="243">
        <f>ROUND(I3555*H3555,2)</f>
        <v>0</v>
      </c>
      <c r="K3555" s="239" t="s">
        <v>1</v>
      </c>
      <c r="L3555" s="43"/>
      <c r="M3555" s="244" t="s">
        <v>1</v>
      </c>
      <c r="N3555" s="245" t="s">
        <v>38</v>
      </c>
      <c r="O3555" s="86"/>
      <c r="P3555" s="246">
        <f>O3555*H3555</f>
        <v>0</v>
      </c>
      <c r="Q3555" s="246">
        <v>0</v>
      </c>
      <c r="R3555" s="246">
        <f>Q3555*H3555</f>
        <v>0</v>
      </c>
      <c r="S3555" s="246">
        <v>0</v>
      </c>
      <c r="T3555" s="247">
        <f>S3555*H3555</f>
        <v>0</v>
      </c>
      <c r="AR3555" s="248" t="s">
        <v>230</v>
      </c>
      <c r="AT3555" s="248" t="s">
        <v>141</v>
      </c>
      <c r="AU3555" s="248" t="s">
        <v>83</v>
      </c>
      <c r="AY3555" s="17" t="s">
        <v>139</v>
      </c>
      <c r="BE3555" s="249">
        <f>IF(N3555="základní",J3555,0)</f>
        <v>0</v>
      </c>
      <c r="BF3555" s="249">
        <f>IF(N3555="snížená",J3555,0)</f>
        <v>0</v>
      </c>
      <c r="BG3555" s="249">
        <f>IF(N3555="zákl. přenesená",J3555,0)</f>
        <v>0</v>
      </c>
      <c r="BH3555" s="249">
        <f>IF(N3555="sníž. přenesená",J3555,0)</f>
        <v>0</v>
      </c>
      <c r="BI3555" s="249">
        <f>IF(N3555="nulová",J3555,0)</f>
        <v>0</v>
      </c>
      <c r="BJ3555" s="17" t="s">
        <v>81</v>
      </c>
      <c r="BK3555" s="249">
        <f>ROUND(I3555*H3555,2)</f>
        <v>0</v>
      </c>
      <c r="BL3555" s="17" t="s">
        <v>230</v>
      </c>
      <c r="BM3555" s="248" t="s">
        <v>4927</v>
      </c>
    </row>
    <row r="3556" spans="2:51" s="12" customFormat="1" ht="12">
      <c r="B3556" s="250"/>
      <c r="C3556" s="251"/>
      <c r="D3556" s="252" t="s">
        <v>148</v>
      </c>
      <c r="E3556" s="253" t="s">
        <v>1</v>
      </c>
      <c r="F3556" s="254" t="s">
        <v>81</v>
      </c>
      <c r="G3556" s="251"/>
      <c r="H3556" s="255">
        <v>1</v>
      </c>
      <c r="I3556" s="256"/>
      <c r="J3556" s="251"/>
      <c r="K3556" s="251"/>
      <c r="L3556" s="257"/>
      <c r="M3556" s="258"/>
      <c r="N3556" s="259"/>
      <c r="O3556" s="259"/>
      <c r="P3556" s="259"/>
      <c r="Q3556" s="259"/>
      <c r="R3556" s="259"/>
      <c r="S3556" s="259"/>
      <c r="T3556" s="260"/>
      <c r="AT3556" s="261" t="s">
        <v>148</v>
      </c>
      <c r="AU3556" s="261" t="s">
        <v>83</v>
      </c>
      <c r="AV3556" s="12" t="s">
        <v>83</v>
      </c>
      <c r="AW3556" s="12" t="s">
        <v>30</v>
      </c>
      <c r="AX3556" s="12" t="s">
        <v>81</v>
      </c>
      <c r="AY3556" s="261" t="s">
        <v>139</v>
      </c>
    </row>
    <row r="3557" spans="2:65" s="1" customFormat="1" ht="36" customHeight="1">
      <c r="B3557" s="38"/>
      <c r="C3557" s="237" t="s">
        <v>4928</v>
      </c>
      <c r="D3557" s="237" t="s">
        <v>141</v>
      </c>
      <c r="E3557" s="238" t="s">
        <v>4929</v>
      </c>
      <c r="F3557" s="239" t="s">
        <v>4930</v>
      </c>
      <c r="G3557" s="240" t="s">
        <v>433</v>
      </c>
      <c r="H3557" s="241">
        <v>1</v>
      </c>
      <c r="I3557" s="242"/>
      <c r="J3557" s="243">
        <f>ROUND(I3557*H3557,2)</f>
        <v>0</v>
      </c>
      <c r="K3557" s="239" t="s">
        <v>1</v>
      </c>
      <c r="L3557" s="43"/>
      <c r="M3557" s="244" t="s">
        <v>1</v>
      </c>
      <c r="N3557" s="245" t="s">
        <v>38</v>
      </c>
      <c r="O3557" s="86"/>
      <c r="P3557" s="246">
        <f>O3557*H3557</f>
        <v>0</v>
      </c>
      <c r="Q3557" s="246">
        <v>0</v>
      </c>
      <c r="R3557" s="246">
        <f>Q3557*H3557</f>
        <v>0</v>
      </c>
      <c r="S3557" s="246">
        <v>0</v>
      </c>
      <c r="T3557" s="247">
        <f>S3557*H3557</f>
        <v>0</v>
      </c>
      <c r="AR3557" s="248" t="s">
        <v>230</v>
      </c>
      <c r="AT3557" s="248" t="s">
        <v>141</v>
      </c>
      <c r="AU3557" s="248" t="s">
        <v>83</v>
      </c>
      <c r="AY3557" s="17" t="s">
        <v>139</v>
      </c>
      <c r="BE3557" s="249">
        <f>IF(N3557="základní",J3557,0)</f>
        <v>0</v>
      </c>
      <c r="BF3557" s="249">
        <f>IF(N3557="snížená",J3557,0)</f>
        <v>0</v>
      </c>
      <c r="BG3557" s="249">
        <f>IF(N3557="zákl. přenesená",J3557,0)</f>
        <v>0</v>
      </c>
      <c r="BH3557" s="249">
        <f>IF(N3557="sníž. přenesená",J3557,0)</f>
        <v>0</v>
      </c>
      <c r="BI3557" s="249">
        <f>IF(N3557="nulová",J3557,0)</f>
        <v>0</v>
      </c>
      <c r="BJ3557" s="17" t="s">
        <v>81</v>
      </c>
      <c r="BK3557" s="249">
        <f>ROUND(I3557*H3557,2)</f>
        <v>0</v>
      </c>
      <c r="BL3557" s="17" t="s">
        <v>230</v>
      </c>
      <c r="BM3557" s="248" t="s">
        <v>4931</v>
      </c>
    </row>
    <row r="3558" spans="2:51" s="12" customFormat="1" ht="12">
      <c r="B3558" s="250"/>
      <c r="C3558" s="251"/>
      <c r="D3558" s="252" t="s">
        <v>148</v>
      </c>
      <c r="E3558" s="253" t="s">
        <v>1</v>
      </c>
      <c r="F3558" s="254" t="s">
        <v>81</v>
      </c>
      <c r="G3558" s="251"/>
      <c r="H3558" s="255">
        <v>1</v>
      </c>
      <c r="I3558" s="256"/>
      <c r="J3558" s="251"/>
      <c r="K3558" s="251"/>
      <c r="L3558" s="257"/>
      <c r="M3558" s="258"/>
      <c r="N3558" s="259"/>
      <c r="O3558" s="259"/>
      <c r="P3558" s="259"/>
      <c r="Q3558" s="259"/>
      <c r="R3558" s="259"/>
      <c r="S3558" s="259"/>
      <c r="T3558" s="260"/>
      <c r="AT3558" s="261" t="s">
        <v>148</v>
      </c>
      <c r="AU3558" s="261" t="s">
        <v>83</v>
      </c>
      <c r="AV3558" s="12" t="s">
        <v>83</v>
      </c>
      <c r="AW3558" s="12" t="s">
        <v>30</v>
      </c>
      <c r="AX3558" s="12" t="s">
        <v>81</v>
      </c>
      <c r="AY3558" s="261" t="s">
        <v>139</v>
      </c>
    </row>
    <row r="3559" spans="2:65" s="1" customFormat="1" ht="36" customHeight="1">
      <c r="B3559" s="38"/>
      <c r="C3559" s="237" t="s">
        <v>4932</v>
      </c>
      <c r="D3559" s="237" t="s">
        <v>141</v>
      </c>
      <c r="E3559" s="238" t="s">
        <v>4933</v>
      </c>
      <c r="F3559" s="239" t="s">
        <v>4934</v>
      </c>
      <c r="G3559" s="240" t="s">
        <v>433</v>
      </c>
      <c r="H3559" s="241">
        <v>1</v>
      </c>
      <c r="I3559" s="242"/>
      <c r="J3559" s="243">
        <f>ROUND(I3559*H3559,2)</f>
        <v>0</v>
      </c>
      <c r="K3559" s="239" t="s">
        <v>1</v>
      </c>
      <c r="L3559" s="43"/>
      <c r="M3559" s="244" t="s">
        <v>1</v>
      </c>
      <c r="N3559" s="245" t="s">
        <v>38</v>
      </c>
      <c r="O3559" s="86"/>
      <c r="P3559" s="246">
        <f>O3559*H3559</f>
        <v>0</v>
      </c>
      <c r="Q3559" s="246">
        <v>0</v>
      </c>
      <c r="R3559" s="246">
        <f>Q3559*H3559</f>
        <v>0</v>
      </c>
      <c r="S3559" s="246">
        <v>0</v>
      </c>
      <c r="T3559" s="247">
        <f>S3559*H3559</f>
        <v>0</v>
      </c>
      <c r="AR3559" s="248" t="s">
        <v>230</v>
      </c>
      <c r="AT3559" s="248" t="s">
        <v>141</v>
      </c>
      <c r="AU3559" s="248" t="s">
        <v>83</v>
      </c>
      <c r="AY3559" s="17" t="s">
        <v>139</v>
      </c>
      <c r="BE3559" s="249">
        <f>IF(N3559="základní",J3559,0)</f>
        <v>0</v>
      </c>
      <c r="BF3559" s="249">
        <f>IF(N3559="snížená",J3559,0)</f>
        <v>0</v>
      </c>
      <c r="BG3559" s="249">
        <f>IF(N3559="zákl. přenesená",J3559,0)</f>
        <v>0</v>
      </c>
      <c r="BH3559" s="249">
        <f>IF(N3559="sníž. přenesená",J3559,0)</f>
        <v>0</v>
      </c>
      <c r="BI3559" s="249">
        <f>IF(N3559="nulová",J3559,0)</f>
        <v>0</v>
      </c>
      <c r="BJ3559" s="17" t="s">
        <v>81</v>
      </c>
      <c r="BK3559" s="249">
        <f>ROUND(I3559*H3559,2)</f>
        <v>0</v>
      </c>
      <c r="BL3559" s="17" t="s">
        <v>230</v>
      </c>
      <c r="BM3559" s="248" t="s">
        <v>4935</v>
      </c>
    </row>
    <row r="3560" spans="2:51" s="12" customFormat="1" ht="12">
      <c r="B3560" s="250"/>
      <c r="C3560" s="251"/>
      <c r="D3560" s="252" t="s">
        <v>148</v>
      </c>
      <c r="E3560" s="253" t="s">
        <v>1</v>
      </c>
      <c r="F3560" s="254" t="s">
        <v>81</v>
      </c>
      <c r="G3560" s="251"/>
      <c r="H3560" s="255">
        <v>1</v>
      </c>
      <c r="I3560" s="256"/>
      <c r="J3560" s="251"/>
      <c r="K3560" s="251"/>
      <c r="L3560" s="257"/>
      <c r="M3560" s="258"/>
      <c r="N3560" s="259"/>
      <c r="O3560" s="259"/>
      <c r="P3560" s="259"/>
      <c r="Q3560" s="259"/>
      <c r="R3560" s="259"/>
      <c r="S3560" s="259"/>
      <c r="T3560" s="260"/>
      <c r="AT3560" s="261" t="s">
        <v>148</v>
      </c>
      <c r="AU3560" s="261" t="s">
        <v>83</v>
      </c>
      <c r="AV3560" s="12" t="s">
        <v>83</v>
      </c>
      <c r="AW3560" s="12" t="s">
        <v>30</v>
      </c>
      <c r="AX3560" s="12" t="s">
        <v>81</v>
      </c>
      <c r="AY3560" s="261" t="s">
        <v>139</v>
      </c>
    </row>
    <row r="3561" spans="2:65" s="1" customFormat="1" ht="36" customHeight="1">
      <c r="B3561" s="38"/>
      <c r="C3561" s="237" t="s">
        <v>4936</v>
      </c>
      <c r="D3561" s="237" t="s">
        <v>141</v>
      </c>
      <c r="E3561" s="238" t="s">
        <v>4937</v>
      </c>
      <c r="F3561" s="239" t="s">
        <v>4938</v>
      </c>
      <c r="G3561" s="240" t="s">
        <v>433</v>
      </c>
      <c r="H3561" s="241">
        <v>3</v>
      </c>
      <c r="I3561" s="242"/>
      <c r="J3561" s="243">
        <f>ROUND(I3561*H3561,2)</f>
        <v>0</v>
      </c>
      <c r="K3561" s="239" t="s">
        <v>1</v>
      </c>
      <c r="L3561" s="43"/>
      <c r="M3561" s="244" t="s">
        <v>1</v>
      </c>
      <c r="N3561" s="245" t="s">
        <v>38</v>
      </c>
      <c r="O3561" s="86"/>
      <c r="P3561" s="246">
        <f>O3561*H3561</f>
        <v>0</v>
      </c>
      <c r="Q3561" s="246">
        <v>0</v>
      </c>
      <c r="R3561" s="246">
        <f>Q3561*H3561</f>
        <v>0</v>
      </c>
      <c r="S3561" s="246">
        <v>0</v>
      </c>
      <c r="T3561" s="247">
        <f>S3561*H3561</f>
        <v>0</v>
      </c>
      <c r="AR3561" s="248" t="s">
        <v>230</v>
      </c>
      <c r="AT3561" s="248" t="s">
        <v>141</v>
      </c>
      <c r="AU3561" s="248" t="s">
        <v>83</v>
      </c>
      <c r="AY3561" s="17" t="s">
        <v>139</v>
      </c>
      <c r="BE3561" s="249">
        <f>IF(N3561="základní",J3561,0)</f>
        <v>0</v>
      </c>
      <c r="BF3561" s="249">
        <f>IF(N3561="snížená",J3561,0)</f>
        <v>0</v>
      </c>
      <c r="BG3561" s="249">
        <f>IF(N3561="zákl. přenesená",J3561,0)</f>
        <v>0</v>
      </c>
      <c r="BH3561" s="249">
        <f>IF(N3561="sníž. přenesená",J3561,0)</f>
        <v>0</v>
      </c>
      <c r="BI3561" s="249">
        <f>IF(N3561="nulová",J3561,0)</f>
        <v>0</v>
      </c>
      <c r="BJ3561" s="17" t="s">
        <v>81</v>
      </c>
      <c r="BK3561" s="249">
        <f>ROUND(I3561*H3561,2)</f>
        <v>0</v>
      </c>
      <c r="BL3561" s="17" t="s">
        <v>230</v>
      </c>
      <c r="BM3561" s="248" t="s">
        <v>4939</v>
      </c>
    </row>
    <row r="3562" spans="2:51" s="12" customFormat="1" ht="12">
      <c r="B3562" s="250"/>
      <c r="C3562" s="251"/>
      <c r="D3562" s="252" t="s">
        <v>148</v>
      </c>
      <c r="E3562" s="253" t="s">
        <v>1</v>
      </c>
      <c r="F3562" s="254" t="s">
        <v>155</v>
      </c>
      <c r="G3562" s="251"/>
      <c r="H3562" s="255">
        <v>3</v>
      </c>
      <c r="I3562" s="256"/>
      <c r="J3562" s="251"/>
      <c r="K3562" s="251"/>
      <c r="L3562" s="257"/>
      <c r="M3562" s="258"/>
      <c r="N3562" s="259"/>
      <c r="O3562" s="259"/>
      <c r="P3562" s="259"/>
      <c r="Q3562" s="259"/>
      <c r="R3562" s="259"/>
      <c r="S3562" s="259"/>
      <c r="T3562" s="260"/>
      <c r="AT3562" s="261" t="s">
        <v>148</v>
      </c>
      <c r="AU3562" s="261" t="s">
        <v>83</v>
      </c>
      <c r="AV3562" s="12" t="s">
        <v>83</v>
      </c>
      <c r="AW3562" s="12" t="s">
        <v>30</v>
      </c>
      <c r="AX3562" s="12" t="s">
        <v>81</v>
      </c>
      <c r="AY3562" s="261" t="s">
        <v>139</v>
      </c>
    </row>
    <row r="3563" spans="2:65" s="1" customFormat="1" ht="36" customHeight="1">
      <c r="B3563" s="38"/>
      <c r="C3563" s="237" t="s">
        <v>4940</v>
      </c>
      <c r="D3563" s="237" t="s">
        <v>141</v>
      </c>
      <c r="E3563" s="238" t="s">
        <v>4941</v>
      </c>
      <c r="F3563" s="239" t="s">
        <v>4942</v>
      </c>
      <c r="G3563" s="240" t="s">
        <v>433</v>
      </c>
      <c r="H3563" s="241">
        <v>1</v>
      </c>
      <c r="I3563" s="242"/>
      <c r="J3563" s="243">
        <f>ROUND(I3563*H3563,2)</f>
        <v>0</v>
      </c>
      <c r="K3563" s="239" t="s">
        <v>1</v>
      </c>
      <c r="L3563" s="43"/>
      <c r="M3563" s="244" t="s">
        <v>1</v>
      </c>
      <c r="N3563" s="245" t="s">
        <v>38</v>
      </c>
      <c r="O3563" s="86"/>
      <c r="P3563" s="246">
        <f>O3563*H3563</f>
        <v>0</v>
      </c>
      <c r="Q3563" s="246">
        <v>0</v>
      </c>
      <c r="R3563" s="246">
        <f>Q3563*H3563</f>
        <v>0</v>
      </c>
      <c r="S3563" s="246">
        <v>0</v>
      </c>
      <c r="T3563" s="247">
        <f>S3563*H3563</f>
        <v>0</v>
      </c>
      <c r="AR3563" s="248" t="s">
        <v>230</v>
      </c>
      <c r="AT3563" s="248" t="s">
        <v>141</v>
      </c>
      <c r="AU3563" s="248" t="s">
        <v>83</v>
      </c>
      <c r="AY3563" s="17" t="s">
        <v>139</v>
      </c>
      <c r="BE3563" s="249">
        <f>IF(N3563="základní",J3563,0)</f>
        <v>0</v>
      </c>
      <c r="BF3563" s="249">
        <f>IF(N3563="snížená",J3563,0)</f>
        <v>0</v>
      </c>
      <c r="BG3563" s="249">
        <f>IF(N3563="zákl. přenesená",J3563,0)</f>
        <v>0</v>
      </c>
      <c r="BH3563" s="249">
        <f>IF(N3563="sníž. přenesená",J3563,0)</f>
        <v>0</v>
      </c>
      <c r="BI3563" s="249">
        <f>IF(N3563="nulová",J3563,0)</f>
        <v>0</v>
      </c>
      <c r="BJ3563" s="17" t="s">
        <v>81</v>
      </c>
      <c r="BK3563" s="249">
        <f>ROUND(I3563*H3563,2)</f>
        <v>0</v>
      </c>
      <c r="BL3563" s="17" t="s">
        <v>230</v>
      </c>
      <c r="BM3563" s="248" t="s">
        <v>4943</v>
      </c>
    </row>
    <row r="3564" spans="2:51" s="12" customFormat="1" ht="12">
      <c r="B3564" s="250"/>
      <c r="C3564" s="251"/>
      <c r="D3564" s="252" t="s">
        <v>148</v>
      </c>
      <c r="E3564" s="253" t="s">
        <v>1</v>
      </c>
      <c r="F3564" s="254" t="s">
        <v>81</v>
      </c>
      <c r="G3564" s="251"/>
      <c r="H3564" s="255">
        <v>1</v>
      </c>
      <c r="I3564" s="256"/>
      <c r="J3564" s="251"/>
      <c r="K3564" s="251"/>
      <c r="L3564" s="257"/>
      <c r="M3564" s="258"/>
      <c r="N3564" s="259"/>
      <c r="O3564" s="259"/>
      <c r="P3564" s="259"/>
      <c r="Q3564" s="259"/>
      <c r="R3564" s="259"/>
      <c r="S3564" s="259"/>
      <c r="T3564" s="260"/>
      <c r="AT3564" s="261" t="s">
        <v>148</v>
      </c>
      <c r="AU3564" s="261" t="s">
        <v>83</v>
      </c>
      <c r="AV3564" s="12" t="s">
        <v>83</v>
      </c>
      <c r="AW3564" s="12" t="s">
        <v>30</v>
      </c>
      <c r="AX3564" s="12" t="s">
        <v>81</v>
      </c>
      <c r="AY3564" s="261" t="s">
        <v>139</v>
      </c>
    </row>
    <row r="3565" spans="2:65" s="1" customFormat="1" ht="36" customHeight="1">
      <c r="B3565" s="38"/>
      <c r="C3565" s="237" t="s">
        <v>4944</v>
      </c>
      <c r="D3565" s="237" t="s">
        <v>141</v>
      </c>
      <c r="E3565" s="238" t="s">
        <v>4945</v>
      </c>
      <c r="F3565" s="239" t="s">
        <v>4946</v>
      </c>
      <c r="G3565" s="240" t="s">
        <v>433</v>
      </c>
      <c r="H3565" s="241">
        <v>1</v>
      </c>
      <c r="I3565" s="242"/>
      <c r="J3565" s="243">
        <f>ROUND(I3565*H3565,2)</f>
        <v>0</v>
      </c>
      <c r="K3565" s="239" t="s">
        <v>1</v>
      </c>
      <c r="L3565" s="43"/>
      <c r="M3565" s="244" t="s">
        <v>1</v>
      </c>
      <c r="N3565" s="245" t="s">
        <v>38</v>
      </c>
      <c r="O3565" s="86"/>
      <c r="P3565" s="246">
        <f>O3565*H3565</f>
        <v>0</v>
      </c>
      <c r="Q3565" s="246">
        <v>0</v>
      </c>
      <c r="R3565" s="246">
        <f>Q3565*H3565</f>
        <v>0</v>
      </c>
      <c r="S3565" s="246">
        <v>0</v>
      </c>
      <c r="T3565" s="247">
        <f>S3565*H3565</f>
        <v>0</v>
      </c>
      <c r="AR3565" s="248" t="s">
        <v>230</v>
      </c>
      <c r="AT3565" s="248" t="s">
        <v>141</v>
      </c>
      <c r="AU3565" s="248" t="s">
        <v>83</v>
      </c>
      <c r="AY3565" s="17" t="s">
        <v>139</v>
      </c>
      <c r="BE3565" s="249">
        <f>IF(N3565="základní",J3565,0)</f>
        <v>0</v>
      </c>
      <c r="BF3565" s="249">
        <f>IF(N3565="snížená",J3565,0)</f>
        <v>0</v>
      </c>
      <c r="BG3565" s="249">
        <f>IF(N3565="zákl. přenesená",J3565,0)</f>
        <v>0</v>
      </c>
      <c r="BH3565" s="249">
        <f>IF(N3565="sníž. přenesená",J3565,0)</f>
        <v>0</v>
      </c>
      <c r="BI3565" s="249">
        <f>IF(N3565="nulová",J3565,0)</f>
        <v>0</v>
      </c>
      <c r="BJ3565" s="17" t="s">
        <v>81</v>
      </c>
      <c r="BK3565" s="249">
        <f>ROUND(I3565*H3565,2)</f>
        <v>0</v>
      </c>
      <c r="BL3565" s="17" t="s">
        <v>230</v>
      </c>
      <c r="BM3565" s="248" t="s">
        <v>4947</v>
      </c>
    </row>
    <row r="3566" spans="2:51" s="12" customFormat="1" ht="12">
      <c r="B3566" s="250"/>
      <c r="C3566" s="251"/>
      <c r="D3566" s="252" t="s">
        <v>148</v>
      </c>
      <c r="E3566" s="253" t="s">
        <v>1</v>
      </c>
      <c r="F3566" s="254" t="s">
        <v>81</v>
      </c>
      <c r="G3566" s="251"/>
      <c r="H3566" s="255">
        <v>1</v>
      </c>
      <c r="I3566" s="256"/>
      <c r="J3566" s="251"/>
      <c r="K3566" s="251"/>
      <c r="L3566" s="257"/>
      <c r="M3566" s="258"/>
      <c r="N3566" s="259"/>
      <c r="O3566" s="259"/>
      <c r="P3566" s="259"/>
      <c r="Q3566" s="259"/>
      <c r="R3566" s="259"/>
      <c r="S3566" s="259"/>
      <c r="T3566" s="260"/>
      <c r="AT3566" s="261" t="s">
        <v>148</v>
      </c>
      <c r="AU3566" s="261" t="s">
        <v>83</v>
      </c>
      <c r="AV3566" s="12" t="s">
        <v>83</v>
      </c>
      <c r="AW3566" s="12" t="s">
        <v>30</v>
      </c>
      <c r="AX3566" s="12" t="s">
        <v>81</v>
      </c>
      <c r="AY3566" s="261" t="s">
        <v>139</v>
      </c>
    </row>
    <row r="3567" spans="2:65" s="1" customFormat="1" ht="36" customHeight="1">
      <c r="B3567" s="38"/>
      <c r="C3567" s="237" t="s">
        <v>4948</v>
      </c>
      <c r="D3567" s="237" t="s">
        <v>141</v>
      </c>
      <c r="E3567" s="238" t="s">
        <v>4949</v>
      </c>
      <c r="F3567" s="239" t="s">
        <v>4950</v>
      </c>
      <c r="G3567" s="240" t="s">
        <v>433</v>
      </c>
      <c r="H3567" s="241">
        <v>1</v>
      </c>
      <c r="I3567" s="242"/>
      <c r="J3567" s="243">
        <f>ROUND(I3567*H3567,2)</f>
        <v>0</v>
      </c>
      <c r="K3567" s="239" t="s">
        <v>1</v>
      </c>
      <c r="L3567" s="43"/>
      <c r="M3567" s="244" t="s">
        <v>1</v>
      </c>
      <c r="N3567" s="245" t="s">
        <v>38</v>
      </c>
      <c r="O3567" s="86"/>
      <c r="P3567" s="246">
        <f>O3567*H3567</f>
        <v>0</v>
      </c>
      <c r="Q3567" s="246">
        <v>0</v>
      </c>
      <c r="R3567" s="246">
        <f>Q3567*H3567</f>
        <v>0</v>
      </c>
      <c r="S3567" s="246">
        <v>0</v>
      </c>
      <c r="T3567" s="247">
        <f>S3567*H3567</f>
        <v>0</v>
      </c>
      <c r="AR3567" s="248" t="s">
        <v>230</v>
      </c>
      <c r="AT3567" s="248" t="s">
        <v>141</v>
      </c>
      <c r="AU3567" s="248" t="s">
        <v>83</v>
      </c>
      <c r="AY3567" s="17" t="s">
        <v>139</v>
      </c>
      <c r="BE3567" s="249">
        <f>IF(N3567="základní",J3567,0)</f>
        <v>0</v>
      </c>
      <c r="BF3567" s="249">
        <f>IF(N3567="snížená",J3567,0)</f>
        <v>0</v>
      </c>
      <c r="BG3567" s="249">
        <f>IF(N3567="zákl. přenesená",J3567,0)</f>
        <v>0</v>
      </c>
      <c r="BH3567" s="249">
        <f>IF(N3567="sníž. přenesená",J3567,0)</f>
        <v>0</v>
      </c>
      <c r="BI3567" s="249">
        <f>IF(N3567="nulová",J3567,0)</f>
        <v>0</v>
      </c>
      <c r="BJ3567" s="17" t="s">
        <v>81</v>
      </c>
      <c r="BK3567" s="249">
        <f>ROUND(I3567*H3567,2)</f>
        <v>0</v>
      </c>
      <c r="BL3567" s="17" t="s">
        <v>230</v>
      </c>
      <c r="BM3567" s="248" t="s">
        <v>4951</v>
      </c>
    </row>
    <row r="3568" spans="2:51" s="12" customFormat="1" ht="12">
      <c r="B3568" s="250"/>
      <c r="C3568" s="251"/>
      <c r="D3568" s="252" t="s">
        <v>148</v>
      </c>
      <c r="E3568" s="253" t="s">
        <v>1</v>
      </c>
      <c r="F3568" s="254" t="s">
        <v>81</v>
      </c>
      <c r="G3568" s="251"/>
      <c r="H3568" s="255">
        <v>1</v>
      </c>
      <c r="I3568" s="256"/>
      <c r="J3568" s="251"/>
      <c r="K3568" s="251"/>
      <c r="L3568" s="257"/>
      <c r="M3568" s="258"/>
      <c r="N3568" s="259"/>
      <c r="O3568" s="259"/>
      <c r="P3568" s="259"/>
      <c r="Q3568" s="259"/>
      <c r="R3568" s="259"/>
      <c r="S3568" s="259"/>
      <c r="T3568" s="260"/>
      <c r="AT3568" s="261" t="s">
        <v>148</v>
      </c>
      <c r="AU3568" s="261" t="s">
        <v>83</v>
      </c>
      <c r="AV3568" s="12" t="s">
        <v>83</v>
      </c>
      <c r="AW3568" s="12" t="s">
        <v>30</v>
      </c>
      <c r="AX3568" s="12" t="s">
        <v>81</v>
      </c>
      <c r="AY3568" s="261" t="s">
        <v>139</v>
      </c>
    </row>
    <row r="3569" spans="2:65" s="1" customFormat="1" ht="36" customHeight="1">
      <c r="B3569" s="38"/>
      <c r="C3569" s="237" t="s">
        <v>4952</v>
      </c>
      <c r="D3569" s="237" t="s">
        <v>141</v>
      </c>
      <c r="E3569" s="238" t="s">
        <v>4953</v>
      </c>
      <c r="F3569" s="239" t="s">
        <v>4954</v>
      </c>
      <c r="G3569" s="240" t="s">
        <v>433</v>
      </c>
      <c r="H3569" s="241">
        <v>1</v>
      </c>
      <c r="I3569" s="242"/>
      <c r="J3569" s="243">
        <f>ROUND(I3569*H3569,2)</f>
        <v>0</v>
      </c>
      <c r="K3569" s="239" t="s">
        <v>1</v>
      </c>
      <c r="L3569" s="43"/>
      <c r="M3569" s="244" t="s">
        <v>1</v>
      </c>
      <c r="N3569" s="245" t="s">
        <v>38</v>
      </c>
      <c r="O3569" s="86"/>
      <c r="P3569" s="246">
        <f>O3569*H3569</f>
        <v>0</v>
      </c>
      <c r="Q3569" s="246">
        <v>0</v>
      </c>
      <c r="R3569" s="246">
        <f>Q3569*H3569</f>
        <v>0</v>
      </c>
      <c r="S3569" s="246">
        <v>0</v>
      </c>
      <c r="T3569" s="247">
        <f>S3569*H3569</f>
        <v>0</v>
      </c>
      <c r="AR3569" s="248" t="s">
        <v>230</v>
      </c>
      <c r="AT3569" s="248" t="s">
        <v>141</v>
      </c>
      <c r="AU3569" s="248" t="s">
        <v>83</v>
      </c>
      <c r="AY3569" s="17" t="s">
        <v>139</v>
      </c>
      <c r="BE3569" s="249">
        <f>IF(N3569="základní",J3569,0)</f>
        <v>0</v>
      </c>
      <c r="BF3569" s="249">
        <f>IF(N3569="snížená",J3569,0)</f>
        <v>0</v>
      </c>
      <c r="BG3569" s="249">
        <f>IF(N3569="zákl. přenesená",J3569,0)</f>
        <v>0</v>
      </c>
      <c r="BH3569" s="249">
        <f>IF(N3569="sníž. přenesená",J3569,0)</f>
        <v>0</v>
      </c>
      <c r="BI3569" s="249">
        <f>IF(N3569="nulová",J3569,0)</f>
        <v>0</v>
      </c>
      <c r="BJ3569" s="17" t="s">
        <v>81</v>
      </c>
      <c r="BK3569" s="249">
        <f>ROUND(I3569*H3569,2)</f>
        <v>0</v>
      </c>
      <c r="BL3569" s="17" t="s">
        <v>230</v>
      </c>
      <c r="BM3569" s="248" t="s">
        <v>4955</v>
      </c>
    </row>
    <row r="3570" spans="2:51" s="12" customFormat="1" ht="12">
      <c r="B3570" s="250"/>
      <c r="C3570" s="251"/>
      <c r="D3570" s="252" t="s">
        <v>148</v>
      </c>
      <c r="E3570" s="253" t="s">
        <v>1</v>
      </c>
      <c r="F3570" s="254" t="s">
        <v>81</v>
      </c>
      <c r="G3570" s="251"/>
      <c r="H3570" s="255">
        <v>1</v>
      </c>
      <c r="I3570" s="256"/>
      <c r="J3570" s="251"/>
      <c r="K3570" s="251"/>
      <c r="L3570" s="257"/>
      <c r="M3570" s="258"/>
      <c r="N3570" s="259"/>
      <c r="O3570" s="259"/>
      <c r="P3570" s="259"/>
      <c r="Q3570" s="259"/>
      <c r="R3570" s="259"/>
      <c r="S3570" s="259"/>
      <c r="T3570" s="260"/>
      <c r="AT3570" s="261" t="s">
        <v>148</v>
      </c>
      <c r="AU3570" s="261" t="s">
        <v>83</v>
      </c>
      <c r="AV3570" s="12" t="s">
        <v>83</v>
      </c>
      <c r="AW3570" s="12" t="s">
        <v>30</v>
      </c>
      <c r="AX3570" s="12" t="s">
        <v>81</v>
      </c>
      <c r="AY3570" s="261" t="s">
        <v>139</v>
      </c>
    </row>
    <row r="3571" spans="2:65" s="1" customFormat="1" ht="48" customHeight="1">
      <c r="B3571" s="38"/>
      <c r="C3571" s="237" t="s">
        <v>4956</v>
      </c>
      <c r="D3571" s="237" t="s">
        <v>141</v>
      </c>
      <c r="E3571" s="238" t="s">
        <v>4957</v>
      </c>
      <c r="F3571" s="239" t="s">
        <v>4958</v>
      </c>
      <c r="G3571" s="240" t="s">
        <v>433</v>
      </c>
      <c r="H3571" s="241">
        <v>1</v>
      </c>
      <c r="I3571" s="242"/>
      <c r="J3571" s="243">
        <f>ROUND(I3571*H3571,2)</f>
        <v>0</v>
      </c>
      <c r="K3571" s="239" t="s">
        <v>1</v>
      </c>
      <c r="L3571" s="43"/>
      <c r="M3571" s="244" t="s">
        <v>1</v>
      </c>
      <c r="N3571" s="245" t="s">
        <v>38</v>
      </c>
      <c r="O3571" s="86"/>
      <c r="P3571" s="246">
        <f>O3571*H3571</f>
        <v>0</v>
      </c>
      <c r="Q3571" s="246">
        <v>0</v>
      </c>
      <c r="R3571" s="246">
        <f>Q3571*H3571</f>
        <v>0</v>
      </c>
      <c r="S3571" s="246">
        <v>0</v>
      </c>
      <c r="T3571" s="247">
        <f>S3571*H3571</f>
        <v>0</v>
      </c>
      <c r="AR3571" s="248" t="s">
        <v>230</v>
      </c>
      <c r="AT3571" s="248" t="s">
        <v>141</v>
      </c>
      <c r="AU3571" s="248" t="s">
        <v>83</v>
      </c>
      <c r="AY3571" s="17" t="s">
        <v>139</v>
      </c>
      <c r="BE3571" s="249">
        <f>IF(N3571="základní",J3571,0)</f>
        <v>0</v>
      </c>
      <c r="BF3571" s="249">
        <f>IF(N3571="snížená",J3571,0)</f>
        <v>0</v>
      </c>
      <c r="BG3571" s="249">
        <f>IF(N3571="zákl. přenesená",J3571,0)</f>
        <v>0</v>
      </c>
      <c r="BH3571" s="249">
        <f>IF(N3571="sníž. přenesená",J3571,0)</f>
        <v>0</v>
      </c>
      <c r="BI3571" s="249">
        <f>IF(N3571="nulová",J3571,0)</f>
        <v>0</v>
      </c>
      <c r="BJ3571" s="17" t="s">
        <v>81</v>
      </c>
      <c r="BK3571" s="249">
        <f>ROUND(I3571*H3571,2)</f>
        <v>0</v>
      </c>
      <c r="BL3571" s="17" t="s">
        <v>230</v>
      </c>
      <c r="BM3571" s="248" t="s">
        <v>4959</v>
      </c>
    </row>
    <row r="3572" spans="2:51" s="12" customFormat="1" ht="12">
      <c r="B3572" s="250"/>
      <c r="C3572" s="251"/>
      <c r="D3572" s="252" t="s">
        <v>148</v>
      </c>
      <c r="E3572" s="253" t="s">
        <v>1</v>
      </c>
      <c r="F3572" s="254" t="s">
        <v>81</v>
      </c>
      <c r="G3572" s="251"/>
      <c r="H3572" s="255">
        <v>1</v>
      </c>
      <c r="I3572" s="256"/>
      <c r="J3572" s="251"/>
      <c r="K3572" s="251"/>
      <c r="L3572" s="257"/>
      <c r="M3572" s="258"/>
      <c r="N3572" s="259"/>
      <c r="O3572" s="259"/>
      <c r="P3572" s="259"/>
      <c r="Q3572" s="259"/>
      <c r="R3572" s="259"/>
      <c r="S3572" s="259"/>
      <c r="T3572" s="260"/>
      <c r="AT3572" s="261" t="s">
        <v>148</v>
      </c>
      <c r="AU3572" s="261" t="s">
        <v>83</v>
      </c>
      <c r="AV3572" s="12" t="s">
        <v>83</v>
      </c>
      <c r="AW3572" s="12" t="s">
        <v>30</v>
      </c>
      <c r="AX3572" s="12" t="s">
        <v>81</v>
      </c>
      <c r="AY3572" s="261" t="s">
        <v>139</v>
      </c>
    </row>
    <row r="3573" spans="2:65" s="1" customFormat="1" ht="24" customHeight="1">
      <c r="B3573" s="38"/>
      <c r="C3573" s="237" t="s">
        <v>4960</v>
      </c>
      <c r="D3573" s="237" t="s">
        <v>141</v>
      </c>
      <c r="E3573" s="238" t="s">
        <v>4961</v>
      </c>
      <c r="F3573" s="239" t="s">
        <v>4962</v>
      </c>
      <c r="G3573" s="240" t="s">
        <v>433</v>
      </c>
      <c r="H3573" s="241">
        <v>1</v>
      </c>
      <c r="I3573" s="242"/>
      <c r="J3573" s="243">
        <f>ROUND(I3573*H3573,2)</f>
        <v>0</v>
      </c>
      <c r="K3573" s="239" t="s">
        <v>1</v>
      </c>
      <c r="L3573" s="43"/>
      <c r="M3573" s="244" t="s">
        <v>1</v>
      </c>
      <c r="N3573" s="245" t="s">
        <v>38</v>
      </c>
      <c r="O3573" s="86"/>
      <c r="P3573" s="246">
        <f>O3573*H3573</f>
        <v>0</v>
      </c>
      <c r="Q3573" s="246">
        <v>0</v>
      </c>
      <c r="R3573" s="246">
        <f>Q3573*H3573</f>
        <v>0</v>
      </c>
      <c r="S3573" s="246">
        <v>0</v>
      </c>
      <c r="T3573" s="247">
        <f>S3573*H3573</f>
        <v>0</v>
      </c>
      <c r="AR3573" s="248" t="s">
        <v>230</v>
      </c>
      <c r="AT3573" s="248" t="s">
        <v>141</v>
      </c>
      <c r="AU3573" s="248" t="s">
        <v>83</v>
      </c>
      <c r="AY3573" s="17" t="s">
        <v>139</v>
      </c>
      <c r="BE3573" s="249">
        <f>IF(N3573="základní",J3573,0)</f>
        <v>0</v>
      </c>
      <c r="BF3573" s="249">
        <f>IF(N3573="snížená",J3573,0)</f>
        <v>0</v>
      </c>
      <c r="BG3573" s="249">
        <f>IF(N3573="zákl. přenesená",J3573,0)</f>
        <v>0</v>
      </c>
      <c r="BH3573" s="249">
        <f>IF(N3573="sníž. přenesená",J3573,0)</f>
        <v>0</v>
      </c>
      <c r="BI3573" s="249">
        <f>IF(N3573="nulová",J3573,0)</f>
        <v>0</v>
      </c>
      <c r="BJ3573" s="17" t="s">
        <v>81</v>
      </c>
      <c r="BK3573" s="249">
        <f>ROUND(I3573*H3573,2)</f>
        <v>0</v>
      </c>
      <c r="BL3573" s="17" t="s">
        <v>230</v>
      </c>
      <c r="BM3573" s="248" t="s">
        <v>4963</v>
      </c>
    </row>
    <row r="3574" spans="2:51" s="12" customFormat="1" ht="12">
      <c r="B3574" s="250"/>
      <c r="C3574" s="251"/>
      <c r="D3574" s="252" t="s">
        <v>148</v>
      </c>
      <c r="E3574" s="253" t="s">
        <v>1</v>
      </c>
      <c r="F3574" s="254" t="s">
        <v>81</v>
      </c>
      <c r="G3574" s="251"/>
      <c r="H3574" s="255">
        <v>1</v>
      </c>
      <c r="I3574" s="256"/>
      <c r="J3574" s="251"/>
      <c r="K3574" s="251"/>
      <c r="L3574" s="257"/>
      <c r="M3574" s="258"/>
      <c r="N3574" s="259"/>
      <c r="O3574" s="259"/>
      <c r="P3574" s="259"/>
      <c r="Q3574" s="259"/>
      <c r="R3574" s="259"/>
      <c r="S3574" s="259"/>
      <c r="T3574" s="260"/>
      <c r="AT3574" s="261" t="s">
        <v>148</v>
      </c>
      <c r="AU3574" s="261" t="s">
        <v>83</v>
      </c>
      <c r="AV3574" s="12" t="s">
        <v>83</v>
      </c>
      <c r="AW3574" s="12" t="s">
        <v>30</v>
      </c>
      <c r="AX3574" s="12" t="s">
        <v>81</v>
      </c>
      <c r="AY3574" s="261" t="s">
        <v>139</v>
      </c>
    </row>
    <row r="3575" spans="2:65" s="1" customFormat="1" ht="24" customHeight="1">
      <c r="B3575" s="38"/>
      <c r="C3575" s="237" t="s">
        <v>4964</v>
      </c>
      <c r="D3575" s="237" t="s">
        <v>141</v>
      </c>
      <c r="E3575" s="238" t="s">
        <v>4965</v>
      </c>
      <c r="F3575" s="239" t="s">
        <v>4966</v>
      </c>
      <c r="G3575" s="240" t="s">
        <v>433</v>
      </c>
      <c r="H3575" s="241">
        <v>11</v>
      </c>
      <c r="I3575" s="242"/>
      <c r="J3575" s="243">
        <f>ROUND(I3575*H3575,2)</f>
        <v>0</v>
      </c>
      <c r="K3575" s="239" t="s">
        <v>1</v>
      </c>
      <c r="L3575" s="43"/>
      <c r="M3575" s="244" t="s">
        <v>1</v>
      </c>
      <c r="N3575" s="245" t="s">
        <v>38</v>
      </c>
      <c r="O3575" s="86"/>
      <c r="P3575" s="246">
        <f>O3575*H3575</f>
        <v>0</v>
      </c>
      <c r="Q3575" s="246">
        <v>0</v>
      </c>
      <c r="R3575" s="246">
        <f>Q3575*H3575</f>
        <v>0</v>
      </c>
      <c r="S3575" s="246">
        <v>0</v>
      </c>
      <c r="T3575" s="247">
        <f>S3575*H3575</f>
        <v>0</v>
      </c>
      <c r="AR3575" s="248" t="s">
        <v>230</v>
      </c>
      <c r="AT3575" s="248" t="s">
        <v>141</v>
      </c>
      <c r="AU3575" s="248" t="s">
        <v>83</v>
      </c>
      <c r="AY3575" s="17" t="s">
        <v>139</v>
      </c>
      <c r="BE3575" s="249">
        <f>IF(N3575="základní",J3575,0)</f>
        <v>0</v>
      </c>
      <c r="BF3575" s="249">
        <f>IF(N3575="snížená",J3575,0)</f>
        <v>0</v>
      </c>
      <c r="BG3575" s="249">
        <f>IF(N3575="zákl. přenesená",J3575,0)</f>
        <v>0</v>
      </c>
      <c r="BH3575" s="249">
        <f>IF(N3575="sníž. přenesená",J3575,0)</f>
        <v>0</v>
      </c>
      <c r="BI3575" s="249">
        <f>IF(N3575="nulová",J3575,0)</f>
        <v>0</v>
      </c>
      <c r="BJ3575" s="17" t="s">
        <v>81</v>
      </c>
      <c r="BK3575" s="249">
        <f>ROUND(I3575*H3575,2)</f>
        <v>0</v>
      </c>
      <c r="BL3575" s="17" t="s">
        <v>230</v>
      </c>
      <c r="BM3575" s="248" t="s">
        <v>4967</v>
      </c>
    </row>
    <row r="3576" spans="2:51" s="12" customFormat="1" ht="12">
      <c r="B3576" s="250"/>
      <c r="C3576" s="251"/>
      <c r="D3576" s="252" t="s">
        <v>148</v>
      </c>
      <c r="E3576" s="253" t="s">
        <v>1</v>
      </c>
      <c r="F3576" s="254" t="s">
        <v>196</v>
      </c>
      <c r="G3576" s="251"/>
      <c r="H3576" s="255">
        <v>11</v>
      </c>
      <c r="I3576" s="256"/>
      <c r="J3576" s="251"/>
      <c r="K3576" s="251"/>
      <c r="L3576" s="257"/>
      <c r="M3576" s="258"/>
      <c r="N3576" s="259"/>
      <c r="O3576" s="259"/>
      <c r="P3576" s="259"/>
      <c r="Q3576" s="259"/>
      <c r="R3576" s="259"/>
      <c r="S3576" s="259"/>
      <c r="T3576" s="260"/>
      <c r="AT3576" s="261" t="s">
        <v>148</v>
      </c>
      <c r="AU3576" s="261" t="s">
        <v>83</v>
      </c>
      <c r="AV3576" s="12" t="s">
        <v>83</v>
      </c>
      <c r="AW3576" s="12" t="s">
        <v>30</v>
      </c>
      <c r="AX3576" s="12" t="s">
        <v>81</v>
      </c>
      <c r="AY3576" s="261" t="s">
        <v>139</v>
      </c>
    </row>
    <row r="3577" spans="2:65" s="1" customFormat="1" ht="24" customHeight="1">
      <c r="B3577" s="38"/>
      <c r="C3577" s="237" t="s">
        <v>4968</v>
      </c>
      <c r="D3577" s="237" t="s">
        <v>141</v>
      </c>
      <c r="E3577" s="238" t="s">
        <v>4969</v>
      </c>
      <c r="F3577" s="239" t="s">
        <v>4970</v>
      </c>
      <c r="G3577" s="240" t="s">
        <v>433</v>
      </c>
      <c r="H3577" s="241">
        <v>11</v>
      </c>
      <c r="I3577" s="242"/>
      <c r="J3577" s="243">
        <f>ROUND(I3577*H3577,2)</f>
        <v>0</v>
      </c>
      <c r="K3577" s="239" t="s">
        <v>1</v>
      </c>
      <c r="L3577" s="43"/>
      <c r="M3577" s="244" t="s">
        <v>1</v>
      </c>
      <c r="N3577" s="245" t="s">
        <v>38</v>
      </c>
      <c r="O3577" s="86"/>
      <c r="P3577" s="246">
        <f>O3577*H3577</f>
        <v>0</v>
      </c>
      <c r="Q3577" s="246">
        <v>0</v>
      </c>
      <c r="R3577" s="246">
        <f>Q3577*H3577</f>
        <v>0</v>
      </c>
      <c r="S3577" s="246">
        <v>0</v>
      </c>
      <c r="T3577" s="247">
        <f>S3577*H3577</f>
        <v>0</v>
      </c>
      <c r="AR3577" s="248" t="s">
        <v>230</v>
      </c>
      <c r="AT3577" s="248" t="s">
        <v>141</v>
      </c>
      <c r="AU3577" s="248" t="s">
        <v>83</v>
      </c>
      <c r="AY3577" s="17" t="s">
        <v>139</v>
      </c>
      <c r="BE3577" s="249">
        <f>IF(N3577="základní",J3577,0)</f>
        <v>0</v>
      </c>
      <c r="BF3577" s="249">
        <f>IF(N3577="snížená",J3577,0)</f>
        <v>0</v>
      </c>
      <c r="BG3577" s="249">
        <f>IF(N3577="zákl. přenesená",J3577,0)</f>
        <v>0</v>
      </c>
      <c r="BH3577" s="249">
        <f>IF(N3577="sníž. přenesená",J3577,0)</f>
        <v>0</v>
      </c>
      <c r="BI3577" s="249">
        <f>IF(N3577="nulová",J3577,0)</f>
        <v>0</v>
      </c>
      <c r="BJ3577" s="17" t="s">
        <v>81</v>
      </c>
      <c r="BK3577" s="249">
        <f>ROUND(I3577*H3577,2)</f>
        <v>0</v>
      </c>
      <c r="BL3577" s="17" t="s">
        <v>230</v>
      </c>
      <c r="BM3577" s="248" t="s">
        <v>4971</v>
      </c>
    </row>
    <row r="3578" spans="2:51" s="12" customFormat="1" ht="12">
      <c r="B3578" s="250"/>
      <c r="C3578" s="251"/>
      <c r="D3578" s="252" t="s">
        <v>148</v>
      </c>
      <c r="E3578" s="253" t="s">
        <v>1</v>
      </c>
      <c r="F3578" s="254" t="s">
        <v>196</v>
      </c>
      <c r="G3578" s="251"/>
      <c r="H3578" s="255">
        <v>11</v>
      </c>
      <c r="I3578" s="256"/>
      <c r="J3578" s="251"/>
      <c r="K3578" s="251"/>
      <c r="L3578" s="257"/>
      <c r="M3578" s="258"/>
      <c r="N3578" s="259"/>
      <c r="O3578" s="259"/>
      <c r="P3578" s="259"/>
      <c r="Q3578" s="259"/>
      <c r="R3578" s="259"/>
      <c r="S3578" s="259"/>
      <c r="T3578" s="260"/>
      <c r="AT3578" s="261" t="s">
        <v>148</v>
      </c>
      <c r="AU3578" s="261" t="s">
        <v>83</v>
      </c>
      <c r="AV3578" s="12" t="s">
        <v>83</v>
      </c>
      <c r="AW3578" s="12" t="s">
        <v>30</v>
      </c>
      <c r="AX3578" s="12" t="s">
        <v>81</v>
      </c>
      <c r="AY3578" s="261" t="s">
        <v>139</v>
      </c>
    </row>
    <row r="3579" spans="2:65" s="1" customFormat="1" ht="24" customHeight="1">
      <c r="B3579" s="38"/>
      <c r="C3579" s="237" t="s">
        <v>4972</v>
      </c>
      <c r="D3579" s="237" t="s">
        <v>141</v>
      </c>
      <c r="E3579" s="238" t="s">
        <v>4973</v>
      </c>
      <c r="F3579" s="239" t="s">
        <v>4974</v>
      </c>
      <c r="G3579" s="240" t="s">
        <v>433</v>
      </c>
      <c r="H3579" s="241">
        <v>5</v>
      </c>
      <c r="I3579" s="242"/>
      <c r="J3579" s="243">
        <f>ROUND(I3579*H3579,2)</f>
        <v>0</v>
      </c>
      <c r="K3579" s="239" t="s">
        <v>1</v>
      </c>
      <c r="L3579" s="43"/>
      <c r="M3579" s="244" t="s">
        <v>1</v>
      </c>
      <c r="N3579" s="245" t="s">
        <v>38</v>
      </c>
      <c r="O3579" s="86"/>
      <c r="P3579" s="246">
        <f>O3579*H3579</f>
        <v>0</v>
      </c>
      <c r="Q3579" s="246">
        <v>0</v>
      </c>
      <c r="R3579" s="246">
        <f>Q3579*H3579</f>
        <v>0</v>
      </c>
      <c r="S3579" s="246">
        <v>0</v>
      </c>
      <c r="T3579" s="247">
        <f>S3579*H3579</f>
        <v>0</v>
      </c>
      <c r="AR3579" s="248" t="s">
        <v>230</v>
      </c>
      <c r="AT3579" s="248" t="s">
        <v>141</v>
      </c>
      <c r="AU3579" s="248" t="s">
        <v>83</v>
      </c>
      <c r="AY3579" s="17" t="s">
        <v>139</v>
      </c>
      <c r="BE3579" s="249">
        <f>IF(N3579="základní",J3579,0)</f>
        <v>0</v>
      </c>
      <c r="BF3579" s="249">
        <f>IF(N3579="snížená",J3579,0)</f>
        <v>0</v>
      </c>
      <c r="BG3579" s="249">
        <f>IF(N3579="zákl. přenesená",J3579,0)</f>
        <v>0</v>
      </c>
      <c r="BH3579" s="249">
        <f>IF(N3579="sníž. přenesená",J3579,0)</f>
        <v>0</v>
      </c>
      <c r="BI3579" s="249">
        <f>IF(N3579="nulová",J3579,0)</f>
        <v>0</v>
      </c>
      <c r="BJ3579" s="17" t="s">
        <v>81</v>
      </c>
      <c r="BK3579" s="249">
        <f>ROUND(I3579*H3579,2)</f>
        <v>0</v>
      </c>
      <c r="BL3579" s="17" t="s">
        <v>230</v>
      </c>
      <c r="BM3579" s="248" t="s">
        <v>4975</v>
      </c>
    </row>
    <row r="3580" spans="2:51" s="12" customFormat="1" ht="12">
      <c r="B3580" s="250"/>
      <c r="C3580" s="251"/>
      <c r="D3580" s="252" t="s">
        <v>148</v>
      </c>
      <c r="E3580" s="253" t="s">
        <v>1</v>
      </c>
      <c r="F3580" s="254" t="s">
        <v>164</v>
      </c>
      <c r="G3580" s="251"/>
      <c r="H3580" s="255">
        <v>5</v>
      </c>
      <c r="I3580" s="256"/>
      <c r="J3580" s="251"/>
      <c r="K3580" s="251"/>
      <c r="L3580" s="257"/>
      <c r="M3580" s="258"/>
      <c r="N3580" s="259"/>
      <c r="O3580" s="259"/>
      <c r="P3580" s="259"/>
      <c r="Q3580" s="259"/>
      <c r="R3580" s="259"/>
      <c r="S3580" s="259"/>
      <c r="T3580" s="260"/>
      <c r="AT3580" s="261" t="s">
        <v>148</v>
      </c>
      <c r="AU3580" s="261" t="s">
        <v>83</v>
      </c>
      <c r="AV3580" s="12" t="s">
        <v>83</v>
      </c>
      <c r="AW3580" s="12" t="s">
        <v>30</v>
      </c>
      <c r="AX3580" s="12" t="s">
        <v>81</v>
      </c>
      <c r="AY3580" s="261" t="s">
        <v>139</v>
      </c>
    </row>
    <row r="3581" spans="2:65" s="1" customFormat="1" ht="24" customHeight="1">
      <c r="B3581" s="38"/>
      <c r="C3581" s="237" t="s">
        <v>4976</v>
      </c>
      <c r="D3581" s="237" t="s">
        <v>141</v>
      </c>
      <c r="E3581" s="238" t="s">
        <v>4977</v>
      </c>
      <c r="F3581" s="239" t="s">
        <v>4978</v>
      </c>
      <c r="G3581" s="240" t="s">
        <v>433</v>
      </c>
      <c r="H3581" s="241">
        <v>1</v>
      </c>
      <c r="I3581" s="242"/>
      <c r="J3581" s="243">
        <f>ROUND(I3581*H3581,2)</f>
        <v>0</v>
      </c>
      <c r="K3581" s="239" t="s">
        <v>1</v>
      </c>
      <c r="L3581" s="43"/>
      <c r="M3581" s="244" t="s">
        <v>1</v>
      </c>
      <c r="N3581" s="245" t="s">
        <v>38</v>
      </c>
      <c r="O3581" s="86"/>
      <c r="P3581" s="246">
        <f>O3581*H3581</f>
        <v>0</v>
      </c>
      <c r="Q3581" s="246">
        <v>0</v>
      </c>
      <c r="R3581" s="246">
        <f>Q3581*H3581</f>
        <v>0</v>
      </c>
      <c r="S3581" s="246">
        <v>0</v>
      </c>
      <c r="T3581" s="247">
        <f>S3581*H3581</f>
        <v>0</v>
      </c>
      <c r="AR3581" s="248" t="s">
        <v>230</v>
      </c>
      <c r="AT3581" s="248" t="s">
        <v>141</v>
      </c>
      <c r="AU3581" s="248" t="s">
        <v>83</v>
      </c>
      <c r="AY3581" s="17" t="s">
        <v>139</v>
      </c>
      <c r="BE3581" s="249">
        <f>IF(N3581="základní",J3581,0)</f>
        <v>0</v>
      </c>
      <c r="BF3581" s="249">
        <f>IF(N3581="snížená",J3581,0)</f>
        <v>0</v>
      </c>
      <c r="BG3581" s="249">
        <f>IF(N3581="zákl. přenesená",J3581,0)</f>
        <v>0</v>
      </c>
      <c r="BH3581" s="249">
        <f>IF(N3581="sníž. přenesená",J3581,0)</f>
        <v>0</v>
      </c>
      <c r="BI3581" s="249">
        <f>IF(N3581="nulová",J3581,0)</f>
        <v>0</v>
      </c>
      <c r="BJ3581" s="17" t="s">
        <v>81</v>
      </c>
      <c r="BK3581" s="249">
        <f>ROUND(I3581*H3581,2)</f>
        <v>0</v>
      </c>
      <c r="BL3581" s="17" t="s">
        <v>230</v>
      </c>
      <c r="BM3581" s="248" t="s">
        <v>4979</v>
      </c>
    </row>
    <row r="3582" spans="2:51" s="12" customFormat="1" ht="12">
      <c r="B3582" s="250"/>
      <c r="C3582" s="251"/>
      <c r="D3582" s="252" t="s">
        <v>148</v>
      </c>
      <c r="E3582" s="253" t="s">
        <v>1</v>
      </c>
      <c r="F3582" s="254" t="s">
        <v>81</v>
      </c>
      <c r="G3582" s="251"/>
      <c r="H3582" s="255">
        <v>1</v>
      </c>
      <c r="I3582" s="256"/>
      <c r="J3582" s="251"/>
      <c r="K3582" s="251"/>
      <c r="L3582" s="257"/>
      <c r="M3582" s="258"/>
      <c r="N3582" s="259"/>
      <c r="O3582" s="259"/>
      <c r="P3582" s="259"/>
      <c r="Q3582" s="259"/>
      <c r="R3582" s="259"/>
      <c r="S3582" s="259"/>
      <c r="T3582" s="260"/>
      <c r="AT3582" s="261" t="s">
        <v>148</v>
      </c>
      <c r="AU3582" s="261" t="s">
        <v>83</v>
      </c>
      <c r="AV3582" s="12" t="s">
        <v>83</v>
      </c>
      <c r="AW3582" s="12" t="s">
        <v>30</v>
      </c>
      <c r="AX3582" s="12" t="s">
        <v>81</v>
      </c>
      <c r="AY3582" s="261" t="s">
        <v>139</v>
      </c>
    </row>
    <row r="3583" spans="2:65" s="1" customFormat="1" ht="24" customHeight="1">
      <c r="B3583" s="38"/>
      <c r="C3583" s="237" t="s">
        <v>4137</v>
      </c>
      <c r="D3583" s="237" t="s">
        <v>141</v>
      </c>
      <c r="E3583" s="238" t="s">
        <v>4980</v>
      </c>
      <c r="F3583" s="239" t="s">
        <v>4981</v>
      </c>
      <c r="G3583" s="240" t="s">
        <v>433</v>
      </c>
      <c r="H3583" s="241">
        <v>1</v>
      </c>
      <c r="I3583" s="242"/>
      <c r="J3583" s="243">
        <f>ROUND(I3583*H3583,2)</f>
        <v>0</v>
      </c>
      <c r="K3583" s="239" t="s">
        <v>1</v>
      </c>
      <c r="L3583" s="43"/>
      <c r="M3583" s="244" t="s">
        <v>1</v>
      </c>
      <c r="N3583" s="245" t="s">
        <v>38</v>
      </c>
      <c r="O3583" s="86"/>
      <c r="P3583" s="246">
        <f>O3583*H3583</f>
        <v>0</v>
      </c>
      <c r="Q3583" s="246">
        <v>0</v>
      </c>
      <c r="R3583" s="246">
        <f>Q3583*H3583</f>
        <v>0</v>
      </c>
      <c r="S3583" s="246">
        <v>0</v>
      </c>
      <c r="T3583" s="247">
        <f>S3583*H3583</f>
        <v>0</v>
      </c>
      <c r="AR3583" s="248" t="s">
        <v>230</v>
      </c>
      <c r="AT3583" s="248" t="s">
        <v>141</v>
      </c>
      <c r="AU3583" s="248" t="s">
        <v>83</v>
      </c>
      <c r="AY3583" s="17" t="s">
        <v>139</v>
      </c>
      <c r="BE3583" s="249">
        <f>IF(N3583="základní",J3583,0)</f>
        <v>0</v>
      </c>
      <c r="BF3583" s="249">
        <f>IF(N3583="snížená",J3583,0)</f>
        <v>0</v>
      </c>
      <c r="BG3583" s="249">
        <f>IF(N3583="zákl. přenesená",J3583,0)</f>
        <v>0</v>
      </c>
      <c r="BH3583" s="249">
        <f>IF(N3583="sníž. přenesená",J3583,0)</f>
        <v>0</v>
      </c>
      <c r="BI3583" s="249">
        <f>IF(N3583="nulová",J3583,0)</f>
        <v>0</v>
      </c>
      <c r="BJ3583" s="17" t="s">
        <v>81</v>
      </c>
      <c r="BK3583" s="249">
        <f>ROUND(I3583*H3583,2)</f>
        <v>0</v>
      </c>
      <c r="BL3583" s="17" t="s">
        <v>230</v>
      </c>
      <c r="BM3583" s="248" t="s">
        <v>4982</v>
      </c>
    </row>
    <row r="3584" spans="2:51" s="12" customFormat="1" ht="12">
      <c r="B3584" s="250"/>
      <c r="C3584" s="251"/>
      <c r="D3584" s="252" t="s">
        <v>148</v>
      </c>
      <c r="E3584" s="253" t="s">
        <v>1</v>
      </c>
      <c r="F3584" s="254" t="s">
        <v>81</v>
      </c>
      <c r="G3584" s="251"/>
      <c r="H3584" s="255">
        <v>1</v>
      </c>
      <c r="I3584" s="256"/>
      <c r="J3584" s="251"/>
      <c r="K3584" s="251"/>
      <c r="L3584" s="257"/>
      <c r="M3584" s="258"/>
      <c r="N3584" s="259"/>
      <c r="O3584" s="259"/>
      <c r="P3584" s="259"/>
      <c r="Q3584" s="259"/>
      <c r="R3584" s="259"/>
      <c r="S3584" s="259"/>
      <c r="T3584" s="260"/>
      <c r="AT3584" s="261" t="s">
        <v>148</v>
      </c>
      <c r="AU3584" s="261" t="s">
        <v>83</v>
      </c>
      <c r="AV3584" s="12" t="s">
        <v>83</v>
      </c>
      <c r="AW3584" s="12" t="s">
        <v>30</v>
      </c>
      <c r="AX3584" s="12" t="s">
        <v>81</v>
      </c>
      <c r="AY3584" s="261" t="s">
        <v>139</v>
      </c>
    </row>
    <row r="3585" spans="2:65" s="1" customFormat="1" ht="48" customHeight="1">
      <c r="B3585" s="38"/>
      <c r="C3585" s="237" t="s">
        <v>4388</v>
      </c>
      <c r="D3585" s="237" t="s">
        <v>141</v>
      </c>
      <c r="E3585" s="238" t="s">
        <v>4983</v>
      </c>
      <c r="F3585" s="239" t="s">
        <v>4984</v>
      </c>
      <c r="G3585" s="240" t="s">
        <v>433</v>
      </c>
      <c r="H3585" s="241">
        <v>1</v>
      </c>
      <c r="I3585" s="242"/>
      <c r="J3585" s="243">
        <f>ROUND(I3585*H3585,2)</f>
        <v>0</v>
      </c>
      <c r="K3585" s="239" t="s">
        <v>1</v>
      </c>
      <c r="L3585" s="43"/>
      <c r="M3585" s="244" t="s">
        <v>1</v>
      </c>
      <c r="N3585" s="245" t="s">
        <v>38</v>
      </c>
      <c r="O3585" s="86"/>
      <c r="P3585" s="246">
        <f>O3585*H3585</f>
        <v>0</v>
      </c>
      <c r="Q3585" s="246">
        <v>0</v>
      </c>
      <c r="R3585" s="246">
        <f>Q3585*H3585</f>
        <v>0</v>
      </c>
      <c r="S3585" s="246">
        <v>0</v>
      </c>
      <c r="T3585" s="247">
        <f>S3585*H3585</f>
        <v>0</v>
      </c>
      <c r="AR3585" s="248" t="s">
        <v>230</v>
      </c>
      <c r="AT3585" s="248" t="s">
        <v>141</v>
      </c>
      <c r="AU3585" s="248" t="s">
        <v>83</v>
      </c>
      <c r="AY3585" s="17" t="s">
        <v>139</v>
      </c>
      <c r="BE3585" s="249">
        <f>IF(N3585="základní",J3585,0)</f>
        <v>0</v>
      </c>
      <c r="BF3585" s="249">
        <f>IF(N3585="snížená",J3585,0)</f>
        <v>0</v>
      </c>
      <c r="BG3585" s="249">
        <f>IF(N3585="zákl. přenesená",J3585,0)</f>
        <v>0</v>
      </c>
      <c r="BH3585" s="249">
        <f>IF(N3585="sníž. přenesená",J3585,0)</f>
        <v>0</v>
      </c>
      <c r="BI3585" s="249">
        <f>IF(N3585="nulová",J3585,0)</f>
        <v>0</v>
      </c>
      <c r="BJ3585" s="17" t="s">
        <v>81</v>
      </c>
      <c r="BK3585" s="249">
        <f>ROUND(I3585*H3585,2)</f>
        <v>0</v>
      </c>
      <c r="BL3585" s="17" t="s">
        <v>230</v>
      </c>
      <c r="BM3585" s="248" t="s">
        <v>4985</v>
      </c>
    </row>
    <row r="3586" spans="2:51" s="12" customFormat="1" ht="12">
      <c r="B3586" s="250"/>
      <c r="C3586" s="251"/>
      <c r="D3586" s="252" t="s">
        <v>148</v>
      </c>
      <c r="E3586" s="253" t="s">
        <v>1</v>
      </c>
      <c r="F3586" s="254" t="s">
        <v>81</v>
      </c>
      <c r="G3586" s="251"/>
      <c r="H3586" s="255">
        <v>1</v>
      </c>
      <c r="I3586" s="256"/>
      <c r="J3586" s="251"/>
      <c r="K3586" s="251"/>
      <c r="L3586" s="257"/>
      <c r="M3586" s="258"/>
      <c r="N3586" s="259"/>
      <c r="O3586" s="259"/>
      <c r="P3586" s="259"/>
      <c r="Q3586" s="259"/>
      <c r="R3586" s="259"/>
      <c r="S3586" s="259"/>
      <c r="T3586" s="260"/>
      <c r="AT3586" s="261" t="s">
        <v>148</v>
      </c>
      <c r="AU3586" s="261" t="s">
        <v>83</v>
      </c>
      <c r="AV3586" s="12" t="s">
        <v>83</v>
      </c>
      <c r="AW3586" s="12" t="s">
        <v>30</v>
      </c>
      <c r="AX3586" s="12" t="s">
        <v>81</v>
      </c>
      <c r="AY3586" s="261" t="s">
        <v>139</v>
      </c>
    </row>
    <row r="3587" spans="2:65" s="1" customFormat="1" ht="48" customHeight="1">
      <c r="B3587" s="38"/>
      <c r="C3587" s="237" t="s">
        <v>4490</v>
      </c>
      <c r="D3587" s="237" t="s">
        <v>141</v>
      </c>
      <c r="E3587" s="238" t="s">
        <v>4986</v>
      </c>
      <c r="F3587" s="239" t="s">
        <v>4987</v>
      </c>
      <c r="G3587" s="240" t="s">
        <v>177</v>
      </c>
      <c r="H3587" s="241">
        <v>1</v>
      </c>
      <c r="I3587" s="242"/>
      <c r="J3587" s="243">
        <f>ROUND(I3587*H3587,2)</f>
        <v>0</v>
      </c>
      <c r="K3587" s="239" t="s">
        <v>1</v>
      </c>
      <c r="L3587" s="43"/>
      <c r="M3587" s="244" t="s">
        <v>1</v>
      </c>
      <c r="N3587" s="245" t="s">
        <v>38</v>
      </c>
      <c r="O3587" s="86"/>
      <c r="P3587" s="246">
        <f>O3587*H3587</f>
        <v>0</v>
      </c>
      <c r="Q3587" s="246">
        <v>0</v>
      </c>
      <c r="R3587" s="246">
        <f>Q3587*H3587</f>
        <v>0</v>
      </c>
      <c r="S3587" s="246">
        <v>0</v>
      </c>
      <c r="T3587" s="247">
        <f>S3587*H3587</f>
        <v>0</v>
      </c>
      <c r="AR3587" s="248" t="s">
        <v>230</v>
      </c>
      <c r="AT3587" s="248" t="s">
        <v>141</v>
      </c>
      <c r="AU3587" s="248" t="s">
        <v>83</v>
      </c>
      <c r="AY3587" s="17" t="s">
        <v>139</v>
      </c>
      <c r="BE3587" s="249">
        <f>IF(N3587="základní",J3587,0)</f>
        <v>0</v>
      </c>
      <c r="BF3587" s="249">
        <f>IF(N3587="snížená",J3587,0)</f>
        <v>0</v>
      </c>
      <c r="BG3587" s="249">
        <f>IF(N3587="zákl. přenesená",J3587,0)</f>
        <v>0</v>
      </c>
      <c r="BH3587" s="249">
        <f>IF(N3587="sníž. přenesená",J3587,0)</f>
        <v>0</v>
      </c>
      <c r="BI3587" s="249">
        <f>IF(N3587="nulová",J3587,0)</f>
        <v>0</v>
      </c>
      <c r="BJ3587" s="17" t="s">
        <v>81</v>
      </c>
      <c r="BK3587" s="249">
        <f>ROUND(I3587*H3587,2)</f>
        <v>0</v>
      </c>
      <c r="BL3587" s="17" t="s">
        <v>230</v>
      </c>
      <c r="BM3587" s="248" t="s">
        <v>4988</v>
      </c>
    </row>
    <row r="3588" spans="2:51" s="12" customFormat="1" ht="12">
      <c r="B3588" s="250"/>
      <c r="C3588" s="251"/>
      <c r="D3588" s="252" t="s">
        <v>148</v>
      </c>
      <c r="E3588" s="253" t="s">
        <v>1</v>
      </c>
      <c r="F3588" s="254" t="s">
        <v>81</v>
      </c>
      <c r="G3588" s="251"/>
      <c r="H3588" s="255">
        <v>1</v>
      </c>
      <c r="I3588" s="256"/>
      <c r="J3588" s="251"/>
      <c r="K3588" s="251"/>
      <c r="L3588" s="257"/>
      <c r="M3588" s="258"/>
      <c r="N3588" s="259"/>
      <c r="O3588" s="259"/>
      <c r="P3588" s="259"/>
      <c r="Q3588" s="259"/>
      <c r="R3588" s="259"/>
      <c r="S3588" s="259"/>
      <c r="T3588" s="260"/>
      <c r="AT3588" s="261" t="s">
        <v>148</v>
      </c>
      <c r="AU3588" s="261" t="s">
        <v>83</v>
      </c>
      <c r="AV3588" s="12" t="s">
        <v>83</v>
      </c>
      <c r="AW3588" s="12" t="s">
        <v>30</v>
      </c>
      <c r="AX3588" s="12" t="s">
        <v>81</v>
      </c>
      <c r="AY3588" s="261" t="s">
        <v>139</v>
      </c>
    </row>
    <row r="3589" spans="2:65" s="1" customFormat="1" ht="36" customHeight="1">
      <c r="B3589" s="38"/>
      <c r="C3589" s="237" t="s">
        <v>4742</v>
      </c>
      <c r="D3589" s="237" t="s">
        <v>141</v>
      </c>
      <c r="E3589" s="238" t="s">
        <v>4989</v>
      </c>
      <c r="F3589" s="239" t="s">
        <v>4990</v>
      </c>
      <c r="G3589" s="240" t="s">
        <v>177</v>
      </c>
      <c r="H3589" s="241">
        <v>1</v>
      </c>
      <c r="I3589" s="242"/>
      <c r="J3589" s="243">
        <f>ROUND(I3589*H3589,2)</f>
        <v>0</v>
      </c>
      <c r="K3589" s="239" t="s">
        <v>1</v>
      </c>
      <c r="L3589" s="43"/>
      <c r="M3589" s="244" t="s">
        <v>1</v>
      </c>
      <c r="N3589" s="245" t="s">
        <v>38</v>
      </c>
      <c r="O3589" s="86"/>
      <c r="P3589" s="246">
        <f>O3589*H3589</f>
        <v>0</v>
      </c>
      <c r="Q3589" s="246">
        <v>0</v>
      </c>
      <c r="R3589" s="246">
        <f>Q3589*H3589</f>
        <v>0</v>
      </c>
      <c r="S3589" s="246">
        <v>0</v>
      </c>
      <c r="T3589" s="247">
        <f>S3589*H3589</f>
        <v>0</v>
      </c>
      <c r="AR3589" s="248" t="s">
        <v>230</v>
      </c>
      <c r="AT3589" s="248" t="s">
        <v>141</v>
      </c>
      <c r="AU3589" s="248" t="s">
        <v>83</v>
      </c>
      <c r="AY3589" s="17" t="s">
        <v>139</v>
      </c>
      <c r="BE3589" s="249">
        <f>IF(N3589="základní",J3589,0)</f>
        <v>0</v>
      </c>
      <c r="BF3589" s="249">
        <f>IF(N3589="snížená",J3589,0)</f>
        <v>0</v>
      </c>
      <c r="BG3589" s="249">
        <f>IF(N3589="zákl. přenesená",J3589,0)</f>
        <v>0</v>
      </c>
      <c r="BH3589" s="249">
        <f>IF(N3589="sníž. přenesená",J3589,0)</f>
        <v>0</v>
      </c>
      <c r="BI3589" s="249">
        <f>IF(N3589="nulová",J3589,0)</f>
        <v>0</v>
      </c>
      <c r="BJ3589" s="17" t="s">
        <v>81</v>
      </c>
      <c r="BK3589" s="249">
        <f>ROUND(I3589*H3589,2)</f>
        <v>0</v>
      </c>
      <c r="BL3589" s="17" t="s">
        <v>230</v>
      </c>
      <c r="BM3589" s="248" t="s">
        <v>4991</v>
      </c>
    </row>
    <row r="3590" spans="2:51" s="12" customFormat="1" ht="12">
      <c r="B3590" s="250"/>
      <c r="C3590" s="251"/>
      <c r="D3590" s="252" t="s">
        <v>148</v>
      </c>
      <c r="E3590" s="253" t="s">
        <v>1</v>
      </c>
      <c r="F3590" s="254" t="s">
        <v>81</v>
      </c>
      <c r="G3590" s="251"/>
      <c r="H3590" s="255">
        <v>1</v>
      </c>
      <c r="I3590" s="256"/>
      <c r="J3590" s="251"/>
      <c r="K3590" s="251"/>
      <c r="L3590" s="257"/>
      <c r="M3590" s="258"/>
      <c r="N3590" s="259"/>
      <c r="O3590" s="259"/>
      <c r="P3590" s="259"/>
      <c r="Q3590" s="259"/>
      <c r="R3590" s="259"/>
      <c r="S3590" s="259"/>
      <c r="T3590" s="260"/>
      <c r="AT3590" s="261" t="s">
        <v>148</v>
      </c>
      <c r="AU3590" s="261" t="s">
        <v>83</v>
      </c>
      <c r="AV3590" s="12" t="s">
        <v>83</v>
      </c>
      <c r="AW3590" s="12" t="s">
        <v>30</v>
      </c>
      <c r="AX3590" s="12" t="s">
        <v>81</v>
      </c>
      <c r="AY3590" s="261" t="s">
        <v>139</v>
      </c>
    </row>
    <row r="3591" spans="2:65" s="1" customFormat="1" ht="48" customHeight="1">
      <c r="B3591" s="38"/>
      <c r="C3591" s="237" t="s">
        <v>4793</v>
      </c>
      <c r="D3591" s="237" t="s">
        <v>141</v>
      </c>
      <c r="E3591" s="238" t="s">
        <v>4992</v>
      </c>
      <c r="F3591" s="239" t="s">
        <v>4993</v>
      </c>
      <c r="G3591" s="240" t="s">
        <v>177</v>
      </c>
      <c r="H3591" s="241">
        <v>1</v>
      </c>
      <c r="I3591" s="242"/>
      <c r="J3591" s="243">
        <f>ROUND(I3591*H3591,2)</f>
        <v>0</v>
      </c>
      <c r="K3591" s="239" t="s">
        <v>1</v>
      </c>
      <c r="L3591" s="43"/>
      <c r="M3591" s="244" t="s">
        <v>1</v>
      </c>
      <c r="N3591" s="245" t="s">
        <v>38</v>
      </c>
      <c r="O3591" s="86"/>
      <c r="P3591" s="246">
        <f>O3591*H3591</f>
        <v>0</v>
      </c>
      <c r="Q3591" s="246">
        <v>0</v>
      </c>
      <c r="R3591" s="246">
        <f>Q3591*H3591</f>
        <v>0</v>
      </c>
      <c r="S3591" s="246">
        <v>0</v>
      </c>
      <c r="T3591" s="247">
        <f>S3591*H3591</f>
        <v>0</v>
      </c>
      <c r="AR3591" s="248" t="s">
        <v>230</v>
      </c>
      <c r="AT3591" s="248" t="s">
        <v>141</v>
      </c>
      <c r="AU3591" s="248" t="s">
        <v>83</v>
      </c>
      <c r="AY3591" s="17" t="s">
        <v>139</v>
      </c>
      <c r="BE3591" s="249">
        <f>IF(N3591="základní",J3591,0)</f>
        <v>0</v>
      </c>
      <c r="BF3591" s="249">
        <f>IF(N3591="snížená",J3591,0)</f>
        <v>0</v>
      </c>
      <c r="BG3591" s="249">
        <f>IF(N3591="zákl. přenesená",J3591,0)</f>
        <v>0</v>
      </c>
      <c r="BH3591" s="249">
        <f>IF(N3591="sníž. přenesená",J3591,0)</f>
        <v>0</v>
      </c>
      <c r="BI3591" s="249">
        <f>IF(N3591="nulová",J3591,0)</f>
        <v>0</v>
      </c>
      <c r="BJ3591" s="17" t="s">
        <v>81</v>
      </c>
      <c r="BK3591" s="249">
        <f>ROUND(I3591*H3591,2)</f>
        <v>0</v>
      </c>
      <c r="BL3591" s="17" t="s">
        <v>230</v>
      </c>
      <c r="BM3591" s="248" t="s">
        <v>4994</v>
      </c>
    </row>
    <row r="3592" spans="2:51" s="12" customFormat="1" ht="12">
      <c r="B3592" s="250"/>
      <c r="C3592" s="251"/>
      <c r="D3592" s="252" t="s">
        <v>148</v>
      </c>
      <c r="E3592" s="253" t="s">
        <v>1</v>
      </c>
      <c r="F3592" s="254" t="s">
        <v>81</v>
      </c>
      <c r="G3592" s="251"/>
      <c r="H3592" s="255">
        <v>1</v>
      </c>
      <c r="I3592" s="256"/>
      <c r="J3592" s="251"/>
      <c r="K3592" s="251"/>
      <c r="L3592" s="257"/>
      <c r="M3592" s="258"/>
      <c r="N3592" s="259"/>
      <c r="O3592" s="259"/>
      <c r="P3592" s="259"/>
      <c r="Q3592" s="259"/>
      <c r="R3592" s="259"/>
      <c r="S3592" s="259"/>
      <c r="T3592" s="260"/>
      <c r="AT3592" s="261" t="s">
        <v>148</v>
      </c>
      <c r="AU3592" s="261" t="s">
        <v>83</v>
      </c>
      <c r="AV3592" s="12" t="s">
        <v>83</v>
      </c>
      <c r="AW3592" s="12" t="s">
        <v>30</v>
      </c>
      <c r="AX3592" s="12" t="s">
        <v>81</v>
      </c>
      <c r="AY3592" s="261" t="s">
        <v>139</v>
      </c>
    </row>
    <row r="3593" spans="2:65" s="1" customFormat="1" ht="60" customHeight="1">
      <c r="B3593" s="38"/>
      <c r="C3593" s="237" t="s">
        <v>4995</v>
      </c>
      <c r="D3593" s="237" t="s">
        <v>141</v>
      </c>
      <c r="E3593" s="238" t="s">
        <v>4996</v>
      </c>
      <c r="F3593" s="239" t="s">
        <v>4997</v>
      </c>
      <c r="G3593" s="240" t="s">
        <v>177</v>
      </c>
      <c r="H3593" s="241">
        <v>1</v>
      </c>
      <c r="I3593" s="242"/>
      <c r="J3593" s="243">
        <f>ROUND(I3593*H3593,2)</f>
        <v>0</v>
      </c>
      <c r="K3593" s="239" t="s">
        <v>1</v>
      </c>
      <c r="L3593" s="43"/>
      <c r="M3593" s="244" t="s">
        <v>1</v>
      </c>
      <c r="N3593" s="245" t="s">
        <v>38</v>
      </c>
      <c r="O3593" s="86"/>
      <c r="P3593" s="246">
        <f>O3593*H3593</f>
        <v>0</v>
      </c>
      <c r="Q3593" s="246">
        <v>0</v>
      </c>
      <c r="R3593" s="246">
        <f>Q3593*H3593</f>
        <v>0</v>
      </c>
      <c r="S3593" s="246">
        <v>0</v>
      </c>
      <c r="T3593" s="247">
        <f>S3593*H3593</f>
        <v>0</v>
      </c>
      <c r="AR3593" s="248" t="s">
        <v>230</v>
      </c>
      <c r="AT3593" s="248" t="s">
        <v>141</v>
      </c>
      <c r="AU3593" s="248" t="s">
        <v>83</v>
      </c>
      <c r="AY3593" s="17" t="s">
        <v>139</v>
      </c>
      <c r="BE3593" s="249">
        <f>IF(N3593="základní",J3593,0)</f>
        <v>0</v>
      </c>
      <c r="BF3593" s="249">
        <f>IF(N3593="snížená",J3593,0)</f>
        <v>0</v>
      </c>
      <c r="BG3593" s="249">
        <f>IF(N3593="zákl. přenesená",J3593,0)</f>
        <v>0</v>
      </c>
      <c r="BH3593" s="249">
        <f>IF(N3593="sníž. přenesená",J3593,0)</f>
        <v>0</v>
      </c>
      <c r="BI3593" s="249">
        <f>IF(N3593="nulová",J3593,0)</f>
        <v>0</v>
      </c>
      <c r="BJ3593" s="17" t="s">
        <v>81</v>
      </c>
      <c r="BK3593" s="249">
        <f>ROUND(I3593*H3593,2)</f>
        <v>0</v>
      </c>
      <c r="BL3593" s="17" t="s">
        <v>230</v>
      </c>
      <c r="BM3593" s="248" t="s">
        <v>4998</v>
      </c>
    </row>
    <row r="3594" spans="2:51" s="12" customFormat="1" ht="12">
      <c r="B3594" s="250"/>
      <c r="C3594" s="251"/>
      <c r="D3594" s="252" t="s">
        <v>148</v>
      </c>
      <c r="E3594" s="253" t="s">
        <v>1</v>
      </c>
      <c r="F3594" s="254" t="s">
        <v>81</v>
      </c>
      <c r="G3594" s="251"/>
      <c r="H3594" s="255">
        <v>1</v>
      </c>
      <c r="I3594" s="256"/>
      <c r="J3594" s="251"/>
      <c r="K3594" s="251"/>
      <c r="L3594" s="257"/>
      <c r="M3594" s="258"/>
      <c r="N3594" s="259"/>
      <c r="O3594" s="259"/>
      <c r="P3594" s="259"/>
      <c r="Q3594" s="259"/>
      <c r="R3594" s="259"/>
      <c r="S3594" s="259"/>
      <c r="T3594" s="260"/>
      <c r="AT3594" s="261" t="s">
        <v>148</v>
      </c>
      <c r="AU3594" s="261" t="s">
        <v>83</v>
      </c>
      <c r="AV3594" s="12" t="s">
        <v>83</v>
      </c>
      <c r="AW3594" s="12" t="s">
        <v>30</v>
      </c>
      <c r="AX3594" s="12" t="s">
        <v>81</v>
      </c>
      <c r="AY3594" s="261" t="s">
        <v>139</v>
      </c>
    </row>
    <row r="3595" spans="2:65" s="1" customFormat="1" ht="48" customHeight="1">
      <c r="B3595" s="38"/>
      <c r="C3595" s="237" t="s">
        <v>4999</v>
      </c>
      <c r="D3595" s="237" t="s">
        <v>141</v>
      </c>
      <c r="E3595" s="238" t="s">
        <v>5000</v>
      </c>
      <c r="F3595" s="239" t="s">
        <v>5001</v>
      </c>
      <c r="G3595" s="240" t="s">
        <v>177</v>
      </c>
      <c r="H3595" s="241">
        <v>4</v>
      </c>
      <c r="I3595" s="242"/>
      <c r="J3595" s="243">
        <f>ROUND(I3595*H3595,2)</f>
        <v>0</v>
      </c>
      <c r="K3595" s="239" t="s">
        <v>1</v>
      </c>
      <c r="L3595" s="43"/>
      <c r="M3595" s="244" t="s">
        <v>1</v>
      </c>
      <c r="N3595" s="245" t="s">
        <v>38</v>
      </c>
      <c r="O3595" s="86"/>
      <c r="P3595" s="246">
        <f>O3595*H3595</f>
        <v>0</v>
      </c>
      <c r="Q3595" s="246">
        <v>0</v>
      </c>
      <c r="R3595" s="246">
        <f>Q3595*H3595</f>
        <v>0</v>
      </c>
      <c r="S3595" s="246">
        <v>0</v>
      </c>
      <c r="T3595" s="247">
        <f>S3595*H3595</f>
        <v>0</v>
      </c>
      <c r="AR3595" s="248" t="s">
        <v>230</v>
      </c>
      <c r="AT3595" s="248" t="s">
        <v>141</v>
      </c>
      <c r="AU3595" s="248" t="s">
        <v>83</v>
      </c>
      <c r="AY3595" s="17" t="s">
        <v>139</v>
      </c>
      <c r="BE3595" s="249">
        <f>IF(N3595="základní",J3595,0)</f>
        <v>0</v>
      </c>
      <c r="BF3595" s="249">
        <f>IF(N3595="snížená",J3595,0)</f>
        <v>0</v>
      </c>
      <c r="BG3595" s="249">
        <f>IF(N3595="zákl. přenesená",J3595,0)</f>
        <v>0</v>
      </c>
      <c r="BH3595" s="249">
        <f>IF(N3595="sníž. přenesená",J3595,0)</f>
        <v>0</v>
      </c>
      <c r="BI3595" s="249">
        <f>IF(N3595="nulová",J3595,0)</f>
        <v>0</v>
      </c>
      <c r="BJ3595" s="17" t="s">
        <v>81</v>
      </c>
      <c r="BK3595" s="249">
        <f>ROUND(I3595*H3595,2)</f>
        <v>0</v>
      </c>
      <c r="BL3595" s="17" t="s">
        <v>230</v>
      </c>
      <c r="BM3595" s="248" t="s">
        <v>5002</v>
      </c>
    </row>
    <row r="3596" spans="2:51" s="12" customFormat="1" ht="12">
      <c r="B3596" s="250"/>
      <c r="C3596" s="251"/>
      <c r="D3596" s="252" t="s">
        <v>148</v>
      </c>
      <c r="E3596" s="253" t="s">
        <v>1</v>
      </c>
      <c r="F3596" s="254" t="s">
        <v>146</v>
      </c>
      <c r="G3596" s="251"/>
      <c r="H3596" s="255">
        <v>4</v>
      </c>
      <c r="I3596" s="256"/>
      <c r="J3596" s="251"/>
      <c r="K3596" s="251"/>
      <c r="L3596" s="257"/>
      <c r="M3596" s="258"/>
      <c r="N3596" s="259"/>
      <c r="O3596" s="259"/>
      <c r="P3596" s="259"/>
      <c r="Q3596" s="259"/>
      <c r="R3596" s="259"/>
      <c r="S3596" s="259"/>
      <c r="T3596" s="260"/>
      <c r="AT3596" s="261" t="s">
        <v>148</v>
      </c>
      <c r="AU3596" s="261" t="s">
        <v>83</v>
      </c>
      <c r="AV3596" s="12" t="s">
        <v>83</v>
      </c>
      <c r="AW3596" s="12" t="s">
        <v>30</v>
      </c>
      <c r="AX3596" s="12" t="s">
        <v>81</v>
      </c>
      <c r="AY3596" s="261" t="s">
        <v>139</v>
      </c>
    </row>
    <row r="3597" spans="2:65" s="1" customFormat="1" ht="36" customHeight="1">
      <c r="B3597" s="38"/>
      <c r="C3597" s="237" t="s">
        <v>5003</v>
      </c>
      <c r="D3597" s="237" t="s">
        <v>141</v>
      </c>
      <c r="E3597" s="238" t="s">
        <v>5004</v>
      </c>
      <c r="F3597" s="239" t="s">
        <v>5005</v>
      </c>
      <c r="G3597" s="240" t="s">
        <v>177</v>
      </c>
      <c r="H3597" s="241">
        <v>3</v>
      </c>
      <c r="I3597" s="242"/>
      <c r="J3597" s="243">
        <f>ROUND(I3597*H3597,2)</f>
        <v>0</v>
      </c>
      <c r="K3597" s="239" t="s">
        <v>1</v>
      </c>
      <c r="L3597" s="43"/>
      <c r="M3597" s="244" t="s">
        <v>1</v>
      </c>
      <c r="N3597" s="245" t="s">
        <v>38</v>
      </c>
      <c r="O3597" s="86"/>
      <c r="P3597" s="246">
        <f>O3597*H3597</f>
        <v>0</v>
      </c>
      <c r="Q3597" s="246">
        <v>0</v>
      </c>
      <c r="R3597" s="246">
        <f>Q3597*H3597</f>
        <v>0</v>
      </c>
      <c r="S3597" s="246">
        <v>0</v>
      </c>
      <c r="T3597" s="247">
        <f>S3597*H3597</f>
        <v>0</v>
      </c>
      <c r="AR3597" s="248" t="s">
        <v>230</v>
      </c>
      <c r="AT3597" s="248" t="s">
        <v>141</v>
      </c>
      <c r="AU3597" s="248" t="s">
        <v>83</v>
      </c>
      <c r="AY3597" s="17" t="s">
        <v>139</v>
      </c>
      <c r="BE3597" s="249">
        <f>IF(N3597="základní",J3597,0)</f>
        <v>0</v>
      </c>
      <c r="BF3597" s="249">
        <f>IF(N3597="snížená",J3597,0)</f>
        <v>0</v>
      </c>
      <c r="BG3597" s="249">
        <f>IF(N3597="zákl. přenesená",J3597,0)</f>
        <v>0</v>
      </c>
      <c r="BH3597" s="249">
        <f>IF(N3597="sníž. přenesená",J3597,0)</f>
        <v>0</v>
      </c>
      <c r="BI3597" s="249">
        <f>IF(N3597="nulová",J3597,0)</f>
        <v>0</v>
      </c>
      <c r="BJ3597" s="17" t="s">
        <v>81</v>
      </c>
      <c r="BK3597" s="249">
        <f>ROUND(I3597*H3597,2)</f>
        <v>0</v>
      </c>
      <c r="BL3597" s="17" t="s">
        <v>230</v>
      </c>
      <c r="BM3597" s="248" t="s">
        <v>5006</v>
      </c>
    </row>
    <row r="3598" spans="2:51" s="12" customFormat="1" ht="12">
      <c r="B3598" s="250"/>
      <c r="C3598" s="251"/>
      <c r="D3598" s="252" t="s">
        <v>148</v>
      </c>
      <c r="E3598" s="253" t="s">
        <v>1</v>
      </c>
      <c r="F3598" s="254" t="s">
        <v>155</v>
      </c>
      <c r="G3598" s="251"/>
      <c r="H3598" s="255">
        <v>3</v>
      </c>
      <c r="I3598" s="256"/>
      <c r="J3598" s="251"/>
      <c r="K3598" s="251"/>
      <c r="L3598" s="257"/>
      <c r="M3598" s="258"/>
      <c r="N3598" s="259"/>
      <c r="O3598" s="259"/>
      <c r="P3598" s="259"/>
      <c r="Q3598" s="259"/>
      <c r="R3598" s="259"/>
      <c r="S3598" s="259"/>
      <c r="T3598" s="260"/>
      <c r="AT3598" s="261" t="s">
        <v>148</v>
      </c>
      <c r="AU3598" s="261" t="s">
        <v>83</v>
      </c>
      <c r="AV3598" s="12" t="s">
        <v>83</v>
      </c>
      <c r="AW3598" s="12" t="s">
        <v>30</v>
      </c>
      <c r="AX3598" s="12" t="s">
        <v>81</v>
      </c>
      <c r="AY3598" s="261" t="s">
        <v>139</v>
      </c>
    </row>
    <row r="3599" spans="2:65" s="1" customFormat="1" ht="48" customHeight="1">
      <c r="B3599" s="38"/>
      <c r="C3599" s="237" t="s">
        <v>5007</v>
      </c>
      <c r="D3599" s="237" t="s">
        <v>141</v>
      </c>
      <c r="E3599" s="238" t="s">
        <v>5008</v>
      </c>
      <c r="F3599" s="239" t="s">
        <v>5009</v>
      </c>
      <c r="G3599" s="240" t="s">
        <v>177</v>
      </c>
      <c r="H3599" s="241">
        <v>12</v>
      </c>
      <c r="I3599" s="242"/>
      <c r="J3599" s="243">
        <f>ROUND(I3599*H3599,2)</f>
        <v>0</v>
      </c>
      <c r="K3599" s="239" t="s">
        <v>1</v>
      </c>
      <c r="L3599" s="43"/>
      <c r="M3599" s="244" t="s">
        <v>1</v>
      </c>
      <c r="N3599" s="245" t="s">
        <v>38</v>
      </c>
      <c r="O3599" s="86"/>
      <c r="P3599" s="246">
        <f>O3599*H3599</f>
        <v>0</v>
      </c>
      <c r="Q3599" s="246">
        <v>0</v>
      </c>
      <c r="R3599" s="246">
        <f>Q3599*H3599</f>
        <v>0</v>
      </c>
      <c r="S3599" s="246">
        <v>0</v>
      </c>
      <c r="T3599" s="247">
        <f>S3599*H3599</f>
        <v>0</v>
      </c>
      <c r="AR3599" s="248" t="s">
        <v>230</v>
      </c>
      <c r="AT3599" s="248" t="s">
        <v>141</v>
      </c>
      <c r="AU3599" s="248" t="s">
        <v>83</v>
      </c>
      <c r="AY3599" s="17" t="s">
        <v>139</v>
      </c>
      <c r="BE3599" s="249">
        <f>IF(N3599="základní",J3599,0)</f>
        <v>0</v>
      </c>
      <c r="BF3599" s="249">
        <f>IF(N3599="snížená",J3599,0)</f>
        <v>0</v>
      </c>
      <c r="BG3599" s="249">
        <f>IF(N3599="zákl. přenesená",J3599,0)</f>
        <v>0</v>
      </c>
      <c r="BH3599" s="249">
        <f>IF(N3599="sníž. přenesená",J3599,0)</f>
        <v>0</v>
      </c>
      <c r="BI3599" s="249">
        <f>IF(N3599="nulová",J3599,0)</f>
        <v>0</v>
      </c>
      <c r="BJ3599" s="17" t="s">
        <v>81</v>
      </c>
      <c r="BK3599" s="249">
        <f>ROUND(I3599*H3599,2)</f>
        <v>0</v>
      </c>
      <c r="BL3599" s="17" t="s">
        <v>230</v>
      </c>
      <c r="BM3599" s="248" t="s">
        <v>5010</v>
      </c>
    </row>
    <row r="3600" spans="2:51" s="12" customFormat="1" ht="12">
      <c r="B3600" s="250"/>
      <c r="C3600" s="251"/>
      <c r="D3600" s="252" t="s">
        <v>148</v>
      </c>
      <c r="E3600" s="253" t="s">
        <v>1</v>
      </c>
      <c r="F3600" s="254" t="s">
        <v>203</v>
      </c>
      <c r="G3600" s="251"/>
      <c r="H3600" s="255">
        <v>12</v>
      </c>
      <c r="I3600" s="256"/>
      <c r="J3600" s="251"/>
      <c r="K3600" s="251"/>
      <c r="L3600" s="257"/>
      <c r="M3600" s="258"/>
      <c r="N3600" s="259"/>
      <c r="O3600" s="259"/>
      <c r="P3600" s="259"/>
      <c r="Q3600" s="259"/>
      <c r="R3600" s="259"/>
      <c r="S3600" s="259"/>
      <c r="T3600" s="260"/>
      <c r="AT3600" s="261" t="s">
        <v>148</v>
      </c>
      <c r="AU3600" s="261" t="s">
        <v>83</v>
      </c>
      <c r="AV3600" s="12" t="s">
        <v>83</v>
      </c>
      <c r="AW3600" s="12" t="s">
        <v>30</v>
      </c>
      <c r="AX3600" s="12" t="s">
        <v>81</v>
      </c>
      <c r="AY3600" s="261" t="s">
        <v>139</v>
      </c>
    </row>
    <row r="3601" spans="2:65" s="1" customFormat="1" ht="36" customHeight="1">
      <c r="B3601" s="38"/>
      <c r="C3601" s="237" t="s">
        <v>5011</v>
      </c>
      <c r="D3601" s="237" t="s">
        <v>141</v>
      </c>
      <c r="E3601" s="238" t="s">
        <v>5012</v>
      </c>
      <c r="F3601" s="239" t="s">
        <v>5013</v>
      </c>
      <c r="G3601" s="240" t="s">
        <v>177</v>
      </c>
      <c r="H3601" s="241">
        <v>2</v>
      </c>
      <c r="I3601" s="242"/>
      <c r="J3601" s="243">
        <f>ROUND(I3601*H3601,2)</f>
        <v>0</v>
      </c>
      <c r="K3601" s="239" t="s">
        <v>1</v>
      </c>
      <c r="L3601" s="43"/>
      <c r="M3601" s="244" t="s">
        <v>1</v>
      </c>
      <c r="N3601" s="245" t="s">
        <v>38</v>
      </c>
      <c r="O3601" s="86"/>
      <c r="P3601" s="246">
        <f>O3601*H3601</f>
        <v>0</v>
      </c>
      <c r="Q3601" s="246">
        <v>0</v>
      </c>
      <c r="R3601" s="246">
        <f>Q3601*H3601</f>
        <v>0</v>
      </c>
      <c r="S3601" s="246">
        <v>0</v>
      </c>
      <c r="T3601" s="247">
        <f>S3601*H3601</f>
        <v>0</v>
      </c>
      <c r="AR3601" s="248" t="s">
        <v>230</v>
      </c>
      <c r="AT3601" s="248" t="s">
        <v>141</v>
      </c>
      <c r="AU3601" s="248" t="s">
        <v>83</v>
      </c>
      <c r="AY3601" s="17" t="s">
        <v>139</v>
      </c>
      <c r="BE3601" s="249">
        <f>IF(N3601="základní",J3601,0)</f>
        <v>0</v>
      </c>
      <c r="BF3601" s="249">
        <f>IF(N3601="snížená",J3601,0)</f>
        <v>0</v>
      </c>
      <c r="BG3601" s="249">
        <f>IF(N3601="zákl. přenesená",J3601,0)</f>
        <v>0</v>
      </c>
      <c r="BH3601" s="249">
        <f>IF(N3601="sníž. přenesená",J3601,0)</f>
        <v>0</v>
      </c>
      <c r="BI3601" s="249">
        <f>IF(N3601="nulová",J3601,0)</f>
        <v>0</v>
      </c>
      <c r="BJ3601" s="17" t="s">
        <v>81</v>
      </c>
      <c r="BK3601" s="249">
        <f>ROUND(I3601*H3601,2)</f>
        <v>0</v>
      </c>
      <c r="BL3601" s="17" t="s">
        <v>230</v>
      </c>
      <c r="BM3601" s="248" t="s">
        <v>5014</v>
      </c>
    </row>
    <row r="3602" spans="2:51" s="12" customFormat="1" ht="12">
      <c r="B3602" s="250"/>
      <c r="C3602" s="251"/>
      <c r="D3602" s="252" t="s">
        <v>148</v>
      </c>
      <c r="E3602" s="253" t="s">
        <v>1</v>
      </c>
      <c r="F3602" s="254" t="s">
        <v>83</v>
      </c>
      <c r="G3602" s="251"/>
      <c r="H3602" s="255">
        <v>2</v>
      </c>
      <c r="I3602" s="256"/>
      <c r="J3602" s="251"/>
      <c r="K3602" s="251"/>
      <c r="L3602" s="257"/>
      <c r="M3602" s="258"/>
      <c r="N3602" s="259"/>
      <c r="O3602" s="259"/>
      <c r="P3602" s="259"/>
      <c r="Q3602" s="259"/>
      <c r="R3602" s="259"/>
      <c r="S3602" s="259"/>
      <c r="T3602" s="260"/>
      <c r="AT3602" s="261" t="s">
        <v>148</v>
      </c>
      <c r="AU3602" s="261" t="s">
        <v>83</v>
      </c>
      <c r="AV3602" s="12" t="s">
        <v>83</v>
      </c>
      <c r="AW3602" s="12" t="s">
        <v>30</v>
      </c>
      <c r="AX3602" s="12" t="s">
        <v>81</v>
      </c>
      <c r="AY3602" s="261" t="s">
        <v>139</v>
      </c>
    </row>
    <row r="3603" spans="2:65" s="1" customFormat="1" ht="48" customHeight="1">
      <c r="B3603" s="38"/>
      <c r="C3603" s="237" t="s">
        <v>5015</v>
      </c>
      <c r="D3603" s="237" t="s">
        <v>141</v>
      </c>
      <c r="E3603" s="238" t="s">
        <v>5016</v>
      </c>
      <c r="F3603" s="239" t="s">
        <v>5017</v>
      </c>
      <c r="G3603" s="240" t="s">
        <v>177</v>
      </c>
      <c r="H3603" s="241">
        <v>1</v>
      </c>
      <c r="I3603" s="242"/>
      <c r="J3603" s="243">
        <f>ROUND(I3603*H3603,2)</f>
        <v>0</v>
      </c>
      <c r="K3603" s="239" t="s">
        <v>1</v>
      </c>
      <c r="L3603" s="43"/>
      <c r="M3603" s="244" t="s">
        <v>1</v>
      </c>
      <c r="N3603" s="245" t="s">
        <v>38</v>
      </c>
      <c r="O3603" s="86"/>
      <c r="P3603" s="246">
        <f>O3603*H3603</f>
        <v>0</v>
      </c>
      <c r="Q3603" s="246">
        <v>0</v>
      </c>
      <c r="R3603" s="246">
        <f>Q3603*H3603</f>
        <v>0</v>
      </c>
      <c r="S3603" s="246">
        <v>0</v>
      </c>
      <c r="T3603" s="247">
        <f>S3603*H3603</f>
        <v>0</v>
      </c>
      <c r="AR3603" s="248" t="s">
        <v>230</v>
      </c>
      <c r="AT3603" s="248" t="s">
        <v>141</v>
      </c>
      <c r="AU3603" s="248" t="s">
        <v>83</v>
      </c>
      <c r="AY3603" s="17" t="s">
        <v>139</v>
      </c>
      <c r="BE3603" s="249">
        <f>IF(N3603="základní",J3603,0)</f>
        <v>0</v>
      </c>
      <c r="BF3603" s="249">
        <f>IF(N3603="snížená",J3603,0)</f>
        <v>0</v>
      </c>
      <c r="BG3603" s="249">
        <f>IF(N3603="zákl. přenesená",J3603,0)</f>
        <v>0</v>
      </c>
      <c r="BH3603" s="249">
        <f>IF(N3603="sníž. přenesená",J3603,0)</f>
        <v>0</v>
      </c>
      <c r="BI3603" s="249">
        <f>IF(N3603="nulová",J3603,0)</f>
        <v>0</v>
      </c>
      <c r="BJ3603" s="17" t="s">
        <v>81</v>
      </c>
      <c r="BK3603" s="249">
        <f>ROUND(I3603*H3603,2)</f>
        <v>0</v>
      </c>
      <c r="BL3603" s="17" t="s">
        <v>230</v>
      </c>
      <c r="BM3603" s="248" t="s">
        <v>5018</v>
      </c>
    </row>
    <row r="3604" spans="2:51" s="12" customFormat="1" ht="12">
      <c r="B3604" s="250"/>
      <c r="C3604" s="251"/>
      <c r="D3604" s="252" t="s">
        <v>148</v>
      </c>
      <c r="E3604" s="253" t="s">
        <v>1</v>
      </c>
      <c r="F3604" s="254" t="s">
        <v>81</v>
      </c>
      <c r="G3604" s="251"/>
      <c r="H3604" s="255">
        <v>1</v>
      </c>
      <c r="I3604" s="256"/>
      <c r="J3604" s="251"/>
      <c r="K3604" s="251"/>
      <c r="L3604" s="257"/>
      <c r="M3604" s="258"/>
      <c r="N3604" s="259"/>
      <c r="O3604" s="259"/>
      <c r="P3604" s="259"/>
      <c r="Q3604" s="259"/>
      <c r="R3604" s="259"/>
      <c r="S3604" s="259"/>
      <c r="T3604" s="260"/>
      <c r="AT3604" s="261" t="s">
        <v>148</v>
      </c>
      <c r="AU3604" s="261" t="s">
        <v>83</v>
      </c>
      <c r="AV3604" s="12" t="s">
        <v>83</v>
      </c>
      <c r="AW3604" s="12" t="s">
        <v>30</v>
      </c>
      <c r="AX3604" s="12" t="s">
        <v>81</v>
      </c>
      <c r="AY3604" s="261" t="s">
        <v>139</v>
      </c>
    </row>
    <row r="3605" spans="2:65" s="1" customFormat="1" ht="48" customHeight="1">
      <c r="B3605" s="38"/>
      <c r="C3605" s="237" t="s">
        <v>5019</v>
      </c>
      <c r="D3605" s="237" t="s">
        <v>141</v>
      </c>
      <c r="E3605" s="238" t="s">
        <v>5020</v>
      </c>
      <c r="F3605" s="239" t="s">
        <v>5021</v>
      </c>
      <c r="G3605" s="240" t="s">
        <v>177</v>
      </c>
      <c r="H3605" s="241">
        <v>1</v>
      </c>
      <c r="I3605" s="242"/>
      <c r="J3605" s="243">
        <f>ROUND(I3605*H3605,2)</f>
        <v>0</v>
      </c>
      <c r="K3605" s="239" t="s">
        <v>1</v>
      </c>
      <c r="L3605" s="43"/>
      <c r="M3605" s="244" t="s">
        <v>1</v>
      </c>
      <c r="N3605" s="245" t="s">
        <v>38</v>
      </c>
      <c r="O3605" s="86"/>
      <c r="P3605" s="246">
        <f>O3605*H3605</f>
        <v>0</v>
      </c>
      <c r="Q3605" s="246">
        <v>0</v>
      </c>
      <c r="R3605" s="246">
        <f>Q3605*H3605</f>
        <v>0</v>
      </c>
      <c r="S3605" s="246">
        <v>0</v>
      </c>
      <c r="T3605" s="247">
        <f>S3605*H3605</f>
        <v>0</v>
      </c>
      <c r="AR3605" s="248" t="s">
        <v>230</v>
      </c>
      <c r="AT3605" s="248" t="s">
        <v>141</v>
      </c>
      <c r="AU3605" s="248" t="s">
        <v>83</v>
      </c>
      <c r="AY3605" s="17" t="s">
        <v>139</v>
      </c>
      <c r="BE3605" s="249">
        <f>IF(N3605="základní",J3605,0)</f>
        <v>0</v>
      </c>
      <c r="BF3605" s="249">
        <f>IF(N3605="snížená",J3605,0)</f>
        <v>0</v>
      </c>
      <c r="BG3605" s="249">
        <f>IF(N3605="zákl. přenesená",J3605,0)</f>
        <v>0</v>
      </c>
      <c r="BH3605" s="249">
        <f>IF(N3605="sníž. přenesená",J3605,0)</f>
        <v>0</v>
      </c>
      <c r="BI3605" s="249">
        <f>IF(N3605="nulová",J3605,0)</f>
        <v>0</v>
      </c>
      <c r="BJ3605" s="17" t="s">
        <v>81</v>
      </c>
      <c r="BK3605" s="249">
        <f>ROUND(I3605*H3605,2)</f>
        <v>0</v>
      </c>
      <c r="BL3605" s="17" t="s">
        <v>230</v>
      </c>
      <c r="BM3605" s="248" t="s">
        <v>5022</v>
      </c>
    </row>
    <row r="3606" spans="2:51" s="12" customFormat="1" ht="12">
      <c r="B3606" s="250"/>
      <c r="C3606" s="251"/>
      <c r="D3606" s="252" t="s">
        <v>148</v>
      </c>
      <c r="E3606" s="253" t="s">
        <v>1</v>
      </c>
      <c r="F3606" s="254" t="s">
        <v>81</v>
      </c>
      <c r="G3606" s="251"/>
      <c r="H3606" s="255">
        <v>1</v>
      </c>
      <c r="I3606" s="256"/>
      <c r="J3606" s="251"/>
      <c r="K3606" s="251"/>
      <c r="L3606" s="257"/>
      <c r="M3606" s="258"/>
      <c r="N3606" s="259"/>
      <c r="O3606" s="259"/>
      <c r="P3606" s="259"/>
      <c r="Q3606" s="259"/>
      <c r="R3606" s="259"/>
      <c r="S3606" s="259"/>
      <c r="T3606" s="260"/>
      <c r="AT3606" s="261" t="s">
        <v>148</v>
      </c>
      <c r="AU3606" s="261" t="s">
        <v>83</v>
      </c>
      <c r="AV3606" s="12" t="s">
        <v>83</v>
      </c>
      <c r="AW3606" s="12" t="s">
        <v>30</v>
      </c>
      <c r="AX3606" s="12" t="s">
        <v>81</v>
      </c>
      <c r="AY3606" s="261" t="s">
        <v>139</v>
      </c>
    </row>
    <row r="3607" spans="2:65" s="1" customFormat="1" ht="48" customHeight="1">
      <c r="B3607" s="38"/>
      <c r="C3607" s="237" t="s">
        <v>5023</v>
      </c>
      <c r="D3607" s="237" t="s">
        <v>141</v>
      </c>
      <c r="E3607" s="238" t="s">
        <v>5024</v>
      </c>
      <c r="F3607" s="239" t="s">
        <v>5025</v>
      </c>
      <c r="G3607" s="240" t="s">
        <v>177</v>
      </c>
      <c r="H3607" s="241">
        <v>1</v>
      </c>
      <c r="I3607" s="242"/>
      <c r="J3607" s="243">
        <f>ROUND(I3607*H3607,2)</f>
        <v>0</v>
      </c>
      <c r="K3607" s="239" t="s">
        <v>1</v>
      </c>
      <c r="L3607" s="43"/>
      <c r="M3607" s="244" t="s">
        <v>1</v>
      </c>
      <c r="N3607" s="245" t="s">
        <v>38</v>
      </c>
      <c r="O3607" s="86"/>
      <c r="P3607" s="246">
        <f>O3607*H3607</f>
        <v>0</v>
      </c>
      <c r="Q3607" s="246">
        <v>0</v>
      </c>
      <c r="R3607" s="246">
        <f>Q3607*H3607</f>
        <v>0</v>
      </c>
      <c r="S3607" s="246">
        <v>0</v>
      </c>
      <c r="T3607" s="247">
        <f>S3607*H3607</f>
        <v>0</v>
      </c>
      <c r="AR3607" s="248" t="s">
        <v>230</v>
      </c>
      <c r="AT3607" s="248" t="s">
        <v>141</v>
      </c>
      <c r="AU3607" s="248" t="s">
        <v>83</v>
      </c>
      <c r="AY3607" s="17" t="s">
        <v>139</v>
      </c>
      <c r="BE3607" s="249">
        <f>IF(N3607="základní",J3607,0)</f>
        <v>0</v>
      </c>
      <c r="BF3607" s="249">
        <f>IF(N3607="snížená",J3607,0)</f>
        <v>0</v>
      </c>
      <c r="BG3607" s="249">
        <f>IF(N3607="zákl. přenesená",J3607,0)</f>
        <v>0</v>
      </c>
      <c r="BH3607" s="249">
        <f>IF(N3607="sníž. přenesená",J3607,0)</f>
        <v>0</v>
      </c>
      <c r="BI3607" s="249">
        <f>IF(N3607="nulová",J3607,0)</f>
        <v>0</v>
      </c>
      <c r="BJ3607" s="17" t="s">
        <v>81</v>
      </c>
      <c r="BK3607" s="249">
        <f>ROUND(I3607*H3607,2)</f>
        <v>0</v>
      </c>
      <c r="BL3607" s="17" t="s">
        <v>230</v>
      </c>
      <c r="BM3607" s="248" t="s">
        <v>5026</v>
      </c>
    </row>
    <row r="3608" spans="2:51" s="12" customFormat="1" ht="12">
      <c r="B3608" s="250"/>
      <c r="C3608" s="251"/>
      <c r="D3608" s="252" t="s">
        <v>148</v>
      </c>
      <c r="E3608" s="253" t="s">
        <v>1</v>
      </c>
      <c r="F3608" s="254" t="s">
        <v>81</v>
      </c>
      <c r="G3608" s="251"/>
      <c r="H3608" s="255">
        <v>1</v>
      </c>
      <c r="I3608" s="256"/>
      <c r="J3608" s="251"/>
      <c r="K3608" s="251"/>
      <c r="L3608" s="257"/>
      <c r="M3608" s="258"/>
      <c r="N3608" s="259"/>
      <c r="O3608" s="259"/>
      <c r="P3608" s="259"/>
      <c r="Q3608" s="259"/>
      <c r="R3608" s="259"/>
      <c r="S3608" s="259"/>
      <c r="T3608" s="260"/>
      <c r="AT3608" s="261" t="s">
        <v>148</v>
      </c>
      <c r="AU3608" s="261" t="s">
        <v>83</v>
      </c>
      <c r="AV3608" s="12" t="s">
        <v>83</v>
      </c>
      <c r="AW3608" s="12" t="s">
        <v>30</v>
      </c>
      <c r="AX3608" s="12" t="s">
        <v>81</v>
      </c>
      <c r="AY3608" s="261" t="s">
        <v>139</v>
      </c>
    </row>
    <row r="3609" spans="2:65" s="1" customFormat="1" ht="48" customHeight="1">
      <c r="B3609" s="38"/>
      <c r="C3609" s="237" t="s">
        <v>5027</v>
      </c>
      <c r="D3609" s="237" t="s">
        <v>141</v>
      </c>
      <c r="E3609" s="238" t="s">
        <v>5028</v>
      </c>
      <c r="F3609" s="239" t="s">
        <v>5029</v>
      </c>
      <c r="G3609" s="240" t="s">
        <v>177</v>
      </c>
      <c r="H3609" s="241">
        <v>4</v>
      </c>
      <c r="I3609" s="242"/>
      <c r="J3609" s="243">
        <f>ROUND(I3609*H3609,2)</f>
        <v>0</v>
      </c>
      <c r="K3609" s="239" t="s">
        <v>1</v>
      </c>
      <c r="L3609" s="43"/>
      <c r="M3609" s="244" t="s">
        <v>1</v>
      </c>
      <c r="N3609" s="245" t="s">
        <v>38</v>
      </c>
      <c r="O3609" s="86"/>
      <c r="P3609" s="246">
        <f>O3609*H3609</f>
        <v>0</v>
      </c>
      <c r="Q3609" s="246">
        <v>0</v>
      </c>
      <c r="R3609" s="246">
        <f>Q3609*H3609</f>
        <v>0</v>
      </c>
      <c r="S3609" s="246">
        <v>0</v>
      </c>
      <c r="T3609" s="247">
        <f>S3609*H3609</f>
        <v>0</v>
      </c>
      <c r="AR3609" s="248" t="s">
        <v>230</v>
      </c>
      <c r="AT3609" s="248" t="s">
        <v>141</v>
      </c>
      <c r="AU3609" s="248" t="s">
        <v>83</v>
      </c>
      <c r="AY3609" s="17" t="s">
        <v>139</v>
      </c>
      <c r="BE3609" s="249">
        <f>IF(N3609="základní",J3609,0)</f>
        <v>0</v>
      </c>
      <c r="BF3609" s="249">
        <f>IF(N3609="snížená",J3609,0)</f>
        <v>0</v>
      </c>
      <c r="BG3609" s="249">
        <f>IF(N3609="zákl. přenesená",J3609,0)</f>
        <v>0</v>
      </c>
      <c r="BH3609" s="249">
        <f>IF(N3609="sníž. přenesená",J3609,0)</f>
        <v>0</v>
      </c>
      <c r="BI3609" s="249">
        <f>IF(N3609="nulová",J3609,0)</f>
        <v>0</v>
      </c>
      <c r="BJ3609" s="17" t="s">
        <v>81</v>
      </c>
      <c r="BK3609" s="249">
        <f>ROUND(I3609*H3609,2)</f>
        <v>0</v>
      </c>
      <c r="BL3609" s="17" t="s">
        <v>230</v>
      </c>
      <c r="BM3609" s="248" t="s">
        <v>5030</v>
      </c>
    </row>
    <row r="3610" spans="2:51" s="12" customFormat="1" ht="12">
      <c r="B3610" s="250"/>
      <c r="C3610" s="251"/>
      <c r="D3610" s="252" t="s">
        <v>148</v>
      </c>
      <c r="E3610" s="253" t="s">
        <v>1</v>
      </c>
      <c r="F3610" s="254" t="s">
        <v>146</v>
      </c>
      <c r="G3610" s="251"/>
      <c r="H3610" s="255">
        <v>4</v>
      </c>
      <c r="I3610" s="256"/>
      <c r="J3610" s="251"/>
      <c r="K3610" s="251"/>
      <c r="L3610" s="257"/>
      <c r="M3610" s="258"/>
      <c r="N3610" s="259"/>
      <c r="O3610" s="259"/>
      <c r="P3610" s="259"/>
      <c r="Q3610" s="259"/>
      <c r="R3610" s="259"/>
      <c r="S3610" s="259"/>
      <c r="T3610" s="260"/>
      <c r="AT3610" s="261" t="s">
        <v>148</v>
      </c>
      <c r="AU3610" s="261" t="s">
        <v>83</v>
      </c>
      <c r="AV3610" s="12" t="s">
        <v>83</v>
      </c>
      <c r="AW3610" s="12" t="s">
        <v>30</v>
      </c>
      <c r="AX3610" s="12" t="s">
        <v>81</v>
      </c>
      <c r="AY3610" s="261" t="s">
        <v>139</v>
      </c>
    </row>
    <row r="3611" spans="2:65" s="1" customFormat="1" ht="48" customHeight="1">
      <c r="B3611" s="38"/>
      <c r="C3611" s="237" t="s">
        <v>5031</v>
      </c>
      <c r="D3611" s="237" t="s">
        <v>141</v>
      </c>
      <c r="E3611" s="238" t="s">
        <v>5032</v>
      </c>
      <c r="F3611" s="239" t="s">
        <v>5033</v>
      </c>
      <c r="G3611" s="240" t="s">
        <v>177</v>
      </c>
      <c r="H3611" s="241">
        <v>1</v>
      </c>
      <c r="I3611" s="242"/>
      <c r="J3611" s="243">
        <f>ROUND(I3611*H3611,2)</f>
        <v>0</v>
      </c>
      <c r="K3611" s="239" t="s">
        <v>1</v>
      </c>
      <c r="L3611" s="43"/>
      <c r="M3611" s="244" t="s">
        <v>1</v>
      </c>
      <c r="N3611" s="245" t="s">
        <v>38</v>
      </c>
      <c r="O3611" s="86"/>
      <c r="P3611" s="246">
        <f>O3611*H3611</f>
        <v>0</v>
      </c>
      <c r="Q3611" s="246">
        <v>0</v>
      </c>
      <c r="R3611" s="246">
        <f>Q3611*H3611</f>
        <v>0</v>
      </c>
      <c r="S3611" s="246">
        <v>0</v>
      </c>
      <c r="T3611" s="247">
        <f>S3611*H3611</f>
        <v>0</v>
      </c>
      <c r="AR3611" s="248" t="s">
        <v>230</v>
      </c>
      <c r="AT3611" s="248" t="s">
        <v>141</v>
      </c>
      <c r="AU3611" s="248" t="s">
        <v>83</v>
      </c>
      <c r="AY3611" s="17" t="s">
        <v>139</v>
      </c>
      <c r="BE3611" s="249">
        <f>IF(N3611="základní",J3611,0)</f>
        <v>0</v>
      </c>
      <c r="BF3611" s="249">
        <f>IF(N3611="snížená",J3611,0)</f>
        <v>0</v>
      </c>
      <c r="BG3611" s="249">
        <f>IF(N3611="zákl. přenesená",J3611,0)</f>
        <v>0</v>
      </c>
      <c r="BH3611" s="249">
        <f>IF(N3611="sníž. přenesená",J3611,0)</f>
        <v>0</v>
      </c>
      <c r="BI3611" s="249">
        <f>IF(N3611="nulová",J3611,0)</f>
        <v>0</v>
      </c>
      <c r="BJ3611" s="17" t="s">
        <v>81</v>
      </c>
      <c r="BK3611" s="249">
        <f>ROUND(I3611*H3611,2)</f>
        <v>0</v>
      </c>
      <c r="BL3611" s="17" t="s">
        <v>230</v>
      </c>
      <c r="BM3611" s="248" t="s">
        <v>5034</v>
      </c>
    </row>
    <row r="3612" spans="2:51" s="12" customFormat="1" ht="12">
      <c r="B3612" s="250"/>
      <c r="C3612" s="251"/>
      <c r="D3612" s="252" t="s">
        <v>148</v>
      </c>
      <c r="E3612" s="253" t="s">
        <v>1</v>
      </c>
      <c r="F3612" s="254" t="s">
        <v>81</v>
      </c>
      <c r="G3612" s="251"/>
      <c r="H3612" s="255">
        <v>1</v>
      </c>
      <c r="I3612" s="256"/>
      <c r="J3612" s="251"/>
      <c r="K3612" s="251"/>
      <c r="L3612" s="257"/>
      <c r="M3612" s="258"/>
      <c r="N3612" s="259"/>
      <c r="O3612" s="259"/>
      <c r="P3612" s="259"/>
      <c r="Q3612" s="259"/>
      <c r="R3612" s="259"/>
      <c r="S3612" s="259"/>
      <c r="T3612" s="260"/>
      <c r="AT3612" s="261" t="s">
        <v>148</v>
      </c>
      <c r="AU3612" s="261" t="s">
        <v>83</v>
      </c>
      <c r="AV3612" s="12" t="s">
        <v>83</v>
      </c>
      <c r="AW3612" s="12" t="s">
        <v>30</v>
      </c>
      <c r="AX3612" s="12" t="s">
        <v>81</v>
      </c>
      <c r="AY3612" s="261" t="s">
        <v>139</v>
      </c>
    </row>
    <row r="3613" spans="2:65" s="1" customFormat="1" ht="48" customHeight="1">
      <c r="B3613" s="38"/>
      <c r="C3613" s="237" t="s">
        <v>5035</v>
      </c>
      <c r="D3613" s="237" t="s">
        <v>141</v>
      </c>
      <c r="E3613" s="238" t="s">
        <v>5036</v>
      </c>
      <c r="F3613" s="239" t="s">
        <v>5037</v>
      </c>
      <c r="G3613" s="240" t="s">
        <v>177</v>
      </c>
      <c r="H3613" s="241">
        <v>1</v>
      </c>
      <c r="I3613" s="242"/>
      <c r="J3613" s="243">
        <f>ROUND(I3613*H3613,2)</f>
        <v>0</v>
      </c>
      <c r="K3613" s="239" t="s">
        <v>1</v>
      </c>
      <c r="L3613" s="43"/>
      <c r="M3613" s="244" t="s">
        <v>1</v>
      </c>
      <c r="N3613" s="245" t="s">
        <v>38</v>
      </c>
      <c r="O3613" s="86"/>
      <c r="P3613" s="246">
        <f>O3613*H3613</f>
        <v>0</v>
      </c>
      <c r="Q3613" s="246">
        <v>0</v>
      </c>
      <c r="R3613" s="246">
        <f>Q3613*H3613</f>
        <v>0</v>
      </c>
      <c r="S3613" s="246">
        <v>0</v>
      </c>
      <c r="T3613" s="247">
        <f>S3613*H3613</f>
        <v>0</v>
      </c>
      <c r="AR3613" s="248" t="s">
        <v>230</v>
      </c>
      <c r="AT3613" s="248" t="s">
        <v>141</v>
      </c>
      <c r="AU3613" s="248" t="s">
        <v>83</v>
      </c>
      <c r="AY3613" s="17" t="s">
        <v>139</v>
      </c>
      <c r="BE3613" s="249">
        <f>IF(N3613="základní",J3613,0)</f>
        <v>0</v>
      </c>
      <c r="BF3613" s="249">
        <f>IF(N3613="snížená",J3613,0)</f>
        <v>0</v>
      </c>
      <c r="BG3613" s="249">
        <f>IF(N3613="zákl. přenesená",J3613,0)</f>
        <v>0</v>
      </c>
      <c r="BH3613" s="249">
        <f>IF(N3613="sníž. přenesená",J3613,0)</f>
        <v>0</v>
      </c>
      <c r="BI3613" s="249">
        <f>IF(N3613="nulová",J3613,0)</f>
        <v>0</v>
      </c>
      <c r="BJ3613" s="17" t="s">
        <v>81</v>
      </c>
      <c r="BK3613" s="249">
        <f>ROUND(I3613*H3613,2)</f>
        <v>0</v>
      </c>
      <c r="BL3613" s="17" t="s">
        <v>230</v>
      </c>
      <c r="BM3613" s="248" t="s">
        <v>5038</v>
      </c>
    </row>
    <row r="3614" spans="2:51" s="12" customFormat="1" ht="12">
      <c r="B3614" s="250"/>
      <c r="C3614" s="251"/>
      <c r="D3614" s="252" t="s">
        <v>148</v>
      </c>
      <c r="E3614" s="253" t="s">
        <v>1</v>
      </c>
      <c r="F3614" s="254" t="s">
        <v>81</v>
      </c>
      <c r="G3614" s="251"/>
      <c r="H3614" s="255">
        <v>1</v>
      </c>
      <c r="I3614" s="256"/>
      <c r="J3614" s="251"/>
      <c r="K3614" s="251"/>
      <c r="L3614" s="257"/>
      <c r="M3614" s="258"/>
      <c r="N3614" s="259"/>
      <c r="O3614" s="259"/>
      <c r="P3614" s="259"/>
      <c r="Q3614" s="259"/>
      <c r="R3614" s="259"/>
      <c r="S3614" s="259"/>
      <c r="T3614" s="260"/>
      <c r="AT3614" s="261" t="s">
        <v>148</v>
      </c>
      <c r="AU3614" s="261" t="s">
        <v>83</v>
      </c>
      <c r="AV3614" s="12" t="s">
        <v>83</v>
      </c>
      <c r="AW3614" s="12" t="s">
        <v>30</v>
      </c>
      <c r="AX3614" s="12" t="s">
        <v>81</v>
      </c>
      <c r="AY3614" s="261" t="s">
        <v>139</v>
      </c>
    </row>
    <row r="3615" spans="2:65" s="1" customFormat="1" ht="36" customHeight="1">
      <c r="B3615" s="38"/>
      <c r="C3615" s="237" t="s">
        <v>5039</v>
      </c>
      <c r="D3615" s="237" t="s">
        <v>141</v>
      </c>
      <c r="E3615" s="238" t="s">
        <v>5040</v>
      </c>
      <c r="F3615" s="239" t="s">
        <v>5041</v>
      </c>
      <c r="G3615" s="240" t="s">
        <v>177</v>
      </c>
      <c r="H3615" s="241">
        <v>1</v>
      </c>
      <c r="I3615" s="242"/>
      <c r="J3615" s="243">
        <f>ROUND(I3615*H3615,2)</f>
        <v>0</v>
      </c>
      <c r="K3615" s="239" t="s">
        <v>1</v>
      </c>
      <c r="L3615" s="43"/>
      <c r="M3615" s="244" t="s">
        <v>1</v>
      </c>
      <c r="N3615" s="245" t="s">
        <v>38</v>
      </c>
      <c r="O3615" s="86"/>
      <c r="P3615" s="246">
        <f>O3615*H3615</f>
        <v>0</v>
      </c>
      <c r="Q3615" s="246">
        <v>0</v>
      </c>
      <c r="R3615" s="246">
        <f>Q3615*H3615</f>
        <v>0</v>
      </c>
      <c r="S3615" s="246">
        <v>0</v>
      </c>
      <c r="T3615" s="247">
        <f>S3615*H3615</f>
        <v>0</v>
      </c>
      <c r="AR3615" s="248" t="s">
        <v>230</v>
      </c>
      <c r="AT3615" s="248" t="s">
        <v>141</v>
      </c>
      <c r="AU3615" s="248" t="s">
        <v>83</v>
      </c>
      <c r="AY3615" s="17" t="s">
        <v>139</v>
      </c>
      <c r="BE3615" s="249">
        <f>IF(N3615="základní",J3615,0)</f>
        <v>0</v>
      </c>
      <c r="BF3615" s="249">
        <f>IF(N3615="snížená",J3615,0)</f>
        <v>0</v>
      </c>
      <c r="BG3615" s="249">
        <f>IF(N3615="zákl. přenesená",J3615,0)</f>
        <v>0</v>
      </c>
      <c r="BH3615" s="249">
        <f>IF(N3615="sníž. přenesená",J3615,0)</f>
        <v>0</v>
      </c>
      <c r="BI3615" s="249">
        <f>IF(N3615="nulová",J3615,0)</f>
        <v>0</v>
      </c>
      <c r="BJ3615" s="17" t="s">
        <v>81</v>
      </c>
      <c r="BK3615" s="249">
        <f>ROUND(I3615*H3615,2)</f>
        <v>0</v>
      </c>
      <c r="BL3615" s="17" t="s">
        <v>230</v>
      </c>
      <c r="BM3615" s="248" t="s">
        <v>5042</v>
      </c>
    </row>
    <row r="3616" spans="2:51" s="12" customFormat="1" ht="12">
      <c r="B3616" s="250"/>
      <c r="C3616" s="251"/>
      <c r="D3616" s="252" t="s">
        <v>148</v>
      </c>
      <c r="E3616" s="253" t="s">
        <v>1</v>
      </c>
      <c r="F3616" s="254" t="s">
        <v>81</v>
      </c>
      <c r="G3616" s="251"/>
      <c r="H3616" s="255">
        <v>1</v>
      </c>
      <c r="I3616" s="256"/>
      <c r="J3616" s="251"/>
      <c r="K3616" s="251"/>
      <c r="L3616" s="257"/>
      <c r="M3616" s="258"/>
      <c r="N3616" s="259"/>
      <c r="O3616" s="259"/>
      <c r="P3616" s="259"/>
      <c r="Q3616" s="259"/>
      <c r="R3616" s="259"/>
      <c r="S3616" s="259"/>
      <c r="T3616" s="260"/>
      <c r="AT3616" s="261" t="s">
        <v>148</v>
      </c>
      <c r="AU3616" s="261" t="s">
        <v>83</v>
      </c>
      <c r="AV3616" s="12" t="s">
        <v>83</v>
      </c>
      <c r="AW3616" s="12" t="s">
        <v>30</v>
      </c>
      <c r="AX3616" s="12" t="s">
        <v>81</v>
      </c>
      <c r="AY3616" s="261" t="s">
        <v>139</v>
      </c>
    </row>
    <row r="3617" spans="2:65" s="1" customFormat="1" ht="48" customHeight="1">
      <c r="B3617" s="38"/>
      <c r="C3617" s="237" t="s">
        <v>5043</v>
      </c>
      <c r="D3617" s="237" t="s">
        <v>141</v>
      </c>
      <c r="E3617" s="238" t="s">
        <v>5044</v>
      </c>
      <c r="F3617" s="239" t="s">
        <v>5045</v>
      </c>
      <c r="G3617" s="240" t="s">
        <v>177</v>
      </c>
      <c r="H3617" s="241">
        <v>2</v>
      </c>
      <c r="I3617" s="242"/>
      <c r="J3617" s="243">
        <f>ROUND(I3617*H3617,2)</f>
        <v>0</v>
      </c>
      <c r="K3617" s="239" t="s">
        <v>1</v>
      </c>
      <c r="L3617" s="43"/>
      <c r="M3617" s="244" t="s">
        <v>1</v>
      </c>
      <c r="N3617" s="245" t="s">
        <v>38</v>
      </c>
      <c r="O3617" s="86"/>
      <c r="P3617" s="246">
        <f>O3617*H3617</f>
        <v>0</v>
      </c>
      <c r="Q3617" s="246">
        <v>0</v>
      </c>
      <c r="R3617" s="246">
        <f>Q3617*H3617</f>
        <v>0</v>
      </c>
      <c r="S3617" s="246">
        <v>0</v>
      </c>
      <c r="T3617" s="247">
        <f>S3617*H3617</f>
        <v>0</v>
      </c>
      <c r="AR3617" s="248" t="s">
        <v>230</v>
      </c>
      <c r="AT3617" s="248" t="s">
        <v>141</v>
      </c>
      <c r="AU3617" s="248" t="s">
        <v>83</v>
      </c>
      <c r="AY3617" s="17" t="s">
        <v>139</v>
      </c>
      <c r="BE3617" s="249">
        <f>IF(N3617="základní",J3617,0)</f>
        <v>0</v>
      </c>
      <c r="BF3617" s="249">
        <f>IF(N3617="snížená",J3617,0)</f>
        <v>0</v>
      </c>
      <c r="BG3617" s="249">
        <f>IF(N3617="zákl. přenesená",J3617,0)</f>
        <v>0</v>
      </c>
      <c r="BH3617" s="249">
        <f>IF(N3617="sníž. přenesená",J3617,0)</f>
        <v>0</v>
      </c>
      <c r="BI3617" s="249">
        <f>IF(N3617="nulová",J3617,0)</f>
        <v>0</v>
      </c>
      <c r="BJ3617" s="17" t="s">
        <v>81</v>
      </c>
      <c r="BK3617" s="249">
        <f>ROUND(I3617*H3617,2)</f>
        <v>0</v>
      </c>
      <c r="BL3617" s="17" t="s">
        <v>230</v>
      </c>
      <c r="BM3617" s="248" t="s">
        <v>5046</v>
      </c>
    </row>
    <row r="3618" spans="2:51" s="12" customFormat="1" ht="12">
      <c r="B3618" s="250"/>
      <c r="C3618" s="251"/>
      <c r="D3618" s="252" t="s">
        <v>148</v>
      </c>
      <c r="E3618" s="253" t="s">
        <v>1</v>
      </c>
      <c r="F3618" s="254" t="s">
        <v>83</v>
      </c>
      <c r="G3618" s="251"/>
      <c r="H3618" s="255">
        <v>2</v>
      </c>
      <c r="I3618" s="256"/>
      <c r="J3618" s="251"/>
      <c r="K3618" s="251"/>
      <c r="L3618" s="257"/>
      <c r="M3618" s="258"/>
      <c r="N3618" s="259"/>
      <c r="O3618" s="259"/>
      <c r="P3618" s="259"/>
      <c r="Q3618" s="259"/>
      <c r="R3618" s="259"/>
      <c r="S3618" s="259"/>
      <c r="T3618" s="260"/>
      <c r="AT3618" s="261" t="s">
        <v>148</v>
      </c>
      <c r="AU3618" s="261" t="s">
        <v>83</v>
      </c>
      <c r="AV3618" s="12" t="s">
        <v>83</v>
      </c>
      <c r="AW3618" s="12" t="s">
        <v>30</v>
      </c>
      <c r="AX3618" s="12" t="s">
        <v>81</v>
      </c>
      <c r="AY3618" s="261" t="s">
        <v>139</v>
      </c>
    </row>
    <row r="3619" spans="2:65" s="1" customFormat="1" ht="36" customHeight="1">
      <c r="B3619" s="38"/>
      <c r="C3619" s="237" t="s">
        <v>5047</v>
      </c>
      <c r="D3619" s="237" t="s">
        <v>141</v>
      </c>
      <c r="E3619" s="238" t="s">
        <v>5048</v>
      </c>
      <c r="F3619" s="239" t="s">
        <v>5049</v>
      </c>
      <c r="G3619" s="240" t="s">
        <v>177</v>
      </c>
      <c r="H3619" s="241">
        <v>1</v>
      </c>
      <c r="I3619" s="242"/>
      <c r="J3619" s="243">
        <f>ROUND(I3619*H3619,2)</f>
        <v>0</v>
      </c>
      <c r="K3619" s="239" t="s">
        <v>145</v>
      </c>
      <c r="L3619" s="43"/>
      <c r="M3619" s="244" t="s">
        <v>1</v>
      </c>
      <c r="N3619" s="245" t="s">
        <v>38</v>
      </c>
      <c r="O3619" s="86"/>
      <c r="P3619" s="246">
        <f>O3619*H3619</f>
        <v>0</v>
      </c>
      <c r="Q3619" s="246">
        <v>0.00042</v>
      </c>
      <c r="R3619" s="246">
        <f>Q3619*H3619</f>
        <v>0.00042</v>
      </c>
      <c r="S3619" s="246">
        <v>0</v>
      </c>
      <c r="T3619" s="247">
        <f>S3619*H3619</f>
        <v>0</v>
      </c>
      <c r="AR3619" s="248" t="s">
        <v>230</v>
      </c>
      <c r="AT3619" s="248" t="s">
        <v>141</v>
      </c>
      <c r="AU3619" s="248" t="s">
        <v>83</v>
      </c>
      <c r="AY3619" s="17" t="s">
        <v>139</v>
      </c>
      <c r="BE3619" s="249">
        <f>IF(N3619="základní",J3619,0)</f>
        <v>0</v>
      </c>
      <c r="BF3619" s="249">
        <f>IF(N3619="snížená",J3619,0)</f>
        <v>0</v>
      </c>
      <c r="BG3619" s="249">
        <f>IF(N3619="zákl. přenesená",J3619,0)</f>
        <v>0</v>
      </c>
      <c r="BH3619" s="249">
        <f>IF(N3619="sníž. přenesená",J3619,0)</f>
        <v>0</v>
      </c>
      <c r="BI3619" s="249">
        <f>IF(N3619="nulová",J3619,0)</f>
        <v>0</v>
      </c>
      <c r="BJ3619" s="17" t="s">
        <v>81</v>
      </c>
      <c r="BK3619" s="249">
        <f>ROUND(I3619*H3619,2)</f>
        <v>0</v>
      </c>
      <c r="BL3619" s="17" t="s">
        <v>230</v>
      </c>
      <c r="BM3619" s="248" t="s">
        <v>5050</v>
      </c>
    </row>
    <row r="3620" spans="2:65" s="1" customFormat="1" ht="36" customHeight="1">
      <c r="B3620" s="38"/>
      <c r="C3620" s="273" t="s">
        <v>5051</v>
      </c>
      <c r="D3620" s="273" t="s">
        <v>174</v>
      </c>
      <c r="E3620" s="274" t="s">
        <v>5052</v>
      </c>
      <c r="F3620" s="275" t="s">
        <v>5053</v>
      </c>
      <c r="G3620" s="276" t="s">
        <v>177</v>
      </c>
      <c r="H3620" s="277">
        <v>1</v>
      </c>
      <c r="I3620" s="278"/>
      <c r="J3620" s="279">
        <f>ROUND(I3620*H3620,2)</f>
        <v>0</v>
      </c>
      <c r="K3620" s="275" t="s">
        <v>145</v>
      </c>
      <c r="L3620" s="280"/>
      <c r="M3620" s="281" t="s">
        <v>1</v>
      </c>
      <c r="N3620" s="282" t="s">
        <v>38</v>
      </c>
      <c r="O3620" s="86"/>
      <c r="P3620" s="246">
        <f>O3620*H3620</f>
        <v>0</v>
      </c>
      <c r="Q3620" s="246">
        <v>0.028</v>
      </c>
      <c r="R3620" s="246">
        <f>Q3620*H3620</f>
        <v>0.028</v>
      </c>
      <c r="S3620" s="246">
        <v>0</v>
      </c>
      <c r="T3620" s="247">
        <f>S3620*H3620</f>
        <v>0</v>
      </c>
      <c r="AR3620" s="248" t="s">
        <v>609</v>
      </c>
      <c r="AT3620" s="248" t="s">
        <v>174</v>
      </c>
      <c r="AU3620" s="248" t="s">
        <v>83</v>
      </c>
      <c r="AY3620" s="17" t="s">
        <v>139</v>
      </c>
      <c r="BE3620" s="249">
        <f>IF(N3620="základní",J3620,0)</f>
        <v>0</v>
      </c>
      <c r="BF3620" s="249">
        <f>IF(N3620="snížená",J3620,0)</f>
        <v>0</v>
      </c>
      <c r="BG3620" s="249">
        <f>IF(N3620="zákl. přenesená",J3620,0)</f>
        <v>0</v>
      </c>
      <c r="BH3620" s="249">
        <f>IF(N3620="sníž. přenesená",J3620,0)</f>
        <v>0</v>
      </c>
      <c r="BI3620" s="249">
        <f>IF(N3620="nulová",J3620,0)</f>
        <v>0</v>
      </c>
      <c r="BJ3620" s="17" t="s">
        <v>81</v>
      </c>
      <c r="BK3620" s="249">
        <f>ROUND(I3620*H3620,2)</f>
        <v>0</v>
      </c>
      <c r="BL3620" s="17" t="s">
        <v>230</v>
      </c>
      <c r="BM3620" s="248" t="s">
        <v>5054</v>
      </c>
    </row>
    <row r="3621" spans="2:65" s="1" customFormat="1" ht="36" customHeight="1">
      <c r="B3621" s="38"/>
      <c r="C3621" s="237" t="s">
        <v>5055</v>
      </c>
      <c r="D3621" s="237" t="s">
        <v>141</v>
      </c>
      <c r="E3621" s="238" t="s">
        <v>5056</v>
      </c>
      <c r="F3621" s="239" t="s">
        <v>5057</v>
      </c>
      <c r="G3621" s="240" t="s">
        <v>247</v>
      </c>
      <c r="H3621" s="241">
        <v>5</v>
      </c>
      <c r="I3621" s="242"/>
      <c r="J3621" s="243">
        <f>ROUND(I3621*H3621,2)</f>
        <v>0</v>
      </c>
      <c r="K3621" s="239" t="s">
        <v>1</v>
      </c>
      <c r="L3621" s="43"/>
      <c r="M3621" s="244" t="s">
        <v>1</v>
      </c>
      <c r="N3621" s="245" t="s">
        <v>38</v>
      </c>
      <c r="O3621" s="86"/>
      <c r="P3621" s="246">
        <f>O3621*H3621</f>
        <v>0</v>
      </c>
      <c r="Q3621" s="246">
        <v>0</v>
      </c>
      <c r="R3621" s="246">
        <f>Q3621*H3621</f>
        <v>0</v>
      </c>
      <c r="S3621" s="246">
        <v>0</v>
      </c>
      <c r="T3621" s="247">
        <f>S3621*H3621</f>
        <v>0</v>
      </c>
      <c r="AR3621" s="248" t="s">
        <v>230</v>
      </c>
      <c r="AT3621" s="248" t="s">
        <v>141</v>
      </c>
      <c r="AU3621" s="248" t="s">
        <v>83</v>
      </c>
      <c r="AY3621" s="17" t="s">
        <v>139</v>
      </c>
      <c r="BE3621" s="249">
        <f>IF(N3621="základní",J3621,0)</f>
        <v>0</v>
      </c>
      <c r="BF3621" s="249">
        <f>IF(N3621="snížená",J3621,0)</f>
        <v>0</v>
      </c>
      <c r="BG3621" s="249">
        <f>IF(N3621="zákl. přenesená",J3621,0)</f>
        <v>0</v>
      </c>
      <c r="BH3621" s="249">
        <f>IF(N3621="sníž. přenesená",J3621,0)</f>
        <v>0</v>
      </c>
      <c r="BI3621" s="249">
        <f>IF(N3621="nulová",J3621,0)</f>
        <v>0</v>
      </c>
      <c r="BJ3621" s="17" t="s">
        <v>81</v>
      </c>
      <c r="BK3621" s="249">
        <f>ROUND(I3621*H3621,2)</f>
        <v>0</v>
      </c>
      <c r="BL3621" s="17" t="s">
        <v>230</v>
      </c>
      <c r="BM3621" s="248" t="s">
        <v>5058</v>
      </c>
    </row>
    <row r="3622" spans="2:51" s="12" customFormat="1" ht="12">
      <c r="B3622" s="250"/>
      <c r="C3622" s="251"/>
      <c r="D3622" s="252" t="s">
        <v>148</v>
      </c>
      <c r="E3622" s="253" t="s">
        <v>1</v>
      </c>
      <c r="F3622" s="254" t="s">
        <v>5059</v>
      </c>
      <c r="G3622" s="251"/>
      <c r="H3622" s="255">
        <v>5</v>
      </c>
      <c r="I3622" s="256"/>
      <c r="J3622" s="251"/>
      <c r="K3622" s="251"/>
      <c r="L3622" s="257"/>
      <c r="M3622" s="258"/>
      <c r="N3622" s="259"/>
      <c r="O3622" s="259"/>
      <c r="P3622" s="259"/>
      <c r="Q3622" s="259"/>
      <c r="R3622" s="259"/>
      <c r="S3622" s="259"/>
      <c r="T3622" s="260"/>
      <c r="AT3622" s="261" t="s">
        <v>148</v>
      </c>
      <c r="AU3622" s="261" t="s">
        <v>83</v>
      </c>
      <c r="AV3622" s="12" t="s">
        <v>83</v>
      </c>
      <c r="AW3622" s="12" t="s">
        <v>30</v>
      </c>
      <c r="AX3622" s="12" t="s">
        <v>73</v>
      </c>
      <c r="AY3622" s="261" t="s">
        <v>139</v>
      </c>
    </row>
    <row r="3623" spans="2:51" s="13" customFormat="1" ht="12">
      <c r="B3623" s="262"/>
      <c r="C3623" s="263"/>
      <c r="D3623" s="252" t="s">
        <v>148</v>
      </c>
      <c r="E3623" s="264" t="s">
        <v>1</v>
      </c>
      <c r="F3623" s="265" t="s">
        <v>150</v>
      </c>
      <c r="G3623" s="263"/>
      <c r="H3623" s="266">
        <v>5</v>
      </c>
      <c r="I3623" s="267"/>
      <c r="J3623" s="263"/>
      <c r="K3623" s="263"/>
      <c r="L3623" s="268"/>
      <c r="M3623" s="269"/>
      <c r="N3623" s="270"/>
      <c r="O3623" s="270"/>
      <c r="P3623" s="270"/>
      <c r="Q3623" s="270"/>
      <c r="R3623" s="270"/>
      <c r="S3623" s="270"/>
      <c r="T3623" s="271"/>
      <c r="AT3623" s="272" t="s">
        <v>148</v>
      </c>
      <c r="AU3623" s="272" t="s">
        <v>83</v>
      </c>
      <c r="AV3623" s="13" t="s">
        <v>146</v>
      </c>
      <c r="AW3623" s="13" t="s">
        <v>30</v>
      </c>
      <c r="AX3623" s="13" t="s">
        <v>81</v>
      </c>
      <c r="AY3623" s="272" t="s">
        <v>139</v>
      </c>
    </row>
    <row r="3624" spans="2:65" s="1" customFormat="1" ht="48" customHeight="1">
      <c r="B3624" s="38"/>
      <c r="C3624" s="237" t="s">
        <v>5060</v>
      </c>
      <c r="D3624" s="237" t="s">
        <v>141</v>
      </c>
      <c r="E3624" s="238" t="s">
        <v>5061</v>
      </c>
      <c r="F3624" s="239" t="s">
        <v>5062</v>
      </c>
      <c r="G3624" s="240" t="s">
        <v>247</v>
      </c>
      <c r="H3624" s="241">
        <v>5</v>
      </c>
      <c r="I3624" s="242"/>
      <c r="J3624" s="243">
        <f>ROUND(I3624*H3624,2)</f>
        <v>0</v>
      </c>
      <c r="K3624" s="239" t="s">
        <v>1</v>
      </c>
      <c r="L3624" s="43"/>
      <c r="M3624" s="244" t="s">
        <v>1</v>
      </c>
      <c r="N3624" s="245" t="s">
        <v>38</v>
      </c>
      <c r="O3624" s="86"/>
      <c r="P3624" s="246">
        <f>O3624*H3624</f>
        <v>0</v>
      </c>
      <c r="Q3624" s="246">
        <v>0</v>
      </c>
      <c r="R3624" s="246">
        <f>Q3624*H3624</f>
        <v>0</v>
      </c>
      <c r="S3624" s="246">
        <v>0</v>
      </c>
      <c r="T3624" s="247">
        <f>S3624*H3624</f>
        <v>0</v>
      </c>
      <c r="AR3624" s="248" t="s">
        <v>230</v>
      </c>
      <c r="AT3624" s="248" t="s">
        <v>141</v>
      </c>
      <c r="AU3624" s="248" t="s">
        <v>83</v>
      </c>
      <c r="AY3624" s="17" t="s">
        <v>139</v>
      </c>
      <c r="BE3624" s="249">
        <f>IF(N3624="základní",J3624,0)</f>
        <v>0</v>
      </c>
      <c r="BF3624" s="249">
        <f>IF(N3624="snížená",J3624,0)</f>
        <v>0</v>
      </c>
      <c r="BG3624" s="249">
        <f>IF(N3624="zákl. přenesená",J3624,0)</f>
        <v>0</v>
      </c>
      <c r="BH3624" s="249">
        <f>IF(N3624="sníž. přenesená",J3624,0)</f>
        <v>0</v>
      </c>
      <c r="BI3624" s="249">
        <f>IF(N3624="nulová",J3624,0)</f>
        <v>0</v>
      </c>
      <c r="BJ3624" s="17" t="s">
        <v>81</v>
      </c>
      <c r="BK3624" s="249">
        <f>ROUND(I3624*H3624,2)</f>
        <v>0</v>
      </c>
      <c r="BL3624" s="17" t="s">
        <v>230</v>
      </c>
      <c r="BM3624" s="248" t="s">
        <v>5063</v>
      </c>
    </row>
    <row r="3625" spans="2:51" s="12" customFormat="1" ht="12">
      <c r="B3625" s="250"/>
      <c r="C3625" s="251"/>
      <c r="D3625" s="252" t="s">
        <v>148</v>
      </c>
      <c r="E3625" s="253" t="s">
        <v>1</v>
      </c>
      <c r="F3625" s="254" t="s">
        <v>5064</v>
      </c>
      <c r="G3625" s="251"/>
      <c r="H3625" s="255">
        <v>5</v>
      </c>
      <c r="I3625" s="256"/>
      <c r="J3625" s="251"/>
      <c r="K3625" s="251"/>
      <c r="L3625" s="257"/>
      <c r="M3625" s="258"/>
      <c r="N3625" s="259"/>
      <c r="O3625" s="259"/>
      <c r="P3625" s="259"/>
      <c r="Q3625" s="259"/>
      <c r="R3625" s="259"/>
      <c r="S3625" s="259"/>
      <c r="T3625" s="260"/>
      <c r="AT3625" s="261" t="s">
        <v>148</v>
      </c>
      <c r="AU3625" s="261" t="s">
        <v>83</v>
      </c>
      <c r="AV3625" s="12" t="s">
        <v>83</v>
      </c>
      <c r="AW3625" s="12" t="s">
        <v>30</v>
      </c>
      <c r="AX3625" s="12" t="s">
        <v>73</v>
      </c>
      <c r="AY3625" s="261" t="s">
        <v>139</v>
      </c>
    </row>
    <row r="3626" spans="2:51" s="13" customFormat="1" ht="12">
      <c r="B3626" s="262"/>
      <c r="C3626" s="263"/>
      <c r="D3626" s="252" t="s">
        <v>148</v>
      </c>
      <c r="E3626" s="264" t="s">
        <v>1</v>
      </c>
      <c r="F3626" s="265" t="s">
        <v>150</v>
      </c>
      <c r="G3626" s="263"/>
      <c r="H3626" s="266">
        <v>5</v>
      </c>
      <c r="I3626" s="267"/>
      <c r="J3626" s="263"/>
      <c r="K3626" s="263"/>
      <c r="L3626" s="268"/>
      <c r="M3626" s="269"/>
      <c r="N3626" s="270"/>
      <c r="O3626" s="270"/>
      <c r="P3626" s="270"/>
      <c r="Q3626" s="270"/>
      <c r="R3626" s="270"/>
      <c r="S3626" s="270"/>
      <c r="T3626" s="271"/>
      <c r="AT3626" s="272" t="s">
        <v>148</v>
      </c>
      <c r="AU3626" s="272" t="s">
        <v>83</v>
      </c>
      <c r="AV3626" s="13" t="s">
        <v>146</v>
      </c>
      <c r="AW3626" s="13" t="s">
        <v>30</v>
      </c>
      <c r="AX3626" s="13" t="s">
        <v>81</v>
      </c>
      <c r="AY3626" s="272" t="s">
        <v>139</v>
      </c>
    </row>
    <row r="3627" spans="2:65" s="1" customFormat="1" ht="36" customHeight="1">
      <c r="B3627" s="38"/>
      <c r="C3627" s="237" t="s">
        <v>5065</v>
      </c>
      <c r="D3627" s="237" t="s">
        <v>141</v>
      </c>
      <c r="E3627" s="238" t="s">
        <v>5066</v>
      </c>
      <c r="F3627" s="239" t="s">
        <v>5067</v>
      </c>
      <c r="G3627" s="240" t="s">
        <v>247</v>
      </c>
      <c r="H3627" s="241">
        <v>5</v>
      </c>
      <c r="I3627" s="242"/>
      <c r="J3627" s="243">
        <f>ROUND(I3627*H3627,2)</f>
        <v>0</v>
      </c>
      <c r="K3627" s="239" t="s">
        <v>1</v>
      </c>
      <c r="L3627" s="43"/>
      <c r="M3627" s="244" t="s">
        <v>1</v>
      </c>
      <c r="N3627" s="245" t="s">
        <v>38</v>
      </c>
      <c r="O3627" s="86"/>
      <c r="P3627" s="246">
        <f>O3627*H3627</f>
        <v>0</v>
      </c>
      <c r="Q3627" s="246">
        <v>0</v>
      </c>
      <c r="R3627" s="246">
        <f>Q3627*H3627</f>
        <v>0</v>
      </c>
      <c r="S3627" s="246">
        <v>0</v>
      </c>
      <c r="T3627" s="247">
        <f>S3627*H3627</f>
        <v>0</v>
      </c>
      <c r="AR3627" s="248" t="s">
        <v>230</v>
      </c>
      <c r="AT3627" s="248" t="s">
        <v>141</v>
      </c>
      <c r="AU3627" s="248" t="s">
        <v>83</v>
      </c>
      <c r="AY3627" s="17" t="s">
        <v>139</v>
      </c>
      <c r="BE3627" s="249">
        <f>IF(N3627="základní",J3627,0)</f>
        <v>0</v>
      </c>
      <c r="BF3627" s="249">
        <f>IF(N3627="snížená",J3627,0)</f>
        <v>0</v>
      </c>
      <c r="BG3627" s="249">
        <f>IF(N3627="zákl. přenesená",J3627,0)</f>
        <v>0</v>
      </c>
      <c r="BH3627" s="249">
        <f>IF(N3627="sníž. přenesená",J3627,0)</f>
        <v>0</v>
      </c>
      <c r="BI3627" s="249">
        <f>IF(N3627="nulová",J3627,0)</f>
        <v>0</v>
      </c>
      <c r="BJ3627" s="17" t="s">
        <v>81</v>
      </c>
      <c r="BK3627" s="249">
        <f>ROUND(I3627*H3627,2)</f>
        <v>0</v>
      </c>
      <c r="BL3627" s="17" t="s">
        <v>230</v>
      </c>
      <c r="BM3627" s="248" t="s">
        <v>5068</v>
      </c>
    </row>
    <row r="3628" spans="2:51" s="12" customFormat="1" ht="12">
      <c r="B3628" s="250"/>
      <c r="C3628" s="251"/>
      <c r="D3628" s="252" t="s">
        <v>148</v>
      </c>
      <c r="E3628" s="253" t="s">
        <v>1</v>
      </c>
      <c r="F3628" s="254" t="s">
        <v>5064</v>
      </c>
      <c r="G3628" s="251"/>
      <c r="H3628" s="255">
        <v>5</v>
      </c>
      <c r="I3628" s="256"/>
      <c r="J3628" s="251"/>
      <c r="K3628" s="251"/>
      <c r="L3628" s="257"/>
      <c r="M3628" s="258"/>
      <c r="N3628" s="259"/>
      <c r="O3628" s="259"/>
      <c r="P3628" s="259"/>
      <c r="Q3628" s="259"/>
      <c r="R3628" s="259"/>
      <c r="S3628" s="259"/>
      <c r="T3628" s="260"/>
      <c r="AT3628" s="261" t="s">
        <v>148</v>
      </c>
      <c r="AU3628" s="261" t="s">
        <v>83</v>
      </c>
      <c r="AV3628" s="12" t="s">
        <v>83</v>
      </c>
      <c r="AW3628" s="12" t="s">
        <v>30</v>
      </c>
      <c r="AX3628" s="12" t="s">
        <v>73</v>
      </c>
      <c r="AY3628" s="261" t="s">
        <v>139</v>
      </c>
    </row>
    <row r="3629" spans="2:51" s="13" customFormat="1" ht="12">
      <c r="B3629" s="262"/>
      <c r="C3629" s="263"/>
      <c r="D3629" s="252" t="s">
        <v>148</v>
      </c>
      <c r="E3629" s="264" t="s">
        <v>1</v>
      </c>
      <c r="F3629" s="265" t="s">
        <v>150</v>
      </c>
      <c r="G3629" s="263"/>
      <c r="H3629" s="266">
        <v>5</v>
      </c>
      <c r="I3629" s="267"/>
      <c r="J3629" s="263"/>
      <c r="K3629" s="263"/>
      <c r="L3629" s="268"/>
      <c r="M3629" s="269"/>
      <c r="N3629" s="270"/>
      <c r="O3629" s="270"/>
      <c r="P3629" s="270"/>
      <c r="Q3629" s="270"/>
      <c r="R3629" s="270"/>
      <c r="S3629" s="270"/>
      <c r="T3629" s="271"/>
      <c r="AT3629" s="272" t="s">
        <v>148</v>
      </c>
      <c r="AU3629" s="272" t="s">
        <v>83</v>
      </c>
      <c r="AV3629" s="13" t="s">
        <v>146</v>
      </c>
      <c r="AW3629" s="13" t="s">
        <v>30</v>
      </c>
      <c r="AX3629" s="13" t="s">
        <v>81</v>
      </c>
      <c r="AY3629" s="272" t="s">
        <v>139</v>
      </c>
    </row>
    <row r="3630" spans="2:65" s="1" customFormat="1" ht="48" customHeight="1">
      <c r="B3630" s="38"/>
      <c r="C3630" s="237" t="s">
        <v>5069</v>
      </c>
      <c r="D3630" s="237" t="s">
        <v>141</v>
      </c>
      <c r="E3630" s="238" t="s">
        <v>5070</v>
      </c>
      <c r="F3630" s="239" t="s">
        <v>5071</v>
      </c>
      <c r="G3630" s="240" t="s">
        <v>433</v>
      </c>
      <c r="H3630" s="241">
        <v>223.255</v>
      </c>
      <c r="I3630" s="242"/>
      <c r="J3630" s="243">
        <f>ROUND(I3630*H3630,2)</f>
        <v>0</v>
      </c>
      <c r="K3630" s="239" t="s">
        <v>1</v>
      </c>
      <c r="L3630" s="43"/>
      <c r="M3630" s="244" t="s">
        <v>1</v>
      </c>
      <c r="N3630" s="245" t="s">
        <v>38</v>
      </c>
      <c r="O3630" s="86"/>
      <c r="P3630" s="246">
        <f>O3630*H3630</f>
        <v>0</v>
      </c>
      <c r="Q3630" s="246">
        <v>0</v>
      </c>
      <c r="R3630" s="246">
        <f>Q3630*H3630</f>
        <v>0</v>
      </c>
      <c r="S3630" s="246">
        <v>0</v>
      </c>
      <c r="T3630" s="247">
        <f>S3630*H3630</f>
        <v>0</v>
      </c>
      <c r="AR3630" s="248" t="s">
        <v>230</v>
      </c>
      <c r="AT3630" s="248" t="s">
        <v>141</v>
      </c>
      <c r="AU3630" s="248" t="s">
        <v>83</v>
      </c>
      <c r="AY3630" s="17" t="s">
        <v>139</v>
      </c>
      <c r="BE3630" s="249">
        <f>IF(N3630="základní",J3630,0)</f>
        <v>0</v>
      </c>
      <c r="BF3630" s="249">
        <f>IF(N3630="snížená",J3630,0)</f>
        <v>0</v>
      </c>
      <c r="BG3630" s="249">
        <f>IF(N3630="zákl. přenesená",J3630,0)</f>
        <v>0</v>
      </c>
      <c r="BH3630" s="249">
        <f>IF(N3630="sníž. přenesená",J3630,0)</f>
        <v>0</v>
      </c>
      <c r="BI3630" s="249">
        <f>IF(N3630="nulová",J3630,0)</f>
        <v>0</v>
      </c>
      <c r="BJ3630" s="17" t="s">
        <v>81</v>
      </c>
      <c r="BK3630" s="249">
        <f>ROUND(I3630*H3630,2)</f>
        <v>0</v>
      </c>
      <c r="BL3630" s="17" t="s">
        <v>230</v>
      </c>
      <c r="BM3630" s="248" t="s">
        <v>5072</v>
      </c>
    </row>
    <row r="3631" spans="2:51" s="12" customFormat="1" ht="12">
      <c r="B3631" s="250"/>
      <c r="C3631" s="251"/>
      <c r="D3631" s="252" t="s">
        <v>148</v>
      </c>
      <c r="E3631" s="253" t="s">
        <v>1</v>
      </c>
      <c r="F3631" s="254" t="s">
        <v>1615</v>
      </c>
      <c r="G3631" s="251"/>
      <c r="H3631" s="255">
        <v>8.85</v>
      </c>
      <c r="I3631" s="256"/>
      <c r="J3631" s="251"/>
      <c r="K3631" s="251"/>
      <c r="L3631" s="257"/>
      <c r="M3631" s="258"/>
      <c r="N3631" s="259"/>
      <c r="O3631" s="259"/>
      <c r="P3631" s="259"/>
      <c r="Q3631" s="259"/>
      <c r="R3631" s="259"/>
      <c r="S3631" s="259"/>
      <c r="T3631" s="260"/>
      <c r="AT3631" s="261" t="s">
        <v>148</v>
      </c>
      <c r="AU3631" s="261" t="s">
        <v>83</v>
      </c>
      <c r="AV3631" s="12" t="s">
        <v>83</v>
      </c>
      <c r="AW3631" s="12" t="s">
        <v>30</v>
      </c>
      <c r="AX3631" s="12" t="s">
        <v>73</v>
      </c>
      <c r="AY3631" s="261" t="s">
        <v>139</v>
      </c>
    </row>
    <row r="3632" spans="2:51" s="12" customFormat="1" ht="12">
      <c r="B3632" s="250"/>
      <c r="C3632" s="251"/>
      <c r="D3632" s="252" t="s">
        <v>148</v>
      </c>
      <c r="E3632" s="253" t="s">
        <v>1</v>
      </c>
      <c r="F3632" s="254" t="s">
        <v>1616</v>
      </c>
      <c r="G3632" s="251"/>
      <c r="H3632" s="255">
        <v>16.637</v>
      </c>
      <c r="I3632" s="256"/>
      <c r="J3632" s="251"/>
      <c r="K3632" s="251"/>
      <c r="L3632" s="257"/>
      <c r="M3632" s="258"/>
      <c r="N3632" s="259"/>
      <c r="O3632" s="259"/>
      <c r="P3632" s="259"/>
      <c r="Q3632" s="259"/>
      <c r="R3632" s="259"/>
      <c r="S3632" s="259"/>
      <c r="T3632" s="260"/>
      <c r="AT3632" s="261" t="s">
        <v>148</v>
      </c>
      <c r="AU3632" s="261" t="s">
        <v>83</v>
      </c>
      <c r="AV3632" s="12" t="s">
        <v>83</v>
      </c>
      <c r="AW3632" s="12" t="s">
        <v>30</v>
      </c>
      <c r="AX3632" s="12" t="s">
        <v>73</v>
      </c>
      <c r="AY3632" s="261" t="s">
        <v>139</v>
      </c>
    </row>
    <row r="3633" spans="2:51" s="12" customFormat="1" ht="12">
      <c r="B3633" s="250"/>
      <c r="C3633" s="251"/>
      <c r="D3633" s="252" t="s">
        <v>148</v>
      </c>
      <c r="E3633" s="253" t="s">
        <v>1</v>
      </c>
      <c r="F3633" s="254" t="s">
        <v>1617</v>
      </c>
      <c r="G3633" s="251"/>
      <c r="H3633" s="255">
        <v>3.188</v>
      </c>
      <c r="I3633" s="256"/>
      <c r="J3633" s="251"/>
      <c r="K3633" s="251"/>
      <c r="L3633" s="257"/>
      <c r="M3633" s="258"/>
      <c r="N3633" s="259"/>
      <c r="O3633" s="259"/>
      <c r="P3633" s="259"/>
      <c r="Q3633" s="259"/>
      <c r="R3633" s="259"/>
      <c r="S3633" s="259"/>
      <c r="T3633" s="260"/>
      <c r="AT3633" s="261" t="s">
        <v>148</v>
      </c>
      <c r="AU3633" s="261" t="s">
        <v>83</v>
      </c>
      <c r="AV3633" s="12" t="s">
        <v>83</v>
      </c>
      <c r="AW3633" s="12" t="s">
        <v>30</v>
      </c>
      <c r="AX3633" s="12" t="s">
        <v>73</v>
      </c>
      <c r="AY3633" s="261" t="s">
        <v>139</v>
      </c>
    </row>
    <row r="3634" spans="2:51" s="12" customFormat="1" ht="12">
      <c r="B3634" s="250"/>
      <c r="C3634" s="251"/>
      <c r="D3634" s="252" t="s">
        <v>148</v>
      </c>
      <c r="E3634" s="253" t="s">
        <v>1</v>
      </c>
      <c r="F3634" s="254" t="s">
        <v>1618</v>
      </c>
      <c r="G3634" s="251"/>
      <c r="H3634" s="255">
        <v>6.75</v>
      </c>
      <c r="I3634" s="256"/>
      <c r="J3634" s="251"/>
      <c r="K3634" s="251"/>
      <c r="L3634" s="257"/>
      <c r="M3634" s="258"/>
      <c r="N3634" s="259"/>
      <c r="O3634" s="259"/>
      <c r="P3634" s="259"/>
      <c r="Q3634" s="259"/>
      <c r="R3634" s="259"/>
      <c r="S3634" s="259"/>
      <c r="T3634" s="260"/>
      <c r="AT3634" s="261" t="s">
        <v>148</v>
      </c>
      <c r="AU3634" s="261" t="s">
        <v>83</v>
      </c>
      <c r="AV3634" s="12" t="s">
        <v>83</v>
      </c>
      <c r="AW3634" s="12" t="s">
        <v>30</v>
      </c>
      <c r="AX3634" s="12" t="s">
        <v>73</v>
      </c>
      <c r="AY3634" s="261" t="s">
        <v>139</v>
      </c>
    </row>
    <row r="3635" spans="2:51" s="12" customFormat="1" ht="12">
      <c r="B3635" s="250"/>
      <c r="C3635" s="251"/>
      <c r="D3635" s="252" t="s">
        <v>148</v>
      </c>
      <c r="E3635" s="253" t="s">
        <v>1</v>
      </c>
      <c r="F3635" s="254" t="s">
        <v>1619</v>
      </c>
      <c r="G3635" s="251"/>
      <c r="H3635" s="255">
        <v>20.25</v>
      </c>
      <c r="I3635" s="256"/>
      <c r="J3635" s="251"/>
      <c r="K3635" s="251"/>
      <c r="L3635" s="257"/>
      <c r="M3635" s="258"/>
      <c r="N3635" s="259"/>
      <c r="O3635" s="259"/>
      <c r="P3635" s="259"/>
      <c r="Q3635" s="259"/>
      <c r="R3635" s="259"/>
      <c r="S3635" s="259"/>
      <c r="T3635" s="260"/>
      <c r="AT3635" s="261" t="s">
        <v>148</v>
      </c>
      <c r="AU3635" s="261" t="s">
        <v>83</v>
      </c>
      <c r="AV3635" s="12" t="s">
        <v>83</v>
      </c>
      <c r="AW3635" s="12" t="s">
        <v>30</v>
      </c>
      <c r="AX3635" s="12" t="s">
        <v>73</v>
      </c>
      <c r="AY3635" s="261" t="s">
        <v>139</v>
      </c>
    </row>
    <row r="3636" spans="2:51" s="12" customFormat="1" ht="12">
      <c r="B3636" s="250"/>
      <c r="C3636" s="251"/>
      <c r="D3636" s="252" t="s">
        <v>148</v>
      </c>
      <c r="E3636" s="253" t="s">
        <v>1</v>
      </c>
      <c r="F3636" s="254" t="s">
        <v>1620</v>
      </c>
      <c r="G3636" s="251"/>
      <c r="H3636" s="255">
        <v>6.3</v>
      </c>
      <c r="I3636" s="256"/>
      <c r="J3636" s="251"/>
      <c r="K3636" s="251"/>
      <c r="L3636" s="257"/>
      <c r="M3636" s="258"/>
      <c r="N3636" s="259"/>
      <c r="O3636" s="259"/>
      <c r="P3636" s="259"/>
      <c r="Q3636" s="259"/>
      <c r="R3636" s="259"/>
      <c r="S3636" s="259"/>
      <c r="T3636" s="260"/>
      <c r="AT3636" s="261" t="s">
        <v>148</v>
      </c>
      <c r="AU3636" s="261" t="s">
        <v>83</v>
      </c>
      <c r="AV3636" s="12" t="s">
        <v>83</v>
      </c>
      <c r="AW3636" s="12" t="s">
        <v>30</v>
      </c>
      <c r="AX3636" s="12" t="s">
        <v>73</v>
      </c>
      <c r="AY3636" s="261" t="s">
        <v>139</v>
      </c>
    </row>
    <row r="3637" spans="2:51" s="12" customFormat="1" ht="12">
      <c r="B3637" s="250"/>
      <c r="C3637" s="251"/>
      <c r="D3637" s="252" t="s">
        <v>148</v>
      </c>
      <c r="E3637" s="253" t="s">
        <v>1</v>
      </c>
      <c r="F3637" s="254" t="s">
        <v>1621</v>
      </c>
      <c r="G3637" s="251"/>
      <c r="H3637" s="255">
        <v>5.727</v>
      </c>
      <c r="I3637" s="256"/>
      <c r="J3637" s="251"/>
      <c r="K3637" s="251"/>
      <c r="L3637" s="257"/>
      <c r="M3637" s="258"/>
      <c r="N3637" s="259"/>
      <c r="O3637" s="259"/>
      <c r="P3637" s="259"/>
      <c r="Q3637" s="259"/>
      <c r="R3637" s="259"/>
      <c r="S3637" s="259"/>
      <c r="T3637" s="260"/>
      <c r="AT3637" s="261" t="s">
        <v>148</v>
      </c>
      <c r="AU3637" s="261" t="s">
        <v>83</v>
      </c>
      <c r="AV3637" s="12" t="s">
        <v>83</v>
      </c>
      <c r="AW3637" s="12" t="s">
        <v>30</v>
      </c>
      <c r="AX3637" s="12" t="s">
        <v>73</v>
      </c>
      <c r="AY3637" s="261" t="s">
        <v>139</v>
      </c>
    </row>
    <row r="3638" spans="2:51" s="12" customFormat="1" ht="12">
      <c r="B3638" s="250"/>
      <c r="C3638" s="251"/>
      <c r="D3638" s="252" t="s">
        <v>148</v>
      </c>
      <c r="E3638" s="253" t="s">
        <v>1</v>
      </c>
      <c r="F3638" s="254" t="s">
        <v>1622</v>
      </c>
      <c r="G3638" s="251"/>
      <c r="H3638" s="255">
        <v>2.173</v>
      </c>
      <c r="I3638" s="256"/>
      <c r="J3638" s="251"/>
      <c r="K3638" s="251"/>
      <c r="L3638" s="257"/>
      <c r="M3638" s="258"/>
      <c r="N3638" s="259"/>
      <c r="O3638" s="259"/>
      <c r="P3638" s="259"/>
      <c r="Q3638" s="259"/>
      <c r="R3638" s="259"/>
      <c r="S3638" s="259"/>
      <c r="T3638" s="260"/>
      <c r="AT3638" s="261" t="s">
        <v>148</v>
      </c>
      <c r="AU3638" s="261" t="s">
        <v>83</v>
      </c>
      <c r="AV3638" s="12" t="s">
        <v>83</v>
      </c>
      <c r="AW3638" s="12" t="s">
        <v>30</v>
      </c>
      <c r="AX3638" s="12" t="s">
        <v>73</v>
      </c>
      <c r="AY3638" s="261" t="s">
        <v>139</v>
      </c>
    </row>
    <row r="3639" spans="2:51" s="12" customFormat="1" ht="12">
      <c r="B3639" s="250"/>
      <c r="C3639" s="251"/>
      <c r="D3639" s="252" t="s">
        <v>148</v>
      </c>
      <c r="E3639" s="253" t="s">
        <v>1</v>
      </c>
      <c r="F3639" s="254" t="s">
        <v>1623</v>
      </c>
      <c r="G3639" s="251"/>
      <c r="H3639" s="255">
        <v>46.113</v>
      </c>
      <c r="I3639" s="256"/>
      <c r="J3639" s="251"/>
      <c r="K3639" s="251"/>
      <c r="L3639" s="257"/>
      <c r="M3639" s="258"/>
      <c r="N3639" s="259"/>
      <c r="O3639" s="259"/>
      <c r="P3639" s="259"/>
      <c r="Q3639" s="259"/>
      <c r="R3639" s="259"/>
      <c r="S3639" s="259"/>
      <c r="T3639" s="260"/>
      <c r="AT3639" s="261" t="s">
        <v>148</v>
      </c>
      <c r="AU3639" s="261" t="s">
        <v>83</v>
      </c>
      <c r="AV3639" s="12" t="s">
        <v>83</v>
      </c>
      <c r="AW3639" s="12" t="s">
        <v>30</v>
      </c>
      <c r="AX3639" s="12" t="s">
        <v>73</v>
      </c>
      <c r="AY3639" s="261" t="s">
        <v>139</v>
      </c>
    </row>
    <row r="3640" spans="2:51" s="12" customFormat="1" ht="12">
      <c r="B3640" s="250"/>
      <c r="C3640" s="251"/>
      <c r="D3640" s="252" t="s">
        <v>148</v>
      </c>
      <c r="E3640" s="253" t="s">
        <v>1</v>
      </c>
      <c r="F3640" s="254" t="s">
        <v>1624</v>
      </c>
      <c r="G3640" s="251"/>
      <c r="H3640" s="255">
        <v>77.05</v>
      </c>
      <c r="I3640" s="256"/>
      <c r="J3640" s="251"/>
      <c r="K3640" s="251"/>
      <c r="L3640" s="257"/>
      <c r="M3640" s="258"/>
      <c r="N3640" s="259"/>
      <c r="O3640" s="259"/>
      <c r="P3640" s="259"/>
      <c r="Q3640" s="259"/>
      <c r="R3640" s="259"/>
      <c r="S3640" s="259"/>
      <c r="T3640" s="260"/>
      <c r="AT3640" s="261" t="s">
        <v>148</v>
      </c>
      <c r="AU3640" s="261" t="s">
        <v>83</v>
      </c>
      <c r="AV3640" s="12" t="s">
        <v>83</v>
      </c>
      <c r="AW3640" s="12" t="s">
        <v>30</v>
      </c>
      <c r="AX3640" s="12" t="s">
        <v>73</v>
      </c>
      <c r="AY3640" s="261" t="s">
        <v>139</v>
      </c>
    </row>
    <row r="3641" spans="2:51" s="12" customFormat="1" ht="12">
      <c r="B3641" s="250"/>
      <c r="C3641" s="251"/>
      <c r="D3641" s="252" t="s">
        <v>148</v>
      </c>
      <c r="E3641" s="253" t="s">
        <v>1</v>
      </c>
      <c r="F3641" s="254" t="s">
        <v>1625</v>
      </c>
      <c r="G3641" s="251"/>
      <c r="H3641" s="255">
        <v>29.097</v>
      </c>
      <c r="I3641" s="256"/>
      <c r="J3641" s="251"/>
      <c r="K3641" s="251"/>
      <c r="L3641" s="257"/>
      <c r="M3641" s="258"/>
      <c r="N3641" s="259"/>
      <c r="O3641" s="259"/>
      <c r="P3641" s="259"/>
      <c r="Q3641" s="259"/>
      <c r="R3641" s="259"/>
      <c r="S3641" s="259"/>
      <c r="T3641" s="260"/>
      <c r="AT3641" s="261" t="s">
        <v>148</v>
      </c>
      <c r="AU3641" s="261" t="s">
        <v>83</v>
      </c>
      <c r="AV3641" s="12" t="s">
        <v>83</v>
      </c>
      <c r="AW3641" s="12" t="s">
        <v>30</v>
      </c>
      <c r="AX3641" s="12" t="s">
        <v>73</v>
      </c>
      <c r="AY3641" s="261" t="s">
        <v>139</v>
      </c>
    </row>
    <row r="3642" spans="2:51" s="12" customFormat="1" ht="12">
      <c r="B3642" s="250"/>
      <c r="C3642" s="251"/>
      <c r="D3642" s="252" t="s">
        <v>148</v>
      </c>
      <c r="E3642" s="253" t="s">
        <v>1</v>
      </c>
      <c r="F3642" s="254" t="s">
        <v>1626</v>
      </c>
      <c r="G3642" s="251"/>
      <c r="H3642" s="255">
        <v>0.373</v>
      </c>
      <c r="I3642" s="256"/>
      <c r="J3642" s="251"/>
      <c r="K3642" s="251"/>
      <c r="L3642" s="257"/>
      <c r="M3642" s="258"/>
      <c r="N3642" s="259"/>
      <c r="O3642" s="259"/>
      <c r="P3642" s="259"/>
      <c r="Q3642" s="259"/>
      <c r="R3642" s="259"/>
      <c r="S3642" s="259"/>
      <c r="T3642" s="260"/>
      <c r="AT3642" s="261" t="s">
        <v>148</v>
      </c>
      <c r="AU3642" s="261" t="s">
        <v>83</v>
      </c>
      <c r="AV3642" s="12" t="s">
        <v>83</v>
      </c>
      <c r="AW3642" s="12" t="s">
        <v>30</v>
      </c>
      <c r="AX3642" s="12" t="s">
        <v>73</v>
      </c>
      <c r="AY3642" s="261" t="s">
        <v>139</v>
      </c>
    </row>
    <row r="3643" spans="2:51" s="12" customFormat="1" ht="12">
      <c r="B3643" s="250"/>
      <c r="C3643" s="251"/>
      <c r="D3643" s="252" t="s">
        <v>148</v>
      </c>
      <c r="E3643" s="253" t="s">
        <v>1</v>
      </c>
      <c r="F3643" s="254" t="s">
        <v>1627</v>
      </c>
      <c r="G3643" s="251"/>
      <c r="H3643" s="255">
        <v>0.297</v>
      </c>
      <c r="I3643" s="256"/>
      <c r="J3643" s="251"/>
      <c r="K3643" s="251"/>
      <c r="L3643" s="257"/>
      <c r="M3643" s="258"/>
      <c r="N3643" s="259"/>
      <c r="O3643" s="259"/>
      <c r="P3643" s="259"/>
      <c r="Q3643" s="259"/>
      <c r="R3643" s="259"/>
      <c r="S3643" s="259"/>
      <c r="T3643" s="260"/>
      <c r="AT3643" s="261" t="s">
        <v>148</v>
      </c>
      <c r="AU3643" s="261" t="s">
        <v>83</v>
      </c>
      <c r="AV3643" s="12" t="s">
        <v>83</v>
      </c>
      <c r="AW3643" s="12" t="s">
        <v>30</v>
      </c>
      <c r="AX3643" s="12" t="s">
        <v>73</v>
      </c>
      <c r="AY3643" s="261" t="s">
        <v>139</v>
      </c>
    </row>
    <row r="3644" spans="2:51" s="12" customFormat="1" ht="12">
      <c r="B3644" s="250"/>
      <c r="C3644" s="251"/>
      <c r="D3644" s="252" t="s">
        <v>148</v>
      </c>
      <c r="E3644" s="253" t="s">
        <v>1</v>
      </c>
      <c r="F3644" s="254" t="s">
        <v>1628</v>
      </c>
      <c r="G3644" s="251"/>
      <c r="H3644" s="255">
        <v>0.45</v>
      </c>
      <c r="I3644" s="256"/>
      <c r="J3644" s="251"/>
      <c r="K3644" s="251"/>
      <c r="L3644" s="257"/>
      <c r="M3644" s="258"/>
      <c r="N3644" s="259"/>
      <c r="O3644" s="259"/>
      <c r="P3644" s="259"/>
      <c r="Q3644" s="259"/>
      <c r="R3644" s="259"/>
      <c r="S3644" s="259"/>
      <c r="T3644" s="260"/>
      <c r="AT3644" s="261" t="s">
        <v>148</v>
      </c>
      <c r="AU3644" s="261" t="s">
        <v>83</v>
      </c>
      <c r="AV3644" s="12" t="s">
        <v>83</v>
      </c>
      <c r="AW3644" s="12" t="s">
        <v>30</v>
      </c>
      <c r="AX3644" s="12" t="s">
        <v>73</v>
      </c>
      <c r="AY3644" s="261" t="s">
        <v>139</v>
      </c>
    </row>
    <row r="3645" spans="2:51" s="13" customFormat="1" ht="12">
      <c r="B3645" s="262"/>
      <c r="C3645" s="263"/>
      <c r="D3645" s="252" t="s">
        <v>148</v>
      </c>
      <c r="E3645" s="264" t="s">
        <v>1</v>
      </c>
      <c r="F3645" s="265" t="s">
        <v>150</v>
      </c>
      <c r="G3645" s="263"/>
      <c r="H3645" s="266">
        <v>223.255</v>
      </c>
      <c r="I3645" s="267"/>
      <c r="J3645" s="263"/>
      <c r="K3645" s="263"/>
      <c r="L3645" s="268"/>
      <c r="M3645" s="269"/>
      <c r="N3645" s="270"/>
      <c r="O3645" s="270"/>
      <c r="P3645" s="270"/>
      <c r="Q3645" s="270"/>
      <c r="R3645" s="270"/>
      <c r="S3645" s="270"/>
      <c r="T3645" s="271"/>
      <c r="AT3645" s="272" t="s">
        <v>148</v>
      </c>
      <c r="AU3645" s="272" t="s">
        <v>83</v>
      </c>
      <c r="AV3645" s="13" t="s">
        <v>146</v>
      </c>
      <c r="AW3645" s="13" t="s">
        <v>30</v>
      </c>
      <c r="AX3645" s="13" t="s">
        <v>81</v>
      </c>
      <c r="AY3645" s="272" t="s">
        <v>139</v>
      </c>
    </row>
    <row r="3646" spans="2:65" s="1" customFormat="1" ht="24" customHeight="1">
      <c r="B3646" s="38"/>
      <c r="C3646" s="237" t="s">
        <v>5073</v>
      </c>
      <c r="D3646" s="237" t="s">
        <v>141</v>
      </c>
      <c r="E3646" s="238" t="s">
        <v>5074</v>
      </c>
      <c r="F3646" s="239" t="s">
        <v>5075</v>
      </c>
      <c r="G3646" s="240" t="s">
        <v>433</v>
      </c>
      <c r="H3646" s="241">
        <v>29.775</v>
      </c>
      <c r="I3646" s="242"/>
      <c r="J3646" s="243">
        <f>ROUND(I3646*H3646,2)</f>
        <v>0</v>
      </c>
      <c r="K3646" s="239" t="s">
        <v>1</v>
      </c>
      <c r="L3646" s="43"/>
      <c r="M3646" s="244" t="s">
        <v>1</v>
      </c>
      <c r="N3646" s="245" t="s">
        <v>38</v>
      </c>
      <c r="O3646" s="86"/>
      <c r="P3646" s="246">
        <f>O3646*H3646</f>
        <v>0</v>
      </c>
      <c r="Q3646" s="246">
        <v>0</v>
      </c>
      <c r="R3646" s="246">
        <f>Q3646*H3646</f>
        <v>0</v>
      </c>
      <c r="S3646" s="246">
        <v>0</v>
      </c>
      <c r="T3646" s="247">
        <f>S3646*H3646</f>
        <v>0</v>
      </c>
      <c r="AR3646" s="248" t="s">
        <v>230</v>
      </c>
      <c r="AT3646" s="248" t="s">
        <v>141</v>
      </c>
      <c r="AU3646" s="248" t="s">
        <v>83</v>
      </c>
      <c r="AY3646" s="17" t="s">
        <v>139</v>
      </c>
      <c r="BE3646" s="249">
        <f>IF(N3646="základní",J3646,0)</f>
        <v>0</v>
      </c>
      <c r="BF3646" s="249">
        <f>IF(N3646="snížená",J3646,0)</f>
        <v>0</v>
      </c>
      <c r="BG3646" s="249">
        <f>IF(N3646="zákl. přenesená",J3646,0)</f>
        <v>0</v>
      </c>
      <c r="BH3646" s="249">
        <f>IF(N3646="sníž. přenesená",J3646,0)</f>
        <v>0</v>
      </c>
      <c r="BI3646" s="249">
        <f>IF(N3646="nulová",J3646,0)</f>
        <v>0</v>
      </c>
      <c r="BJ3646" s="17" t="s">
        <v>81</v>
      </c>
      <c r="BK3646" s="249">
        <f>ROUND(I3646*H3646,2)</f>
        <v>0</v>
      </c>
      <c r="BL3646" s="17" t="s">
        <v>230</v>
      </c>
      <c r="BM3646" s="248" t="s">
        <v>5076</v>
      </c>
    </row>
    <row r="3647" spans="2:51" s="12" customFormat="1" ht="12">
      <c r="B3647" s="250"/>
      <c r="C3647" s="251"/>
      <c r="D3647" s="252" t="s">
        <v>148</v>
      </c>
      <c r="E3647" s="253" t="s">
        <v>1</v>
      </c>
      <c r="F3647" s="254" t="s">
        <v>1629</v>
      </c>
      <c r="G3647" s="251"/>
      <c r="H3647" s="255">
        <v>21.263</v>
      </c>
      <c r="I3647" s="256"/>
      <c r="J3647" s="251"/>
      <c r="K3647" s="251"/>
      <c r="L3647" s="257"/>
      <c r="M3647" s="258"/>
      <c r="N3647" s="259"/>
      <c r="O3647" s="259"/>
      <c r="P3647" s="259"/>
      <c r="Q3647" s="259"/>
      <c r="R3647" s="259"/>
      <c r="S3647" s="259"/>
      <c r="T3647" s="260"/>
      <c r="AT3647" s="261" t="s">
        <v>148</v>
      </c>
      <c r="AU3647" s="261" t="s">
        <v>83</v>
      </c>
      <c r="AV3647" s="12" t="s">
        <v>83</v>
      </c>
      <c r="AW3647" s="12" t="s">
        <v>30</v>
      </c>
      <c r="AX3647" s="12" t="s">
        <v>73</v>
      </c>
      <c r="AY3647" s="261" t="s">
        <v>139</v>
      </c>
    </row>
    <row r="3648" spans="2:51" s="12" customFormat="1" ht="12">
      <c r="B3648" s="250"/>
      <c r="C3648" s="251"/>
      <c r="D3648" s="252" t="s">
        <v>148</v>
      </c>
      <c r="E3648" s="253" t="s">
        <v>1</v>
      </c>
      <c r="F3648" s="254" t="s">
        <v>1630</v>
      </c>
      <c r="G3648" s="251"/>
      <c r="H3648" s="255">
        <v>8.512</v>
      </c>
      <c r="I3648" s="256"/>
      <c r="J3648" s="251"/>
      <c r="K3648" s="251"/>
      <c r="L3648" s="257"/>
      <c r="M3648" s="258"/>
      <c r="N3648" s="259"/>
      <c r="O3648" s="259"/>
      <c r="P3648" s="259"/>
      <c r="Q3648" s="259"/>
      <c r="R3648" s="259"/>
      <c r="S3648" s="259"/>
      <c r="T3648" s="260"/>
      <c r="AT3648" s="261" t="s">
        <v>148</v>
      </c>
      <c r="AU3648" s="261" t="s">
        <v>83</v>
      </c>
      <c r="AV3648" s="12" t="s">
        <v>83</v>
      </c>
      <c r="AW3648" s="12" t="s">
        <v>30</v>
      </c>
      <c r="AX3648" s="12" t="s">
        <v>73</v>
      </c>
      <c r="AY3648" s="261" t="s">
        <v>139</v>
      </c>
    </row>
    <row r="3649" spans="2:51" s="13" customFormat="1" ht="12">
      <c r="B3649" s="262"/>
      <c r="C3649" s="263"/>
      <c r="D3649" s="252" t="s">
        <v>148</v>
      </c>
      <c r="E3649" s="264" t="s">
        <v>1</v>
      </c>
      <c r="F3649" s="265" t="s">
        <v>150</v>
      </c>
      <c r="G3649" s="263"/>
      <c r="H3649" s="266">
        <v>29.775000000000002</v>
      </c>
      <c r="I3649" s="267"/>
      <c r="J3649" s="263"/>
      <c r="K3649" s="263"/>
      <c r="L3649" s="268"/>
      <c r="M3649" s="269"/>
      <c r="N3649" s="270"/>
      <c r="O3649" s="270"/>
      <c r="P3649" s="270"/>
      <c r="Q3649" s="270"/>
      <c r="R3649" s="270"/>
      <c r="S3649" s="270"/>
      <c r="T3649" s="271"/>
      <c r="AT3649" s="272" t="s">
        <v>148</v>
      </c>
      <c r="AU3649" s="272" t="s">
        <v>83</v>
      </c>
      <c r="AV3649" s="13" t="s">
        <v>146</v>
      </c>
      <c r="AW3649" s="13" t="s">
        <v>30</v>
      </c>
      <c r="AX3649" s="13" t="s">
        <v>81</v>
      </c>
      <c r="AY3649" s="272" t="s">
        <v>139</v>
      </c>
    </row>
    <row r="3650" spans="2:65" s="1" customFormat="1" ht="36" customHeight="1">
      <c r="B3650" s="38"/>
      <c r="C3650" s="237" t="s">
        <v>5077</v>
      </c>
      <c r="D3650" s="237" t="s">
        <v>141</v>
      </c>
      <c r="E3650" s="238" t="s">
        <v>5078</v>
      </c>
      <c r="F3650" s="239" t="s">
        <v>5079</v>
      </c>
      <c r="G3650" s="240" t="s">
        <v>433</v>
      </c>
      <c r="H3650" s="241">
        <v>62.4</v>
      </c>
      <c r="I3650" s="242"/>
      <c r="J3650" s="243">
        <f>ROUND(I3650*H3650,2)</f>
        <v>0</v>
      </c>
      <c r="K3650" s="239" t="s">
        <v>1</v>
      </c>
      <c r="L3650" s="43"/>
      <c r="M3650" s="244" t="s">
        <v>1</v>
      </c>
      <c r="N3650" s="245" t="s">
        <v>38</v>
      </c>
      <c r="O3650" s="86"/>
      <c r="P3650" s="246">
        <f>O3650*H3650</f>
        <v>0</v>
      </c>
      <c r="Q3650" s="246">
        <v>0</v>
      </c>
      <c r="R3650" s="246">
        <f>Q3650*H3650</f>
        <v>0</v>
      </c>
      <c r="S3650" s="246">
        <v>0</v>
      </c>
      <c r="T3650" s="247">
        <f>S3650*H3650</f>
        <v>0</v>
      </c>
      <c r="AR3650" s="248" t="s">
        <v>230</v>
      </c>
      <c r="AT3650" s="248" t="s">
        <v>141</v>
      </c>
      <c r="AU3650" s="248" t="s">
        <v>83</v>
      </c>
      <c r="AY3650" s="17" t="s">
        <v>139</v>
      </c>
      <c r="BE3650" s="249">
        <f>IF(N3650="základní",J3650,0)</f>
        <v>0</v>
      </c>
      <c r="BF3650" s="249">
        <f>IF(N3650="snížená",J3650,0)</f>
        <v>0</v>
      </c>
      <c r="BG3650" s="249">
        <f>IF(N3650="zákl. přenesená",J3650,0)</f>
        <v>0</v>
      </c>
      <c r="BH3650" s="249">
        <f>IF(N3650="sníž. přenesená",J3650,0)</f>
        <v>0</v>
      </c>
      <c r="BI3650" s="249">
        <f>IF(N3650="nulová",J3650,0)</f>
        <v>0</v>
      </c>
      <c r="BJ3650" s="17" t="s">
        <v>81</v>
      </c>
      <c r="BK3650" s="249">
        <f>ROUND(I3650*H3650,2)</f>
        <v>0</v>
      </c>
      <c r="BL3650" s="17" t="s">
        <v>230</v>
      </c>
      <c r="BM3650" s="248" t="s">
        <v>5080</v>
      </c>
    </row>
    <row r="3651" spans="2:51" s="12" customFormat="1" ht="12">
      <c r="B3651" s="250"/>
      <c r="C3651" s="251"/>
      <c r="D3651" s="252" t="s">
        <v>148</v>
      </c>
      <c r="E3651" s="253" t="s">
        <v>1</v>
      </c>
      <c r="F3651" s="254" t="s">
        <v>5081</v>
      </c>
      <c r="G3651" s="251"/>
      <c r="H3651" s="255">
        <v>25.8</v>
      </c>
      <c r="I3651" s="256"/>
      <c r="J3651" s="251"/>
      <c r="K3651" s="251"/>
      <c r="L3651" s="257"/>
      <c r="M3651" s="258"/>
      <c r="N3651" s="259"/>
      <c r="O3651" s="259"/>
      <c r="P3651" s="259"/>
      <c r="Q3651" s="259"/>
      <c r="R3651" s="259"/>
      <c r="S3651" s="259"/>
      <c r="T3651" s="260"/>
      <c r="AT3651" s="261" t="s">
        <v>148</v>
      </c>
      <c r="AU3651" s="261" t="s">
        <v>83</v>
      </c>
      <c r="AV3651" s="12" t="s">
        <v>83</v>
      </c>
      <c r="AW3651" s="12" t="s">
        <v>30</v>
      </c>
      <c r="AX3651" s="12" t="s">
        <v>73</v>
      </c>
      <c r="AY3651" s="261" t="s">
        <v>139</v>
      </c>
    </row>
    <row r="3652" spans="2:51" s="12" customFormat="1" ht="12">
      <c r="B3652" s="250"/>
      <c r="C3652" s="251"/>
      <c r="D3652" s="252" t="s">
        <v>148</v>
      </c>
      <c r="E3652" s="253" t="s">
        <v>1</v>
      </c>
      <c r="F3652" s="254" t="s">
        <v>5082</v>
      </c>
      <c r="G3652" s="251"/>
      <c r="H3652" s="255">
        <v>36.6</v>
      </c>
      <c r="I3652" s="256"/>
      <c r="J3652" s="251"/>
      <c r="K3652" s="251"/>
      <c r="L3652" s="257"/>
      <c r="M3652" s="258"/>
      <c r="N3652" s="259"/>
      <c r="O3652" s="259"/>
      <c r="P3652" s="259"/>
      <c r="Q3652" s="259"/>
      <c r="R3652" s="259"/>
      <c r="S3652" s="259"/>
      <c r="T3652" s="260"/>
      <c r="AT3652" s="261" t="s">
        <v>148</v>
      </c>
      <c r="AU3652" s="261" t="s">
        <v>83</v>
      </c>
      <c r="AV3652" s="12" t="s">
        <v>83</v>
      </c>
      <c r="AW3652" s="12" t="s">
        <v>30</v>
      </c>
      <c r="AX3652" s="12" t="s">
        <v>73</v>
      </c>
      <c r="AY3652" s="261" t="s">
        <v>139</v>
      </c>
    </row>
    <row r="3653" spans="2:51" s="13" customFormat="1" ht="12">
      <c r="B3653" s="262"/>
      <c r="C3653" s="263"/>
      <c r="D3653" s="252" t="s">
        <v>148</v>
      </c>
      <c r="E3653" s="264" t="s">
        <v>1</v>
      </c>
      <c r="F3653" s="265" t="s">
        <v>150</v>
      </c>
      <c r="G3653" s="263"/>
      <c r="H3653" s="266">
        <v>62.400000000000006</v>
      </c>
      <c r="I3653" s="267"/>
      <c r="J3653" s="263"/>
      <c r="K3653" s="263"/>
      <c r="L3653" s="268"/>
      <c r="M3653" s="269"/>
      <c r="N3653" s="270"/>
      <c r="O3653" s="270"/>
      <c r="P3653" s="270"/>
      <c r="Q3653" s="270"/>
      <c r="R3653" s="270"/>
      <c r="S3653" s="270"/>
      <c r="T3653" s="271"/>
      <c r="AT3653" s="272" t="s">
        <v>148</v>
      </c>
      <c r="AU3653" s="272" t="s">
        <v>83</v>
      </c>
      <c r="AV3653" s="13" t="s">
        <v>146</v>
      </c>
      <c r="AW3653" s="13" t="s">
        <v>30</v>
      </c>
      <c r="AX3653" s="13" t="s">
        <v>81</v>
      </c>
      <c r="AY3653" s="272" t="s">
        <v>139</v>
      </c>
    </row>
    <row r="3654" spans="2:65" s="1" customFormat="1" ht="24" customHeight="1">
      <c r="B3654" s="38"/>
      <c r="C3654" s="237" t="s">
        <v>5083</v>
      </c>
      <c r="D3654" s="237" t="s">
        <v>141</v>
      </c>
      <c r="E3654" s="238" t="s">
        <v>5084</v>
      </c>
      <c r="F3654" s="239" t="s">
        <v>5085</v>
      </c>
      <c r="G3654" s="240" t="s">
        <v>292</v>
      </c>
      <c r="H3654" s="283"/>
      <c r="I3654" s="242"/>
      <c r="J3654" s="243">
        <f>ROUND(I3654*H3654,2)</f>
        <v>0</v>
      </c>
      <c r="K3654" s="239" t="s">
        <v>145</v>
      </c>
      <c r="L3654" s="43"/>
      <c r="M3654" s="244" t="s">
        <v>1</v>
      </c>
      <c r="N3654" s="245" t="s">
        <v>38</v>
      </c>
      <c r="O3654" s="86"/>
      <c r="P3654" s="246">
        <f>O3654*H3654</f>
        <v>0</v>
      </c>
      <c r="Q3654" s="246">
        <v>0</v>
      </c>
      <c r="R3654" s="246">
        <f>Q3654*H3654</f>
        <v>0</v>
      </c>
      <c r="S3654" s="246">
        <v>0</v>
      </c>
      <c r="T3654" s="247">
        <f>S3654*H3654</f>
        <v>0</v>
      </c>
      <c r="AR3654" s="248" t="s">
        <v>230</v>
      </c>
      <c r="AT3654" s="248" t="s">
        <v>141</v>
      </c>
      <c r="AU3654" s="248" t="s">
        <v>83</v>
      </c>
      <c r="AY3654" s="17" t="s">
        <v>139</v>
      </c>
      <c r="BE3654" s="249">
        <f>IF(N3654="základní",J3654,0)</f>
        <v>0</v>
      </c>
      <c r="BF3654" s="249">
        <f>IF(N3654="snížená",J3654,0)</f>
        <v>0</v>
      </c>
      <c r="BG3654" s="249">
        <f>IF(N3654="zákl. přenesená",J3654,0)</f>
        <v>0</v>
      </c>
      <c r="BH3654" s="249">
        <f>IF(N3654="sníž. přenesená",J3654,0)</f>
        <v>0</v>
      </c>
      <c r="BI3654" s="249">
        <f>IF(N3654="nulová",J3654,0)</f>
        <v>0</v>
      </c>
      <c r="BJ3654" s="17" t="s">
        <v>81</v>
      </c>
      <c r="BK3654" s="249">
        <f>ROUND(I3654*H3654,2)</f>
        <v>0</v>
      </c>
      <c r="BL3654" s="17" t="s">
        <v>230</v>
      </c>
      <c r="BM3654" s="248" t="s">
        <v>5086</v>
      </c>
    </row>
    <row r="3655" spans="2:65" s="1" customFormat="1" ht="24" customHeight="1">
      <c r="B3655" s="38"/>
      <c r="C3655" s="237" t="s">
        <v>5087</v>
      </c>
      <c r="D3655" s="237" t="s">
        <v>141</v>
      </c>
      <c r="E3655" s="238" t="s">
        <v>5088</v>
      </c>
      <c r="F3655" s="239" t="s">
        <v>5089</v>
      </c>
      <c r="G3655" s="240" t="s">
        <v>292</v>
      </c>
      <c r="H3655" s="283"/>
      <c r="I3655" s="242"/>
      <c r="J3655" s="243">
        <f>ROUND(I3655*H3655,2)</f>
        <v>0</v>
      </c>
      <c r="K3655" s="239" t="s">
        <v>145</v>
      </c>
      <c r="L3655" s="43"/>
      <c r="M3655" s="244" t="s">
        <v>1</v>
      </c>
      <c r="N3655" s="245" t="s">
        <v>38</v>
      </c>
      <c r="O3655" s="86"/>
      <c r="P3655" s="246">
        <f>O3655*H3655</f>
        <v>0</v>
      </c>
      <c r="Q3655" s="246">
        <v>0</v>
      </c>
      <c r="R3655" s="246">
        <f>Q3655*H3655</f>
        <v>0</v>
      </c>
      <c r="S3655" s="246">
        <v>0</v>
      </c>
      <c r="T3655" s="247">
        <f>S3655*H3655</f>
        <v>0</v>
      </c>
      <c r="AR3655" s="248" t="s">
        <v>230</v>
      </c>
      <c r="AT3655" s="248" t="s">
        <v>141</v>
      </c>
      <c r="AU3655" s="248" t="s">
        <v>83</v>
      </c>
      <c r="AY3655" s="17" t="s">
        <v>139</v>
      </c>
      <c r="BE3655" s="249">
        <f>IF(N3655="základní",J3655,0)</f>
        <v>0</v>
      </c>
      <c r="BF3655" s="249">
        <f>IF(N3655="snížená",J3655,0)</f>
        <v>0</v>
      </c>
      <c r="BG3655" s="249">
        <f>IF(N3655="zákl. přenesená",J3655,0)</f>
        <v>0</v>
      </c>
      <c r="BH3655" s="249">
        <f>IF(N3655="sníž. přenesená",J3655,0)</f>
        <v>0</v>
      </c>
      <c r="BI3655" s="249">
        <f>IF(N3655="nulová",J3655,0)</f>
        <v>0</v>
      </c>
      <c r="BJ3655" s="17" t="s">
        <v>81</v>
      </c>
      <c r="BK3655" s="249">
        <f>ROUND(I3655*H3655,2)</f>
        <v>0</v>
      </c>
      <c r="BL3655" s="17" t="s">
        <v>230</v>
      </c>
      <c r="BM3655" s="248" t="s">
        <v>5090</v>
      </c>
    </row>
    <row r="3656" spans="2:63" s="11" customFormat="1" ht="22.8" customHeight="1">
      <c r="B3656" s="221"/>
      <c r="C3656" s="222"/>
      <c r="D3656" s="223" t="s">
        <v>72</v>
      </c>
      <c r="E3656" s="235" t="s">
        <v>4995</v>
      </c>
      <c r="F3656" s="235" t="s">
        <v>5091</v>
      </c>
      <c r="G3656" s="222"/>
      <c r="H3656" s="222"/>
      <c r="I3656" s="225"/>
      <c r="J3656" s="236">
        <f>BK3656</f>
        <v>0</v>
      </c>
      <c r="K3656" s="222"/>
      <c r="L3656" s="227"/>
      <c r="M3656" s="228"/>
      <c r="N3656" s="229"/>
      <c r="O3656" s="229"/>
      <c r="P3656" s="230">
        <f>SUM(P3657:P3777)</f>
        <v>0</v>
      </c>
      <c r="Q3656" s="229"/>
      <c r="R3656" s="230">
        <f>SUM(R3657:R3777)</f>
        <v>0.00122</v>
      </c>
      <c r="S3656" s="229"/>
      <c r="T3656" s="231">
        <f>SUM(T3657:T3777)</f>
        <v>1.12695</v>
      </c>
      <c r="AR3656" s="232" t="s">
        <v>83</v>
      </c>
      <c r="AT3656" s="233" t="s">
        <v>72</v>
      </c>
      <c r="AU3656" s="233" t="s">
        <v>81</v>
      </c>
      <c r="AY3656" s="232" t="s">
        <v>139</v>
      </c>
      <c r="BK3656" s="234">
        <f>SUM(BK3657:BK3777)</f>
        <v>0</v>
      </c>
    </row>
    <row r="3657" spans="2:65" s="1" customFormat="1" ht="16.5" customHeight="1">
      <c r="B3657" s="38"/>
      <c r="C3657" s="237" t="s">
        <v>5092</v>
      </c>
      <c r="D3657" s="237" t="s">
        <v>141</v>
      </c>
      <c r="E3657" s="238" t="s">
        <v>5093</v>
      </c>
      <c r="F3657" s="239" t="s">
        <v>5094</v>
      </c>
      <c r="G3657" s="240" t="s">
        <v>5095</v>
      </c>
      <c r="H3657" s="241">
        <v>46690.782</v>
      </c>
      <c r="I3657" s="242"/>
      <c r="J3657" s="243">
        <f>ROUND(I3657*H3657,2)</f>
        <v>0</v>
      </c>
      <c r="K3657" s="239" t="s">
        <v>1</v>
      </c>
      <c r="L3657" s="43"/>
      <c r="M3657" s="244" t="s">
        <v>1</v>
      </c>
      <c r="N3657" s="245" t="s">
        <v>38</v>
      </c>
      <c r="O3657" s="86"/>
      <c r="P3657" s="246">
        <f>O3657*H3657</f>
        <v>0</v>
      </c>
      <c r="Q3657" s="246">
        <v>0</v>
      </c>
      <c r="R3657" s="246">
        <f>Q3657*H3657</f>
        <v>0</v>
      </c>
      <c r="S3657" s="246">
        <v>0</v>
      </c>
      <c r="T3657" s="247">
        <f>S3657*H3657</f>
        <v>0</v>
      </c>
      <c r="AR3657" s="248" t="s">
        <v>230</v>
      </c>
      <c r="AT3657" s="248" t="s">
        <v>141</v>
      </c>
      <c r="AU3657" s="248" t="s">
        <v>83</v>
      </c>
      <c r="AY3657" s="17" t="s">
        <v>139</v>
      </c>
      <c r="BE3657" s="249">
        <f>IF(N3657="základní",J3657,0)</f>
        <v>0</v>
      </c>
      <c r="BF3657" s="249">
        <f>IF(N3657="snížená",J3657,0)</f>
        <v>0</v>
      </c>
      <c r="BG3657" s="249">
        <f>IF(N3657="zákl. přenesená",J3657,0)</f>
        <v>0</v>
      </c>
      <c r="BH3657" s="249">
        <f>IF(N3657="sníž. přenesená",J3657,0)</f>
        <v>0</v>
      </c>
      <c r="BI3657" s="249">
        <f>IF(N3657="nulová",J3657,0)</f>
        <v>0</v>
      </c>
      <c r="BJ3657" s="17" t="s">
        <v>81</v>
      </c>
      <c r="BK3657" s="249">
        <f>ROUND(I3657*H3657,2)</f>
        <v>0</v>
      </c>
      <c r="BL3657" s="17" t="s">
        <v>230</v>
      </c>
      <c r="BM3657" s="248" t="s">
        <v>5096</v>
      </c>
    </row>
    <row r="3658" spans="2:51" s="12" customFormat="1" ht="12">
      <c r="B3658" s="250"/>
      <c r="C3658" s="251"/>
      <c r="D3658" s="252" t="s">
        <v>148</v>
      </c>
      <c r="E3658" s="253" t="s">
        <v>1</v>
      </c>
      <c r="F3658" s="254" t="s">
        <v>5097</v>
      </c>
      <c r="G3658" s="251"/>
      <c r="H3658" s="255">
        <v>2073.6</v>
      </c>
      <c r="I3658" s="256"/>
      <c r="J3658" s="251"/>
      <c r="K3658" s="251"/>
      <c r="L3658" s="257"/>
      <c r="M3658" s="258"/>
      <c r="N3658" s="259"/>
      <c r="O3658" s="259"/>
      <c r="P3658" s="259"/>
      <c r="Q3658" s="259"/>
      <c r="R3658" s="259"/>
      <c r="S3658" s="259"/>
      <c r="T3658" s="260"/>
      <c r="AT3658" s="261" t="s">
        <v>148</v>
      </c>
      <c r="AU3658" s="261" t="s">
        <v>83</v>
      </c>
      <c r="AV3658" s="12" t="s">
        <v>83</v>
      </c>
      <c r="AW3658" s="12" t="s">
        <v>30</v>
      </c>
      <c r="AX3658" s="12" t="s">
        <v>73</v>
      </c>
      <c r="AY3658" s="261" t="s">
        <v>139</v>
      </c>
    </row>
    <row r="3659" spans="2:51" s="12" customFormat="1" ht="12">
      <c r="B3659" s="250"/>
      <c r="C3659" s="251"/>
      <c r="D3659" s="252" t="s">
        <v>148</v>
      </c>
      <c r="E3659" s="253" t="s">
        <v>1</v>
      </c>
      <c r="F3659" s="254" t="s">
        <v>5098</v>
      </c>
      <c r="G3659" s="251"/>
      <c r="H3659" s="255">
        <v>4536.854</v>
      </c>
      <c r="I3659" s="256"/>
      <c r="J3659" s="251"/>
      <c r="K3659" s="251"/>
      <c r="L3659" s="257"/>
      <c r="M3659" s="258"/>
      <c r="N3659" s="259"/>
      <c r="O3659" s="259"/>
      <c r="P3659" s="259"/>
      <c r="Q3659" s="259"/>
      <c r="R3659" s="259"/>
      <c r="S3659" s="259"/>
      <c r="T3659" s="260"/>
      <c r="AT3659" s="261" t="s">
        <v>148</v>
      </c>
      <c r="AU3659" s="261" t="s">
        <v>83</v>
      </c>
      <c r="AV3659" s="12" t="s">
        <v>83</v>
      </c>
      <c r="AW3659" s="12" t="s">
        <v>30</v>
      </c>
      <c r="AX3659" s="12" t="s">
        <v>73</v>
      </c>
      <c r="AY3659" s="261" t="s">
        <v>139</v>
      </c>
    </row>
    <row r="3660" spans="2:51" s="12" customFormat="1" ht="12">
      <c r="B3660" s="250"/>
      <c r="C3660" s="251"/>
      <c r="D3660" s="252" t="s">
        <v>148</v>
      </c>
      <c r="E3660" s="253" t="s">
        <v>1</v>
      </c>
      <c r="F3660" s="254" t="s">
        <v>5099</v>
      </c>
      <c r="G3660" s="251"/>
      <c r="H3660" s="255">
        <v>237</v>
      </c>
      <c r="I3660" s="256"/>
      <c r="J3660" s="251"/>
      <c r="K3660" s="251"/>
      <c r="L3660" s="257"/>
      <c r="M3660" s="258"/>
      <c r="N3660" s="259"/>
      <c r="O3660" s="259"/>
      <c r="P3660" s="259"/>
      <c r="Q3660" s="259"/>
      <c r="R3660" s="259"/>
      <c r="S3660" s="259"/>
      <c r="T3660" s="260"/>
      <c r="AT3660" s="261" t="s">
        <v>148</v>
      </c>
      <c r="AU3660" s="261" t="s">
        <v>83</v>
      </c>
      <c r="AV3660" s="12" t="s">
        <v>83</v>
      </c>
      <c r="AW3660" s="12" t="s">
        <v>30</v>
      </c>
      <c r="AX3660" s="12" t="s">
        <v>73</v>
      </c>
      <c r="AY3660" s="261" t="s">
        <v>139</v>
      </c>
    </row>
    <row r="3661" spans="2:51" s="12" customFormat="1" ht="12">
      <c r="B3661" s="250"/>
      <c r="C3661" s="251"/>
      <c r="D3661" s="252" t="s">
        <v>148</v>
      </c>
      <c r="E3661" s="253" t="s">
        <v>1</v>
      </c>
      <c r="F3661" s="254" t="s">
        <v>5100</v>
      </c>
      <c r="G3661" s="251"/>
      <c r="H3661" s="255">
        <v>148.9</v>
      </c>
      <c r="I3661" s="256"/>
      <c r="J3661" s="251"/>
      <c r="K3661" s="251"/>
      <c r="L3661" s="257"/>
      <c r="M3661" s="258"/>
      <c r="N3661" s="259"/>
      <c r="O3661" s="259"/>
      <c r="P3661" s="259"/>
      <c r="Q3661" s="259"/>
      <c r="R3661" s="259"/>
      <c r="S3661" s="259"/>
      <c r="T3661" s="260"/>
      <c r="AT3661" s="261" t="s">
        <v>148</v>
      </c>
      <c r="AU3661" s="261" t="s">
        <v>83</v>
      </c>
      <c r="AV3661" s="12" t="s">
        <v>83</v>
      </c>
      <c r="AW3661" s="12" t="s">
        <v>30</v>
      </c>
      <c r="AX3661" s="12" t="s">
        <v>73</v>
      </c>
      <c r="AY3661" s="261" t="s">
        <v>139</v>
      </c>
    </row>
    <row r="3662" spans="2:51" s="12" customFormat="1" ht="12">
      <c r="B3662" s="250"/>
      <c r="C3662" s="251"/>
      <c r="D3662" s="252" t="s">
        <v>148</v>
      </c>
      <c r="E3662" s="253" t="s">
        <v>1</v>
      </c>
      <c r="F3662" s="254" t="s">
        <v>5101</v>
      </c>
      <c r="G3662" s="251"/>
      <c r="H3662" s="255">
        <v>531.8</v>
      </c>
      <c r="I3662" s="256"/>
      <c r="J3662" s="251"/>
      <c r="K3662" s="251"/>
      <c r="L3662" s="257"/>
      <c r="M3662" s="258"/>
      <c r="N3662" s="259"/>
      <c r="O3662" s="259"/>
      <c r="P3662" s="259"/>
      <c r="Q3662" s="259"/>
      <c r="R3662" s="259"/>
      <c r="S3662" s="259"/>
      <c r="T3662" s="260"/>
      <c r="AT3662" s="261" t="s">
        <v>148</v>
      </c>
      <c r="AU3662" s="261" t="s">
        <v>83</v>
      </c>
      <c r="AV3662" s="12" t="s">
        <v>83</v>
      </c>
      <c r="AW3662" s="12" t="s">
        <v>30</v>
      </c>
      <c r="AX3662" s="12" t="s">
        <v>73</v>
      </c>
      <c r="AY3662" s="261" t="s">
        <v>139</v>
      </c>
    </row>
    <row r="3663" spans="2:51" s="12" customFormat="1" ht="12">
      <c r="B3663" s="250"/>
      <c r="C3663" s="251"/>
      <c r="D3663" s="252" t="s">
        <v>148</v>
      </c>
      <c r="E3663" s="253" t="s">
        <v>1</v>
      </c>
      <c r="F3663" s="254" t="s">
        <v>5102</v>
      </c>
      <c r="G3663" s="251"/>
      <c r="H3663" s="255">
        <v>4651.2</v>
      </c>
      <c r="I3663" s="256"/>
      <c r="J3663" s="251"/>
      <c r="K3663" s="251"/>
      <c r="L3663" s="257"/>
      <c r="M3663" s="258"/>
      <c r="N3663" s="259"/>
      <c r="O3663" s="259"/>
      <c r="P3663" s="259"/>
      <c r="Q3663" s="259"/>
      <c r="R3663" s="259"/>
      <c r="S3663" s="259"/>
      <c r="T3663" s="260"/>
      <c r="AT3663" s="261" t="s">
        <v>148</v>
      </c>
      <c r="AU3663" s="261" t="s">
        <v>83</v>
      </c>
      <c r="AV3663" s="12" t="s">
        <v>83</v>
      </c>
      <c r="AW3663" s="12" t="s">
        <v>30</v>
      </c>
      <c r="AX3663" s="12" t="s">
        <v>73</v>
      </c>
      <c r="AY3663" s="261" t="s">
        <v>139</v>
      </c>
    </row>
    <row r="3664" spans="2:51" s="12" customFormat="1" ht="12">
      <c r="B3664" s="250"/>
      <c r="C3664" s="251"/>
      <c r="D3664" s="252" t="s">
        <v>148</v>
      </c>
      <c r="E3664" s="253" t="s">
        <v>1</v>
      </c>
      <c r="F3664" s="254" t="s">
        <v>5103</v>
      </c>
      <c r="G3664" s="251"/>
      <c r="H3664" s="255">
        <v>1759.4</v>
      </c>
      <c r="I3664" s="256"/>
      <c r="J3664" s="251"/>
      <c r="K3664" s="251"/>
      <c r="L3664" s="257"/>
      <c r="M3664" s="258"/>
      <c r="N3664" s="259"/>
      <c r="O3664" s="259"/>
      <c r="P3664" s="259"/>
      <c r="Q3664" s="259"/>
      <c r="R3664" s="259"/>
      <c r="S3664" s="259"/>
      <c r="T3664" s="260"/>
      <c r="AT3664" s="261" t="s">
        <v>148</v>
      </c>
      <c r="AU3664" s="261" t="s">
        <v>83</v>
      </c>
      <c r="AV3664" s="12" t="s">
        <v>83</v>
      </c>
      <c r="AW3664" s="12" t="s">
        <v>30</v>
      </c>
      <c r="AX3664" s="12" t="s">
        <v>73</v>
      </c>
      <c r="AY3664" s="261" t="s">
        <v>139</v>
      </c>
    </row>
    <row r="3665" spans="2:51" s="12" customFormat="1" ht="12">
      <c r="B3665" s="250"/>
      <c r="C3665" s="251"/>
      <c r="D3665" s="252" t="s">
        <v>148</v>
      </c>
      <c r="E3665" s="253" t="s">
        <v>1</v>
      </c>
      <c r="F3665" s="254" t="s">
        <v>5104</v>
      </c>
      <c r="G3665" s="251"/>
      <c r="H3665" s="255">
        <v>113.6</v>
      </c>
      <c r="I3665" s="256"/>
      <c r="J3665" s="251"/>
      <c r="K3665" s="251"/>
      <c r="L3665" s="257"/>
      <c r="M3665" s="258"/>
      <c r="N3665" s="259"/>
      <c r="O3665" s="259"/>
      <c r="P3665" s="259"/>
      <c r="Q3665" s="259"/>
      <c r="R3665" s="259"/>
      <c r="S3665" s="259"/>
      <c r="T3665" s="260"/>
      <c r="AT3665" s="261" t="s">
        <v>148</v>
      </c>
      <c r="AU3665" s="261" t="s">
        <v>83</v>
      </c>
      <c r="AV3665" s="12" t="s">
        <v>83</v>
      </c>
      <c r="AW3665" s="12" t="s">
        <v>30</v>
      </c>
      <c r="AX3665" s="12" t="s">
        <v>73</v>
      </c>
      <c r="AY3665" s="261" t="s">
        <v>139</v>
      </c>
    </row>
    <row r="3666" spans="2:51" s="12" customFormat="1" ht="12">
      <c r="B3666" s="250"/>
      <c r="C3666" s="251"/>
      <c r="D3666" s="252" t="s">
        <v>148</v>
      </c>
      <c r="E3666" s="253" t="s">
        <v>1</v>
      </c>
      <c r="F3666" s="254" t="s">
        <v>5105</v>
      </c>
      <c r="G3666" s="251"/>
      <c r="H3666" s="255">
        <v>47.2</v>
      </c>
      <c r="I3666" s="256"/>
      <c r="J3666" s="251"/>
      <c r="K3666" s="251"/>
      <c r="L3666" s="257"/>
      <c r="M3666" s="258"/>
      <c r="N3666" s="259"/>
      <c r="O3666" s="259"/>
      <c r="P3666" s="259"/>
      <c r="Q3666" s="259"/>
      <c r="R3666" s="259"/>
      <c r="S3666" s="259"/>
      <c r="T3666" s="260"/>
      <c r="AT3666" s="261" t="s">
        <v>148</v>
      </c>
      <c r="AU3666" s="261" t="s">
        <v>83</v>
      </c>
      <c r="AV3666" s="12" t="s">
        <v>83</v>
      </c>
      <c r="AW3666" s="12" t="s">
        <v>30</v>
      </c>
      <c r="AX3666" s="12" t="s">
        <v>73</v>
      </c>
      <c r="AY3666" s="261" t="s">
        <v>139</v>
      </c>
    </row>
    <row r="3667" spans="2:51" s="12" customFormat="1" ht="12">
      <c r="B3667" s="250"/>
      <c r="C3667" s="251"/>
      <c r="D3667" s="252" t="s">
        <v>148</v>
      </c>
      <c r="E3667" s="253" t="s">
        <v>1</v>
      </c>
      <c r="F3667" s="254" t="s">
        <v>5106</v>
      </c>
      <c r="G3667" s="251"/>
      <c r="H3667" s="255">
        <v>1103.3</v>
      </c>
      <c r="I3667" s="256"/>
      <c r="J3667" s="251"/>
      <c r="K3667" s="251"/>
      <c r="L3667" s="257"/>
      <c r="M3667" s="258"/>
      <c r="N3667" s="259"/>
      <c r="O3667" s="259"/>
      <c r="P3667" s="259"/>
      <c r="Q3667" s="259"/>
      <c r="R3667" s="259"/>
      <c r="S3667" s="259"/>
      <c r="T3667" s="260"/>
      <c r="AT3667" s="261" t="s">
        <v>148</v>
      </c>
      <c r="AU3667" s="261" t="s">
        <v>83</v>
      </c>
      <c r="AV3667" s="12" t="s">
        <v>83</v>
      </c>
      <c r="AW3667" s="12" t="s">
        <v>30</v>
      </c>
      <c r="AX3667" s="12" t="s">
        <v>73</v>
      </c>
      <c r="AY3667" s="261" t="s">
        <v>139</v>
      </c>
    </row>
    <row r="3668" spans="2:51" s="12" customFormat="1" ht="12">
      <c r="B3668" s="250"/>
      <c r="C3668" s="251"/>
      <c r="D3668" s="252" t="s">
        <v>148</v>
      </c>
      <c r="E3668" s="253" t="s">
        <v>1</v>
      </c>
      <c r="F3668" s="254" t="s">
        <v>5107</v>
      </c>
      <c r="G3668" s="251"/>
      <c r="H3668" s="255">
        <v>334</v>
      </c>
      <c r="I3668" s="256"/>
      <c r="J3668" s="251"/>
      <c r="K3668" s="251"/>
      <c r="L3668" s="257"/>
      <c r="M3668" s="258"/>
      <c r="N3668" s="259"/>
      <c r="O3668" s="259"/>
      <c r="P3668" s="259"/>
      <c r="Q3668" s="259"/>
      <c r="R3668" s="259"/>
      <c r="S3668" s="259"/>
      <c r="T3668" s="260"/>
      <c r="AT3668" s="261" t="s">
        <v>148</v>
      </c>
      <c r="AU3668" s="261" t="s">
        <v>83</v>
      </c>
      <c r="AV3668" s="12" t="s">
        <v>83</v>
      </c>
      <c r="AW3668" s="12" t="s">
        <v>30</v>
      </c>
      <c r="AX3668" s="12" t="s">
        <v>73</v>
      </c>
      <c r="AY3668" s="261" t="s">
        <v>139</v>
      </c>
    </row>
    <row r="3669" spans="2:51" s="12" customFormat="1" ht="12">
      <c r="B3669" s="250"/>
      <c r="C3669" s="251"/>
      <c r="D3669" s="252" t="s">
        <v>148</v>
      </c>
      <c r="E3669" s="253" t="s">
        <v>1</v>
      </c>
      <c r="F3669" s="254" t="s">
        <v>5108</v>
      </c>
      <c r="G3669" s="251"/>
      <c r="H3669" s="255">
        <v>121.5</v>
      </c>
      <c r="I3669" s="256"/>
      <c r="J3669" s="251"/>
      <c r="K3669" s="251"/>
      <c r="L3669" s="257"/>
      <c r="M3669" s="258"/>
      <c r="N3669" s="259"/>
      <c r="O3669" s="259"/>
      <c r="P3669" s="259"/>
      <c r="Q3669" s="259"/>
      <c r="R3669" s="259"/>
      <c r="S3669" s="259"/>
      <c r="T3669" s="260"/>
      <c r="AT3669" s="261" t="s">
        <v>148</v>
      </c>
      <c r="AU3669" s="261" t="s">
        <v>83</v>
      </c>
      <c r="AV3669" s="12" t="s">
        <v>83</v>
      </c>
      <c r="AW3669" s="12" t="s">
        <v>30</v>
      </c>
      <c r="AX3669" s="12" t="s">
        <v>73</v>
      </c>
      <c r="AY3669" s="261" t="s">
        <v>139</v>
      </c>
    </row>
    <row r="3670" spans="2:51" s="12" customFormat="1" ht="12">
      <c r="B3670" s="250"/>
      <c r="C3670" s="251"/>
      <c r="D3670" s="252" t="s">
        <v>148</v>
      </c>
      <c r="E3670" s="253" t="s">
        <v>1</v>
      </c>
      <c r="F3670" s="254" t="s">
        <v>5109</v>
      </c>
      <c r="G3670" s="251"/>
      <c r="H3670" s="255">
        <v>60.8</v>
      </c>
      <c r="I3670" s="256"/>
      <c r="J3670" s="251"/>
      <c r="K3670" s="251"/>
      <c r="L3670" s="257"/>
      <c r="M3670" s="258"/>
      <c r="N3670" s="259"/>
      <c r="O3670" s="259"/>
      <c r="P3670" s="259"/>
      <c r="Q3670" s="259"/>
      <c r="R3670" s="259"/>
      <c r="S3670" s="259"/>
      <c r="T3670" s="260"/>
      <c r="AT3670" s="261" t="s">
        <v>148</v>
      </c>
      <c r="AU3670" s="261" t="s">
        <v>83</v>
      </c>
      <c r="AV3670" s="12" t="s">
        <v>83</v>
      </c>
      <c r="AW3670" s="12" t="s">
        <v>30</v>
      </c>
      <c r="AX3670" s="12" t="s">
        <v>73</v>
      </c>
      <c r="AY3670" s="261" t="s">
        <v>139</v>
      </c>
    </row>
    <row r="3671" spans="2:51" s="12" customFormat="1" ht="12">
      <c r="B3671" s="250"/>
      <c r="C3671" s="251"/>
      <c r="D3671" s="252" t="s">
        <v>148</v>
      </c>
      <c r="E3671" s="253" t="s">
        <v>1</v>
      </c>
      <c r="F3671" s="254" t="s">
        <v>5110</v>
      </c>
      <c r="G3671" s="251"/>
      <c r="H3671" s="255">
        <v>24</v>
      </c>
      <c r="I3671" s="256"/>
      <c r="J3671" s="251"/>
      <c r="K3671" s="251"/>
      <c r="L3671" s="257"/>
      <c r="M3671" s="258"/>
      <c r="N3671" s="259"/>
      <c r="O3671" s="259"/>
      <c r="P3671" s="259"/>
      <c r="Q3671" s="259"/>
      <c r="R3671" s="259"/>
      <c r="S3671" s="259"/>
      <c r="T3671" s="260"/>
      <c r="AT3671" s="261" t="s">
        <v>148</v>
      </c>
      <c r="AU3671" s="261" t="s">
        <v>83</v>
      </c>
      <c r="AV3671" s="12" t="s">
        <v>83</v>
      </c>
      <c r="AW3671" s="12" t="s">
        <v>30</v>
      </c>
      <c r="AX3671" s="12" t="s">
        <v>73</v>
      </c>
      <c r="AY3671" s="261" t="s">
        <v>139</v>
      </c>
    </row>
    <row r="3672" spans="2:51" s="12" customFormat="1" ht="12">
      <c r="B3672" s="250"/>
      <c r="C3672" s="251"/>
      <c r="D3672" s="252" t="s">
        <v>148</v>
      </c>
      <c r="E3672" s="253" t="s">
        <v>1</v>
      </c>
      <c r="F3672" s="254" t="s">
        <v>5111</v>
      </c>
      <c r="G3672" s="251"/>
      <c r="H3672" s="255">
        <v>391</v>
      </c>
      <c r="I3672" s="256"/>
      <c r="J3672" s="251"/>
      <c r="K3672" s="251"/>
      <c r="L3672" s="257"/>
      <c r="M3672" s="258"/>
      <c r="N3672" s="259"/>
      <c r="O3672" s="259"/>
      <c r="P3672" s="259"/>
      <c r="Q3672" s="259"/>
      <c r="R3672" s="259"/>
      <c r="S3672" s="259"/>
      <c r="T3672" s="260"/>
      <c r="AT3672" s="261" t="s">
        <v>148</v>
      </c>
      <c r="AU3672" s="261" t="s">
        <v>83</v>
      </c>
      <c r="AV3672" s="12" t="s">
        <v>83</v>
      </c>
      <c r="AW3672" s="12" t="s">
        <v>30</v>
      </c>
      <c r="AX3672" s="12" t="s">
        <v>73</v>
      </c>
      <c r="AY3672" s="261" t="s">
        <v>139</v>
      </c>
    </row>
    <row r="3673" spans="2:51" s="12" customFormat="1" ht="12">
      <c r="B3673" s="250"/>
      <c r="C3673" s="251"/>
      <c r="D3673" s="252" t="s">
        <v>148</v>
      </c>
      <c r="E3673" s="253" t="s">
        <v>1</v>
      </c>
      <c r="F3673" s="254" t="s">
        <v>5112</v>
      </c>
      <c r="G3673" s="251"/>
      <c r="H3673" s="255">
        <v>86.5</v>
      </c>
      <c r="I3673" s="256"/>
      <c r="J3673" s="251"/>
      <c r="K3673" s="251"/>
      <c r="L3673" s="257"/>
      <c r="M3673" s="258"/>
      <c r="N3673" s="259"/>
      <c r="O3673" s="259"/>
      <c r="P3673" s="259"/>
      <c r="Q3673" s="259"/>
      <c r="R3673" s="259"/>
      <c r="S3673" s="259"/>
      <c r="T3673" s="260"/>
      <c r="AT3673" s="261" t="s">
        <v>148</v>
      </c>
      <c r="AU3673" s="261" t="s">
        <v>83</v>
      </c>
      <c r="AV3673" s="12" t="s">
        <v>83</v>
      </c>
      <c r="AW3673" s="12" t="s">
        <v>30</v>
      </c>
      <c r="AX3673" s="12" t="s">
        <v>73</v>
      </c>
      <c r="AY3673" s="261" t="s">
        <v>139</v>
      </c>
    </row>
    <row r="3674" spans="2:51" s="12" customFormat="1" ht="12">
      <c r="B3674" s="250"/>
      <c r="C3674" s="251"/>
      <c r="D3674" s="252" t="s">
        <v>148</v>
      </c>
      <c r="E3674" s="253" t="s">
        <v>1</v>
      </c>
      <c r="F3674" s="254" t="s">
        <v>5113</v>
      </c>
      <c r="G3674" s="251"/>
      <c r="H3674" s="255">
        <v>727.2</v>
      </c>
      <c r="I3674" s="256"/>
      <c r="J3674" s="251"/>
      <c r="K3674" s="251"/>
      <c r="L3674" s="257"/>
      <c r="M3674" s="258"/>
      <c r="N3674" s="259"/>
      <c r="O3674" s="259"/>
      <c r="P3674" s="259"/>
      <c r="Q3674" s="259"/>
      <c r="R3674" s="259"/>
      <c r="S3674" s="259"/>
      <c r="T3674" s="260"/>
      <c r="AT3674" s="261" t="s">
        <v>148</v>
      </c>
      <c r="AU3674" s="261" t="s">
        <v>83</v>
      </c>
      <c r="AV3674" s="12" t="s">
        <v>83</v>
      </c>
      <c r="AW3674" s="12" t="s">
        <v>30</v>
      </c>
      <c r="AX3674" s="12" t="s">
        <v>73</v>
      </c>
      <c r="AY3674" s="261" t="s">
        <v>139</v>
      </c>
    </row>
    <row r="3675" spans="2:51" s="12" customFormat="1" ht="12">
      <c r="B3675" s="250"/>
      <c r="C3675" s="251"/>
      <c r="D3675" s="252" t="s">
        <v>148</v>
      </c>
      <c r="E3675" s="253" t="s">
        <v>1</v>
      </c>
      <c r="F3675" s="254" t="s">
        <v>5114</v>
      </c>
      <c r="G3675" s="251"/>
      <c r="H3675" s="255">
        <v>696</v>
      </c>
      <c r="I3675" s="256"/>
      <c r="J3675" s="251"/>
      <c r="K3675" s="251"/>
      <c r="L3675" s="257"/>
      <c r="M3675" s="258"/>
      <c r="N3675" s="259"/>
      <c r="O3675" s="259"/>
      <c r="P3675" s="259"/>
      <c r="Q3675" s="259"/>
      <c r="R3675" s="259"/>
      <c r="S3675" s="259"/>
      <c r="T3675" s="260"/>
      <c r="AT3675" s="261" t="s">
        <v>148</v>
      </c>
      <c r="AU3675" s="261" t="s">
        <v>83</v>
      </c>
      <c r="AV3675" s="12" t="s">
        <v>83</v>
      </c>
      <c r="AW3675" s="12" t="s">
        <v>30</v>
      </c>
      <c r="AX3675" s="12" t="s">
        <v>73</v>
      </c>
      <c r="AY3675" s="261" t="s">
        <v>139</v>
      </c>
    </row>
    <row r="3676" spans="2:51" s="12" customFormat="1" ht="12">
      <c r="B3676" s="250"/>
      <c r="C3676" s="251"/>
      <c r="D3676" s="252" t="s">
        <v>148</v>
      </c>
      <c r="E3676" s="253" t="s">
        <v>1</v>
      </c>
      <c r="F3676" s="254" t="s">
        <v>5115</v>
      </c>
      <c r="G3676" s="251"/>
      <c r="H3676" s="255">
        <v>921.419</v>
      </c>
      <c r="I3676" s="256"/>
      <c r="J3676" s="251"/>
      <c r="K3676" s="251"/>
      <c r="L3676" s="257"/>
      <c r="M3676" s="258"/>
      <c r="N3676" s="259"/>
      <c r="O3676" s="259"/>
      <c r="P3676" s="259"/>
      <c r="Q3676" s="259"/>
      <c r="R3676" s="259"/>
      <c r="S3676" s="259"/>
      <c r="T3676" s="260"/>
      <c r="AT3676" s="261" t="s">
        <v>148</v>
      </c>
      <c r="AU3676" s="261" t="s">
        <v>83</v>
      </c>
      <c r="AV3676" s="12" t="s">
        <v>83</v>
      </c>
      <c r="AW3676" s="12" t="s">
        <v>30</v>
      </c>
      <c r="AX3676" s="12" t="s">
        <v>73</v>
      </c>
      <c r="AY3676" s="261" t="s">
        <v>139</v>
      </c>
    </row>
    <row r="3677" spans="2:51" s="12" customFormat="1" ht="12">
      <c r="B3677" s="250"/>
      <c r="C3677" s="251"/>
      <c r="D3677" s="252" t="s">
        <v>148</v>
      </c>
      <c r="E3677" s="253" t="s">
        <v>1</v>
      </c>
      <c r="F3677" s="254" t="s">
        <v>5116</v>
      </c>
      <c r="G3677" s="251"/>
      <c r="H3677" s="255">
        <v>1535.841</v>
      </c>
      <c r="I3677" s="256"/>
      <c r="J3677" s="251"/>
      <c r="K3677" s="251"/>
      <c r="L3677" s="257"/>
      <c r="M3677" s="258"/>
      <c r="N3677" s="259"/>
      <c r="O3677" s="259"/>
      <c r="P3677" s="259"/>
      <c r="Q3677" s="259"/>
      <c r="R3677" s="259"/>
      <c r="S3677" s="259"/>
      <c r="T3677" s="260"/>
      <c r="AT3677" s="261" t="s">
        <v>148</v>
      </c>
      <c r="AU3677" s="261" t="s">
        <v>83</v>
      </c>
      <c r="AV3677" s="12" t="s">
        <v>83</v>
      </c>
      <c r="AW3677" s="12" t="s">
        <v>30</v>
      </c>
      <c r="AX3677" s="12" t="s">
        <v>73</v>
      </c>
      <c r="AY3677" s="261" t="s">
        <v>139</v>
      </c>
    </row>
    <row r="3678" spans="2:51" s="12" customFormat="1" ht="12">
      <c r="B3678" s="250"/>
      <c r="C3678" s="251"/>
      <c r="D3678" s="252" t="s">
        <v>148</v>
      </c>
      <c r="E3678" s="253" t="s">
        <v>1</v>
      </c>
      <c r="F3678" s="254" t="s">
        <v>5117</v>
      </c>
      <c r="G3678" s="251"/>
      <c r="H3678" s="255">
        <v>255.6</v>
      </c>
      <c r="I3678" s="256"/>
      <c r="J3678" s="251"/>
      <c r="K3678" s="251"/>
      <c r="L3678" s="257"/>
      <c r="M3678" s="258"/>
      <c r="N3678" s="259"/>
      <c r="O3678" s="259"/>
      <c r="P3678" s="259"/>
      <c r="Q3678" s="259"/>
      <c r="R3678" s="259"/>
      <c r="S3678" s="259"/>
      <c r="T3678" s="260"/>
      <c r="AT3678" s="261" t="s">
        <v>148</v>
      </c>
      <c r="AU3678" s="261" t="s">
        <v>83</v>
      </c>
      <c r="AV3678" s="12" t="s">
        <v>83</v>
      </c>
      <c r="AW3678" s="12" t="s">
        <v>30</v>
      </c>
      <c r="AX3678" s="12" t="s">
        <v>73</v>
      </c>
      <c r="AY3678" s="261" t="s">
        <v>139</v>
      </c>
    </row>
    <row r="3679" spans="2:51" s="12" customFormat="1" ht="12">
      <c r="B3679" s="250"/>
      <c r="C3679" s="251"/>
      <c r="D3679" s="252" t="s">
        <v>148</v>
      </c>
      <c r="E3679" s="253" t="s">
        <v>1</v>
      </c>
      <c r="F3679" s="254" t="s">
        <v>5118</v>
      </c>
      <c r="G3679" s="251"/>
      <c r="H3679" s="255">
        <v>408.7</v>
      </c>
      <c r="I3679" s="256"/>
      <c r="J3679" s="251"/>
      <c r="K3679" s="251"/>
      <c r="L3679" s="257"/>
      <c r="M3679" s="258"/>
      <c r="N3679" s="259"/>
      <c r="O3679" s="259"/>
      <c r="P3679" s="259"/>
      <c r="Q3679" s="259"/>
      <c r="R3679" s="259"/>
      <c r="S3679" s="259"/>
      <c r="T3679" s="260"/>
      <c r="AT3679" s="261" t="s">
        <v>148</v>
      </c>
      <c r="AU3679" s="261" t="s">
        <v>83</v>
      </c>
      <c r="AV3679" s="12" t="s">
        <v>83</v>
      </c>
      <c r="AW3679" s="12" t="s">
        <v>30</v>
      </c>
      <c r="AX3679" s="12" t="s">
        <v>73</v>
      </c>
      <c r="AY3679" s="261" t="s">
        <v>139</v>
      </c>
    </row>
    <row r="3680" spans="2:51" s="12" customFormat="1" ht="12">
      <c r="B3680" s="250"/>
      <c r="C3680" s="251"/>
      <c r="D3680" s="252" t="s">
        <v>148</v>
      </c>
      <c r="E3680" s="253" t="s">
        <v>1</v>
      </c>
      <c r="F3680" s="254" t="s">
        <v>5119</v>
      </c>
      <c r="G3680" s="251"/>
      <c r="H3680" s="255">
        <v>7689.6</v>
      </c>
      <c r="I3680" s="256"/>
      <c r="J3680" s="251"/>
      <c r="K3680" s="251"/>
      <c r="L3680" s="257"/>
      <c r="M3680" s="258"/>
      <c r="N3680" s="259"/>
      <c r="O3680" s="259"/>
      <c r="P3680" s="259"/>
      <c r="Q3680" s="259"/>
      <c r="R3680" s="259"/>
      <c r="S3680" s="259"/>
      <c r="T3680" s="260"/>
      <c r="AT3680" s="261" t="s">
        <v>148</v>
      </c>
      <c r="AU3680" s="261" t="s">
        <v>83</v>
      </c>
      <c r="AV3680" s="12" t="s">
        <v>83</v>
      </c>
      <c r="AW3680" s="12" t="s">
        <v>30</v>
      </c>
      <c r="AX3680" s="12" t="s">
        <v>73</v>
      </c>
      <c r="AY3680" s="261" t="s">
        <v>139</v>
      </c>
    </row>
    <row r="3681" spans="2:51" s="12" customFormat="1" ht="12">
      <c r="B3681" s="250"/>
      <c r="C3681" s="251"/>
      <c r="D3681" s="252" t="s">
        <v>148</v>
      </c>
      <c r="E3681" s="253" t="s">
        <v>1</v>
      </c>
      <c r="F3681" s="254" t="s">
        <v>5120</v>
      </c>
      <c r="G3681" s="251"/>
      <c r="H3681" s="255">
        <v>1973.3</v>
      </c>
      <c r="I3681" s="256"/>
      <c r="J3681" s="251"/>
      <c r="K3681" s="251"/>
      <c r="L3681" s="257"/>
      <c r="M3681" s="258"/>
      <c r="N3681" s="259"/>
      <c r="O3681" s="259"/>
      <c r="P3681" s="259"/>
      <c r="Q3681" s="259"/>
      <c r="R3681" s="259"/>
      <c r="S3681" s="259"/>
      <c r="T3681" s="260"/>
      <c r="AT3681" s="261" t="s">
        <v>148</v>
      </c>
      <c r="AU3681" s="261" t="s">
        <v>83</v>
      </c>
      <c r="AV3681" s="12" t="s">
        <v>83</v>
      </c>
      <c r="AW3681" s="12" t="s">
        <v>30</v>
      </c>
      <c r="AX3681" s="12" t="s">
        <v>73</v>
      </c>
      <c r="AY3681" s="261" t="s">
        <v>139</v>
      </c>
    </row>
    <row r="3682" spans="2:51" s="12" customFormat="1" ht="12">
      <c r="B3682" s="250"/>
      <c r="C3682" s="251"/>
      <c r="D3682" s="252" t="s">
        <v>148</v>
      </c>
      <c r="E3682" s="253" t="s">
        <v>1</v>
      </c>
      <c r="F3682" s="254" t="s">
        <v>5121</v>
      </c>
      <c r="G3682" s="251"/>
      <c r="H3682" s="255">
        <v>10828.8</v>
      </c>
      <c r="I3682" s="256"/>
      <c r="J3682" s="251"/>
      <c r="K3682" s="251"/>
      <c r="L3682" s="257"/>
      <c r="M3682" s="258"/>
      <c r="N3682" s="259"/>
      <c r="O3682" s="259"/>
      <c r="P3682" s="259"/>
      <c r="Q3682" s="259"/>
      <c r="R3682" s="259"/>
      <c r="S3682" s="259"/>
      <c r="T3682" s="260"/>
      <c r="AT3682" s="261" t="s">
        <v>148</v>
      </c>
      <c r="AU3682" s="261" t="s">
        <v>83</v>
      </c>
      <c r="AV3682" s="12" t="s">
        <v>83</v>
      </c>
      <c r="AW3682" s="12" t="s">
        <v>30</v>
      </c>
      <c r="AX3682" s="12" t="s">
        <v>73</v>
      </c>
      <c r="AY3682" s="261" t="s">
        <v>139</v>
      </c>
    </row>
    <row r="3683" spans="2:51" s="12" customFormat="1" ht="12">
      <c r="B3683" s="250"/>
      <c r="C3683" s="251"/>
      <c r="D3683" s="252" t="s">
        <v>148</v>
      </c>
      <c r="E3683" s="253" t="s">
        <v>1</v>
      </c>
      <c r="F3683" s="254" t="s">
        <v>5122</v>
      </c>
      <c r="G3683" s="251"/>
      <c r="H3683" s="255">
        <v>2426.4</v>
      </c>
      <c r="I3683" s="256"/>
      <c r="J3683" s="251"/>
      <c r="K3683" s="251"/>
      <c r="L3683" s="257"/>
      <c r="M3683" s="258"/>
      <c r="N3683" s="259"/>
      <c r="O3683" s="259"/>
      <c r="P3683" s="259"/>
      <c r="Q3683" s="259"/>
      <c r="R3683" s="259"/>
      <c r="S3683" s="259"/>
      <c r="T3683" s="260"/>
      <c r="AT3683" s="261" t="s">
        <v>148</v>
      </c>
      <c r="AU3683" s="261" t="s">
        <v>83</v>
      </c>
      <c r="AV3683" s="12" t="s">
        <v>83</v>
      </c>
      <c r="AW3683" s="12" t="s">
        <v>30</v>
      </c>
      <c r="AX3683" s="12" t="s">
        <v>73</v>
      </c>
      <c r="AY3683" s="261" t="s">
        <v>139</v>
      </c>
    </row>
    <row r="3684" spans="2:51" s="12" customFormat="1" ht="12">
      <c r="B3684" s="250"/>
      <c r="C3684" s="251"/>
      <c r="D3684" s="252" t="s">
        <v>148</v>
      </c>
      <c r="E3684" s="253" t="s">
        <v>1</v>
      </c>
      <c r="F3684" s="254" t="s">
        <v>5123</v>
      </c>
      <c r="G3684" s="251"/>
      <c r="H3684" s="255">
        <v>130</v>
      </c>
      <c r="I3684" s="256"/>
      <c r="J3684" s="251"/>
      <c r="K3684" s="251"/>
      <c r="L3684" s="257"/>
      <c r="M3684" s="258"/>
      <c r="N3684" s="259"/>
      <c r="O3684" s="259"/>
      <c r="P3684" s="259"/>
      <c r="Q3684" s="259"/>
      <c r="R3684" s="259"/>
      <c r="S3684" s="259"/>
      <c r="T3684" s="260"/>
      <c r="AT3684" s="261" t="s">
        <v>148</v>
      </c>
      <c r="AU3684" s="261" t="s">
        <v>83</v>
      </c>
      <c r="AV3684" s="12" t="s">
        <v>83</v>
      </c>
      <c r="AW3684" s="12" t="s">
        <v>30</v>
      </c>
      <c r="AX3684" s="12" t="s">
        <v>73</v>
      </c>
      <c r="AY3684" s="261" t="s">
        <v>139</v>
      </c>
    </row>
    <row r="3685" spans="2:51" s="12" customFormat="1" ht="12">
      <c r="B3685" s="250"/>
      <c r="C3685" s="251"/>
      <c r="D3685" s="252" t="s">
        <v>148</v>
      </c>
      <c r="E3685" s="253" t="s">
        <v>1</v>
      </c>
      <c r="F3685" s="254" t="s">
        <v>5124</v>
      </c>
      <c r="G3685" s="251"/>
      <c r="H3685" s="255">
        <v>1846</v>
      </c>
      <c r="I3685" s="256"/>
      <c r="J3685" s="251"/>
      <c r="K3685" s="251"/>
      <c r="L3685" s="257"/>
      <c r="M3685" s="258"/>
      <c r="N3685" s="259"/>
      <c r="O3685" s="259"/>
      <c r="P3685" s="259"/>
      <c r="Q3685" s="259"/>
      <c r="R3685" s="259"/>
      <c r="S3685" s="259"/>
      <c r="T3685" s="260"/>
      <c r="AT3685" s="261" t="s">
        <v>148</v>
      </c>
      <c r="AU3685" s="261" t="s">
        <v>83</v>
      </c>
      <c r="AV3685" s="12" t="s">
        <v>83</v>
      </c>
      <c r="AW3685" s="12" t="s">
        <v>30</v>
      </c>
      <c r="AX3685" s="12" t="s">
        <v>73</v>
      </c>
      <c r="AY3685" s="261" t="s">
        <v>139</v>
      </c>
    </row>
    <row r="3686" spans="2:51" s="12" customFormat="1" ht="12">
      <c r="B3686" s="250"/>
      <c r="C3686" s="251"/>
      <c r="D3686" s="252" t="s">
        <v>148</v>
      </c>
      <c r="E3686" s="253" t="s">
        <v>1</v>
      </c>
      <c r="F3686" s="254" t="s">
        <v>5125</v>
      </c>
      <c r="G3686" s="251"/>
      <c r="H3686" s="255">
        <v>288</v>
      </c>
      <c r="I3686" s="256"/>
      <c r="J3686" s="251"/>
      <c r="K3686" s="251"/>
      <c r="L3686" s="257"/>
      <c r="M3686" s="258"/>
      <c r="N3686" s="259"/>
      <c r="O3686" s="259"/>
      <c r="P3686" s="259"/>
      <c r="Q3686" s="259"/>
      <c r="R3686" s="259"/>
      <c r="S3686" s="259"/>
      <c r="T3686" s="260"/>
      <c r="AT3686" s="261" t="s">
        <v>148</v>
      </c>
      <c r="AU3686" s="261" t="s">
        <v>83</v>
      </c>
      <c r="AV3686" s="12" t="s">
        <v>83</v>
      </c>
      <c r="AW3686" s="12" t="s">
        <v>30</v>
      </c>
      <c r="AX3686" s="12" t="s">
        <v>73</v>
      </c>
      <c r="AY3686" s="261" t="s">
        <v>139</v>
      </c>
    </row>
    <row r="3687" spans="2:51" s="12" customFormat="1" ht="12">
      <c r="B3687" s="250"/>
      <c r="C3687" s="251"/>
      <c r="D3687" s="252" t="s">
        <v>148</v>
      </c>
      <c r="E3687" s="253" t="s">
        <v>1</v>
      </c>
      <c r="F3687" s="254" t="s">
        <v>5126</v>
      </c>
      <c r="G3687" s="251"/>
      <c r="H3687" s="255">
        <v>289.8</v>
      </c>
      <c r="I3687" s="256"/>
      <c r="J3687" s="251"/>
      <c r="K3687" s="251"/>
      <c r="L3687" s="257"/>
      <c r="M3687" s="258"/>
      <c r="N3687" s="259"/>
      <c r="O3687" s="259"/>
      <c r="P3687" s="259"/>
      <c r="Q3687" s="259"/>
      <c r="R3687" s="259"/>
      <c r="S3687" s="259"/>
      <c r="T3687" s="260"/>
      <c r="AT3687" s="261" t="s">
        <v>148</v>
      </c>
      <c r="AU3687" s="261" t="s">
        <v>83</v>
      </c>
      <c r="AV3687" s="12" t="s">
        <v>83</v>
      </c>
      <c r="AW3687" s="12" t="s">
        <v>30</v>
      </c>
      <c r="AX3687" s="12" t="s">
        <v>73</v>
      </c>
      <c r="AY3687" s="261" t="s">
        <v>139</v>
      </c>
    </row>
    <row r="3688" spans="2:51" s="12" customFormat="1" ht="12">
      <c r="B3688" s="250"/>
      <c r="C3688" s="251"/>
      <c r="D3688" s="252" t="s">
        <v>148</v>
      </c>
      <c r="E3688" s="253" t="s">
        <v>1</v>
      </c>
      <c r="F3688" s="254" t="s">
        <v>5127</v>
      </c>
      <c r="G3688" s="251"/>
      <c r="H3688" s="255">
        <v>453.468</v>
      </c>
      <c r="I3688" s="256"/>
      <c r="J3688" s="251"/>
      <c r="K3688" s="251"/>
      <c r="L3688" s="257"/>
      <c r="M3688" s="258"/>
      <c r="N3688" s="259"/>
      <c r="O3688" s="259"/>
      <c r="P3688" s="259"/>
      <c r="Q3688" s="259"/>
      <c r="R3688" s="259"/>
      <c r="S3688" s="259"/>
      <c r="T3688" s="260"/>
      <c r="AT3688" s="261" t="s">
        <v>148</v>
      </c>
      <c r="AU3688" s="261" t="s">
        <v>83</v>
      </c>
      <c r="AV3688" s="12" t="s">
        <v>83</v>
      </c>
      <c r="AW3688" s="12" t="s">
        <v>30</v>
      </c>
      <c r="AX3688" s="12" t="s">
        <v>73</v>
      </c>
      <c r="AY3688" s="261" t="s">
        <v>139</v>
      </c>
    </row>
    <row r="3689" spans="2:51" s="13" customFormat="1" ht="12">
      <c r="B3689" s="262"/>
      <c r="C3689" s="263"/>
      <c r="D3689" s="252" t="s">
        <v>148</v>
      </c>
      <c r="E3689" s="264" t="s">
        <v>1</v>
      </c>
      <c r="F3689" s="265" t="s">
        <v>150</v>
      </c>
      <c r="G3689" s="263"/>
      <c r="H3689" s="266">
        <v>46690.78200000001</v>
      </c>
      <c r="I3689" s="267"/>
      <c r="J3689" s="263"/>
      <c r="K3689" s="263"/>
      <c r="L3689" s="268"/>
      <c r="M3689" s="269"/>
      <c r="N3689" s="270"/>
      <c r="O3689" s="270"/>
      <c r="P3689" s="270"/>
      <c r="Q3689" s="270"/>
      <c r="R3689" s="270"/>
      <c r="S3689" s="270"/>
      <c r="T3689" s="271"/>
      <c r="AT3689" s="272" t="s">
        <v>148</v>
      </c>
      <c r="AU3689" s="272" t="s">
        <v>83</v>
      </c>
      <c r="AV3689" s="13" t="s">
        <v>146</v>
      </c>
      <c r="AW3689" s="13" t="s">
        <v>30</v>
      </c>
      <c r="AX3689" s="13" t="s">
        <v>81</v>
      </c>
      <c r="AY3689" s="272" t="s">
        <v>139</v>
      </c>
    </row>
    <row r="3690" spans="2:65" s="1" customFormat="1" ht="24" customHeight="1">
      <c r="B3690" s="38"/>
      <c r="C3690" s="237" t="s">
        <v>5128</v>
      </c>
      <c r="D3690" s="237" t="s">
        <v>141</v>
      </c>
      <c r="E3690" s="238" t="s">
        <v>5129</v>
      </c>
      <c r="F3690" s="239" t="s">
        <v>5130</v>
      </c>
      <c r="G3690" s="240" t="s">
        <v>5095</v>
      </c>
      <c r="H3690" s="241">
        <v>3.78</v>
      </c>
      <c r="I3690" s="242"/>
      <c r="J3690" s="243">
        <f>ROUND(I3690*H3690,2)</f>
        <v>0</v>
      </c>
      <c r="K3690" s="239" t="s">
        <v>1</v>
      </c>
      <c r="L3690" s="43"/>
      <c r="M3690" s="244" t="s">
        <v>1</v>
      </c>
      <c r="N3690" s="245" t="s">
        <v>38</v>
      </c>
      <c r="O3690" s="86"/>
      <c r="P3690" s="246">
        <f>O3690*H3690</f>
        <v>0</v>
      </c>
      <c r="Q3690" s="246">
        <v>0</v>
      </c>
      <c r="R3690" s="246">
        <f>Q3690*H3690</f>
        <v>0</v>
      </c>
      <c r="S3690" s="246">
        <v>0</v>
      </c>
      <c r="T3690" s="247">
        <f>S3690*H3690</f>
        <v>0</v>
      </c>
      <c r="AR3690" s="248" t="s">
        <v>230</v>
      </c>
      <c r="AT3690" s="248" t="s">
        <v>141</v>
      </c>
      <c r="AU3690" s="248" t="s">
        <v>83</v>
      </c>
      <c r="AY3690" s="17" t="s">
        <v>139</v>
      </c>
      <c r="BE3690" s="249">
        <f>IF(N3690="základní",J3690,0)</f>
        <v>0</v>
      </c>
      <c r="BF3690" s="249">
        <f>IF(N3690="snížená",J3690,0)</f>
        <v>0</v>
      </c>
      <c r="BG3690" s="249">
        <f>IF(N3690="zákl. přenesená",J3690,0)</f>
        <v>0</v>
      </c>
      <c r="BH3690" s="249">
        <f>IF(N3690="sníž. přenesená",J3690,0)</f>
        <v>0</v>
      </c>
      <c r="BI3690" s="249">
        <f>IF(N3690="nulová",J3690,0)</f>
        <v>0</v>
      </c>
      <c r="BJ3690" s="17" t="s">
        <v>81</v>
      </c>
      <c r="BK3690" s="249">
        <f>ROUND(I3690*H3690,2)</f>
        <v>0</v>
      </c>
      <c r="BL3690" s="17" t="s">
        <v>230</v>
      </c>
      <c r="BM3690" s="248" t="s">
        <v>5131</v>
      </c>
    </row>
    <row r="3691" spans="2:51" s="12" customFormat="1" ht="12">
      <c r="B3691" s="250"/>
      <c r="C3691" s="251"/>
      <c r="D3691" s="252" t="s">
        <v>148</v>
      </c>
      <c r="E3691" s="253" t="s">
        <v>1</v>
      </c>
      <c r="F3691" s="254" t="s">
        <v>5132</v>
      </c>
      <c r="G3691" s="251"/>
      <c r="H3691" s="255">
        <v>2.5</v>
      </c>
      <c r="I3691" s="256"/>
      <c r="J3691" s="251"/>
      <c r="K3691" s="251"/>
      <c r="L3691" s="257"/>
      <c r="M3691" s="258"/>
      <c r="N3691" s="259"/>
      <c r="O3691" s="259"/>
      <c r="P3691" s="259"/>
      <c r="Q3691" s="259"/>
      <c r="R3691" s="259"/>
      <c r="S3691" s="259"/>
      <c r="T3691" s="260"/>
      <c r="AT3691" s="261" t="s">
        <v>148</v>
      </c>
      <c r="AU3691" s="261" t="s">
        <v>83</v>
      </c>
      <c r="AV3691" s="12" t="s">
        <v>83</v>
      </c>
      <c r="AW3691" s="12" t="s">
        <v>30</v>
      </c>
      <c r="AX3691" s="12" t="s">
        <v>73</v>
      </c>
      <c r="AY3691" s="261" t="s">
        <v>139</v>
      </c>
    </row>
    <row r="3692" spans="2:51" s="12" customFormat="1" ht="12">
      <c r="B3692" s="250"/>
      <c r="C3692" s="251"/>
      <c r="D3692" s="252" t="s">
        <v>148</v>
      </c>
      <c r="E3692" s="253" t="s">
        <v>1</v>
      </c>
      <c r="F3692" s="254" t="s">
        <v>5133</v>
      </c>
      <c r="G3692" s="251"/>
      <c r="H3692" s="255">
        <v>1.28</v>
      </c>
      <c r="I3692" s="256"/>
      <c r="J3692" s="251"/>
      <c r="K3692" s="251"/>
      <c r="L3692" s="257"/>
      <c r="M3692" s="258"/>
      <c r="N3692" s="259"/>
      <c r="O3692" s="259"/>
      <c r="P3692" s="259"/>
      <c r="Q3692" s="259"/>
      <c r="R3692" s="259"/>
      <c r="S3692" s="259"/>
      <c r="T3692" s="260"/>
      <c r="AT3692" s="261" t="s">
        <v>148</v>
      </c>
      <c r="AU3692" s="261" t="s">
        <v>83</v>
      </c>
      <c r="AV3692" s="12" t="s">
        <v>83</v>
      </c>
      <c r="AW3692" s="12" t="s">
        <v>30</v>
      </c>
      <c r="AX3692" s="12" t="s">
        <v>73</v>
      </c>
      <c r="AY3692" s="261" t="s">
        <v>139</v>
      </c>
    </row>
    <row r="3693" spans="2:51" s="13" customFormat="1" ht="12">
      <c r="B3693" s="262"/>
      <c r="C3693" s="263"/>
      <c r="D3693" s="252" t="s">
        <v>148</v>
      </c>
      <c r="E3693" s="264" t="s">
        <v>1</v>
      </c>
      <c r="F3693" s="265" t="s">
        <v>150</v>
      </c>
      <c r="G3693" s="263"/>
      <c r="H3693" s="266">
        <v>3.7800000000000002</v>
      </c>
      <c r="I3693" s="267"/>
      <c r="J3693" s="263"/>
      <c r="K3693" s="263"/>
      <c r="L3693" s="268"/>
      <c r="M3693" s="269"/>
      <c r="N3693" s="270"/>
      <c r="O3693" s="270"/>
      <c r="P3693" s="270"/>
      <c r="Q3693" s="270"/>
      <c r="R3693" s="270"/>
      <c r="S3693" s="270"/>
      <c r="T3693" s="271"/>
      <c r="AT3693" s="272" t="s">
        <v>148</v>
      </c>
      <c r="AU3693" s="272" t="s">
        <v>83</v>
      </c>
      <c r="AV3693" s="13" t="s">
        <v>146</v>
      </c>
      <c r="AW3693" s="13" t="s">
        <v>30</v>
      </c>
      <c r="AX3693" s="13" t="s">
        <v>81</v>
      </c>
      <c r="AY3693" s="272" t="s">
        <v>139</v>
      </c>
    </row>
    <row r="3694" spans="2:65" s="1" customFormat="1" ht="24" customHeight="1">
      <c r="B3694" s="38"/>
      <c r="C3694" s="237" t="s">
        <v>5134</v>
      </c>
      <c r="D3694" s="237" t="s">
        <v>141</v>
      </c>
      <c r="E3694" s="238" t="s">
        <v>5135</v>
      </c>
      <c r="F3694" s="239" t="s">
        <v>5136</v>
      </c>
      <c r="G3694" s="240" t="s">
        <v>177</v>
      </c>
      <c r="H3694" s="241">
        <v>5</v>
      </c>
      <c r="I3694" s="242"/>
      <c r="J3694" s="243">
        <f>ROUND(I3694*H3694,2)</f>
        <v>0</v>
      </c>
      <c r="K3694" s="239" t="s">
        <v>1</v>
      </c>
      <c r="L3694" s="43"/>
      <c r="M3694" s="244" t="s">
        <v>1</v>
      </c>
      <c r="N3694" s="245" t="s">
        <v>38</v>
      </c>
      <c r="O3694" s="86"/>
      <c r="P3694" s="246">
        <f>O3694*H3694</f>
        <v>0</v>
      </c>
      <c r="Q3694" s="246">
        <v>0</v>
      </c>
      <c r="R3694" s="246">
        <f>Q3694*H3694</f>
        <v>0</v>
      </c>
      <c r="S3694" s="246">
        <v>0</v>
      </c>
      <c r="T3694" s="247">
        <f>S3694*H3694</f>
        <v>0</v>
      </c>
      <c r="AR3694" s="248" t="s">
        <v>230</v>
      </c>
      <c r="AT3694" s="248" t="s">
        <v>141</v>
      </c>
      <c r="AU3694" s="248" t="s">
        <v>83</v>
      </c>
      <c r="AY3694" s="17" t="s">
        <v>139</v>
      </c>
      <c r="BE3694" s="249">
        <f>IF(N3694="základní",J3694,0)</f>
        <v>0</v>
      </c>
      <c r="BF3694" s="249">
        <f>IF(N3694="snížená",J3694,0)</f>
        <v>0</v>
      </c>
      <c r="BG3694" s="249">
        <f>IF(N3694="zákl. přenesená",J3694,0)</f>
        <v>0</v>
      </c>
      <c r="BH3694" s="249">
        <f>IF(N3694="sníž. přenesená",J3694,0)</f>
        <v>0</v>
      </c>
      <c r="BI3694" s="249">
        <f>IF(N3694="nulová",J3694,0)</f>
        <v>0</v>
      </c>
      <c r="BJ3694" s="17" t="s">
        <v>81</v>
      </c>
      <c r="BK3694" s="249">
        <f>ROUND(I3694*H3694,2)</f>
        <v>0</v>
      </c>
      <c r="BL3694" s="17" t="s">
        <v>230</v>
      </c>
      <c r="BM3694" s="248" t="s">
        <v>5137</v>
      </c>
    </row>
    <row r="3695" spans="2:51" s="12" customFormat="1" ht="12">
      <c r="B3695" s="250"/>
      <c r="C3695" s="251"/>
      <c r="D3695" s="252" t="s">
        <v>148</v>
      </c>
      <c r="E3695" s="253" t="s">
        <v>1</v>
      </c>
      <c r="F3695" s="254" t="s">
        <v>5138</v>
      </c>
      <c r="G3695" s="251"/>
      <c r="H3695" s="255">
        <v>5</v>
      </c>
      <c r="I3695" s="256"/>
      <c r="J3695" s="251"/>
      <c r="K3695" s="251"/>
      <c r="L3695" s="257"/>
      <c r="M3695" s="258"/>
      <c r="N3695" s="259"/>
      <c r="O3695" s="259"/>
      <c r="P3695" s="259"/>
      <c r="Q3695" s="259"/>
      <c r="R3695" s="259"/>
      <c r="S3695" s="259"/>
      <c r="T3695" s="260"/>
      <c r="AT3695" s="261" t="s">
        <v>148</v>
      </c>
      <c r="AU3695" s="261" t="s">
        <v>83</v>
      </c>
      <c r="AV3695" s="12" t="s">
        <v>83</v>
      </c>
      <c r="AW3695" s="12" t="s">
        <v>30</v>
      </c>
      <c r="AX3695" s="12" t="s">
        <v>81</v>
      </c>
      <c r="AY3695" s="261" t="s">
        <v>139</v>
      </c>
    </row>
    <row r="3696" spans="2:65" s="1" customFormat="1" ht="36" customHeight="1">
      <c r="B3696" s="38"/>
      <c r="C3696" s="237" t="s">
        <v>5139</v>
      </c>
      <c r="D3696" s="237" t="s">
        <v>141</v>
      </c>
      <c r="E3696" s="238" t="s">
        <v>5140</v>
      </c>
      <c r="F3696" s="239" t="s">
        <v>5141</v>
      </c>
      <c r="G3696" s="240" t="s">
        <v>177</v>
      </c>
      <c r="H3696" s="241">
        <v>2</v>
      </c>
      <c r="I3696" s="242"/>
      <c r="J3696" s="243">
        <f>ROUND(I3696*H3696,2)</f>
        <v>0</v>
      </c>
      <c r="K3696" s="239" t="s">
        <v>1</v>
      </c>
      <c r="L3696" s="43"/>
      <c r="M3696" s="244" t="s">
        <v>1</v>
      </c>
      <c r="N3696" s="245" t="s">
        <v>38</v>
      </c>
      <c r="O3696" s="86"/>
      <c r="P3696" s="246">
        <f>O3696*H3696</f>
        <v>0</v>
      </c>
      <c r="Q3696" s="246">
        <v>0</v>
      </c>
      <c r="R3696" s="246">
        <f>Q3696*H3696</f>
        <v>0</v>
      </c>
      <c r="S3696" s="246">
        <v>0</v>
      </c>
      <c r="T3696" s="247">
        <f>S3696*H3696</f>
        <v>0</v>
      </c>
      <c r="AR3696" s="248" t="s">
        <v>230</v>
      </c>
      <c r="AT3696" s="248" t="s">
        <v>141</v>
      </c>
      <c r="AU3696" s="248" t="s">
        <v>83</v>
      </c>
      <c r="AY3696" s="17" t="s">
        <v>139</v>
      </c>
      <c r="BE3696" s="249">
        <f>IF(N3696="základní",J3696,0)</f>
        <v>0</v>
      </c>
      <c r="BF3696" s="249">
        <f>IF(N3696="snížená",J3696,0)</f>
        <v>0</v>
      </c>
      <c r="BG3696" s="249">
        <f>IF(N3696="zákl. přenesená",J3696,0)</f>
        <v>0</v>
      </c>
      <c r="BH3696" s="249">
        <f>IF(N3696="sníž. přenesená",J3696,0)</f>
        <v>0</v>
      </c>
      <c r="BI3696" s="249">
        <f>IF(N3696="nulová",J3696,0)</f>
        <v>0</v>
      </c>
      <c r="BJ3696" s="17" t="s">
        <v>81</v>
      </c>
      <c r="BK3696" s="249">
        <f>ROUND(I3696*H3696,2)</f>
        <v>0</v>
      </c>
      <c r="BL3696" s="17" t="s">
        <v>230</v>
      </c>
      <c r="BM3696" s="248" t="s">
        <v>5142</v>
      </c>
    </row>
    <row r="3697" spans="2:51" s="12" customFormat="1" ht="12">
      <c r="B3697" s="250"/>
      <c r="C3697" s="251"/>
      <c r="D3697" s="252" t="s">
        <v>148</v>
      </c>
      <c r="E3697" s="253" t="s">
        <v>1</v>
      </c>
      <c r="F3697" s="254" t="s">
        <v>5143</v>
      </c>
      <c r="G3697" s="251"/>
      <c r="H3697" s="255">
        <v>2</v>
      </c>
      <c r="I3697" s="256"/>
      <c r="J3697" s="251"/>
      <c r="K3697" s="251"/>
      <c r="L3697" s="257"/>
      <c r="M3697" s="258"/>
      <c r="N3697" s="259"/>
      <c r="O3697" s="259"/>
      <c r="P3697" s="259"/>
      <c r="Q3697" s="259"/>
      <c r="R3697" s="259"/>
      <c r="S3697" s="259"/>
      <c r="T3697" s="260"/>
      <c r="AT3697" s="261" t="s">
        <v>148</v>
      </c>
      <c r="AU3697" s="261" t="s">
        <v>83</v>
      </c>
      <c r="AV3697" s="12" t="s">
        <v>83</v>
      </c>
      <c r="AW3697" s="12" t="s">
        <v>30</v>
      </c>
      <c r="AX3697" s="12" t="s">
        <v>81</v>
      </c>
      <c r="AY3697" s="261" t="s">
        <v>139</v>
      </c>
    </row>
    <row r="3698" spans="2:65" s="1" customFormat="1" ht="24" customHeight="1">
      <c r="B3698" s="38"/>
      <c r="C3698" s="237" t="s">
        <v>5144</v>
      </c>
      <c r="D3698" s="237" t="s">
        <v>141</v>
      </c>
      <c r="E3698" s="238" t="s">
        <v>5145</v>
      </c>
      <c r="F3698" s="239" t="s">
        <v>5146</v>
      </c>
      <c r="G3698" s="240" t="s">
        <v>177</v>
      </c>
      <c r="H3698" s="241">
        <v>1</v>
      </c>
      <c r="I3698" s="242"/>
      <c r="J3698" s="243">
        <f>ROUND(I3698*H3698,2)</f>
        <v>0</v>
      </c>
      <c r="K3698" s="239" t="s">
        <v>1</v>
      </c>
      <c r="L3698" s="43"/>
      <c r="M3698" s="244" t="s">
        <v>1</v>
      </c>
      <c r="N3698" s="245" t="s">
        <v>38</v>
      </c>
      <c r="O3698" s="86"/>
      <c r="P3698" s="246">
        <f>O3698*H3698</f>
        <v>0</v>
      </c>
      <c r="Q3698" s="246">
        <v>0</v>
      </c>
      <c r="R3698" s="246">
        <f>Q3698*H3698</f>
        <v>0</v>
      </c>
      <c r="S3698" s="246">
        <v>0</v>
      </c>
      <c r="T3698" s="247">
        <f>S3698*H3698</f>
        <v>0</v>
      </c>
      <c r="AR3698" s="248" t="s">
        <v>230</v>
      </c>
      <c r="AT3698" s="248" t="s">
        <v>141</v>
      </c>
      <c r="AU3698" s="248" t="s">
        <v>83</v>
      </c>
      <c r="AY3698" s="17" t="s">
        <v>139</v>
      </c>
      <c r="BE3698" s="249">
        <f>IF(N3698="základní",J3698,0)</f>
        <v>0</v>
      </c>
      <c r="BF3698" s="249">
        <f>IF(N3698="snížená",J3698,0)</f>
        <v>0</v>
      </c>
      <c r="BG3698" s="249">
        <f>IF(N3698="zákl. přenesená",J3698,0)</f>
        <v>0</v>
      </c>
      <c r="BH3698" s="249">
        <f>IF(N3698="sníž. přenesená",J3698,0)</f>
        <v>0</v>
      </c>
      <c r="BI3698" s="249">
        <f>IF(N3698="nulová",J3698,0)</f>
        <v>0</v>
      </c>
      <c r="BJ3698" s="17" t="s">
        <v>81</v>
      </c>
      <c r="BK3698" s="249">
        <f>ROUND(I3698*H3698,2)</f>
        <v>0</v>
      </c>
      <c r="BL3698" s="17" t="s">
        <v>230</v>
      </c>
      <c r="BM3698" s="248" t="s">
        <v>5147</v>
      </c>
    </row>
    <row r="3699" spans="2:51" s="12" customFormat="1" ht="12">
      <c r="B3699" s="250"/>
      <c r="C3699" s="251"/>
      <c r="D3699" s="252" t="s">
        <v>148</v>
      </c>
      <c r="E3699" s="253" t="s">
        <v>1</v>
      </c>
      <c r="F3699" s="254" t="s">
        <v>5148</v>
      </c>
      <c r="G3699" s="251"/>
      <c r="H3699" s="255">
        <v>1</v>
      </c>
      <c r="I3699" s="256"/>
      <c r="J3699" s="251"/>
      <c r="K3699" s="251"/>
      <c r="L3699" s="257"/>
      <c r="M3699" s="258"/>
      <c r="N3699" s="259"/>
      <c r="O3699" s="259"/>
      <c r="P3699" s="259"/>
      <c r="Q3699" s="259"/>
      <c r="R3699" s="259"/>
      <c r="S3699" s="259"/>
      <c r="T3699" s="260"/>
      <c r="AT3699" s="261" t="s">
        <v>148</v>
      </c>
      <c r="AU3699" s="261" t="s">
        <v>83</v>
      </c>
      <c r="AV3699" s="12" t="s">
        <v>83</v>
      </c>
      <c r="AW3699" s="12" t="s">
        <v>30</v>
      </c>
      <c r="AX3699" s="12" t="s">
        <v>81</v>
      </c>
      <c r="AY3699" s="261" t="s">
        <v>139</v>
      </c>
    </row>
    <row r="3700" spans="2:65" s="1" customFormat="1" ht="36" customHeight="1">
      <c r="B3700" s="38"/>
      <c r="C3700" s="237" t="s">
        <v>5149</v>
      </c>
      <c r="D3700" s="237" t="s">
        <v>141</v>
      </c>
      <c r="E3700" s="238" t="s">
        <v>5150</v>
      </c>
      <c r="F3700" s="239" t="s">
        <v>5151</v>
      </c>
      <c r="G3700" s="240" t="s">
        <v>177</v>
      </c>
      <c r="H3700" s="241">
        <v>4</v>
      </c>
      <c r="I3700" s="242"/>
      <c r="J3700" s="243">
        <f>ROUND(I3700*H3700,2)</f>
        <v>0</v>
      </c>
      <c r="K3700" s="239" t="s">
        <v>1</v>
      </c>
      <c r="L3700" s="43"/>
      <c r="M3700" s="244" t="s">
        <v>1</v>
      </c>
      <c r="N3700" s="245" t="s">
        <v>38</v>
      </c>
      <c r="O3700" s="86"/>
      <c r="P3700" s="246">
        <f>O3700*H3700</f>
        <v>0</v>
      </c>
      <c r="Q3700" s="246">
        <v>0</v>
      </c>
      <c r="R3700" s="246">
        <f>Q3700*H3700</f>
        <v>0</v>
      </c>
      <c r="S3700" s="246">
        <v>0</v>
      </c>
      <c r="T3700" s="247">
        <f>S3700*H3700</f>
        <v>0</v>
      </c>
      <c r="AR3700" s="248" t="s">
        <v>230</v>
      </c>
      <c r="AT3700" s="248" t="s">
        <v>141</v>
      </c>
      <c r="AU3700" s="248" t="s">
        <v>83</v>
      </c>
      <c r="AY3700" s="17" t="s">
        <v>139</v>
      </c>
      <c r="BE3700" s="249">
        <f>IF(N3700="základní",J3700,0)</f>
        <v>0</v>
      </c>
      <c r="BF3700" s="249">
        <f>IF(N3700="snížená",J3700,0)</f>
        <v>0</v>
      </c>
      <c r="BG3700" s="249">
        <f>IF(N3700="zákl. přenesená",J3700,0)</f>
        <v>0</v>
      </c>
      <c r="BH3700" s="249">
        <f>IF(N3700="sníž. přenesená",J3700,0)</f>
        <v>0</v>
      </c>
      <c r="BI3700" s="249">
        <f>IF(N3700="nulová",J3700,0)</f>
        <v>0</v>
      </c>
      <c r="BJ3700" s="17" t="s">
        <v>81</v>
      </c>
      <c r="BK3700" s="249">
        <f>ROUND(I3700*H3700,2)</f>
        <v>0</v>
      </c>
      <c r="BL3700" s="17" t="s">
        <v>230</v>
      </c>
      <c r="BM3700" s="248" t="s">
        <v>5152</v>
      </c>
    </row>
    <row r="3701" spans="2:51" s="12" customFormat="1" ht="12">
      <c r="B3701" s="250"/>
      <c r="C3701" s="251"/>
      <c r="D3701" s="252" t="s">
        <v>148</v>
      </c>
      <c r="E3701" s="253" t="s">
        <v>1</v>
      </c>
      <c r="F3701" s="254" t="s">
        <v>5153</v>
      </c>
      <c r="G3701" s="251"/>
      <c r="H3701" s="255">
        <v>4</v>
      </c>
      <c r="I3701" s="256"/>
      <c r="J3701" s="251"/>
      <c r="K3701" s="251"/>
      <c r="L3701" s="257"/>
      <c r="M3701" s="258"/>
      <c r="N3701" s="259"/>
      <c r="O3701" s="259"/>
      <c r="P3701" s="259"/>
      <c r="Q3701" s="259"/>
      <c r="R3701" s="259"/>
      <c r="S3701" s="259"/>
      <c r="T3701" s="260"/>
      <c r="AT3701" s="261" t="s">
        <v>148</v>
      </c>
      <c r="AU3701" s="261" t="s">
        <v>83</v>
      </c>
      <c r="AV3701" s="12" t="s">
        <v>83</v>
      </c>
      <c r="AW3701" s="12" t="s">
        <v>30</v>
      </c>
      <c r="AX3701" s="12" t="s">
        <v>81</v>
      </c>
      <c r="AY3701" s="261" t="s">
        <v>139</v>
      </c>
    </row>
    <row r="3702" spans="2:65" s="1" customFormat="1" ht="24" customHeight="1">
      <c r="B3702" s="38"/>
      <c r="C3702" s="237" t="s">
        <v>5154</v>
      </c>
      <c r="D3702" s="237" t="s">
        <v>141</v>
      </c>
      <c r="E3702" s="238" t="s">
        <v>5155</v>
      </c>
      <c r="F3702" s="239" t="s">
        <v>5156</v>
      </c>
      <c r="G3702" s="240" t="s">
        <v>177</v>
      </c>
      <c r="H3702" s="241">
        <v>1</v>
      </c>
      <c r="I3702" s="242"/>
      <c r="J3702" s="243">
        <f>ROUND(I3702*H3702,2)</f>
        <v>0</v>
      </c>
      <c r="K3702" s="239" t="s">
        <v>1</v>
      </c>
      <c r="L3702" s="43"/>
      <c r="M3702" s="244" t="s">
        <v>1</v>
      </c>
      <c r="N3702" s="245" t="s">
        <v>38</v>
      </c>
      <c r="O3702" s="86"/>
      <c r="P3702" s="246">
        <f>O3702*H3702</f>
        <v>0</v>
      </c>
      <c r="Q3702" s="246">
        <v>0</v>
      </c>
      <c r="R3702" s="246">
        <f>Q3702*H3702</f>
        <v>0</v>
      </c>
      <c r="S3702" s="246">
        <v>0</v>
      </c>
      <c r="T3702" s="247">
        <f>S3702*H3702</f>
        <v>0</v>
      </c>
      <c r="AR3702" s="248" t="s">
        <v>230</v>
      </c>
      <c r="AT3702" s="248" t="s">
        <v>141</v>
      </c>
      <c r="AU3702" s="248" t="s">
        <v>83</v>
      </c>
      <c r="AY3702" s="17" t="s">
        <v>139</v>
      </c>
      <c r="BE3702" s="249">
        <f>IF(N3702="základní",J3702,0)</f>
        <v>0</v>
      </c>
      <c r="BF3702" s="249">
        <f>IF(N3702="snížená",J3702,0)</f>
        <v>0</v>
      </c>
      <c r="BG3702" s="249">
        <f>IF(N3702="zákl. přenesená",J3702,0)</f>
        <v>0</v>
      </c>
      <c r="BH3702" s="249">
        <f>IF(N3702="sníž. přenesená",J3702,0)</f>
        <v>0</v>
      </c>
      <c r="BI3702" s="249">
        <f>IF(N3702="nulová",J3702,0)</f>
        <v>0</v>
      </c>
      <c r="BJ3702" s="17" t="s">
        <v>81</v>
      </c>
      <c r="BK3702" s="249">
        <f>ROUND(I3702*H3702,2)</f>
        <v>0</v>
      </c>
      <c r="BL3702" s="17" t="s">
        <v>230</v>
      </c>
      <c r="BM3702" s="248" t="s">
        <v>5157</v>
      </c>
    </row>
    <row r="3703" spans="2:51" s="12" customFormat="1" ht="12">
      <c r="B3703" s="250"/>
      <c r="C3703" s="251"/>
      <c r="D3703" s="252" t="s">
        <v>148</v>
      </c>
      <c r="E3703" s="253" t="s">
        <v>1</v>
      </c>
      <c r="F3703" s="254" t="s">
        <v>5158</v>
      </c>
      <c r="G3703" s="251"/>
      <c r="H3703" s="255">
        <v>1</v>
      </c>
      <c r="I3703" s="256"/>
      <c r="J3703" s="251"/>
      <c r="K3703" s="251"/>
      <c r="L3703" s="257"/>
      <c r="M3703" s="258"/>
      <c r="N3703" s="259"/>
      <c r="O3703" s="259"/>
      <c r="P3703" s="259"/>
      <c r="Q3703" s="259"/>
      <c r="R3703" s="259"/>
      <c r="S3703" s="259"/>
      <c r="T3703" s="260"/>
      <c r="AT3703" s="261" t="s">
        <v>148</v>
      </c>
      <c r="AU3703" s="261" t="s">
        <v>83</v>
      </c>
      <c r="AV3703" s="12" t="s">
        <v>83</v>
      </c>
      <c r="AW3703" s="12" t="s">
        <v>30</v>
      </c>
      <c r="AX3703" s="12" t="s">
        <v>81</v>
      </c>
      <c r="AY3703" s="261" t="s">
        <v>139</v>
      </c>
    </row>
    <row r="3704" spans="2:65" s="1" customFormat="1" ht="36" customHeight="1">
      <c r="B3704" s="38"/>
      <c r="C3704" s="237" t="s">
        <v>5159</v>
      </c>
      <c r="D3704" s="237" t="s">
        <v>141</v>
      </c>
      <c r="E3704" s="238" t="s">
        <v>5160</v>
      </c>
      <c r="F3704" s="239" t="s">
        <v>5161</v>
      </c>
      <c r="G3704" s="240" t="s">
        <v>171</v>
      </c>
      <c r="H3704" s="241">
        <v>26.6</v>
      </c>
      <c r="I3704" s="242"/>
      <c r="J3704" s="243">
        <f>ROUND(I3704*H3704,2)</f>
        <v>0</v>
      </c>
      <c r="K3704" s="239" t="s">
        <v>1</v>
      </c>
      <c r="L3704" s="43"/>
      <c r="M3704" s="244" t="s">
        <v>1</v>
      </c>
      <c r="N3704" s="245" t="s">
        <v>38</v>
      </c>
      <c r="O3704" s="86"/>
      <c r="P3704" s="246">
        <f>O3704*H3704</f>
        <v>0</v>
      </c>
      <c r="Q3704" s="246">
        <v>0</v>
      </c>
      <c r="R3704" s="246">
        <f>Q3704*H3704</f>
        <v>0</v>
      </c>
      <c r="S3704" s="246">
        <v>0</v>
      </c>
      <c r="T3704" s="247">
        <f>S3704*H3704</f>
        <v>0</v>
      </c>
      <c r="AR3704" s="248" t="s">
        <v>230</v>
      </c>
      <c r="AT3704" s="248" t="s">
        <v>141</v>
      </c>
      <c r="AU3704" s="248" t="s">
        <v>83</v>
      </c>
      <c r="AY3704" s="17" t="s">
        <v>139</v>
      </c>
      <c r="BE3704" s="249">
        <f>IF(N3704="základní",J3704,0)</f>
        <v>0</v>
      </c>
      <c r="BF3704" s="249">
        <f>IF(N3704="snížená",J3704,0)</f>
        <v>0</v>
      </c>
      <c r="BG3704" s="249">
        <f>IF(N3704="zákl. přenesená",J3704,0)</f>
        <v>0</v>
      </c>
      <c r="BH3704" s="249">
        <f>IF(N3704="sníž. přenesená",J3704,0)</f>
        <v>0</v>
      </c>
      <c r="BI3704" s="249">
        <f>IF(N3704="nulová",J3704,0)</f>
        <v>0</v>
      </c>
      <c r="BJ3704" s="17" t="s">
        <v>81</v>
      </c>
      <c r="BK3704" s="249">
        <f>ROUND(I3704*H3704,2)</f>
        <v>0</v>
      </c>
      <c r="BL3704" s="17" t="s">
        <v>230</v>
      </c>
      <c r="BM3704" s="248" t="s">
        <v>5162</v>
      </c>
    </row>
    <row r="3705" spans="2:51" s="12" customFormat="1" ht="12">
      <c r="B3705" s="250"/>
      <c r="C3705" s="251"/>
      <c r="D3705" s="252" t="s">
        <v>148</v>
      </c>
      <c r="E3705" s="253" t="s">
        <v>1</v>
      </c>
      <c r="F3705" s="254" t="s">
        <v>5163</v>
      </c>
      <c r="G3705" s="251"/>
      <c r="H3705" s="255">
        <v>26.6</v>
      </c>
      <c r="I3705" s="256"/>
      <c r="J3705" s="251"/>
      <c r="K3705" s="251"/>
      <c r="L3705" s="257"/>
      <c r="M3705" s="258"/>
      <c r="N3705" s="259"/>
      <c r="O3705" s="259"/>
      <c r="P3705" s="259"/>
      <c r="Q3705" s="259"/>
      <c r="R3705" s="259"/>
      <c r="S3705" s="259"/>
      <c r="T3705" s="260"/>
      <c r="AT3705" s="261" t="s">
        <v>148</v>
      </c>
      <c r="AU3705" s="261" t="s">
        <v>83</v>
      </c>
      <c r="AV3705" s="12" t="s">
        <v>83</v>
      </c>
      <c r="AW3705" s="12" t="s">
        <v>30</v>
      </c>
      <c r="AX3705" s="12" t="s">
        <v>81</v>
      </c>
      <c r="AY3705" s="261" t="s">
        <v>139</v>
      </c>
    </row>
    <row r="3706" spans="2:65" s="1" customFormat="1" ht="36" customHeight="1">
      <c r="B3706" s="38"/>
      <c r="C3706" s="237" t="s">
        <v>5164</v>
      </c>
      <c r="D3706" s="237" t="s">
        <v>141</v>
      </c>
      <c r="E3706" s="238" t="s">
        <v>5165</v>
      </c>
      <c r="F3706" s="239" t="s">
        <v>5166</v>
      </c>
      <c r="G3706" s="240" t="s">
        <v>171</v>
      </c>
      <c r="H3706" s="241">
        <v>5.125</v>
      </c>
      <c r="I3706" s="242"/>
      <c r="J3706" s="243">
        <f>ROUND(I3706*H3706,2)</f>
        <v>0</v>
      </c>
      <c r="K3706" s="239" t="s">
        <v>1</v>
      </c>
      <c r="L3706" s="43"/>
      <c r="M3706" s="244" t="s">
        <v>1</v>
      </c>
      <c r="N3706" s="245" t="s">
        <v>38</v>
      </c>
      <c r="O3706" s="86"/>
      <c r="P3706" s="246">
        <f>O3706*H3706</f>
        <v>0</v>
      </c>
      <c r="Q3706" s="246">
        <v>0</v>
      </c>
      <c r="R3706" s="246">
        <f>Q3706*H3706</f>
        <v>0</v>
      </c>
      <c r="S3706" s="246">
        <v>0</v>
      </c>
      <c r="T3706" s="247">
        <f>S3706*H3706</f>
        <v>0</v>
      </c>
      <c r="AR3706" s="248" t="s">
        <v>230</v>
      </c>
      <c r="AT3706" s="248" t="s">
        <v>141</v>
      </c>
      <c r="AU3706" s="248" t="s">
        <v>83</v>
      </c>
      <c r="AY3706" s="17" t="s">
        <v>139</v>
      </c>
      <c r="BE3706" s="249">
        <f>IF(N3706="základní",J3706,0)</f>
        <v>0</v>
      </c>
      <c r="BF3706" s="249">
        <f>IF(N3706="snížená",J3706,0)</f>
        <v>0</v>
      </c>
      <c r="BG3706" s="249">
        <f>IF(N3706="zákl. přenesená",J3706,0)</f>
        <v>0</v>
      </c>
      <c r="BH3706" s="249">
        <f>IF(N3706="sníž. přenesená",J3706,0)</f>
        <v>0</v>
      </c>
      <c r="BI3706" s="249">
        <f>IF(N3706="nulová",J3706,0)</f>
        <v>0</v>
      </c>
      <c r="BJ3706" s="17" t="s">
        <v>81</v>
      </c>
      <c r="BK3706" s="249">
        <f>ROUND(I3706*H3706,2)</f>
        <v>0</v>
      </c>
      <c r="BL3706" s="17" t="s">
        <v>230</v>
      </c>
      <c r="BM3706" s="248" t="s">
        <v>5167</v>
      </c>
    </row>
    <row r="3707" spans="2:51" s="12" customFormat="1" ht="12">
      <c r="B3707" s="250"/>
      <c r="C3707" s="251"/>
      <c r="D3707" s="252" t="s">
        <v>148</v>
      </c>
      <c r="E3707" s="253" t="s">
        <v>1</v>
      </c>
      <c r="F3707" s="254" t="s">
        <v>5168</v>
      </c>
      <c r="G3707" s="251"/>
      <c r="H3707" s="255">
        <v>5.125</v>
      </c>
      <c r="I3707" s="256"/>
      <c r="J3707" s="251"/>
      <c r="K3707" s="251"/>
      <c r="L3707" s="257"/>
      <c r="M3707" s="258"/>
      <c r="N3707" s="259"/>
      <c r="O3707" s="259"/>
      <c r="P3707" s="259"/>
      <c r="Q3707" s="259"/>
      <c r="R3707" s="259"/>
      <c r="S3707" s="259"/>
      <c r="T3707" s="260"/>
      <c r="AT3707" s="261" t="s">
        <v>148</v>
      </c>
      <c r="AU3707" s="261" t="s">
        <v>83</v>
      </c>
      <c r="AV3707" s="12" t="s">
        <v>83</v>
      </c>
      <c r="AW3707" s="12" t="s">
        <v>30</v>
      </c>
      <c r="AX3707" s="12" t="s">
        <v>81</v>
      </c>
      <c r="AY3707" s="261" t="s">
        <v>139</v>
      </c>
    </row>
    <row r="3708" spans="2:65" s="1" customFormat="1" ht="24" customHeight="1">
      <c r="B3708" s="38"/>
      <c r="C3708" s="237" t="s">
        <v>5169</v>
      </c>
      <c r="D3708" s="237" t="s">
        <v>141</v>
      </c>
      <c r="E3708" s="238" t="s">
        <v>5170</v>
      </c>
      <c r="F3708" s="239" t="s">
        <v>5171</v>
      </c>
      <c r="G3708" s="240" t="s">
        <v>177</v>
      </c>
      <c r="H3708" s="241">
        <v>2</v>
      </c>
      <c r="I3708" s="242"/>
      <c r="J3708" s="243">
        <f>ROUND(I3708*H3708,2)</f>
        <v>0</v>
      </c>
      <c r="K3708" s="239" t="s">
        <v>1</v>
      </c>
      <c r="L3708" s="43"/>
      <c r="M3708" s="244" t="s">
        <v>1</v>
      </c>
      <c r="N3708" s="245" t="s">
        <v>38</v>
      </c>
      <c r="O3708" s="86"/>
      <c r="P3708" s="246">
        <f>O3708*H3708</f>
        <v>0</v>
      </c>
      <c r="Q3708" s="246">
        <v>0</v>
      </c>
      <c r="R3708" s="246">
        <f>Q3708*H3708</f>
        <v>0</v>
      </c>
      <c r="S3708" s="246">
        <v>0</v>
      </c>
      <c r="T3708" s="247">
        <f>S3708*H3708</f>
        <v>0</v>
      </c>
      <c r="AR3708" s="248" t="s">
        <v>230</v>
      </c>
      <c r="AT3708" s="248" t="s">
        <v>141</v>
      </c>
      <c r="AU3708" s="248" t="s">
        <v>83</v>
      </c>
      <c r="AY3708" s="17" t="s">
        <v>139</v>
      </c>
      <c r="BE3708" s="249">
        <f>IF(N3708="základní",J3708,0)</f>
        <v>0</v>
      </c>
      <c r="BF3708" s="249">
        <f>IF(N3708="snížená",J3708,0)</f>
        <v>0</v>
      </c>
      <c r="BG3708" s="249">
        <f>IF(N3708="zákl. přenesená",J3708,0)</f>
        <v>0</v>
      </c>
      <c r="BH3708" s="249">
        <f>IF(N3708="sníž. přenesená",J3708,0)</f>
        <v>0</v>
      </c>
      <c r="BI3708" s="249">
        <f>IF(N3708="nulová",J3708,0)</f>
        <v>0</v>
      </c>
      <c r="BJ3708" s="17" t="s">
        <v>81</v>
      </c>
      <c r="BK3708" s="249">
        <f>ROUND(I3708*H3708,2)</f>
        <v>0</v>
      </c>
      <c r="BL3708" s="17" t="s">
        <v>230</v>
      </c>
      <c r="BM3708" s="248" t="s">
        <v>5172</v>
      </c>
    </row>
    <row r="3709" spans="2:51" s="12" customFormat="1" ht="12">
      <c r="B3709" s="250"/>
      <c r="C3709" s="251"/>
      <c r="D3709" s="252" t="s">
        <v>148</v>
      </c>
      <c r="E3709" s="253" t="s">
        <v>1</v>
      </c>
      <c r="F3709" s="254" t="s">
        <v>5173</v>
      </c>
      <c r="G3709" s="251"/>
      <c r="H3709" s="255">
        <v>2</v>
      </c>
      <c r="I3709" s="256"/>
      <c r="J3709" s="251"/>
      <c r="K3709" s="251"/>
      <c r="L3709" s="257"/>
      <c r="M3709" s="258"/>
      <c r="N3709" s="259"/>
      <c r="O3709" s="259"/>
      <c r="P3709" s="259"/>
      <c r="Q3709" s="259"/>
      <c r="R3709" s="259"/>
      <c r="S3709" s="259"/>
      <c r="T3709" s="260"/>
      <c r="AT3709" s="261" t="s">
        <v>148</v>
      </c>
      <c r="AU3709" s="261" t="s">
        <v>83</v>
      </c>
      <c r="AV3709" s="12" t="s">
        <v>83</v>
      </c>
      <c r="AW3709" s="12" t="s">
        <v>30</v>
      </c>
      <c r="AX3709" s="12" t="s">
        <v>81</v>
      </c>
      <c r="AY3709" s="261" t="s">
        <v>139</v>
      </c>
    </row>
    <row r="3710" spans="2:65" s="1" customFormat="1" ht="24" customHeight="1">
      <c r="B3710" s="38"/>
      <c r="C3710" s="237" t="s">
        <v>5174</v>
      </c>
      <c r="D3710" s="237" t="s">
        <v>141</v>
      </c>
      <c r="E3710" s="238" t="s">
        <v>5175</v>
      </c>
      <c r="F3710" s="239" t="s">
        <v>5176</v>
      </c>
      <c r="G3710" s="240" t="s">
        <v>177</v>
      </c>
      <c r="H3710" s="241">
        <v>1</v>
      </c>
      <c r="I3710" s="242"/>
      <c r="J3710" s="243">
        <f>ROUND(I3710*H3710,2)</f>
        <v>0</v>
      </c>
      <c r="K3710" s="239" t="s">
        <v>1</v>
      </c>
      <c r="L3710" s="43"/>
      <c r="M3710" s="244" t="s">
        <v>1</v>
      </c>
      <c r="N3710" s="245" t="s">
        <v>38</v>
      </c>
      <c r="O3710" s="86"/>
      <c r="P3710" s="246">
        <f>O3710*H3710</f>
        <v>0</v>
      </c>
      <c r="Q3710" s="246">
        <v>0</v>
      </c>
      <c r="R3710" s="246">
        <f>Q3710*H3710</f>
        <v>0</v>
      </c>
      <c r="S3710" s="246">
        <v>0</v>
      </c>
      <c r="T3710" s="247">
        <f>S3710*H3710</f>
        <v>0</v>
      </c>
      <c r="AR3710" s="248" t="s">
        <v>230</v>
      </c>
      <c r="AT3710" s="248" t="s">
        <v>141</v>
      </c>
      <c r="AU3710" s="248" t="s">
        <v>83</v>
      </c>
      <c r="AY3710" s="17" t="s">
        <v>139</v>
      </c>
      <c r="BE3710" s="249">
        <f>IF(N3710="základní",J3710,0)</f>
        <v>0</v>
      </c>
      <c r="BF3710" s="249">
        <f>IF(N3710="snížená",J3710,0)</f>
        <v>0</v>
      </c>
      <c r="BG3710" s="249">
        <f>IF(N3710="zákl. přenesená",J3710,0)</f>
        <v>0</v>
      </c>
      <c r="BH3710" s="249">
        <f>IF(N3710="sníž. přenesená",J3710,0)</f>
        <v>0</v>
      </c>
      <c r="BI3710" s="249">
        <f>IF(N3710="nulová",J3710,0)</f>
        <v>0</v>
      </c>
      <c r="BJ3710" s="17" t="s">
        <v>81</v>
      </c>
      <c r="BK3710" s="249">
        <f>ROUND(I3710*H3710,2)</f>
        <v>0</v>
      </c>
      <c r="BL3710" s="17" t="s">
        <v>230</v>
      </c>
      <c r="BM3710" s="248" t="s">
        <v>5177</v>
      </c>
    </row>
    <row r="3711" spans="2:51" s="12" customFormat="1" ht="12">
      <c r="B3711" s="250"/>
      <c r="C3711" s="251"/>
      <c r="D3711" s="252" t="s">
        <v>148</v>
      </c>
      <c r="E3711" s="253" t="s">
        <v>1</v>
      </c>
      <c r="F3711" s="254" t="s">
        <v>5178</v>
      </c>
      <c r="G3711" s="251"/>
      <c r="H3711" s="255">
        <v>1</v>
      </c>
      <c r="I3711" s="256"/>
      <c r="J3711" s="251"/>
      <c r="K3711" s="251"/>
      <c r="L3711" s="257"/>
      <c r="M3711" s="258"/>
      <c r="N3711" s="259"/>
      <c r="O3711" s="259"/>
      <c r="P3711" s="259"/>
      <c r="Q3711" s="259"/>
      <c r="R3711" s="259"/>
      <c r="S3711" s="259"/>
      <c r="T3711" s="260"/>
      <c r="AT3711" s="261" t="s">
        <v>148</v>
      </c>
      <c r="AU3711" s="261" t="s">
        <v>83</v>
      </c>
      <c r="AV3711" s="12" t="s">
        <v>83</v>
      </c>
      <c r="AW3711" s="12" t="s">
        <v>30</v>
      </c>
      <c r="AX3711" s="12" t="s">
        <v>81</v>
      </c>
      <c r="AY3711" s="261" t="s">
        <v>139</v>
      </c>
    </row>
    <row r="3712" spans="2:65" s="1" customFormat="1" ht="24" customHeight="1">
      <c r="B3712" s="38"/>
      <c r="C3712" s="237" t="s">
        <v>5179</v>
      </c>
      <c r="D3712" s="237" t="s">
        <v>141</v>
      </c>
      <c r="E3712" s="238" t="s">
        <v>5180</v>
      </c>
      <c r="F3712" s="239" t="s">
        <v>5181</v>
      </c>
      <c r="G3712" s="240" t="s">
        <v>177</v>
      </c>
      <c r="H3712" s="241">
        <v>1</v>
      </c>
      <c r="I3712" s="242"/>
      <c r="J3712" s="243">
        <f>ROUND(I3712*H3712,2)</f>
        <v>0</v>
      </c>
      <c r="K3712" s="239" t="s">
        <v>1</v>
      </c>
      <c r="L3712" s="43"/>
      <c r="M3712" s="244" t="s">
        <v>1</v>
      </c>
      <c r="N3712" s="245" t="s">
        <v>38</v>
      </c>
      <c r="O3712" s="86"/>
      <c r="P3712" s="246">
        <f>O3712*H3712</f>
        <v>0</v>
      </c>
      <c r="Q3712" s="246">
        <v>0</v>
      </c>
      <c r="R3712" s="246">
        <f>Q3712*H3712</f>
        <v>0</v>
      </c>
      <c r="S3712" s="246">
        <v>0</v>
      </c>
      <c r="T3712" s="247">
        <f>S3712*H3712</f>
        <v>0</v>
      </c>
      <c r="AR3712" s="248" t="s">
        <v>230</v>
      </c>
      <c r="AT3712" s="248" t="s">
        <v>141</v>
      </c>
      <c r="AU3712" s="248" t="s">
        <v>83</v>
      </c>
      <c r="AY3712" s="17" t="s">
        <v>139</v>
      </c>
      <c r="BE3712" s="249">
        <f>IF(N3712="základní",J3712,0)</f>
        <v>0</v>
      </c>
      <c r="BF3712" s="249">
        <f>IF(N3712="snížená",J3712,0)</f>
        <v>0</v>
      </c>
      <c r="BG3712" s="249">
        <f>IF(N3712="zákl. přenesená",J3712,0)</f>
        <v>0</v>
      </c>
      <c r="BH3712" s="249">
        <f>IF(N3712="sníž. přenesená",J3712,0)</f>
        <v>0</v>
      </c>
      <c r="BI3712" s="249">
        <f>IF(N3712="nulová",J3712,0)</f>
        <v>0</v>
      </c>
      <c r="BJ3712" s="17" t="s">
        <v>81</v>
      </c>
      <c r="BK3712" s="249">
        <f>ROUND(I3712*H3712,2)</f>
        <v>0</v>
      </c>
      <c r="BL3712" s="17" t="s">
        <v>230</v>
      </c>
      <c r="BM3712" s="248" t="s">
        <v>5182</v>
      </c>
    </row>
    <row r="3713" spans="2:51" s="12" customFormat="1" ht="12">
      <c r="B3713" s="250"/>
      <c r="C3713" s="251"/>
      <c r="D3713" s="252" t="s">
        <v>148</v>
      </c>
      <c r="E3713" s="253" t="s">
        <v>1</v>
      </c>
      <c r="F3713" s="254" t="s">
        <v>5183</v>
      </c>
      <c r="G3713" s="251"/>
      <c r="H3713" s="255">
        <v>1</v>
      </c>
      <c r="I3713" s="256"/>
      <c r="J3713" s="251"/>
      <c r="K3713" s="251"/>
      <c r="L3713" s="257"/>
      <c r="M3713" s="258"/>
      <c r="N3713" s="259"/>
      <c r="O3713" s="259"/>
      <c r="P3713" s="259"/>
      <c r="Q3713" s="259"/>
      <c r="R3713" s="259"/>
      <c r="S3713" s="259"/>
      <c r="T3713" s="260"/>
      <c r="AT3713" s="261" t="s">
        <v>148</v>
      </c>
      <c r="AU3713" s="261" t="s">
        <v>83</v>
      </c>
      <c r="AV3713" s="12" t="s">
        <v>83</v>
      </c>
      <c r="AW3713" s="12" t="s">
        <v>30</v>
      </c>
      <c r="AX3713" s="12" t="s">
        <v>81</v>
      </c>
      <c r="AY3713" s="261" t="s">
        <v>139</v>
      </c>
    </row>
    <row r="3714" spans="2:65" s="1" customFormat="1" ht="36" customHeight="1">
      <c r="B3714" s="38"/>
      <c r="C3714" s="237" t="s">
        <v>5184</v>
      </c>
      <c r="D3714" s="237" t="s">
        <v>141</v>
      </c>
      <c r="E3714" s="238" t="s">
        <v>5185</v>
      </c>
      <c r="F3714" s="239" t="s">
        <v>5186</v>
      </c>
      <c r="G3714" s="240" t="s">
        <v>177</v>
      </c>
      <c r="H3714" s="241">
        <v>2</v>
      </c>
      <c r="I3714" s="242"/>
      <c r="J3714" s="243">
        <f>ROUND(I3714*H3714,2)</f>
        <v>0</v>
      </c>
      <c r="K3714" s="239" t="s">
        <v>1</v>
      </c>
      <c r="L3714" s="43"/>
      <c r="M3714" s="244" t="s">
        <v>1</v>
      </c>
      <c r="N3714" s="245" t="s">
        <v>38</v>
      </c>
      <c r="O3714" s="86"/>
      <c r="P3714" s="246">
        <f>O3714*H3714</f>
        <v>0</v>
      </c>
      <c r="Q3714" s="246">
        <v>0</v>
      </c>
      <c r="R3714" s="246">
        <f>Q3714*H3714</f>
        <v>0</v>
      </c>
      <c r="S3714" s="246">
        <v>0</v>
      </c>
      <c r="T3714" s="247">
        <f>S3714*H3714</f>
        <v>0</v>
      </c>
      <c r="AR3714" s="248" t="s">
        <v>230</v>
      </c>
      <c r="AT3714" s="248" t="s">
        <v>141</v>
      </c>
      <c r="AU3714" s="248" t="s">
        <v>83</v>
      </c>
      <c r="AY3714" s="17" t="s">
        <v>139</v>
      </c>
      <c r="BE3714" s="249">
        <f>IF(N3714="základní",J3714,0)</f>
        <v>0</v>
      </c>
      <c r="BF3714" s="249">
        <f>IF(N3714="snížená",J3714,0)</f>
        <v>0</v>
      </c>
      <c r="BG3714" s="249">
        <f>IF(N3714="zákl. přenesená",J3714,0)</f>
        <v>0</v>
      </c>
      <c r="BH3714" s="249">
        <f>IF(N3714="sníž. přenesená",J3714,0)</f>
        <v>0</v>
      </c>
      <c r="BI3714" s="249">
        <f>IF(N3714="nulová",J3714,0)</f>
        <v>0</v>
      </c>
      <c r="BJ3714" s="17" t="s">
        <v>81</v>
      </c>
      <c r="BK3714" s="249">
        <f>ROUND(I3714*H3714,2)</f>
        <v>0</v>
      </c>
      <c r="BL3714" s="17" t="s">
        <v>230</v>
      </c>
      <c r="BM3714" s="248" t="s">
        <v>5187</v>
      </c>
    </row>
    <row r="3715" spans="2:51" s="12" customFormat="1" ht="12">
      <c r="B3715" s="250"/>
      <c r="C3715" s="251"/>
      <c r="D3715" s="252" t="s">
        <v>148</v>
      </c>
      <c r="E3715" s="253" t="s">
        <v>1</v>
      </c>
      <c r="F3715" s="254" t="s">
        <v>5188</v>
      </c>
      <c r="G3715" s="251"/>
      <c r="H3715" s="255">
        <v>2</v>
      </c>
      <c r="I3715" s="256"/>
      <c r="J3715" s="251"/>
      <c r="K3715" s="251"/>
      <c r="L3715" s="257"/>
      <c r="M3715" s="258"/>
      <c r="N3715" s="259"/>
      <c r="O3715" s="259"/>
      <c r="P3715" s="259"/>
      <c r="Q3715" s="259"/>
      <c r="R3715" s="259"/>
      <c r="S3715" s="259"/>
      <c r="T3715" s="260"/>
      <c r="AT3715" s="261" t="s">
        <v>148</v>
      </c>
      <c r="AU3715" s="261" t="s">
        <v>83</v>
      </c>
      <c r="AV3715" s="12" t="s">
        <v>83</v>
      </c>
      <c r="AW3715" s="12" t="s">
        <v>30</v>
      </c>
      <c r="AX3715" s="12" t="s">
        <v>81</v>
      </c>
      <c r="AY3715" s="261" t="s">
        <v>139</v>
      </c>
    </row>
    <row r="3716" spans="2:65" s="1" customFormat="1" ht="36" customHeight="1">
      <c r="B3716" s="38"/>
      <c r="C3716" s="237" t="s">
        <v>5189</v>
      </c>
      <c r="D3716" s="237" t="s">
        <v>141</v>
      </c>
      <c r="E3716" s="238" t="s">
        <v>5190</v>
      </c>
      <c r="F3716" s="239" t="s">
        <v>5191</v>
      </c>
      <c r="G3716" s="240" t="s">
        <v>177</v>
      </c>
      <c r="H3716" s="241">
        <v>1</v>
      </c>
      <c r="I3716" s="242"/>
      <c r="J3716" s="243">
        <f>ROUND(I3716*H3716,2)</f>
        <v>0</v>
      </c>
      <c r="K3716" s="239" t="s">
        <v>1</v>
      </c>
      <c r="L3716" s="43"/>
      <c r="M3716" s="244" t="s">
        <v>1</v>
      </c>
      <c r="N3716" s="245" t="s">
        <v>38</v>
      </c>
      <c r="O3716" s="86"/>
      <c r="P3716" s="246">
        <f>O3716*H3716</f>
        <v>0</v>
      </c>
      <c r="Q3716" s="246">
        <v>0</v>
      </c>
      <c r="R3716" s="246">
        <f>Q3716*H3716</f>
        <v>0</v>
      </c>
      <c r="S3716" s="246">
        <v>0</v>
      </c>
      <c r="T3716" s="247">
        <f>S3716*H3716</f>
        <v>0</v>
      </c>
      <c r="AR3716" s="248" t="s">
        <v>230</v>
      </c>
      <c r="AT3716" s="248" t="s">
        <v>141</v>
      </c>
      <c r="AU3716" s="248" t="s">
        <v>83</v>
      </c>
      <c r="AY3716" s="17" t="s">
        <v>139</v>
      </c>
      <c r="BE3716" s="249">
        <f>IF(N3716="základní",J3716,0)</f>
        <v>0</v>
      </c>
      <c r="BF3716" s="249">
        <f>IF(N3716="snížená",J3716,0)</f>
        <v>0</v>
      </c>
      <c r="BG3716" s="249">
        <f>IF(N3716="zákl. přenesená",J3716,0)</f>
        <v>0</v>
      </c>
      <c r="BH3716" s="249">
        <f>IF(N3716="sníž. přenesená",J3716,0)</f>
        <v>0</v>
      </c>
      <c r="BI3716" s="249">
        <f>IF(N3716="nulová",J3716,0)</f>
        <v>0</v>
      </c>
      <c r="BJ3716" s="17" t="s">
        <v>81</v>
      </c>
      <c r="BK3716" s="249">
        <f>ROUND(I3716*H3716,2)</f>
        <v>0</v>
      </c>
      <c r="BL3716" s="17" t="s">
        <v>230</v>
      </c>
      <c r="BM3716" s="248" t="s">
        <v>5192</v>
      </c>
    </row>
    <row r="3717" spans="2:51" s="12" customFormat="1" ht="12">
      <c r="B3717" s="250"/>
      <c r="C3717" s="251"/>
      <c r="D3717" s="252" t="s">
        <v>148</v>
      </c>
      <c r="E3717" s="253" t="s">
        <v>1</v>
      </c>
      <c r="F3717" s="254" t="s">
        <v>5193</v>
      </c>
      <c r="G3717" s="251"/>
      <c r="H3717" s="255">
        <v>1</v>
      </c>
      <c r="I3717" s="256"/>
      <c r="J3717" s="251"/>
      <c r="K3717" s="251"/>
      <c r="L3717" s="257"/>
      <c r="M3717" s="258"/>
      <c r="N3717" s="259"/>
      <c r="O3717" s="259"/>
      <c r="P3717" s="259"/>
      <c r="Q3717" s="259"/>
      <c r="R3717" s="259"/>
      <c r="S3717" s="259"/>
      <c r="T3717" s="260"/>
      <c r="AT3717" s="261" t="s">
        <v>148</v>
      </c>
      <c r="AU3717" s="261" t="s">
        <v>83</v>
      </c>
      <c r="AV3717" s="12" t="s">
        <v>83</v>
      </c>
      <c r="AW3717" s="12" t="s">
        <v>30</v>
      </c>
      <c r="AX3717" s="12" t="s">
        <v>81</v>
      </c>
      <c r="AY3717" s="261" t="s">
        <v>139</v>
      </c>
    </row>
    <row r="3718" spans="2:65" s="1" customFormat="1" ht="36" customHeight="1">
      <c r="B3718" s="38"/>
      <c r="C3718" s="237" t="s">
        <v>5194</v>
      </c>
      <c r="D3718" s="237" t="s">
        <v>141</v>
      </c>
      <c r="E3718" s="238" t="s">
        <v>5195</v>
      </c>
      <c r="F3718" s="239" t="s">
        <v>5196</v>
      </c>
      <c r="G3718" s="240" t="s">
        <v>177</v>
      </c>
      <c r="H3718" s="241">
        <v>2</v>
      </c>
      <c r="I3718" s="242"/>
      <c r="J3718" s="243">
        <f>ROUND(I3718*H3718,2)</f>
        <v>0</v>
      </c>
      <c r="K3718" s="239" t="s">
        <v>1</v>
      </c>
      <c r="L3718" s="43"/>
      <c r="M3718" s="244" t="s">
        <v>1</v>
      </c>
      <c r="N3718" s="245" t="s">
        <v>38</v>
      </c>
      <c r="O3718" s="86"/>
      <c r="P3718" s="246">
        <f>O3718*H3718</f>
        <v>0</v>
      </c>
      <c r="Q3718" s="246">
        <v>0</v>
      </c>
      <c r="R3718" s="246">
        <f>Q3718*H3718</f>
        <v>0</v>
      </c>
      <c r="S3718" s="246">
        <v>0</v>
      </c>
      <c r="T3718" s="247">
        <f>S3718*H3718</f>
        <v>0</v>
      </c>
      <c r="AR3718" s="248" t="s">
        <v>230</v>
      </c>
      <c r="AT3718" s="248" t="s">
        <v>141</v>
      </c>
      <c r="AU3718" s="248" t="s">
        <v>83</v>
      </c>
      <c r="AY3718" s="17" t="s">
        <v>139</v>
      </c>
      <c r="BE3718" s="249">
        <f>IF(N3718="základní",J3718,0)</f>
        <v>0</v>
      </c>
      <c r="BF3718" s="249">
        <f>IF(N3718="snížená",J3718,0)</f>
        <v>0</v>
      </c>
      <c r="BG3718" s="249">
        <f>IF(N3718="zákl. přenesená",J3718,0)</f>
        <v>0</v>
      </c>
      <c r="BH3718" s="249">
        <f>IF(N3718="sníž. přenesená",J3718,0)</f>
        <v>0</v>
      </c>
      <c r="BI3718" s="249">
        <f>IF(N3718="nulová",J3718,0)</f>
        <v>0</v>
      </c>
      <c r="BJ3718" s="17" t="s">
        <v>81</v>
      </c>
      <c r="BK3718" s="249">
        <f>ROUND(I3718*H3718,2)</f>
        <v>0</v>
      </c>
      <c r="BL3718" s="17" t="s">
        <v>230</v>
      </c>
      <c r="BM3718" s="248" t="s">
        <v>5197</v>
      </c>
    </row>
    <row r="3719" spans="2:51" s="12" customFormat="1" ht="12">
      <c r="B3719" s="250"/>
      <c r="C3719" s="251"/>
      <c r="D3719" s="252" t="s">
        <v>148</v>
      </c>
      <c r="E3719" s="253" t="s">
        <v>1</v>
      </c>
      <c r="F3719" s="254" t="s">
        <v>5198</v>
      </c>
      <c r="G3719" s="251"/>
      <c r="H3719" s="255">
        <v>2</v>
      </c>
      <c r="I3719" s="256"/>
      <c r="J3719" s="251"/>
      <c r="K3719" s="251"/>
      <c r="L3719" s="257"/>
      <c r="M3719" s="258"/>
      <c r="N3719" s="259"/>
      <c r="O3719" s="259"/>
      <c r="P3719" s="259"/>
      <c r="Q3719" s="259"/>
      <c r="R3719" s="259"/>
      <c r="S3719" s="259"/>
      <c r="T3719" s="260"/>
      <c r="AT3719" s="261" t="s">
        <v>148</v>
      </c>
      <c r="AU3719" s="261" t="s">
        <v>83</v>
      </c>
      <c r="AV3719" s="12" t="s">
        <v>83</v>
      </c>
      <c r="AW3719" s="12" t="s">
        <v>30</v>
      </c>
      <c r="AX3719" s="12" t="s">
        <v>81</v>
      </c>
      <c r="AY3719" s="261" t="s">
        <v>139</v>
      </c>
    </row>
    <row r="3720" spans="2:65" s="1" customFormat="1" ht="24" customHeight="1">
      <c r="B3720" s="38"/>
      <c r="C3720" s="237" t="s">
        <v>5199</v>
      </c>
      <c r="D3720" s="237" t="s">
        <v>141</v>
      </c>
      <c r="E3720" s="238" t="s">
        <v>5200</v>
      </c>
      <c r="F3720" s="239" t="s">
        <v>5201</v>
      </c>
      <c r="G3720" s="240" t="s">
        <v>177</v>
      </c>
      <c r="H3720" s="241">
        <v>2</v>
      </c>
      <c r="I3720" s="242"/>
      <c r="J3720" s="243">
        <f>ROUND(I3720*H3720,2)</f>
        <v>0</v>
      </c>
      <c r="K3720" s="239" t="s">
        <v>1</v>
      </c>
      <c r="L3720" s="43"/>
      <c r="M3720" s="244" t="s">
        <v>1</v>
      </c>
      <c r="N3720" s="245" t="s">
        <v>38</v>
      </c>
      <c r="O3720" s="86"/>
      <c r="P3720" s="246">
        <f>O3720*H3720</f>
        <v>0</v>
      </c>
      <c r="Q3720" s="246">
        <v>0</v>
      </c>
      <c r="R3720" s="246">
        <f>Q3720*H3720</f>
        <v>0</v>
      </c>
      <c r="S3720" s="246">
        <v>0</v>
      </c>
      <c r="T3720" s="247">
        <f>S3720*H3720</f>
        <v>0</v>
      </c>
      <c r="AR3720" s="248" t="s">
        <v>230</v>
      </c>
      <c r="AT3720" s="248" t="s">
        <v>141</v>
      </c>
      <c r="AU3720" s="248" t="s">
        <v>83</v>
      </c>
      <c r="AY3720" s="17" t="s">
        <v>139</v>
      </c>
      <c r="BE3720" s="249">
        <f>IF(N3720="základní",J3720,0)</f>
        <v>0</v>
      </c>
      <c r="BF3720" s="249">
        <f>IF(N3720="snížená",J3720,0)</f>
        <v>0</v>
      </c>
      <c r="BG3720" s="249">
        <f>IF(N3720="zákl. přenesená",J3720,0)</f>
        <v>0</v>
      </c>
      <c r="BH3720" s="249">
        <f>IF(N3720="sníž. přenesená",J3720,0)</f>
        <v>0</v>
      </c>
      <c r="BI3720" s="249">
        <f>IF(N3720="nulová",J3720,0)</f>
        <v>0</v>
      </c>
      <c r="BJ3720" s="17" t="s">
        <v>81</v>
      </c>
      <c r="BK3720" s="249">
        <f>ROUND(I3720*H3720,2)</f>
        <v>0</v>
      </c>
      <c r="BL3720" s="17" t="s">
        <v>230</v>
      </c>
      <c r="BM3720" s="248" t="s">
        <v>5202</v>
      </c>
    </row>
    <row r="3721" spans="2:51" s="12" customFormat="1" ht="12">
      <c r="B3721" s="250"/>
      <c r="C3721" s="251"/>
      <c r="D3721" s="252" t="s">
        <v>148</v>
      </c>
      <c r="E3721" s="253" t="s">
        <v>1</v>
      </c>
      <c r="F3721" s="254" t="s">
        <v>5203</v>
      </c>
      <c r="G3721" s="251"/>
      <c r="H3721" s="255">
        <v>2</v>
      </c>
      <c r="I3721" s="256"/>
      <c r="J3721" s="251"/>
      <c r="K3721" s="251"/>
      <c r="L3721" s="257"/>
      <c r="M3721" s="258"/>
      <c r="N3721" s="259"/>
      <c r="O3721" s="259"/>
      <c r="P3721" s="259"/>
      <c r="Q3721" s="259"/>
      <c r="R3721" s="259"/>
      <c r="S3721" s="259"/>
      <c r="T3721" s="260"/>
      <c r="AT3721" s="261" t="s">
        <v>148</v>
      </c>
      <c r="AU3721" s="261" t="s">
        <v>83</v>
      </c>
      <c r="AV3721" s="12" t="s">
        <v>83</v>
      </c>
      <c r="AW3721" s="12" t="s">
        <v>30</v>
      </c>
      <c r="AX3721" s="12" t="s">
        <v>81</v>
      </c>
      <c r="AY3721" s="261" t="s">
        <v>139</v>
      </c>
    </row>
    <row r="3722" spans="2:65" s="1" customFormat="1" ht="24" customHeight="1">
      <c r="B3722" s="38"/>
      <c r="C3722" s="237" t="s">
        <v>5204</v>
      </c>
      <c r="D3722" s="237" t="s">
        <v>141</v>
      </c>
      <c r="E3722" s="238" t="s">
        <v>5205</v>
      </c>
      <c r="F3722" s="239" t="s">
        <v>5206</v>
      </c>
      <c r="G3722" s="240" t="s">
        <v>177</v>
      </c>
      <c r="H3722" s="241">
        <v>3</v>
      </c>
      <c r="I3722" s="242"/>
      <c r="J3722" s="243">
        <f>ROUND(I3722*H3722,2)</f>
        <v>0</v>
      </c>
      <c r="K3722" s="239" t="s">
        <v>1</v>
      </c>
      <c r="L3722" s="43"/>
      <c r="M3722" s="244" t="s">
        <v>1</v>
      </c>
      <c r="N3722" s="245" t="s">
        <v>38</v>
      </c>
      <c r="O3722" s="86"/>
      <c r="P3722" s="246">
        <f>O3722*H3722</f>
        <v>0</v>
      </c>
      <c r="Q3722" s="246">
        <v>0</v>
      </c>
      <c r="R3722" s="246">
        <f>Q3722*H3722</f>
        <v>0</v>
      </c>
      <c r="S3722" s="246">
        <v>0</v>
      </c>
      <c r="T3722" s="247">
        <f>S3722*H3722</f>
        <v>0</v>
      </c>
      <c r="AR3722" s="248" t="s">
        <v>230</v>
      </c>
      <c r="AT3722" s="248" t="s">
        <v>141</v>
      </c>
      <c r="AU3722" s="248" t="s">
        <v>83</v>
      </c>
      <c r="AY3722" s="17" t="s">
        <v>139</v>
      </c>
      <c r="BE3722" s="249">
        <f>IF(N3722="základní",J3722,0)</f>
        <v>0</v>
      </c>
      <c r="BF3722" s="249">
        <f>IF(N3722="snížená",J3722,0)</f>
        <v>0</v>
      </c>
      <c r="BG3722" s="249">
        <f>IF(N3722="zákl. přenesená",J3722,0)</f>
        <v>0</v>
      </c>
      <c r="BH3722" s="249">
        <f>IF(N3722="sníž. přenesená",J3722,0)</f>
        <v>0</v>
      </c>
      <c r="BI3722" s="249">
        <f>IF(N3722="nulová",J3722,0)</f>
        <v>0</v>
      </c>
      <c r="BJ3722" s="17" t="s">
        <v>81</v>
      </c>
      <c r="BK3722" s="249">
        <f>ROUND(I3722*H3722,2)</f>
        <v>0</v>
      </c>
      <c r="BL3722" s="17" t="s">
        <v>230</v>
      </c>
      <c r="BM3722" s="248" t="s">
        <v>5207</v>
      </c>
    </row>
    <row r="3723" spans="2:51" s="12" customFormat="1" ht="12">
      <c r="B3723" s="250"/>
      <c r="C3723" s="251"/>
      <c r="D3723" s="252" t="s">
        <v>148</v>
      </c>
      <c r="E3723" s="253" t="s">
        <v>1</v>
      </c>
      <c r="F3723" s="254" t="s">
        <v>155</v>
      </c>
      <c r="G3723" s="251"/>
      <c r="H3723" s="255">
        <v>3</v>
      </c>
      <c r="I3723" s="256"/>
      <c r="J3723" s="251"/>
      <c r="K3723" s="251"/>
      <c r="L3723" s="257"/>
      <c r="M3723" s="258"/>
      <c r="N3723" s="259"/>
      <c r="O3723" s="259"/>
      <c r="P3723" s="259"/>
      <c r="Q3723" s="259"/>
      <c r="R3723" s="259"/>
      <c r="S3723" s="259"/>
      <c r="T3723" s="260"/>
      <c r="AT3723" s="261" t="s">
        <v>148</v>
      </c>
      <c r="AU3723" s="261" t="s">
        <v>83</v>
      </c>
      <c r="AV3723" s="12" t="s">
        <v>83</v>
      </c>
      <c r="AW3723" s="12" t="s">
        <v>30</v>
      </c>
      <c r="AX3723" s="12" t="s">
        <v>81</v>
      </c>
      <c r="AY3723" s="261" t="s">
        <v>139</v>
      </c>
    </row>
    <row r="3724" spans="2:65" s="1" customFormat="1" ht="16.5" customHeight="1">
      <c r="B3724" s="38"/>
      <c r="C3724" s="237" t="s">
        <v>5208</v>
      </c>
      <c r="D3724" s="237" t="s">
        <v>141</v>
      </c>
      <c r="E3724" s="238" t="s">
        <v>5209</v>
      </c>
      <c r="F3724" s="239" t="s">
        <v>5210</v>
      </c>
      <c r="G3724" s="240" t="s">
        <v>177</v>
      </c>
      <c r="H3724" s="241">
        <v>3</v>
      </c>
      <c r="I3724" s="242"/>
      <c r="J3724" s="243">
        <f>ROUND(I3724*H3724,2)</f>
        <v>0</v>
      </c>
      <c r="K3724" s="239" t="s">
        <v>1</v>
      </c>
      <c r="L3724" s="43"/>
      <c r="M3724" s="244" t="s">
        <v>1</v>
      </c>
      <c r="N3724" s="245" t="s">
        <v>38</v>
      </c>
      <c r="O3724" s="86"/>
      <c r="P3724" s="246">
        <f>O3724*H3724</f>
        <v>0</v>
      </c>
      <c r="Q3724" s="246">
        <v>0</v>
      </c>
      <c r="R3724" s="246">
        <f>Q3724*H3724</f>
        <v>0</v>
      </c>
      <c r="S3724" s="246">
        <v>0</v>
      </c>
      <c r="T3724" s="247">
        <f>S3724*H3724</f>
        <v>0</v>
      </c>
      <c r="AR3724" s="248" t="s">
        <v>230</v>
      </c>
      <c r="AT3724" s="248" t="s">
        <v>141</v>
      </c>
      <c r="AU3724" s="248" t="s">
        <v>83</v>
      </c>
      <c r="AY3724" s="17" t="s">
        <v>139</v>
      </c>
      <c r="BE3724" s="249">
        <f>IF(N3724="základní",J3724,0)</f>
        <v>0</v>
      </c>
      <c r="BF3724" s="249">
        <f>IF(N3724="snížená",J3724,0)</f>
        <v>0</v>
      </c>
      <c r="BG3724" s="249">
        <f>IF(N3724="zákl. přenesená",J3724,0)</f>
        <v>0</v>
      </c>
      <c r="BH3724" s="249">
        <f>IF(N3724="sníž. přenesená",J3724,0)</f>
        <v>0</v>
      </c>
      <c r="BI3724" s="249">
        <f>IF(N3724="nulová",J3724,0)</f>
        <v>0</v>
      </c>
      <c r="BJ3724" s="17" t="s">
        <v>81</v>
      </c>
      <c r="BK3724" s="249">
        <f>ROUND(I3724*H3724,2)</f>
        <v>0</v>
      </c>
      <c r="BL3724" s="17" t="s">
        <v>230</v>
      </c>
      <c r="BM3724" s="248" t="s">
        <v>5211</v>
      </c>
    </row>
    <row r="3725" spans="2:51" s="12" customFormat="1" ht="12">
      <c r="B3725" s="250"/>
      <c r="C3725" s="251"/>
      <c r="D3725" s="252" t="s">
        <v>148</v>
      </c>
      <c r="E3725" s="253" t="s">
        <v>1</v>
      </c>
      <c r="F3725" s="254" t="s">
        <v>155</v>
      </c>
      <c r="G3725" s="251"/>
      <c r="H3725" s="255">
        <v>3</v>
      </c>
      <c r="I3725" s="256"/>
      <c r="J3725" s="251"/>
      <c r="K3725" s="251"/>
      <c r="L3725" s="257"/>
      <c r="M3725" s="258"/>
      <c r="N3725" s="259"/>
      <c r="O3725" s="259"/>
      <c r="P3725" s="259"/>
      <c r="Q3725" s="259"/>
      <c r="R3725" s="259"/>
      <c r="S3725" s="259"/>
      <c r="T3725" s="260"/>
      <c r="AT3725" s="261" t="s">
        <v>148</v>
      </c>
      <c r="AU3725" s="261" t="s">
        <v>83</v>
      </c>
      <c r="AV3725" s="12" t="s">
        <v>83</v>
      </c>
      <c r="AW3725" s="12" t="s">
        <v>30</v>
      </c>
      <c r="AX3725" s="12" t="s">
        <v>81</v>
      </c>
      <c r="AY3725" s="261" t="s">
        <v>139</v>
      </c>
    </row>
    <row r="3726" spans="2:65" s="1" customFormat="1" ht="16.5" customHeight="1">
      <c r="B3726" s="38"/>
      <c r="C3726" s="237" t="s">
        <v>5212</v>
      </c>
      <c r="D3726" s="237" t="s">
        <v>141</v>
      </c>
      <c r="E3726" s="238" t="s">
        <v>5213</v>
      </c>
      <c r="F3726" s="239" t="s">
        <v>5214</v>
      </c>
      <c r="G3726" s="240" t="s">
        <v>5095</v>
      </c>
      <c r="H3726" s="241">
        <v>50</v>
      </c>
      <c r="I3726" s="242"/>
      <c r="J3726" s="243">
        <f>ROUND(I3726*H3726,2)</f>
        <v>0</v>
      </c>
      <c r="K3726" s="239" t="s">
        <v>1</v>
      </c>
      <c r="L3726" s="43"/>
      <c r="M3726" s="244" t="s">
        <v>1</v>
      </c>
      <c r="N3726" s="245" t="s">
        <v>38</v>
      </c>
      <c r="O3726" s="86"/>
      <c r="P3726" s="246">
        <f>O3726*H3726</f>
        <v>0</v>
      </c>
      <c r="Q3726" s="246">
        <v>0</v>
      </c>
      <c r="R3726" s="246">
        <f>Q3726*H3726</f>
        <v>0</v>
      </c>
      <c r="S3726" s="246">
        <v>0</v>
      </c>
      <c r="T3726" s="247">
        <f>S3726*H3726</f>
        <v>0</v>
      </c>
      <c r="AR3726" s="248" t="s">
        <v>230</v>
      </c>
      <c r="AT3726" s="248" t="s">
        <v>141</v>
      </c>
      <c r="AU3726" s="248" t="s">
        <v>83</v>
      </c>
      <c r="AY3726" s="17" t="s">
        <v>139</v>
      </c>
      <c r="BE3726" s="249">
        <f>IF(N3726="základní",J3726,0)</f>
        <v>0</v>
      </c>
      <c r="BF3726" s="249">
        <f>IF(N3726="snížená",J3726,0)</f>
        <v>0</v>
      </c>
      <c r="BG3726" s="249">
        <f>IF(N3726="zákl. přenesená",J3726,0)</f>
        <v>0</v>
      </c>
      <c r="BH3726" s="249">
        <f>IF(N3726="sníž. přenesená",J3726,0)</f>
        <v>0</v>
      </c>
      <c r="BI3726" s="249">
        <f>IF(N3726="nulová",J3726,0)</f>
        <v>0</v>
      </c>
      <c r="BJ3726" s="17" t="s">
        <v>81</v>
      </c>
      <c r="BK3726" s="249">
        <f>ROUND(I3726*H3726,2)</f>
        <v>0</v>
      </c>
      <c r="BL3726" s="17" t="s">
        <v>230</v>
      </c>
      <c r="BM3726" s="248" t="s">
        <v>5215</v>
      </c>
    </row>
    <row r="3727" spans="2:65" s="1" customFormat="1" ht="24" customHeight="1">
      <c r="B3727" s="38"/>
      <c r="C3727" s="237" t="s">
        <v>5216</v>
      </c>
      <c r="D3727" s="237" t="s">
        <v>141</v>
      </c>
      <c r="E3727" s="238" t="s">
        <v>5217</v>
      </c>
      <c r="F3727" s="239" t="s">
        <v>5218</v>
      </c>
      <c r="G3727" s="240" t="s">
        <v>177</v>
      </c>
      <c r="H3727" s="241">
        <v>58</v>
      </c>
      <c r="I3727" s="242"/>
      <c r="J3727" s="243">
        <f>ROUND(I3727*H3727,2)</f>
        <v>0</v>
      </c>
      <c r="K3727" s="239" t="s">
        <v>1</v>
      </c>
      <c r="L3727" s="43"/>
      <c r="M3727" s="244" t="s">
        <v>1</v>
      </c>
      <c r="N3727" s="245" t="s">
        <v>38</v>
      </c>
      <c r="O3727" s="86"/>
      <c r="P3727" s="246">
        <f>O3727*H3727</f>
        <v>0</v>
      </c>
      <c r="Q3727" s="246">
        <v>0</v>
      </c>
      <c r="R3727" s="246">
        <f>Q3727*H3727</f>
        <v>0</v>
      </c>
      <c r="S3727" s="246">
        <v>0</v>
      </c>
      <c r="T3727" s="247">
        <f>S3727*H3727</f>
        <v>0</v>
      </c>
      <c r="AR3727" s="248" t="s">
        <v>230</v>
      </c>
      <c r="AT3727" s="248" t="s">
        <v>141</v>
      </c>
      <c r="AU3727" s="248" t="s">
        <v>83</v>
      </c>
      <c r="AY3727" s="17" t="s">
        <v>139</v>
      </c>
      <c r="BE3727" s="249">
        <f>IF(N3727="základní",J3727,0)</f>
        <v>0</v>
      </c>
      <c r="BF3727" s="249">
        <f>IF(N3727="snížená",J3727,0)</f>
        <v>0</v>
      </c>
      <c r="BG3727" s="249">
        <f>IF(N3727="zákl. přenesená",J3727,0)</f>
        <v>0</v>
      </c>
      <c r="BH3727" s="249">
        <f>IF(N3727="sníž. přenesená",J3727,0)</f>
        <v>0</v>
      </c>
      <c r="BI3727" s="249">
        <f>IF(N3727="nulová",J3727,0)</f>
        <v>0</v>
      </c>
      <c r="BJ3727" s="17" t="s">
        <v>81</v>
      </c>
      <c r="BK3727" s="249">
        <f>ROUND(I3727*H3727,2)</f>
        <v>0</v>
      </c>
      <c r="BL3727" s="17" t="s">
        <v>230</v>
      </c>
      <c r="BM3727" s="248" t="s">
        <v>5219</v>
      </c>
    </row>
    <row r="3728" spans="2:51" s="12" customFormat="1" ht="12">
      <c r="B3728" s="250"/>
      <c r="C3728" s="251"/>
      <c r="D3728" s="252" t="s">
        <v>148</v>
      </c>
      <c r="E3728" s="253" t="s">
        <v>1</v>
      </c>
      <c r="F3728" s="254" t="s">
        <v>5220</v>
      </c>
      <c r="G3728" s="251"/>
      <c r="H3728" s="255">
        <v>58</v>
      </c>
      <c r="I3728" s="256"/>
      <c r="J3728" s="251"/>
      <c r="K3728" s="251"/>
      <c r="L3728" s="257"/>
      <c r="M3728" s="258"/>
      <c r="N3728" s="259"/>
      <c r="O3728" s="259"/>
      <c r="P3728" s="259"/>
      <c r="Q3728" s="259"/>
      <c r="R3728" s="259"/>
      <c r="S3728" s="259"/>
      <c r="T3728" s="260"/>
      <c r="AT3728" s="261" t="s">
        <v>148</v>
      </c>
      <c r="AU3728" s="261" t="s">
        <v>83</v>
      </c>
      <c r="AV3728" s="12" t="s">
        <v>83</v>
      </c>
      <c r="AW3728" s="12" t="s">
        <v>30</v>
      </c>
      <c r="AX3728" s="12" t="s">
        <v>73</v>
      </c>
      <c r="AY3728" s="261" t="s">
        <v>139</v>
      </c>
    </row>
    <row r="3729" spans="2:51" s="13" customFormat="1" ht="12">
      <c r="B3729" s="262"/>
      <c r="C3729" s="263"/>
      <c r="D3729" s="252" t="s">
        <v>148</v>
      </c>
      <c r="E3729" s="264" t="s">
        <v>1</v>
      </c>
      <c r="F3729" s="265" t="s">
        <v>150</v>
      </c>
      <c r="G3729" s="263"/>
      <c r="H3729" s="266">
        <v>58</v>
      </c>
      <c r="I3729" s="267"/>
      <c r="J3729" s="263"/>
      <c r="K3729" s="263"/>
      <c r="L3729" s="268"/>
      <c r="M3729" s="269"/>
      <c r="N3729" s="270"/>
      <c r="O3729" s="270"/>
      <c r="P3729" s="270"/>
      <c r="Q3729" s="270"/>
      <c r="R3729" s="270"/>
      <c r="S3729" s="270"/>
      <c r="T3729" s="271"/>
      <c r="AT3729" s="272" t="s">
        <v>148</v>
      </c>
      <c r="AU3729" s="272" t="s">
        <v>83</v>
      </c>
      <c r="AV3729" s="13" t="s">
        <v>146</v>
      </c>
      <c r="AW3729" s="13" t="s">
        <v>30</v>
      </c>
      <c r="AX3729" s="13" t="s">
        <v>81</v>
      </c>
      <c r="AY3729" s="272" t="s">
        <v>139</v>
      </c>
    </row>
    <row r="3730" spans="2:65" s="1" customFormat="1" ht="24" customHeight="1">
      <c r="B3730" s="38"/>
      <c r="C3730" s="237" t="s">
        <v>5221</v>
      </c>
      <c r="D3730" s="237" t="s">
        <v>141</v>
      </c>
      <c r="E3730" s="238" t="s">
        <v>5222</v>
      </c>
      <c r="F3730" s="239" t="s">
        <v>5223</v>
      </c>
      <c r="G3730" s="240" t="s">
        <v>177</v>
      </c>
      <c r="H3730" s="241">
        <v>1</v>
      </c>
      <c r="I3730" s="242"/>
      <c r="J3730" s="243">
        <f>ROUND(I3730*H3730,2)</f>
        <v>0</v>
      </c>
      <c r="K3730" s="239" t="s">
        <v>1</v>
      </c>
      <c r="L3730" s="43"/>
      <c r="M3730" s="244" t="s">
        <v>1</v>
      </c>
      <c r="N3730" s="245" t="s">
        <v>38</v>
      </c>
      <c r="O3730" s="86"/>
      <c r="P3730" s="246">
        <f>O3730*H3730</f>
        <v>0</v>
      </c>
      <c r="Q3730" s="246">
        <v>0</v>
      </c>
      <c r="R3730" s="246">
        <f>Q3730*H3730</f>
        <v>0</v>
      </c>
      <c r="S3730" s="246">
        <v>0</v>
      </c>
      <c r="T3730" s="247">
        <f>S3730*H3730</f>
        <v>0</v>
      </c>
      <c r="AR3730" s="248" t="s">
        <v>230</v>
      </c>
      <c r="AT3730" s="248" t="s">
        <v>141</v>
      </c>
      <c r="AU3730" s="248" t="s">
        <v>83</v>
      </c>
      <c r="AY3730" s="17" t="s">
        <v>139</v>
      </c>
      <c r="BE3730" s="249">
        <f>IF(N3730="základní",J3730,0)</f>
        <v>0</v>
      </c>
      <c r="BF3730" s="249">
        <f>IF(N3730="snížená",J3730,0)</f>
        <v>0</v>
      </c>
      <c r="BG3730" s="249">
        <f>IF(N3730="zákl. přenesená",J3730,0)</f>
        <v>0</v>
      </c>
      <c r="BH3730" s="249">
        <f>IF(N3730="sníž. přenesená",J3730,0)</f>
        <v>0</v>
      </c>
      <c r="BI3730" s="249">
        <f>IF(N3730="nulová",J3730,0)</f>
        <v>0</v>
      </c>
      <c r="BJ3730" s="17" t="s">
        <v>81</v>
      </c>
      <c r="BK3730" s="249">
        <f>ROUND(I3730*H3730,2)</f>
        <v>0</v>
      </c>
      <c r="BL3730" s="17" t="s">
        <v>230</v>
      </c>
      <c r="BM3730" s="248" t="s">
        <v>5224</v>
      </c>
    </row>
    <row r="3731" spans="2:51" s="12" customFormat="1" ht="12">
      <c r="B3731" s="250"/>
      <c r="C3731" s="251"/>
      <c r="D3731" s="252" t="s">
        <v>148</v>
      </c>
      <c r="E3731" s="253" t="s">
        <v>1</v>
      </c>
      <c r="F3731" s="254" t="s">
        <v>5225</v>
      </c>
      <c r="G3731" s="251"/>
      <c r="H3731" s="255">
        <v>1</v>
      </c>
      <c r="I3731" s="256"/>
      <c r="J3731" s="251"/>
      <c r="K3731" s="251"/>
      <c r="L3731" s="257"/>
      <c r="M3731" s="258"/>
      <c r="N3731" s="259"/>
      <c r="O3731" s="259"/>
      <c r="P3731" s="259"/>
      <c r="Q3731" s="259"/>
      <c r="R3731" s="259"/>
      <c r="S3731" s="259"/>
      <c r="T3731" s="260"/>
      <c r="AT3731" s="261" t="s">
        <v>148</v>
      </c>
      <c r="AU3731" s="261" t="s">
        <v>83</v>
      </c>
      <c r="AV3731" s="12" t="s">
        <v>83</v>
      </c>
      <c r="AW3731" s="12" t="s">
        <v>30</v>
      </c>
      <c r="AX3731" s="12" t="s">
        <v>73</v>
      </c>
      <c r="AY3731" s="261" t="s">
        <v>139</v>
      </c>
    </row>
    <row r="3732" spans="2:51" s="13" customFormat="1" ht="12">
      <c r="B3732" s="262"/>
      <c r="C3732" s="263"/>
      <c r="D3732" s="252" t="s">
        <v>148</v>
      </c>
      <c r="E3732" s="264" t="s">
        <v>1</v>
      </c>
      <c r="F3732" s="265" t="s">
        <v>150</v>
      </c>
      <c r="G3732" s="263"/>
      <c r="H3732" s="266">
        <v>1</v>
      </c>
      <c r="I3732" s="267"/>
      <c r="J3732" s="263"/>
      <c r="K3732" s="263"/>
      <c r="L3732" s="268"/>
      <c r="M3732" s="269"/>
      <c r="N3732" s="270"/>
      <c r="O3732" s="270"/>
      <c r="P3732" s="270"/>
      <c r="Q3732" s="270"/>
      <c r="R3732" s="270"/>
      <c r="S3732" s="270"/>
      <c r="T3732" s="271"/>
      <c r="AT3732" s="272" t="s">
        <v>148</v>
      </c>
      <c r="AU3732" s="272" t="s">
        <v>83</v>
      </c>
      <c r="AV3732" s="13" t="s">
        <v>146</v>
      </c>
      <c r="AW3732" s="13" t="s">
        <v>30</v>
      </c>
      <c r="AX3732" s="13" t="s">
        <v>81</v>
      </c>
      <c r="AY3732" s="272" t="s">
        <v>139</v>
      </c>
    </row>
    <row r="3733" spans="2:65" s="1" customFormat="1" ht="48" customHeight="1">
      <c r="B3733" s="38"/>
      <c r="C3733" s="237" t="s">
        <v>5226</v>
      </c>
      <c r="D3733" s="237" t="s">
        <v>141</v>
      </c>
      <c r="E3733" s="238" t="s">
        <v>5227</v>
      </c>
      <c r="F3733" s="239" t="s">
        <v>5228</v>
      </c>
      <c r="G3733" s="240" t="s">
        <v>177</v>
      </c>
      <c r="H3733" s="241">
        <v>4</v>
      </c>
      <c r="I3733" s="242"/>
      <c r="J3733" s="243">
        <f>ROUND(I3733*H3733,2)</f>
        <v>0</v>
      </c>
      <c r="K3733" s="239" t="s">
        <v>1</v>
      </c>
      <c r="L3733" s="43"/>
      <c r="M3733" s="244" t="s">
        <v>1</v>
      </c>
      <c r="N3733" s="245" t="s">
        <v>38</v>
      </c>
      <c r="O3733" s="86"/>
      <c r="P3733" s="246">
        <f>O3733*H3733</f>
        <v>0</v>
      </c>
      <c r="Q3733" s="246">
        <v>0</v>
      </c>
      <c r="R3733" s="246">
        <f>Q3733*H3733</f>
        <v>0</v>
      </c>
      <c r="S3733" s="246">
        <v>0</v>
      </c>
      <c r="T3733" s="247">
        <f>S3733*H3733</f>
        <v>0</v>
      </c>
      <c r="AR3733" s="248" t="s">
        <v>230</v>
      </c>
      <c r="AT3733" s="248" t="s">
        <v>141</v>
      </c>
      <c r="AU3733" s="248" t="s">
        <v>83</v>
      </c>
      <c r="AY3733" s="17" t="s">
        <v>139</v>
      </c>
      <c r="BE3733" s="249">
        <f>IF(N3733="základní",J3733,0)</f>
        <v>0</v>
      </c>
      <c r="BF3733" s="249">
        <f>IF(N3733="snížená",J3733,0)</f>
        <v>0</v>
      </c>
      <c r="BG3733" s="249">
        <f>IF(N3733="zákl. přenesená",J3733,0)</f>
        <v>0</v>
      </c>
      <c r="BH3733" s="249">
        <f>IF(N3733="sníž. přenesená",J3733,0)</f>
        <v>0</v>
      </c>
      <c r="BI3733" s="249">
        <f>IF(N3733="nulová",J3733,0)</f>
        <v>0</v>
      </c>
      <c r="BJ3733" s="17" t="s">
        <v>81</v>
      </c>
      <c r="BK3733" s="249">
        <f>ROUND(I3733*H3733,2)</f>
        <v>0</v>
      </c>
      <c r="BL3733" s="17" t="s">
        <v>230</v>
      </c>
      <c r="BM3733" s="248" t="s">
        <v>5229</v>
      </c>
    </row>
    <row r="3734" spans="2:51" s="12" customFormat="1" ht="12">
      <c r="B3734" s="250"/>
      <c r="C3734" s="251"/>
      <c r="D3734" s="252" t="s">
        <v>148</v>
      </c>
      <c r="E3734" s="253" t="s">
        <v>1</v>
      </c>
      <c r="F3734" s="254" t="s">
        <v>146</v>
      </c>
      <c r="G3734" s="251"/>
      <c r="H3734" s="255">
        <v>4</v>
      </c>
      <c r="I3734" s="256"/>
      <c r="J3734" s="251"/>
      <c r="K3734" s="251"/>
      <c r="L3734" s="257"/>
      <c r="M3734" s="258"/>
      <c r="N3734" s="259"/>
      <c r="O3734" s="259"/>
      <c r="P3734" s="259"/>
      <c r="Q3734" s="259"/>
      <c r="R3734" s="259"/>
      <c r="S3734" s="259"/>
      <c r="T3734" s="260"/>
      <c r="AT3734" s="261" t="s">
        <v>148</v>
      </c>
      <c r="AU3734" s="261" t="s">
        <v>83</v>
      </c>
      <c r="AV3734" s="12" t="s">
        <v>83</v>
      </c>
      <c r="AW3734" s="12" t="s">
        <v>30</v>
      </c>
      <c r="AX3734" s="12" t="s">
        <v>73</v>
      </c>
      <c r="AY3734" s="261" t="s">
        <v>139</v>
      </c>
    </row>
    <row r="3735" spans="2:51" s="13" customFormat="1" ht="12">
      <c r="B3735" s="262"/>
      <c r="C3735" s="263"/>
      <c r="D3735" s="252" t="s">
        <v>148</v>
      </c>
      <c r="E3735" s="264" t="s">
        <v>1</v>
      </c>
      <c r="F3735" s="265" t="s">
        <v>150</v>
      </c>
      <c r="G3735" s="263"/>
      <c r="H3735" s="266">
        <v>4</v>
      </c>
      <c r="I3735" s="267"/>
      <c r="J3735" s="263"/>
      <c r="K3735" s="263"/>
      <c r="L3735" s="268"/>
      <c r="M3735" s="269"/>
      <c r="N3735" s="270"/>
      <c r="O3735" s="270"/>
      <c r="P3735" s="270"/>
      <c r="Q3735" s="270"/>
      <c r="R3735" s="270"/>
      <c r="S3735" s="270"/>
      <c r="T3735" s="271"/>
      <c r="AT3735" s="272" t="s">
        <v>148</v>
      </c>
      <c r="AU3735" s="272" t="s">
        <v>83</v>
      </c>
      <c r="AV3735" s="13" t="s">
        <v>146</v>
      </c>
      <c r="AW3735" s="13" t="s">
        <v>30</v>
      </c>
      <c r="AX3735" s="13" t="s">
        <v>81</v>
      </c>
      <c r="AY3735" s="272" t="s">
        <v>139</v>
      </c>
    </row>
    <row r="3736" spans="2:65" s="1" customFormat="1" ht="24" customHeight="1">
      <c r="B3736" s="38"/>
      <c r="C3736" s="237" t="s">
        <v>5230</v>
      </c>
      <c r="D3736" s="237" t="s">
        <v>141</v>
      </c>
      <c r="E3736" s="238" t="s">
        <v>5231</v>
      </c>
      <c r="F3736" s="239" t="s">
        <v>5232</v>
      </c>
      <c r="G3736" s="240" t="s">
        <v>171</v>
      </c>
      <c r="H3736" s="241">
        <v>96.5</v>
      </c>
      <c r="I3736" s="242"/>
      <c r="J3736" s="243">
        <f>ROUND(I3736*H3736,2)</f>
        <v>0</v>
      </c>
      <c r="K3736" s="239" t="s">
        <v>1</v>
      </c>
      <c r="L3736" s="43"/>
      <c r="M3736" s="244" t="s">
        <v>1</v>
      </c>
      <c r="N3736" s="245" t="s">
        <v>38</v>
      </c>
      <c r="O3736" s="86"/>
      <c r="P3736" s="246">
        <f>O3736*H3736</f>
        <v>0</v>
      </c>
      <c r="Q3736" s="246">
        <v>0</v>
      </c>
      <c r="R3736" s="246">
        <f>Q3736*H3736</f>
        <v>0</v>
      </c>
      <c r="S3736" s="246">
        <v>0</v>
      </c>
      <c r="T3736" s="247">
        <f>S3736*H3736</f>
        <v>0</v>
      </c>
      <c r="AR3736" s="248" t="s">
        <v>230</v>
      </c>
      <c r="AT3736" s="248" t="s">
        <v>141</v>
      </c>
      <c r="AU3736" s="248" t="s">
        <v>83</v>
      </c>
      <c r="AY3736" s="17" t="s">
        <v>139</v>
      </c>
      <c r="BE3736" s="249">
        <f>IF(N3736="základní",J3736,0)</f>
        <v>0</v>
      </c>
      <c r="BF3736" s="249">
        <f>IF(N3736="snížená",J3736,0)</f>
        <v>0</v>
      </c>
      <c r="BG3736" s="249">
        <f>IF(N3736="zákl. přenesená",J3736,0)</f>
        <v>0</v>
      </c>
      <c r="BH3736" s="249">
        <f>IF(N3736="sníž. přenesená",J3736,0)</f>
        <v>0</v>
      </c>
      <c r="BI3736" s="249">
        <f>IF(N3736="nulová",J3736,0)</f>
        <v>0</v>
      </c>
      <c r="BJ3736" s="17" t="s">
        <v>81</v>
      </c>
      <c r="BK3736" s="249">
        <f>ROUND(I3736*H3736,2)</f>
        <v>0</v>
      </c>
      <c r="BL3736" s="17" t="s">
        <v>230</v>
      </c>
      <c r="BM3736" s="248" t="s">
        <v>5233</v>
      </c>
    </row>
    <row r="3737" spans="2:51" s="12" customFormat="1" ht="12">
      <c r="B3737" s="250"/>
      <c r="C3737" s="251"/>
      <c r="D3737" s="252" t="s">
        <v>148</v>
      </c>
      <c r="E3737" s="253" t="s">
        <v>1</v>
      </c>
      <c r="F3737" s="254" t="s">
        <v>5234</v>
      </c>
      <c r="G3737" s="251"/>
      <c r="H3737" s="255">
        <v>96.5</v>
      </c>
      <c r="I3737" s="256"/>
      <c r="J3737" s="251"/>
      <c r="K3737" s="251"/>
      <c r="L3737" s="257"/>
      <c r="M3737" s="258"/>
      <c r="N3737" s="259"/>
      <c r="O3737" s="259"/>
      <c r="P3737" s="259"/>
      <c r="Q3737" s="259"/>
      <c r="R3737" s="259"/>
      <c r="S3737" s="259"/>
      <c r="T3737" s="260"/>
      <c r="AT3737" s="261" t="s">
        <v>148</v>
      </c>
      <c r="AU3737" s="261" t="s">
        <v>83</v>
      </c>
      <c r="AV3737" s="12" t="s">
        <v>83</v>
      </c>
      <c r="AW3737" s="12" t="s">
        <v>30</v>
      </c>
      <c r="AX3737" s="12" t="s">
        <v>73</v>
      </c>
      <c r="AY3737" s="261" t="s">
        <v>139</v>
      </c>
    </row>
    <row r="3738" spans="2:51" s="13" customFormat="1" ht="12">
      <c r="B3738" s="262"/>
      <c r="C3738" s="263"/>
      <c r="D3738" s="252" t="s">
        <v>148</v>
      </c>
      <c r="E3738" s="264" t="s">
        <v>1</v>
      </c>
      <c r="F3738" s="265" t="s">
        <v>150</v>
      </c>
      <c r="G3738" s="263"/>
      <c r="H3738" s="266">
        <v>96.5</v>
      </c>
      <c r="I3738" s="267"/>
      <c r="J3738" s="263"/>
      <c r="K3738" s="263"/>
      <c r="L3738" s="268"/>
      <c r="M3738" s="269"/>
      <c r="N3738" s="270"/>
      <c r="O3738" s="270"/>
      <c r="P3738" s="270"/>
      <c r="Q3738" s="270"/>
      <c r="R3738" s="270"/>
      <c r="S3738" s="270"/>
      <c r="T3738" s="271"/>
      <c r="AT3738" s="272" t="s">
        <v>148</v>
      </c>
      <c r="AU3738" s="272" t="s">
        <v>83</v>
      </c>
      <c r="AV3738" s="13" t="s">
        <v>146</v>
      </c>
      <c r="AW3738" s="13" t="s">
        <v>30</v>
      </c>
      <c r="AX3738" s="13" t="s">
        <v>81</v>
      </c>
      <c r="AY3738" s="272" t="s">
        <v>139</v>
      </c>
    </row>
    <row r="3739" spans="2:65" s="1" customFormat="1" ht="36" customHeight="1">
      <c r="B3739" s="38"/>
      <c r="C3739" s="237" t="s">
        <v>5235</v>
      </c>
      <c r="D3739" s="237" t="s">
        <v>141</v>
      </c>
      <c r="E3739" s="238" t="s">
        <v>5236</v>
      </c>
      <c r="F3739" s="239" t="s">
        <v>5237</v>
      </c>
      <c r="G3739" s="240" t="s">
        <v>171</v>
      </c>
      <c r="H3739" s="241">
        <v>21</v>
      </c>
      <c r="I3739" s="242"/>
      <c r="J3739" s="243">
        <f>ROUND(I3739*H3739,2)</f>
        <v>0</v>
      </c>
      <c r="K3739" s="239" t="s">
        <v>1</v>
      </c>
      <c r="L3739" s="43"/>
      <c r="M3739" s="244" t="s">
        <v>1</v>
      </c>
      <c r="N3739" s="245" t="s">
        <v>38</v>
      </c>
      <c r="O3739" s="86"/>
      <c r="P3739" s="246">
        <f>O3739*H3739</f>
        <v>0</v>
      </c>
      <c r="Q3739" s="246">
        <v>0</v>
      </c>
      <c r="R3739" s="246">
        <f>Q3739*H3739</f>
        <v>0</v>
      </c>
      <c r="S3739" s="246">
        <v>0</v>
      </c>
      <c r="T3739" s="247">
        <f>S3739*H3739</f>
        <v>0</v>
      </c>
      <c r="AR3739" s="248" t="s">
        <v>230</v>
      </c>
      <c r="AT3739" s="248" t="s">
        <v>141</v>
      </c>
      <c r="AU3739" s="248" t="s">
        <v>83</v>
      </c>
      <c r="AY3739" s="17" t="s">
        <v>139</v>
      </c>
      <c r="BE3739" s="249">
        <f>IF(N3739="základní",J3739,0)</f>
        <v>0</v>
      </c>
      <c r="BF3739" s="249">
        <f>IF(N3739="snížená",J3739,0)</f>
        <v>0</v>
      </c>
      <c r="BG3739" s="249">
        <f>IF(N3739="zákl. přenesená",J3739,0)</f>
        <v>0</v>
      </c>
      <c r="BH3739" s="249">
        <f>IF(N3739="sníž. přenesená",J3739,0)</f>
        <v>0</v>
      </c>
      <c r="BI3739" s="249">
        <f>IF(N3739="nulová",J3739,0)</f>
        <v>0</v>
      </c>
      <c r="BJ3739" s="17" t="s">
        <v>81</v>
      </c>
      <c r="BK3739" s="249">
        <f>ROUND(I3739*H3739,2)</f>
        <v>0</v>
      </c>
      <c r="BL3739" s="17" t="s">
        <v>230</v>
      </c>
      <c r="BM3739" s="248" t="s">
        <v>5238</v>
      </c>
    </row>
    <row r="3740" spans="2:51" s="12" customFormat="1" ht="12">
      <c r="B3740" s="250"/>
      <c r="C3740" s="251"/>
      <c r="D3740" s="252" t="s">
        <v>148</v>
      </c>
      <c r="E3740" s="253" t="s">
        <v>1</v>
      </c>
      <c r="F3740" s="254" t="s">
        <v>5239</v>
      </c>
      <c r="G3740" s="251"/>
      <c r="H3740" s="255">
        <v>21</v>
      </c>
      <c r="I3740" s="256"/>
      <c r="J3740" s="251"/>
      <c r="K3740" s="251"/>
      <c r="L3740" s="257"/>
      <c r="M3740" s="258"/>
      <c r="N3740" s="259"/>
      <c r="O3740" s="259"/>
      <c r="P3740" s="259"/>
      <c r="Q3740" s="259"/>
      <c r="R3740" s="259"/>
      <c r="S3740" s="259"/>
      <c r="T3740" s="260"/>
      <c r="AT3740" s="261" t="s">
        <v>148</v>
      </c>
      <c r="AU3740" s="261" t="s">
        <v>83</v>
      </c>
      <c r="AV3740" s="12" t="s">
        <v>83</v>
      </c>
      <c r="AW3740" s="12" t="s">
        <v>30</v>
      </c>
      <c r="AX3740" s="12" t="s">
        <v>73</v>
      </c>
      <c r="AY3740" s="261" t="s">
        <v>139</v>
      </c>
    </row>
    <row r="3741" spans="2:51" s="13" customFormat="1" ht="12">
      <c r="B3741" s="262"/>
      <c r="C3741" s="263"/>
      <c r="D3741" s="252" t="s">
        <v>148</v>
      </c>
      <c r="E3741" s="264" t="s">
        <v>1</v>
      </c>
      <c r="F3741" s="265" t="s">
        <v>150</v>
      </c>
      <c r="G3741" s="263"/>
      <c r="H3741" s="266">
        <v>21</v>
      </c>
      <c r="I3741" s="267"/>
      <c r="J3741" s="263"/>
      <c r="K3741" s="263"/>
      <c r="L3741" s="268"/>
      <c r="M3741" s="269"/>
      <c r="N3741" s="270"/>
      <c r="O3741" s="270"/>
      <c r="P3741" s="270"/>
      <c r="Q3741" s="270"/>
      <c r="R3741" s="270"/>
      <c r="S3741" s="270"/>
      <c r="T3741" s="271"/>
      <c r="AT3741" s="272" t="s">
        <v>148</v>
      </c>
      <c r="AU3741" s="272" t="s">
        <v>83</v>
      </c>
      <c r="AV3741" s="13" t="s">
        <v>146</v>
      </c>
      <c r="AW3741" s="13" t="s">
        <v>30</v>
      </c>
      <c r="AX3741" s="13" t="s">
        <v>81</v>
      </c>
      <c r="AY3741" s="272" t="s">
        <v>139</v>
      </c>
    </row>
    <row r="3742" spans="2:65" s="1" customFormat="1" ht="24" customHeight="1">
      <c r="B3742" s="38"/>
      <c r="C3742" s="237" t="s">
        <v>5240</v>
      </c>
      <c r="D3742" s="237" t="s">
        <v>141</v>
      </c>
      <c r="E3742" s="238" t="s">
        <v>5241</v>
      </c>
      <c r="F3742" s="239" t="s">
        <v>5242</v>
      </c>
      <c r="G3742" s="240" t="s">
        <v>177</v>
      </c>
      <c r="H3742" s="241">
        <v>21</v>
      </c>
      <c r="I3742" s="242"/>
      <c r="J3742" s="243">
        <f>ROUND(I3742*H3742,2)</f>
        <v>0</v>
      </c>
      <c r="K3742" s="239" t="s">
        <v>145</v>
      </c>
      <c r="L3742" s="43"/>
      <c r="M3742" s="244" t="s">
        <v>1</v>
      </c>
      <c r="N3742" s="245" t="s">
        <v>38</v>
      </c>
      <c r="O3742" s="86"/>
      <c r="P3742" s="246">
        <f>O3742*H3742</f>
        <v>0</v>
      </c>
      <c r="Q3742" s="246">
        <v>0</v>
      </c>
      <c r="R3742" s="246">
        <f>Q3742*H3742</f>
        <v>0</v>
      </c>
      <c r="S3742" s="246">
        <v>0</v>
      </c>
      <c r="T3742" s="247">
        <f>S3742*H3742</f>
        <v>0</v>
      </c>
      <c r="AR3742" s="248" t="s">
        <v>230</v>
      </c>
      <c r="AT3742" s="248" t="s">
        <v>141</v>
      </c>
      <c r="AU3742" s="248" t="s">
        <v>83</v>
      </c>
      <c r="AY3742" s="17" t="s">
        <v>139</v>
      </c>
      <c r="BE3742" s="249">
        <f>IF(N3742="základní",J3742,0)</f>
        <v>0</v>
      </c>
      <c r="BF3742" s="249">
        <f>IF(N3742="snížená",J3742,0)</f>
        <v>0</v>
      </c>
      <c r="BG3742" s="249">
        <f>IF(N3742="zákl. přenesená",J3742,0)</f>
        <v>0</v>
      </c>
      <c r="BH3742" s="249">
        <f>IF(N3742="sníž. přenesená",J3742,0)</f>
        <v>0</v>
      </c>
      <c r="BI3742" s="249">
        <f>IF(N3742="nulová",J3742,0)</f>
        <v>0</v>
      </c>
      <c r="BJ3742" s="17" t="s">
        <v>81</v>
      </c>
      <c r="BK3742" s="249">
        <f>ROUND(I3742*H3742,2)</f>
        <v>0</v>
      </c>
      <c r="BL3742" s="17" t="s">
        <v>230</v>
      </c>
      <c r="BM3742" s="248" t="s">
        <v>5243</v>
      </c>
    </row>
    <row r="3743" spans="2:51" s="12" customFormat="1" ht="12">
      <c r="B3743" s="250"/>
      <c r="C3743" s="251"/>
      <c r="D3743" s="252" t="s">
        <v>148</v>
      </c>
      <c r="E3743" s="253" t="s">
        <v>1</v>
      </c>
      <c r="F3743" s="254" t="s">
        <v>5244</v>
      </c>
      <c r="G3743" s="251"/>
      <c r="H3743" s="255">
        <v>1</v>
      </c>
      <c r="I3743" s="256"/>
      <c r="J3743" s="251"/>
      <c r="K3743" s="251"/>
      <c r="L3743" s="257"/>
      <c r="M3743" s="258"/>
      <c r="N3743" s="259"/>
      <c r="O3743" s="259"/>
      <c r="P3743" s="259"/>
      <c r="Q3743" s="259"/>
      <c r="R3743" s="259"/>
      <c r="S3743" s="259"/>
      <c r="T3743" s="260"/>
      <c r="AT3743" s="261" t="s">
        <v>148</v>
      </c>
      <c r="AU3743" s="261" t="s">
        <v>83</v>
      </c>
      <c r="AV3743" s="12" t="s">
        <v>83</v>
      </c>
      <c r="AW3743" s="12" t="s">
        <v>30</v>
      </c>
      <c r="AX3743" s="12" t="s">
        <v>73</v>
      </c>
      <c r="AY3743" s="261" t="s">
        <v>139</v>
      </c>
    </row>
    <row r="3744" spans="2:51" s="12" customFormat="1" ht="12">
      <c r="B3744" s="250"/>
      <c r="C3744" s="251"/>
      <c r="D3744" s="252" t="s">
        <v>148</v>
      </c>
      <c r="E3744" s="253" t="s">
        <v>1</v>
      </c>
      <c r="F3744" s="254" t="s">
        <v>5245</v>
      </c>
      <c r="G3744" s="251"/>
      <c r="H3744" s="255">
        <v>1</v>
      </c>
      <c r="I3744" s="256"/>
      <c r="J3744" s="251"/>
      <c r="K3744" s="251"/>
      <c r="L3744" s="257"/>
      <c r="M3744" s="258"/>
      <c r="N3744" s="259"/>
      <c r="O3744" s="259"/>
      <c r="P3744" s="259"/>
      <c r="Q3744" s="259"/>
      <c r="R3744" s="259"/>
      <c r="S3744" s="259"/>
      <c r="T3744" s="260"/>
      <c r="AT3744" s="261" t="s">
        <v>148</v>
      </c>
      <c r="AU3744" s="261" t="s">
        <v>83</v>
      </c>
      <c r="AV3744" s="12" t="s">
        <v>83</v>
      </c>
      <c r="AW3744" s="12" t="s">
        <v>30</v>
      </c>
      <c r="AX3744" s="12" t="s">
        <v>73</v>
      </c>
      <c r="AY3744" s="261" t="s">
        <v>139</v>
      </c>
    </row>
    <row r="3745" spans="2:51" s="12" customFormat="1" ht="12">
      <c r="B3745" s="250"/>
      <c r="C3745" s="251"/>
      <c r="D3745" s="252" t="s">
        <v>148</v>
      </c>
      <c r="E3745" s="253" t="s">
        <v>1</v>
      </c>
      <c r="F3745" s="254" t="s">
        <v>5246</v>
      </c>
      <c r="G3745" s="251"/>
      <c r="H3745" s="255">
        <v>1</v>
      </c>
      <c r="I3745" s="256"/>
      <c r="J3745" s="251"/>
      <c r="K3745" s="251"/>
      <c r="L3745" s="257"/>
      <c r="M3745" s="258"/>
      <c r="N3745" s="259"/>
      <c r="O3745" s="259"/>
      <c r="P3745" s="259"/>
      <c r="Q3745" s="259"/>
      <c r="R3745" s="259"/>
      <c r="S3745" s="259"/>
      <c r="T3745" s="260"/>
      <c r="AT3745" s="261" t="s">
        <v>148</v>
      </c>
      <c r="AU3745" s="261" t="s">
        <v>83</v>
      </c>
      <c r="AV3745" s="12" t="s">
        <v>83</v>
      </c>
      <c r="AW3745" s="12" t="s">
        <v>30</v>
      </c>
      <c r="AX3745" s="12" t="s">
        <v>73</v>
      </c>
      <c r="AY3745" s="261" t="s">
        <v>139</v>
      </c>
    </row>
    <row r="3746" spans="2:51" s="12" customFormat="1" ht="12">
      <c r="B3746" s="250"/>
      <c r="C3746" s="251"/>
      <c r="D3746" s="252" t="s">
        <v>148</v>
      </c>
      <c r="E3746" s="253" t="s">
        <v>1</v>
      </c>
      <c r="F3746" s="254" t="s">
        <v>5247</v>
      </c>
      <c r="G3746" s="251"/>
      <c r="H3746" s="255">
        <v>1</v>
      </c>
      <c r="I3746" s="256"/>
      <c r="J3746" s="251"/>
      <c r="K3746" s="251"/>
      <c r="L3746" s="257"/>
      <c r="M3746" s="258"/>
      <c r="N3746" s="259"/>
      <c r="O3746" s="259"/>
      <c r="P3746" s="259"/>
      <c r="Q3746" s="259"/>
      <c r="R3746" s="259"/>
      <c r="S3746" s="259"/>
      <c r="T3746" s="260"/>
      <c r="AT3746" s="261" t="s">
        <v>148</v>
      </c>
      <c r="AU3746" s="261" t="s">
        <v>83</v>
      </c>
      <c r="AV3746" s="12" t="s">
        <v>83</v>
      </c>
      <c r="AW3746" s="12" t="s">
        <v>30</v>
      </c>
      <c r="AX3746" s="12" t="s">
        <v>73</v>
      </c>
      <c r="AY3746" s="261" t="s">
        <v>139</v>
      </c>
    </row>
    <row r="3747" spans="2:51" s="12" customFormat="1" ht="12">
      <c r="B3747" s="250"/>
      <c r="C3747" s="251"/>
      <c r="D3747" s="252" t="s">
        <v>148</v>
      </c>
      <c r="E3747" s="253" t="s">
        <v>1</v>
      </c>
      <c r="F3747" s="254" t="s">
        <v>5248</v>
      </c>
      <c r="G3747" s="251"/>
      <c r="H3747" s="255">
        <v>1</v>
      </c>
      <c r="I3747" s="256"/>
      <c r="J3747" s="251"/>
      <c r="K3747" s="251"/>
      <c r="L3747" s="257"/>
      <c r="M3747" s="258"/>
      <c r="N3747" s="259"/>
      <c r="O3747" s="259"/>
      <c r="P3747" s="259"/>
      <c r="Q3747" s="259"/>
      <c r="R3747" s="259"/>
      <c r="S3747" s="259"/>
      <c r="T3747" s="260"/>
      <c r="AT3747" s="261" t="s">
        <v>148</v>
      </c>
      <c r="AU3747" s="261" t="s">
        <v>83</v>
      </c>
      <c r="AV3747" s="12" t="s">
        <v>83</v>
      </c>
      <c r="AW3747" s="12" t="s">
        <v>30</v>
      </c>
      <c r="AX3747" s="12" t="s">
        <v>73</v>
      </c>
      <c r="AY3747" s="261" t="s">
        <v>139</v>
      </c>
    </row>
    <row r="3748" spans="2:51" s="12" customFormat="1" ht="12">
      <c r="B3748" s="250"/>
      <c r="C3748" s="251"/>
      <c r="D3748" s="252" t="s">
        <v>148</v>
      </c>
      <c r="E3748" s="253" t="s">
        <v>1</v>
      </c>
      <c r="F3748" s="254" t="s">
        <v>5249</v>
      </c>
      <c r="G3748" s="251"/>
      <c r="H3748" s="255">
        <v>1</v>
      </c>
      <c r="I3748" s="256"/>
      <c r="J3748" s="251"/>
      <c r="K3748" s="251"/>
      <c r="L3748" s="257"/>
      <c r="M3748" s="258"/>
      <c r="N3748" s="259"/>
      <c r="O3748" s="259"/>
      <c r="P3748" s="259"/>
      <c r="Q3748" s="259"/>
      <c r="R3748" s="259"/>
      <c r="S3748" s="259"/>
      <c r="T3748" s="260"/>
      <c r="AT3748" s="261" t="s">
        <v>148</v>
      </c>
      <c r="AU3748" s="261" t="s">
        <v>83</v>
      </c>
      <c r="AV3748" s="12" t="s">
        <v>83</v>
      </c>
      <c r="AW3748" s="12" t="s">
        <v>30</v>
      </c>
      <c r="AX3748" s="12" t="s">
        <v>73</v>
      </c>
      <c r="AY3748" s="261" t="s">
        <v>139</v>
      </c>
    </row>
    <row r="3749" spans="2:51" s="12" customFormat="1" ht="12">
      <c r="B3749" s="250"/>
      <c r="C3749" s="251"/>
      <c r="D3749" s="252" t="s">
        <v>148</v>
      </c>
      <c r="E3749" s="253" t="s">
        <v>1</v>
      </c>
      <c r="F3749" s="254" t="s">
        <v>5250</v>
      </c>
      <c r="G3749" s="251"/>
      <c r="H3749" s="255">
        <v>1</v>
      </c>
      <c r="I3749" s="256"/>
      <c r="J3749" s="251"/>
      <c r="K3749" s="251"/>
      <c r="L3749" s="257"/>
      <c r="M3749" s="258"/>
      <c r="N3749" s="259"/>
      <c r="O3749" s="259"/>
      <c r="P3749" s="259"/>
      <c r="Q3749" s="259"/>
      <c r="R3749" s="259"/>
      <c r="S3749" s="259"/>
      <c r="T3749" s="260"/>
      <c r="AT3749" s="261" t="s">
        <v>148</v>
      </c>
      <c r="AU3749" s="261" t="s">
        <v>83</v>
      </c>
      <c r="AV3749" s="12" t="s">
        <v>83</v>
      </c>
      <c r="AW3749" s="12" t="s">
        <v>30</v>
      </c>
      <c r="AX3749" s="12" t="s">
        <v>73</v>
      </c>
      <c r="AY3749" s="261" t="s">
        <v>139</v>
      </c>
    </row>
    <row r="3750" spans="2:51" s="12" customFormat="1" ht="12">
      <c r="B3750" s="250"/>
      <c r="C3750" s="251"/>
      <c r="D3750" s="252" t="s">
        <v>148</v>
      </c>
      <c r="E3750" s="253" t="s">
        <v>1</v>
      </c>
      <c r="F3750" s="254" t="s">
        <v>5251</v>
      </c>
      <c r="G3750" s="251"/>
      <c r="H3750" s="255">
        <v>1</v>
      </c>
      <c r="I3750" s="256"/>
      <c r="J3750" s="251"/>
      <c r="K3750" s="251"/>
      <c r="L3750" s="257"/>
      <c r="M3750" s="258"/>
      <c r="N3750" s="259"/>
      <c r="O3750" s="259"/>
      <c r="P3750" s="259"/>
      <c r="Q3750" s="259"/>
      <c r="R3750" s="259"/>
      <c r="S3750" s="259"/>
      <c r="T3750" s="260"/>
      <c r="AT3750" s="261" t="s">
        <v>148</v>
      </c>
      <c r="AU3750" s="261" t="s">
        <v>83</v>
      </c>
      <c r="AV3750" s="12" t="s">
        <v>83</v>
      </c>
      <c r="AW3750" s="12" t="s">
        <v>30</v>
      </c>
      <c r="AX3750" s="12" t="s">
        <v>73</v>
      </c>
      <c r="AY3750" s="261" t="s">
        <v>139</v>
      </c>
    </row>
    <row r="3751" spans="2:51" s="12" customFormat="1" ht="12">
      <c r="B3751" s="250"/>
      <c r="C3751" s="251"/>
      <c r="D3751" s="252" t="s">
        <v>148</v>
      </c>
      <c r="E3751" s="253" t="s">
        <v>1</v>
      </c>
      <c r="F3751" s="254" t="s">
        <v>5252</v>
      </c>
      <c r="G3751" s="251"/>
      <c r="H3751" s="255">
        <v>1</v>
      </c>
      <c r="I3751" s="256"/>
      <c r="J3751" s="251"/>
      <c r="K3751" s="251"/>
      <c r="L3751" s="257"/>
      <c r="M3751" s="258"/>
      <c r="N3751" s="259"/>
      <c r="O3751" s="259"/>
      <c r="P3751" s="259"/>
      <c r="Q3751" s="259"/>
      <c r="R3751" s="259"/>
      <c r="S3751" s="259"/>
      <c r="T3751" s="260"/>
      <c r="AT3751" s="261" t="s">
        <v>148</v>
      </c>
      <c r="AU3751" s="261" t="s">
        <v>83</v>
      </c>
      <c r="AV3751" s="12" t="s">
        <v>83</v>
      </c>
      <c r="AW3751" s="12" t="s">
        <v>30</v>
      </c>
      <c r="AX3751" s="12" t="s">
        <v>73</v>
      </c>
      <c r="AY3751" s="261" t="s">
        <v>139</v>
      </c>
    </row>
    <row r="3752" spans="2:51" s="12" customFormat="1" ht="12">
      <c r="B3752" s="250"/>
      <c r="C3752" s="251"/>
      <c r="D3752" s="252" t="s">
        <v>148</v>
      </c>
      <c r="E3752" s="253" t="s">
        <v>1</v>
      </c>
      <c r="F3752" s="254" t="s">
        <v>5253</v>
      </c>
      <c r="G3752" s="251"/>
      <c r="H3752" s="255">
        <v>1</v>
      </c>
      <c r="I3752" s="256"/>
      <c r="J3752" s="251"/>
      <c r="K3752" s="251"/>
      <c r="L3752" s="257"/>
      <c r="M3752" s="258"/>
      <c r="N3752" s="259"/>
      <c r="O3752" s="259"/>
      <c r="P3752" s="259"/>
      <c r="Q3752" s="259"/>
      <c r="R3752" s="259"/>
      <c r="S3752" s="259"/>
      <c r="T3752" s="260"/>
      <c r="AT3752" s="261" t="s">
        <v>148</v>
      </c>
      <c r="AU3752" s="261" t="s">
        <v>83</v>
      </c>
      <c r="AV3752" s="12" t="s">
        <v>83</v>
      </c>
      <c r="AW3752" s="12" t="s">
        <v>30</v>
      </c>
      <c r="AX3752" s="12" t="s">
        <v>73</v>
      </c>
      <c r="AY3752" s="261" t="s">
        <v>139</v>
      </c>
    </row>
    <row r="3753" spans="2:51" s="12" customFormat="1" ht="12">
      <c r="B3753" s="250"/>
      <c r="C3753" s="251"/>
      <c r="D3753" s="252" t="s">
        <v>148</v>
      </c>
      <c r="E3753" s="253" t="s">
        <v>1</v>
      </c>
      <c r="F3753" s="254" t="s">
        <v>5254</v>
      </c>
      <c r="G3753" s="251"/>
      <c r="H3753" s="255">
        <v>3</v>
      </c>
      <c r="I3753" s="256"/>
      <c r="J3753" s="251"/>
      <c r="K3753" s="251"/>
      <c r="L3753" s="257"/>
      <c r="M3753" s="258"/>
      <c r="N3753" s="259"/>
      <c r="O3753" s="259"/>
      <c r="P3753" s="259"/>
      <c r="Q3753" s="259"/>
      <c r="R3753" s="259"/>
      <c r="S3753" s="259"/>
      <c r="T3753" s="260"/>
      <c r="AT3753" s="261" t="s">
        <v>148</v>
      </c>
      <c r="AU3753" s="261" t="s">
        <v>83</v>
      </c>
      <c r="AV3753" s="12" t="s">
        <v>83</v>
      </c>
      <c r="AW3753" s="12" t="s">
        <v>30</v>
      </c>
      <c r="AX3753" s="12" t="s">
        <v>73</v>
      </c>
      <c r="AY3753" s="261" t="s">
        <v>139</v>
      </c>
    </row>
    <row r="3754" spans="2:51" s="12" customFormat="1" ht="12">
      <c r="B3754" s="250"/>
      <c r="C3754" s="251"/>
      <c r="D3754" s="252" t="s">
        <v>148</v>
      </c>
      <c r="E3754" s="253" t="s">
        <v>1</v>
      </c>
      <c r="F3754" s="254" t="s">
        <v>5255</v>
      </c>
      <c r="G3754" s="251"/>
      <c r="H3754" s="255">
        <v>1</v>
      </c>
      <c r="I3754" s="256"/>
      <c r="J3754" s="251"/>
      <c r="K3754" s="251"/>
      <c r="L3754" s="257"/>
      <c r="M3754" s="258"/>
      <c r="N3754" s="259"/>
      <c r="O3754" s="259"/>
      <c r="P3754" s="259"/>
      <c r="Q3754" s="259"/>
      <c r="R3754" s="259"/>
      <c r="S3754" s="259"/>
      <c r="T3754" s="260"/>
      <c r="AT3754" s="261" t="s">
        <v>148</v>
      </c>
      <c r="AU3754" s="261" t="s">
        <v>83</v>
      </c>
      <c r="AV3754" s="12" t="s">
        <v>83</v>
      </c>
      <c r="AW3754" s="12" t="s">
        <v>30</v>
      </c>
      <c r="AX3754" s="12" t="s">
        <v>73</v>
      </c>
      <c r="AY3754" s="261" t="s">
        <v>139</v>
      </c>
    </row>
    <row r="3755" spans="2:51" s="12" customFormat="1" ht="12">
      <c r="B3755" s="250"/>
      <c r="C3755" s="251"/>
      <c r="D3755" s="252" t="s">
        <v>148</v>
      </c>
      <c r="E3755" s="253" t="s">
        <v>1</v>
      </c>
      <c r="F3755" s="254" t="s">
        <v>5256</v>
      </c>
      <c r="G3755" s="251"/>
      <c r="H3755" s="255">
        <v>1</v>
      </c>
      <c r="I3755" s="256"/>
      <c r="J3755" s="251"/>
      <c r="K3755" s="251"/>
      <c r="L3755" s="257"/>
      <c r="M3755" s="258"/>
      <c r="N3755" s="259"/>
      <c r="O3755" s="259"/>
      <c r="P3755" s="259"/>
      <c r="Q3755" s="259"/>
      <c r="R3755" s="259"/>
      <c r="S3755" s="259"/>
      <c r="T3755" s="260"/>
      <c r="AT3755" s="261" t="s">
        <v>148</v>
      </c>
      <c r="AU3755" s="261" t="s">
        <v>83</v>
      </c>
      <c r="AV3755" s="12" t="s">
        <v>83</v>
      </c>
      <c r="AW3755" s="12" t="s">
        <v>30</v>
      </c>
      <c r="AX3755" s="12" t="s">
        <v>73</v>
      </c>
      <c r="AY3755" s="261" t="s">
        <v>139</v>
      </c>
    </row>
    <row r="3756" spans="2:51" s="12" customFormat="1" ht="12">
      <c r="B3756" s="250"/>
      <c r="C3756" s="251"/>
      <c r="D3756" s="252" t="s">
        <v>148</v>
      </c>
      <c r="E3756" s="253" t="s">
        <v>1</v>
      </c>
      <c r="F3756" s="254" t="s">
        <v>5257</v>
      </c>
      <c r="G3756" s="251"/>
      <c r="H3756" s="255">
        <v>1</v>
      </c>
      <c r="I3756" s="256"/>
      <c r="J3756" s="251"/>
      <c r="K3756" s="251"/>
      <c r="L3756" s="257"/>
      <c r="M3756" s="258"/>
      <c r="N3756" s="259"/>
      <c r="O3756" s="259"/>
      <c r="P3756" s="259"/>
      <c r="Q3756" s="259"/>
      <c r="R3756" s="259"/>
      <c r="S3756" s="259"/>
      <c r="T3756" s="260"/>
      <c r="AT3756" s="261" t="s">
        <v>148</v>
      </c>
      <c r="AU3756" s="261" t="s">
        <v>83</v>
      </c>
      <c r="AV3756" s="12" t="s">
        <v>83</v>
      </c>
      <c r="AW3756" s="12" t="s">
        <v>30</v>
      </c>
      <c r="AX3756" s="12" t="s">
        <v>73</v>
      </c>
      <c r="AY3756" s="261" t="s">
        <v>139</v>
      </c>
    </row>
    <row r="3757" spans="2:51" s="12" customFormat="1" ht="12">
      <c r="B3757" s="250"/>
      <c r="C3757" s="251"/>
      <c r="D3757" s="252" t="s">
        <v>148</v>
      </c>
      <c r="E3757" s="253" t="s">
        <v>1</v>
      </c>
      <c r="F3757" s="254" t="s">
        <v>5258</v>
      </c>
      <c r="G3757" s="251"/>
      <c r="H3757" s="255">
        <v>2</v>
      </c>
      <c r="I3757" s="256"/>
      <c r="J3757" s="251"/>
      <c r="K3757" s="251"/>
      <c r="L3757" s="257"/>
      <c r="M3757" s="258"/>
      <c r="N3757" s="259"/>
      <c r="O3757" s="259"/>
      <c r="P3757" s="259"/>
      <c r="Q3757" s="259"/>
      <c r="R3757" s="259"/>
      <c r="S3757" s="259"/>
      <c r="T3757" s="260"/>
      <c r="AT3757" s="261" t="s">
        <v>148</v>
      </c>
      <c r="AU3757" s="261" t="s">
        <v>83</v>
      </c>
      <c r="AV3757" s="12" t="s">
        <v>83</v>
      </c>
      <c r="AW3757" s="12" t="s">
        <v>30</v>
      </c>
      <c r="AX3757" s="12" t="s">
        <v>73</v>
      </c>
      <c r="AY3757" s="261" t="s">
        <v>139</v>
      </c>
    </row>
    <row r="3758" spans="2:51" s="12" customFormat="1" ht="12">
      <c r="B3758" s="250"/>
      <c r="C3758" s="251"/>
      <c r="D3758" s="252" t="s">
        <v>148</v>
      </c>
      <c r="E3758" s="253" t="s">
        <v>1</v>
      </c>
      <c r="F3758" s="254" t="s">
        <v>5259</v>
      </c>
      <c r="G3758" s="251"/>
      <c r="H3758" s="255">
        <v>1</v>
      </c>
      <c r="I3758" s="256"/>
      <c r="J3758" s="251"/>
      <c r="K3758" s="251"/>
      <c r="L3758" s="257"/>
      <c r="M3758" s="258"/>
      <c r="N3758" s="259"/>
      <c r="O3758" s="259"/>
      <c r="P3758" s="259"/>
      <c r="Q3758" s="259"/>
      <c r="R3758" s="259"/>
      <c r="S3758" s="259"/>
      <c r="T3758" s="260"/>
      <c r="AT3758" s="261" t="s">
        <v>148</v>
      </c>
      <c r="AU3758" s="261" t="s">
        <v>83</v>
      </c>
      <c r="AV3758" s="12" t="s">
        <v>83</v>
      </c>
      <c r="AW3758" s="12" t="s">
        <v>30</v>
      </c>
      <c r="AX3758" s="12" t="s">
        <v>73</v>
      </c>
      <c r="AY3758" s="261" t="s">
        <v>139</v>
      </c>
    </row>
    <row r="3759" spans="2:51" s="12" customFormat="1" ht="12">
      <c r="B3759" s="250"/>
      <c r="C3759" s="251"/>
      <c r="D3759" s="252" t="s">
        <v>148</v>
      </c>
      <c r="E3759" s="253" t="s">
        <v>1</v>
      </c>
      <c r="F3759" s="254" t="s">
        <v>5260</v>
      </c>
      <c r="G3759" s="251"/>
      <c r="H3759" s="255">
        <v>2</v>
      </c>
      <c r="I3759" s="256"/>
      <c r="J3759" s="251"/>
      <c r="K3759" s="251"/>
      <c r="L3759" s="257"/>
      <c r="M3759" s="258"/>
      <c r="N3759" s="259"/>
      <c r="O3759" s="259"/>
      <c r="P3759" s="259"/>
      <c r="Q3759" s="259"/>
      <c r="R3759" s="259"/>
      <c r="S3759" s="259"/>
      <c r="T3759" s="260"/>
      <c r="AT3759" s="261" t="s">
        <v>148</v>
      </c>
      <c r="AU3759" s="261" t="s">
        <v>83</v>
      </c>
      <c r="AV3759" s="12" t="s">
        <v>83</v>
      </c>
      <c r="AW3759" s="12" t="s">
        <v>30</v>
      </c>
      <c r="AX3759" s="12" t="s">
        <v>73</v>
      </c>
      <c r="AY3759" s="261" t="s">
        <v>139</v>
      </c>
    </row>
    <row r="3760" spans="2:51" s="13" customFormat="1" ht="12">
      <c r="B3760" s="262"/>
      <c r="C3760" s="263"/>
      <c r="D3760" s="252" t="s">
        <v>148</v>
      </c>
      <c r="E3760" s="264" t="s">
        <v>1</v>
      </c>
      <c r="F3760" s="265" t="s">
        <v>150</v>
      </c>
      <c r="G3760" s="263"/>
      <c r="H3760" s="266">
        <v>21</v>
      </c>
      <c r="I3760" s="267"/>
      <c r="J3760" s="263"/>
      <c r="K3760" s="263"/>
      <c r="L3760" s="268"/>
      <c r="M3760" s="269"/>
      <c r="N3760" s="270"/>
      <c r="O3760" s="270"/>
      <c r="P3760" s="270"/>
      <c r="Q3760" s="270"/>
      <c r="R3760" s="270"/>
      <c r="S3760" s="270"/>
      <c r="T3760" s="271"/>
      <c r="AT3760" s="272" t="s">
        <v>148</v>
      </c>
      <c r="AU3760" s="272" t="s">
        <v>83</v>
      </c>
      <c r="AV3760" s="13" t="s">
        <v>146</v>
      </c>
      <c r="AW3760" s="13" t="s">
        <v>30</v>
      </c>
      <c r="AX3760" s="13" t="s">
        <v>81</v>
      </c>
      <c r="AY3760" s="272" t="s">
        <v>139</v>
      </c>
    </row>
    <row r="3761" spans="2:65" s="1" customFormat="1" ht="24" customHeight="1">
      <c r="B3761" s="38"/>
      <c r="C3761" s="237" t="s">
        <v>5261</v>
      </c>
      <c r="D3761" s="237" t="s">
        <v>141</v>
      </c>
      <c r="E3761" s="238" t="s">
        <v>5262</v>
      </c>
      <c r="F3761" s="239" t="s">
        <v>5263</v>
      </c>
      <c r="G3761" s="240" t="s">
        <v>171</v>
      </c>
      <c r="H3761" s="241">
        <v>13.6</v>
      </c>
      <c r="I3761" s="242"/>
      <c r="J3761" s="243">
        <f>ROUND(I3761*H3761,2)</f>
        <v>0</v>
      </c>
      <c r="K3761" s="239" t="s">
        <v>1</v>
      </c>
      <c r="L3761" s="43"/>
      <c r="M3761" s="244" t="s">
        <v>1</v>
      </c>
      <c r="N3761" s="245" t="s">
        <v>38</v>
      </c>
      <c r="O3761" s="86"/>
      <c r="P3761" s="246">
        <f>O3761*H3761</f>
        <v>0</v>
      </c>
      <c r="Q3761" s="246">
        <v>0</v>
      </c>
      <c r="R3761" s="246">
        <f>Q3761*H3761</f>
        <v>0</v>
      </c>
      <c r="S3761" s="246">
        <v>0</v>
      </c>
      <c r="T3761" s="247">
        <f>S3761*H3761</f>
        <v>0</v>
      </c>
      <c r="AR3761" s="248" t="s">
        <v>230</v>
      </c>
      <c r="AT3761" s="248" t="s">
        <v>141</v>
      </c>
      <c r="AU3761" s="248" t="s">
        <v>83</v>
      </c>
      <c r="AY3761" s="17" t="s">
        <v>139</v>
      </c>
      <c r="BE3761" s="249">
        <f>IF(N3761="základní",J3761,0)</f>
        <v>0</v>
      </c>
      <c r="BF3761" s="249">
        <f>IF(N3761="snížená",J3761,0)</f>
        <v>0</v>
      </c>
      <c r="BG3761" s="249">
        <f>IF(N3761="zákl. přenesená",J3761,0)</f>
        <v>0</v>
      </c>
      <c r="BH3761" s="249">
        <f>IF(N3761="sníž. přenesená",J3761,0)</f>
        <v>0</v>
      </c>
      <c r="BI3761" s="249">
        <f>IF(N3761="nulová",J3761,0)</f>
        <v>0</v>
      </c>
      <c r="BJ3761" s="17" t="s">
        <v>81</v>
      </c>
      <c r="BK3761" s="249">
        <f>ROUND(I3761*H3761,2)</f>
        <v>0</v>
      </c>
      <c r="BL3761" s="17" t="s">
        <v>230</v>
      </c>
      <c r="BM3761" s="248" t="s">
        <v>5264</v>
      </c>
    </row>
    <row r="3762" spans="2:51" s="12" customFormat="1" ht="12">
      <c r="B3762" s="250"/>
      <c r="C3762" s="251"/>
      <c r="D3762" s="252" t="s">
        <v>148</v>
      </c>
      <c r="E3762" s="253" t="s">
        <v>1</v>
      </c>
      <c r="F3762" s="254" t="s">
        <v>5265</v>
      </c>
      <c r="G3762" s="251"/>
      <c r="H3762" s="255">
        <v>13.6</v>
      </c>
      <c r="I3762" s="256"/>
      <c r="J3762" s="251"/>
      <c r="K3762" s="251"/>
      <c r="L3762" s="257"/>
      <c r="M3762" s="258"/>
      <c r="N3762" s="259"/>
      <c r="O3762" s="259"/>
      <c r="P3762" s="259"/>
      <c r="Q3762" s="259"/>
      <c r="R3762" s="259"/>
      <c r="S3762" s="259"/>
      <c r="T3762" s="260"/>
      <c r="AT3762" s="261" t="s">
        <v>148</v>
      </c>
      <c r="AU3762" s="261" t="s">
        <v>83</v>
      </c>
      <c r="AV3762" s="12" t="s">
        <v>83</v>
      </c>
      <c r="AW3762" s="12" t="s">
        <v>30</v>
      </c>
      <c r="AX3762" s="12" t="s">
        <v>81</v>
      </c>
      <c r="AY3762" s="261" t="s">
        <v>139</v>
      </c>
    </row>
    <row r="3763" spans="2:65" s="1" customFormat="1" ht="36" customHeight="1">
      <c r="B3763" s="38"/>
      <c r="C3763" s="237" t="s">
        <v>5266</v>
      </c>
      <c r="D3763" s="237" t="s">
        <v>141</v>
      </c>
      <c r="E3763" s="238" t="s">
        <v>5267</v>
      </c>
      <c r="F3763" s="239" t="s">
        <v>5268</v>
      </c>
      <c r="G3763" s="240" t="s">
        <v>171</v>
      </c>
      <c r="H3763" s="241">
        <v>138.6</v>
      </c>
      <c r="I3763" s="242"/>
      <c r="J3763" s="243">
        <f>ROUND(I3763*H3763,2)</f>
        <v>0</v>
      </c>
      <c r="K3763" s="239" t="s">
        <v>1</v>
      </c>
      <c r="L3763" s="43"/>
      <c r="M3763" s="244" t="s">
        <v>1</v>
      </c>
      <c r="N3763" s="245" t="s">
        <v>38</v>
      </c>
      <c r="O3763" s="86"/>
      <c r="P3763" s="246">
        <f>O3763*H3763</f>
        <v>0</v>
      </c>
      <c r="Q3763" s="246">
        <v>0</v>
      </c>
      <c r="R3763" s="246">
        <f>Q3763*H3763</f>
        <v>0</v>
      </c>
      <c r="S3763" s="246">
        <v>0</v>
      </c>
      <c r="T3763" s="247">
        <f>S3763*H3763</f>
        <v>0</v>
      </c>
      <c r="AR3763" s="248" t="s">
        <v>230</v>
      </c>
      <c r="AT3763" s="248" t="s">
        <v>141</v>
      </c>
      <c r="AU3763" s="248" t="s">
        <v>83</v>
      </c>
      <c r="AY3763" s="17" t="s">
        <v>139</v>
      </c>
      <c r="BE3763" s="249">
        <f>IF(N3763="základní",J3763,0)</f>
        <v>0</v>
      </c>
      <c r="BF3763" s="249">
        <f>IF(N3763="snížená",J3763,0)</f>
        <v>0</v>
      </c>
      <c r="BG3763" s="249">
        <f>IF(N3763="zákl. přenesená",J3763,0)</f>
        <v>0</v>
      </c>
      <c r="BH3763" s="249">
        <f>IF(N3763="sníž. přenesená",J3763,0)</f>
        <v>0</v>
      </c>
      <c r="BI3763" s="249">
        <f>IF(N3763="nulová",J3763,0)</f>
        <v>0</v>
      </c>
      <c r="BJ3763" s="17" t="s">
        <v>81</v>
      </c>
      <c r="BK3763" s="249">
        <f>ROUND(I3763*H3763,2)</f>
        <v>0</v>
      </c>
      <c r="BL3763" s="17" t="s">
        <v>230</v>
      </c>
      <c r="BM3763" s="248" t="s">
        <v>5269</v>
      </c>
    </row>
    <row r="3764" spans="2:51" s="12" customFormat="1" ht="12">
      <c r="B3764" s="250"/>
      <c r="C3764" s="251"/>
      <c r="D3764" s="252" t="s">
        <v>148</v>
      </c>
      <c r="E3764" s="253" t="s">
        <v>1</v>
      </c>
      <c r="F3764" s="254" t="s">
        <v>5270</v>
      </c>
      <c r="G3764" s="251"/>
      <c r="H3764" s="255">
        <v>138.6</v>
      </c>
      <c r="I3764" s="256"/>
      <c r="J3764" s="251"/>
      <c r="K3764" s="251"/>
      <c r="L3764" s="257"/>
      <c r="M3764" s="258"/>
      <c r="N3764" s="259"/>
      <c r="O3764" s="259"/>
      <c r="P3764" s="259"/>
      <c r="Q3764" s="259"/>
      <c r="R3764" s="259"/>
      <c r="S3764" s="259"/>
      <c r="T3764" s="260"/>
      <c r="AT3764" s="261" t="s">
        <v>148</v>
      </c>
      <c r="AU3764" s="261" t="s">
        <v>83</v>
      </c>
      <c r="AV3764" s="12" t="s">
        <v>83</v>
      </c>
      <c r="AW3764" s="12" t="s">
        <v>30</v>
      </c>
      <c r="AX3764" s="12" t="s">
        <v>81</v>
      </c>
      <c r="AY3764" s="261" t="s">
        <v>139</v>
      </c>
    </row>
    <row r="3765" spans="2:65" s="1" customFormat="1" ht="60" customHeight="1">
      <c r="B3765" s="38"/>
      <c r="C3765" s="237" t="s">
        <v>5271</v>
      </c>
      <c r="D3765" s="237" t="s">
        <v>141</v>
      </c>
      <c r="E3765" s="238" t="s">
        <v>5272</v>
      </c>
      <c r="F3765" s="239" t="s">
        <v>5273</v>
      </c>
      <c r="G3765" s="240" t="s">
        <v>177</v>
      </c>
      <c r="H3765" s="241">
        <v>1</v>
      </c>
      <c r="I3765" s="242"/>
      <c r="J3765" s="243">
        <f>ROUND(I3765*H3765,2)</f>
        <v>0</v>
      </c>
      <c r="K3765" s="239" t="s">
        <v>145</v>
      </c>
      <c r="L3765" s="43"/>
      <c r="M3765" s="244" t="s">
        <v>1</v>
      </c>
      <c r="N3765" s="245" t="s">
        <v>38</v>
      </c>
      <c r="O3765" s="86"/>
      <c r="P3765" s="246">
        <f>O3765*H3765</f>
        <v>0</v>
      </c>
      <c r="Q3765" s="246">
        <v>0.00122</v>
      </c>
      <c r="R3765" s="246">
        <f>Q3765*H3765</f>
        <v>0.00122</v>
      </c>
      <c r="S3765" s="246">
        <v>0</v>
      </c>
      <c r="T3765" s="247">
        <f>S3765*H3765</f>
        <v>0</v>
      </c>
      <c r="AR3765" s="248" t="s">
        <v>230</v>
      </c>
      <c r="AT3765" s="248" t="s">
        <v>141</v>
      </c>
      <c r="AU3765" s="248" t="s">
        <v>83</v>
      </c>
      <c r="AY3765" s="17" t="s">
        <v>139</v>
      </c>
      <c r="BE3765" s="249">
        <f>IF(N3765="základní",J3765,0)</f>
        <v>0</v>
      </c>
      <c r="BF3765" s="249">
        <f>IF(N3765="snížená",J3765,0)</f>
        <v>0</v>
      </c>
      <c r="BG3765" s="249">
        <f>IF(N3765="zákl. přenesená",J3765,0)</f>
        <v>0</v>
      </c>
      <c r="BH3765" s="249">
        <f>IF(N3765="sníž. přenesená",J3765,0)</f>
        <v>0</v>
      </c>
      <c r="BI3765" s="249">
        <f>IF(N3765="nulová",J3765,0)</f>
        <v>0</v>
      </c>
      <c r="BJ3765" s="17" t="s">
        <v>81</v>
      </c>
      <c r="BK3765" s="249">
        <f>ROUND(I3765*H3765,2)</f>
        <v>0</v>
      </c>
      <c r="BL3765" s="17" t="s">
        <v>230</v>
      </c>
      <c r="BM3765" s="248" t="s">
        <v>5274</v>
      </c>
    </row>
    <row r="3766" spans="2:51" s="14" customFormat="1" ht="12">
      <c r="B3766" s="289"/>
      <c r="C3766" s="290"/>
      <c r="D3766" s="252" t="s">
        <v>148</v>
      </c>
      <c r="E3766" s="291" t="s">
        <v>1</v>
      </c>
      <c r="F3766" s="292" t="s">
        <v>5275</v>
      </c>
      <c r="G3766" s="290"/>
      <c r="H3766" s="291" t="s">
        <v>1</v>
      </c>
      <c r="I3766" s="293"/>
      <c r="J3766" s="290"/>
      <c r="K3766" s="290"/>
      <c r="L3766" s="294"/>
      <c r="M3766" s="295"/>
      <c r="N3766" s="296"/>
      <c r="O3766" s="296"/>
      <c r="P3766" s="296"/>
      <c r="Q3766" s="296"/>
      <c r="R3766" s="296"/>
      <c r="S3766" s="296"/>
      <c r="T3766" s="297"/>
      <c r="AT3766" s="298" t="s">
        <v>148</v>
      </c>
      <c r="AU3766" s="298" t="s">
        <v>83</v>
      </c>
      <c r="AV3766" s="14" t="s">
        <v>81</v>
      </c>
      <c r="AW3766" s="14" t="s">
        <v>30</v>
      </c>
      <c r="AX3766" s="14" t="s">
        <v>73</v>
      </c>
      <c r="AY3766" s="298" t="s">
        <v>139</v>
      </c>
    </row>
    <row r="3767" spans="2:51" s="14" customFormat="1" ht="12">
      <c r="B3767" s="289"/>
      <c r="C3767" s="290"/>
      <c r="D3767" s="252" t="s">
        <v>148</v>
      </c>
      <c r="E3767" s="291" t="s">
        <v>1</v>
      </c>
      <c r="F3767" s="292" t="s">
        <v>5276</v>
      </c>
      <c r="G3767" s="290"/>
      <c r="H3767" s="291" t="s">
        <v>1</v>
      </c>
      <c r="I3767" s="293"/>
      <c r="J3767" s="290"/>
      <c r="K3767" s="290"/>
      <c r="L3767" s="294"/>
      <c r="M3767" s="295"/>
      <c r="N3767" s="296"/>
      <c r="O3767" s="296"/>
      <c r="P3767" s="296"/>
      <c r="Q3767" s="296"/>
      <c r="R3767" s="296"/>
      <c r="S3767" s="296"/>
      <c r="T3767" s="297"/>
      <c r="AT3767" s="298" t="s">
        <v>148</v>
      </c>
      <c r="AU3767" s="298" t="s">
        <v>83</v>
      </c>
      <c r="AV3767" s="14" t="s">
        <v>81</v>
      </c>
      <c r="AW3767" s="14" t="s">
        <v>30</v>
      </c>
      <c r="AX3767" s="14" t="s">
        <v>73</v>
      </c>
      <c r="AY3767" s="298" t="s">
        <v>139</v>
      </c>
    </row>
    <row r="3768" spans="2:51" s="14" customFormat="1" ht="12">
      <c r="B3768" s="289"/>
      <c r="C3768" s="290"/>
      <c r="D3768" s="252" t="s">
        <v>148</v>
      </c>
      <c r="E3768" s="291" t="s">
        <v>1</v>
      </c>
      <c r="F3768" s="292" t="s">
        <v>5277</v>
      </c>
      <c r="G3768" s="290"/>
      <c r="H3768" s="291" t="s">
        <v>1</v>
      </c>
      <c r="I3768" s="293"/>
      <c r="J3768" s="290"/>
      <c r="K3768" s="290"/>
      <c r="L3768" s="294"/>
      <c r="M3768" s="295"/>
      <c r="N3768" s="296"/>
      <c r="O3768" s="296"/>
      <c r="P3768" s="296"/>
      <c r="Q3768" s="296"/>
      <c r="R3768" s="296"/>
      <c r="S3768" s="296"/>
      <c r="T3768" s="297"/>
      <c r="AT3768" s="298" t="s">
        <v>148</v>
      </c>
      <c r="AU3768" s="298" t="s">
        <v>83</v>
      </c>
      <c r="AV3768" s="14" t="s">
        <v>81</v>
      </c>
      <c r="AW3768" s="14" t="s">
        <v>30</v>
      </c>
      <c r="AX3768" s="14" t="s">
        <v>73</v>
      </c>
      <c r="AY3768" s="298" t="s">
        <v>139</v>
      </c>
    </row>
    <row r="3769" spans="2:51" s="14" customFormat="1" ht="12">
      <c r="B3769" s="289"/>
      <c r="C3769" s="290"/>
      <c r="D3769" s="252" t="s">
        <v>148</v>
      </c>
      <c r="E3769" s="291" t="s">
        <v>1</v>
      </c>
      <c r="F3769" s="292" t="s">
        <v>5278</v>
      </c>
      <c r="G3769" s="290"/>
      <c r="H3769" s="291" t="s">
        <v>1</v>
      </c>
      <c r="I3769" s="293"/>
      <c r="J3769" s="290"/>
      <c r="K3769" s="290"/>
      <c r="L3769" s="294"/>
      <c r="M3769" s="295"/>
      <c r="N3769" s="296"/>
      <c r="O3769" s="296"/>
      <c r="P3769" s="296"/>
      <c r="Q3769" s="296"/>
      <c r="R3769" s="296"/>
      <c r="S3769" s="296"/>
      <c r="T3769" s="297"/>
      <c r="AT3769" s="298" t="s">
        <v>148</v>
      </c>
      <c r="AU3769" s="298" t="s">
        <v>83</v>
      </c>
      <c r="AV3769" s="14" t="s">
        <v>81</v>
      </c>
      <c r="AW3769" s="14" t="s">
        <v>30</v>
      </c>
      <c r="AX3769" s="14" t="s">
        <v>73</v>
      </c>
      <c r="AY3769" s="298" t="s">
        <v>139</v>
      </c>
    </row>
    <row r="3770" spans="2:51" s="12" customFormat="1" ht="12">
      <c r="B3770" s="250"/>
      <c r="C3770" s="251"/>
      <c r="D3770" s="252" t="s">
        <v>148</v>
      </c>
      <c r="E3770" s="253" t="s">
        <v>1</v>
      </c>
      <c r="F3770" s="254" t="s">
        <v>81</v>
      </c>
      <c r="G3770" s="251"/>
      <c r="H3770" s="255">
        <v>1</v>
      </c>
      <c r="I3770" s="256"/>
      <c r="J3770" s="251"/>
      <c r="K3770" s="251"/>
      <c r="L3770" s="257"/>
      <c r="M3770" s="258"/>
      <c r="N3770" s="259"/>
      <c r="O3770" s="259"/>
      <c r="P3770" s="259"/>
      <c r="Q3770" s="259"/>
      <c r="R3770" s="259"/>
      <c r="S3770" s="259"/>
      <c r="T3770" s="260"/>
      <c r="AT3770" s="261" t="s">
        <v>148</v>
      </c>
      <c r="AU3770" s="261" t="s">
        <v>83</v>
      </c>
      <c r="AV3770" s="12" t="s">
        <v>83</v>
      </c>
      <c r="AW3770" s="12" t="s">
        <v>30</v>
      </c>
      <c r="AX3770" s="12" t="s">
        <v>73</v>
      </c>
      <c r="AY3770" s="261" t="s">
        <v>139</v>
      </c>
    </row>
    <row r="3771" spans="2:51" s="13" customFormat="1" ht="12">
      <c r="B3771" s="262"/>
      <c r="C3771" s="263"/>
      <c r="D3771" s="252" t="s">
        <v>148</v>
      </c>
      <c r="E3771" s="264" t="s">
        <v>1</v>
      </c>
      <c r="F3771" s="265" t="s">
        <v>150</v>
      </c>
      <c r="G3771" s="263"/>
      <c r="H3771" s="266">
        <v>1</v>
      </c>
      <c r="I3771" s="267"/>
      <c r="J3771" s="263"/>
      <c r="K3771" s="263"/>
      <c r="L3771" s="268"/>
      <c r="M3771" s="269"/>
      <c r="N3771" s="270"/>
      <c r="O3771" s="270"/>
      <c r="P3771" s="270"/>
      <c r="Q3771" s="270"/>
      <c r="R3771" s="270"/>
      <c r="S3771" s="270"/>
      <c r="T3771" s="271"/>
      <c r="AT3771" s="272" t="s">
        <v>148</v>
      </c>
      <c r="AU3771" s="272" t="s">
        <v>83</v>
      </c>
      <c r="AV3771" s="13" t="s">
        <v>146</v>
      </c>
      <c r="AW3771" s="13" t="s">
        <v>30</v>
      </c>
      <c r="AX3771" s="13" t="s">
        <v>81</v>
      </c>
      <c r="AY3771" s="272" t="s">
        <v>139</v>
      </c>
    </row>
    <row r="3772" spans="2:65" s="1" customFormat="1" ht="16.5" customHeight="1">
      <c r="B3772" s="38"/>
      <c r="C3772" s="237" t="s">
        <v>5279</v>
      </c>
      <c r="D3772" s="237" t="s">
        <v>141</v>
      </c>
      <c r="E3772" s="238" t="s">
        <v>5280</v>
      </c>
      <c r="F3772" s="239" t="s">
        <v>5281</v>
      </c>
      <c r="G3772" s="240" t="s">
        <v>433</v>
      </c>
      <c r="H3772" s="241">
        <v>150.26</v>
      </c>
      <c r="I3772" s="242"/>
      <c r="J3772" s="243">
        <f>ROUND(I3772*H3772,2)</f>
        <v>0</v>
      </c>
      <c r="K3772" s="239" t="s">
        <v>1</v>
      </c>
      <c r="L3772" s="43"/>
      <c r="M3772" s="244" t="s">
        <v>1</v>
      </c>
      <c r="N3772" s="245" t="s">
        <v>38</v>
      </c>
      <c r="O3772" s="86"/>
      <c r="P3772" s="246">
        <f>O3772*H3772</f>
        <v>0</v>
      </c>
      <c r="Q3772" s="246">
        <v>0</v>
      </c>
      <c r="R3772" s="246">
        <f>Q3772*H3772</f>
        <v>0</v>
      </c>
      <c r="S3772" s="246">
        <v>0.0075</v>
      </c>
      <c r="T3772" s="247">
        <f>S3772*H3772</f>
        <v>1.12695</v>
      </c>
      <c r="AR3772" s="248" t="s">
        <v>230</v>
      </c>
      <c r="AT3772" s="248" t="s">
        <v>141</v>
      </c>
      <c r="AU3772" s="248" t="s">
        <v>83</v>
      </c>
      <c r="AY3772" s="17" t="s">
        <v>139</v>
      </c>
      <c r="BE3772" s="249">
        <f>IF(N3772="základní",J3772,0)</f>
        <v>0</v>
      </c>
      <c r="BF3772" s="249">
        <f>IF(N3772="snížená",J3772,0)</f>
        <v>0</v>
      </c>
      <c r="BG3772" s="249">
        <f>IF(N3772="zákl. přenesená",J3772,0)</f>
        <v>0</v>
      </c>
      <c r="BH3772" s="249">
        <f>IF(N3772="sníž. přenesená",J3772,0)</f>
        <v>0</v>
      </c>
      <c r="BI3772" s="249">
        <f>IF(N3772="nulová",J3772,0)</f>
        <v>0</v>
      </c>
      <c r="BJ3772" s="17" t="s">
        <v>81</v>
      </c>
      <c r="BK3772" s="249">
        <f>ROUND(I3772*H3772,2)</f>
        <v>0</v>
      </c>
      <c r="BL3772" s="17" t="s">
        <v>230</v>
      </c>
      <c r="BM3772" s="248" t="s">
        <v>5282</v>
      </c>
    </row>
    <row r="3773" spans="2:51" s="14" customFormat="1" ht="12">
      <c r="B3773" s="289"/>
      <c r="C3773" s="290"/>
      <c r="D3773" s="252" t="s">
        <v>148</v>
      </c>
      <c r="E3773" s="291" t="s">
        <v>1</v>
      </c>
      <c r="F3773" s="292" t="s">
        <v>5283</v>
      </c>
      <c r="G3773" s="290"/>
      <c r="H3773" s="291" t="s">
        <v>1</v>
      </c>
      <c r="I3773" s="293"/>
      <c r="J3773" s="290"/>
      <c r="K3773" s="290"/>
      <c r="L3773" s="294"/>
      <c r="M3773" s="295"/>
      <c r="N3773" s="296"/>
      <c r="O3773" s="296"/>
      <c r="P3773" s="296"/>
      <c r="Q3773" s="296"/>
      <c r="R3773" s="296"/>
      <c r="S3773" s="296"/>
      <c r="T3773" s="297"/>
      <c r="AT3773" s="298" t="s">
        <v>148</v>
      </c>
      <c r="AU3773" s="298" t="s">
        <v>83</v>
      </c>
      <c r="AV3773" s="14" t="s">
        <v>81</v>
      </c>
      <c r="AW3773" s="14" t="s">
        <v>30</v>
      </c>
      <c r="AX3773" s="14" t="s">
        <v>73</v>
      </c>
      <c r="AY3773" s="298" t="s">
        <v>139</v>
      </c>
    </row>
    <row r="3774" spans="2:51" s="12" customFormat="1" ht="12">
      <c r="B3774" s="250"/>
      <c r="C3774" s="251"/>
      <c r="D3774" s="252" t="s">
        <v>148</v>
      </c>
      <c r="E3774" s="253" t="s">
        <v>1</v>
      </c>
      <c r="F3774" s="254" t="s">
        <v>4420</v>
      </c>
      <c r="G3774" s="251"/>
      <c r="H3774" s="255">
        <v>150.26</v>
      </c>
      <c r="I3774" s="256"/>
      <c r="J3774" s="251"/>
      <c r="K3774" s="251"/>
      <c r="L3774" s="257"/>
      <c r="M3774" s="258"/>
      <c r="N3774" s="259"/>
      <c r="O3774" s="259"/>
      <c r="P3774" s="259"/>
      <c r="Q3774" s="259"/>
      <c r="R3774" s="259"/>
      <c r="S3774" s="259"/>
      <c r="T3774" s="260"/>
      <c r="AT3774" s="261" t="s">
        <v>148</v>
      </c>
      <c r="AU3774" s="261" t="s">
        <v>83</v>
      </c>
      <c r="AV3774" s="12" t="s">
        <v>83</v>
      </c>
      <c r="AW3774" s="12" t="s">
        <v>30</v>
      </c>
      <c r="AX3774" s="12" t="s">
        <v>73</v>
      </c>
      <c r="AY3774" s="261" t="s">
        <v>139</v>
      </c>
    </row>
    <row r="3775" spans="2:51" s="13" customFormat="1" ht="12">
      <c r="B3775" s="262"/>
      <c r="C3775" s="263"/>
      <c r="D3775" s="252" t="s">
        <v>148</v>
      </c>
      <c r="E3775" s="264" t="s">
        <v>1</v>
      </c>
      <c r="F3775" s="265" t="s">
        <v>150</v>
      </c>
      <c r="G3775" s="263"/>
      <c r="H3775" s="266">
        <v>150.26</v>
      </c>
      <c r="I3775" s="267"/>
      <c r="J3775" s="263"/>
      <c r="K3775" s="263"/>
      <c r="L3775" s="268"/>
      <c r="M3775" s="269"/>
      <c r="N3775" s="270"/>
      <c r="O3775" s="270"/>
      <c r="P3775" s="270"/>
      <c r="Q3775" s="270"/>
      <c r="R3775" s="270"/>
      <c r="S3775" s="270"/>
      <c r="T3775" s="271"/>
      <c r="AT3775" s="272" t="s">
        <v>148</v>
      </c>
      <c r="AU3775" s="272" t="s">
        <v>83</v>
      </c>
      <c r="AV3775" s="13" t="s">
        <v>146</v>
      </c>
      <c r="AW3775" s="13" t="s">
        <v>30</v>
      </c>
      <c r="AX3775" s="13" t="s">
        <v>81</v>
      </c>
      <c r="AY3775" s="272" t="s">
        <v>139</v>
      </c>
    </row>
    <row r="3776" spans="2:65" s="1" customFormat="1" ht="24" customHeight="1">
      <c r="B3776" s="38"/>
      <c r="C3776" s="237" t="s">
        <v>5284</v>
      </c>
      <c r="D3776" s="237" t="s">
        <v>141</v>
      </c>
      <c r="E3776" s="238" t="s">
        <v>5285</v>
      </c>
      <c r="F3776" s="239" t="s">
        <v>5286</v>
      </c>
      <c r="G3776" s="240" t="s">
        <v>292</v>
      </c>
      <c r="H3776" s="283"/>
      <c r="I3776" s="242"/>
      <c r="J3776" s="243">
        <f>ROUND(I3776*H3776,2)</f>
        <v>0</v>
      </c>
      <c r="K3776" s="239" t="s">
        <v>145</v>
      </c>
      <c r="L3776" s="43"/>
      <c r="M3776" s="244" t="s">
        <v>1</v>
      </c>
      <c r="N3776" s="245" t="s">
        <v>38</v>
      </c>
      <c r="O3776" s="86"/>
      <c r="P3776" s="246">
        <f>O3776*H3776</f>
        <v>0</v>
      </c>
      <c r="Q3776" s="246">
        <v>0</v>
      </c>
      <c r="R3776" s="246">
        <f>Q3776*H3776</f>
        <v>0</v>
      </c>
      <c r="S3776" s="246">
        <v>0</v>
      </c>
      <c r="T3776" s="247">
        <f>S3776*H3776</f>
        <v>0</v>
      </c>
      <c r="AR3776" s="248" t="s">
        <v>230</v>
      </c>
      <c r="AT3776" s="248" t="s">
        <v>141</v>
      </c>
      <c r="AU3776" s="248" t="s">
        <v>83</v>
      </c>
      <c r="AY3776" s="17" t="s">
        <v>139</v>
      </c>
      <c r="BE3776" s="249">
        <f>IF(N3776="základní",J3776,0)</f>
        <v>0</v>
      </c>
      <c r="BF3776" s="249">
        <f>IF(N3776="snížená",J3776,0)</f>
        <v>0</v>
      </c>
      <c r="BG3776" s="249">
        <f>IF(N3776="zákl. přenesená",J3776,0)</f>
        <v>0</v>
      </c>
      <c r="BH3776" s="249">
        <f>IF(N3776="sníž. přenesená",J3776,0)</f>
        <v>0</v>
      </c>
      <c r="BI3776" s="249">
        <f>IF(N3776="nulová",J3776,0)</f>
        <v>0</v>
      </c>
      <c r="BJ3776" s="17" t="s">
        <v>81</v>
      </c>
      <c r="BK3776" s="249">
        <f>ROUND(I3776*H3776,2)</f>
        <v>0</v>
      </c>
      <c r="BL3776" s="17" t="s">
        <v>230</v>
      </c>
      <c r="BM3776" s="248" t="s">
        <v>5287</v>
      </c>
    </row>
    <row r="3777" spans="2:65" s="1" customFormat="1" ht="24" customHeight="1">
      <c r="B3777" s="38"/>
      <c r="C3777" s="237" t="s">
        <v>5288</v>
      </c>
      <c r="D3777" s="237" t="s">
        <v>141</v>
      </c>
      <c r="E3777" s="238" t="s">
        <v>5289</v>
      </c>
      <c r="F3777" s="239" t="s">
        <v>5290</v>
      </c>
      <c r="G3777" s="240" t="s">
        <v>292</v>
      </c>
      <c r="H3777" s="283"/>
      <c r="I3777" s="242"/>
      <c r="J3777" s="243">
        <f>ROUND(I3777*H3777,2)</f>
        <v>0</v>
      </c>
      <c r="K3777" s="239" t="s">
        <v>145</v>
      </c>
      <c r="L3777" s="43"/>
      <c r="M3777" s="244" t="s">
        <v>1</v>
      </c>
      <c r="N3777" s="245" t="s">
        <v>38</v>
      </c>
      <c r="O3777" s="86"/>
      <c r="P3777" s="246">
        <f>O3777*H3777</f>
        <v>0</v>
      </c>
      <c r="Q3777" s="246">
        <v>0</v>
      </c>
      <c r="R3777" s="246">
        <f>Q3777*H3777</f>
        <v>0</v>
      </c>
      <c r="S3777" s="246">
        <v>0</v>
      </c>
      <c r="T3777" s="247">
        <f>S3777*H3777</f>
        <v>0</v>
      </c>
      <c r="AR3777" s="248" t="s">
        <v>230</v>
      </c>
      <c r="AT3777" s="248" t="s">
        <v>141</v>
      </c>
      <c r="AU3777" s="248" t="s">
        <v>83</v>
      </c>
      <c r="AY3777" s="17" t="s">
        <v>139</v>
      </c>
      <c r="BE3777" s="249">
        <f>IF(N3777="základní",J3777,0)</f>
        <v>0</v>
      </c>
      <c r="BF3777" s="249">
        <f>IF(N3777="snížená",J3777,0)</f>
        <v>0</v>
      </c>
      <c r="BG3777" s="249">
        <f>IF(N3777="zákl. přenesená",J3777,0)</f>
        <v>0</v>
      </c>
      <c r="BH3777" s="249">
        <f>IF(N3777="sníž. přenesená",J3777,0)</f>
        <v>0</v>
      </c>
      <c r="BI3777" s="249">
        <f>IF(N3777="nulová",J3777,0)</f>
        <v>0</v>
      </c>
      <c r="BJ3777" s="17" t="s">
        <v>81</v>
      </c>
      <c r="BK3777" s="249">
        <f>ROUND(I3777*H3777,2)</f>
        <v>0</v>
      </c>
      <c r="BL3777" s="17" t="s">
        <v>230</v>
      </c>
      <c r="BM3777" s="248" t="s">
        <v>5291</v>
      </c>
    </row>
    <row r="3778" spans="2:63" s="11" customFormat="1" ht="22.8" customHeight="1">
      <c r="B3778" s="221"/>
      <c r="C3778" s="222"/>
      <c r="D3778" s="223" t="s">
        <v>72</v>
      </c>
      <c r="E3778" s="235" t="s">
        <v>5011</v>
      </c>
      <c r="F3778" s="235" t="s">
        <v>5292</v>
      </c>
      <c r="G3778" s="222"/>
      <c r="H3778" s="222"/>
      <c r="I3778" s="225"/>
      <c r="J3778" s="236">
        <f>BK3778</f>
        <v>0</v>
      </c>
      <c r="K3778" s="222"/>
      <c r="L3778" s="227"/>
      <c r="M3778" s="228"/>
      <c r="N3778" s="229"/>
      <c r="O3778" s="229"/>
      <c r="P3778" s="230">
        <f>SUM(P3779:P3833)</f>
        <v>0</v>
      </c>
      <c r="Q3778" s="229"/>
      <c r="R3778" s="230">
        <f>SUM(R3779:R3833)</f>
        <v>21.447794179999995</v>
      </c>
      <c r="S3778" s="229"/>
      <c r="T3778" s="231">
        <f>SUM(T3779:T3833)</f>
        <v>0</v>
      </c>
      <c r="AR3778" s="232" t="s">
        <v>83</v>
      </c>
      <c r="AT3778" s="233" t="s">
        <v>72</v>
      </c>
      <c r="AU3778" s="233" t="s">
        <v>81</v>
      </c>
      <c r="AY3778" s="232" t="s">
        <v>139</v>
      </c>
      <c r="BK3778" s="234">
        <f>SUM(BK3779:BK3833)</f>
        <v>0</v>
      </c>
    </row>
    <row r="3779" spans="2:65" s="1" customFormat="1" ht="24" customHeight="1">
      <c r="B3779" s="38"/>
      <c r="C3779" s="237" t="s">
        <v>5293</v>
      </c>
      <c r="D3779" s="237" t="s">
        <v>141</v>
      </c>
      <c r="E3779" s="238" t="s">
        <v>5294</v>
      </c>
      <c r="F3779" s="239" t="s">
        <v>5295</v>
      </c>
      <c r="G3779" s="240" t="s">
        <v>171</v>
      </c>
      <c r="H3779" s="241">
        <v>87.6</v>
      </c>
      <c r="I3779" s="242"/>
      <c r="J3779" s="243">
        <f>ROUND(I3779*H3779,2)</f>
        <v>0</v>
      </c>
      <c r="K3779" s="239" t="s">
        <v>1</v>
      </c>
      <c r="L3779" s="43"/>
      <c r="M3779" s="244" t="s">
        <v>1</v>
      </c>
      <c r="N3779" s="245" t="s">
        <v>38</v>
      </c>
      <c r="O3779" s="86"/>
      <c r="P3779" s="246">
        <f>O3779*H3779</f>
        <v>0</v>
      </c>
      <c r="Q3779" s="246">
        <v>0.00147</v>
      </c>
      <c r="R3779" s="246">
        <f>Q3779*H3779</f>
        <v>0.128772</v>
      </c>
      <c r="S3779" s="246">
        <v>0</v>
      </c>
      <c r="T3779" s="247">
        <f>S3779*H3779</f>
        <v>0</v>
      </c>
      <c r="AR3779" s="248" t="s">
        <v>230</v>
      </c>
      <c r="AT3779" s="248" t="s">
        <v>141</v>
      </c>
      <c r="AU3779" s="248" t="s">
        <v>83</v>
      </c>
      <c r="AY3779" s="17" t="s">
        <v>139</v>
      </c>
      <c r="BE3779" s="249">
        <f>IF(N3779="základní",J3779,0)</f>
        <v>0</v>
      </c>
      <c r="BF3779" s="249">
        <f>IF(N3779="snížená",J3779,0)</f>
        <v>0</v>
      </c>
      <c r="BG3779" s="249">
        <f>IF(N3779="zákl. přenesená",J3779,0)</f>
        <v>0</v>
      </c>
      <c r="BH3779" s="249">
        <f>IF(N3779="sníž. přenesená",J3779,0)</f>
        <v>0</v>
      </c>
      <c r="BI3779" s="249">
        <f>IF(N3779="nulová",J3779,0)</f>
        <v>0</v>
      </c>
      <c r="BJ3779" s="17" t="s">
        <v>81</v>
      </c>
      <c r="BK3779" s="249">
        <f>ROUND(I3779*H3779,2)</f>
        <v>0</v>
      </c>
      <c r="BL3779" s="17" t="s">
        <v>230</v>
      </c>
      <c r="BM3779" s="248" t="s">
        <v>5296</v>
      </c>
    </row>
    <row r="3780" spans="2:51" s="12" customFormat="1" ht="12">
      <c r="B3780" s="250"/>
      <c r="C3780" s="251"/>
      <c r="D3780" s="252" t="s">
        <v>148</v>
      </c>
      <c r="E3780" s="253" t="s">
        <v>1</v>
      </c>
      <c r="F3780" s="254" t="s">
        <v>5297</v>
      </c>
      <c r="G3780" s="251"/>
      <c r="H3780" s="255">
        <v>46.8</v>
      </c>
      <c r="I3780" s="256"/>
      <c r="J3780" s="251"/>
      <c r="K3780" s="251"/>
      <c r="L3780" s="257"/>
      <c r="M3780" s="258"/>
      <c r="N3780" s="259"/>
      <c r="O3780" s="259"/>
      <c r="P3780" s="259"/>
      <c r="Q3780" s="259"/>
      <c r="R3780" s="259"/>
      <c r="S3780" s="259"/>
      <c r="T3780" s="260"/>
      <c r="AT3780" s="261" t="s">
        <v>148</v>
      </c>
      <c r="AU3780" s="261" t="s">
        <v>83</v>
      </c>
      <c r="AV3780" s="12" t="s">
        <v>83</v>
      </c>
      <c r="AW3780" s="12" t="s">
        <v>30</v>
      </c>
      <c r="AX3780" s="12" t="s">
        <v>73</v>
      </c>
      <c r="AY3780" s="261" t="s">
        <v>139</v>
      </c>
    </row>
    <row r="3781" spans="2:51" s="12" customFormat="1" ht="12">
      <c r="B3781" s="250"/>
      <c r="C3781" s="251"/>
      <c r="D3781" s="252" t="s">
        <v>148</v>
      </c>
      <c r="E3781" s="253" t="s">
        <v>1</v>
      </c>
      <c r="F3781" s="254" t="s">
        <v>5298</v>
      </c>
      <c r="G3781" s="251"/>
      <c r="H3781" s="255">
        <v>31.2</v>
      </c>
      <c r="I3781" s="256"/>
      <c r="J3781" s="251"/>
      <c r="K3781" s="251"/>
      <c r="L3781" s="257"/>
      <c r="M3781" s="258"/>
      <c r="N3781" s="259"/>
      <c r="O3781" s="259"/>
      <c r="P3781" s="259"/>
      <c r="Q3781" s="259"/>
      <c r="R3781" s="259"/>
      <c r="S3781" s="259"/>
      <c r="T3781" s="260"/>
      <c r="AT3781" s="261" t="s">
        <v>148</v>
      </c>
      <c r="AU3781" s="261" t="s">
        <v>83</v>
      </c>
      <c r="AV3781" s="12" t="s">
        <v>83</v>
      </c>
      <c r="AW3781" s="12" t="s">
        <v>30</v>
      </c>
      <c r="AX3781" s="12" t="s">
        <v>73</v>
      </c>
      <c r="AY3781" s="261" t="s">
        <v>139</v>
      </c>
    </row>
    <row r="3782" spans="2:51" s="12" customFormat="1" ht="12">
      <c r="B3782" s="250"/>
      <c r="C3782" s="251"/>
      <c r="D3782" s="252" t="s">
        <v>148</v>
      </c>
      <c r="E3782" s="253" t="s">
        <v>1</v>
      </c>
      <c r="F3782" s="254" t="s">
        <v>5299</v>
      </c>
      <c r="G3782" s="251"/>
      <c r="H3782" s="255">
        <v>9.6</v>
      </c>
      <c r="I3782" s="256"/>
      <c r="J3782" s="251"/>
      <c r="K3782" s="251"/>
      <c r="L3782" s="257"/>
      <c r="M3782" s="258"/>
      <c r="N3782" s="259"/>
      <c r="O3782" s="259"/>
      <c r="P3782" s="259"/>
      <c r="Q3782" s="259"/>
      <c r="R3782" s="259"/>
      <c r="S3782" s="259"/>
      <c r="T3782" s="260"/>
      <c r="AT3782" s="261" t="s">
        <v>148</v>
      </c>
      <c r="AU3782" s="261" t="s">
        <v>83</v>
      </c>
      <c r="AV3782" s="12" t="s">
        <v>83</v>
      </c>
      <c r="AW3782" s="12" t="s">
        <v>30</v>
      </c>
      <c r="AX3782" s="12" t="s">
        <v>73</v>
      </c>
      <c r="AY3782" s="261" t="s">
        <v>139</v>
      </c>
    </row>
    <row r="3783" spans="2:51" s="13" customFormat="1" ht="12">
      <c r="B3783" s="262"/>
      <c r="C3783" s="263"/>
      <c r="D3783" s="252" t="s">
        <v>148</v>
      </c>
      <c r="E3783" s="264" t="s">
        <v>1</v>
      </c>
      <c r="F3783" s="265" t="s">
        <v>150</v>
      </c>
      <c r="G3783" s="263"/>
      <c r="H3783" s="266">
        <v>87.6</v>
      </c>
      <c r="I3783" s="267"/>
      <c r="J3783" s="263"/>
      <c r="K3783" s="263"/>
      <c r="L3783" s="268"/>
      <c r="M3783" s="269"/>
      <c r="N3783" s="270"/>
      <c r="O3783" s="270"/>
      <c r="P3783" s="270"/>
      <c r="Q3783" s="270"/>
      <c r="R3783" s="270"/>
      <c r="S3783" s="270"/>
      <c r="T3783" s="271"/>
      <c r="AT3783" s="272" t="s">
        <v>148</v>
      </c>
      <c r="AU3783" s="272" t="s">
        <v>83</v>
      </c>
      <c r="AV3783" s="13" t="s">
        <v>146</v>
      </c>
      <c r="AW3783" s="13" t="s">
        <v>30</v>
      </c>
      <c r="AX3783" s="13" t="s">
        <v>81</v>
      </c>
      <c r="AY3783" s="272" t="s">
        <v>139</v>
      </c>
    </row>
    <row r="3784" spans="2:65" s="1" customFormat="1" ht="16.5" customHeight="1">
      <c r="B3784" s="38"/>
      <c r="C3784" s="273" t="s">
        <v>5300</v>
      </c>
      <c r="D3784" s="273" t="s">
        <v>174</v>
      </c>
      <c r="E3784" s="274" t="s">
        <v>5301</v>
      </c>
      <c r="F3784" s="275" t="s">
        <v>5302</v>
      </c>
      <c r="G3784" s="276" t="s">
        <v>433</v>
      </c>
      <c r="H3784" s="277">
        <v>28.908</v>
      </c>
      <c r="I3784" s="278"/>
      <c r="J3784" s="279">
        <f>ROUND(I3784*H3784,2)</f>
        <v>0</v>
      </c>
      <c r="K3784" s="275" t="s">
        <v>1</v>
      </c>
      <c r="L3784" s="280"/>
      <c r="M3784" s="281" t="s">
        <v>1</v>
      </c>
      <c r="N3784" s="282" t="s">
        <v>38</v>
      </c>
      <c r="O3784" s="86"/>
      <c r="P3784" s="246">
        <f>O3784*H3784</f>
        <v>0</v>
      </c>
      <c r="Q3784" s="246">
        <v>0.019</v>
      </c>
      <c r="R3784" s="246">
        <f>Q3784*H3784</f>
        <v>0.549252</v>
      </c>
      <c r="S3784" s="246">
        <v>0</v>
      </c>
      <c r="T3784" s="247">
        <f>S3784*H3784</f>
        <v>0</v>
      </c>
      <c r="AR3784" s="248" t="s">
        <v>609</v>
      </c>
      <c r="AT3784" s="248" t="s">
        <v>174</v>
      </c>
      <c r="AU3784" s="248" t="s">
        <v>83</v>
      </c>
      <c r="AY3784" s="17" t="s">
        <v>139</v>
      </c>
      <c r="BE3784" s="249">
        <f>IF(N3784="základní",J3784,0)</f>
        <v>0</v>
      </c>
      <c r="BF3784" s="249">
        <f>IF(N3784="snížená",J3784,0)</f>
        <v>0</v>
      </c>
      <c r="BG3784" s="249">
        <f>IF(N3784="zákl. přenesená",J3784,0)</f>
        <v>0</v>
      </c>
      <c r="BH3784" s="249">
        <f>IF(N3784="sníž. přenesená",J3784,0)</f>
        <v>0</v>
      </c>
      <c r="BI3784" s="249">
        <f>IF(N3784="nulová",J3784,0)</f>
        <v>0</v>
      </c>
      <c r="BJ3784" s="17" t="s">
        <v>81</v>
      </c>
      <c r="BK3784" s="249">
        <f>ROUND(I3784*H3784,2)</f>
        <v>0</v>
      </c>
      <c r="BL3784" s="17" t="s">
        <v>230</v>
      </c>
      <c r="BM3784" s="248" t="s">
        <v>5303</v>
      </c>
    </row>
    <row r="3785" spans="2:51" s="12" customFormat="1" ht="12">
      <c r="B3785" s="250"/>
      <c r="C3785" s="251"/>
      <c r="D3785" s="252" t="s">
        <v>148</v>
      </c>
      <c r="E3785" s="253" t="s">
        <v>1</v>
      </c>
      <c r="F3785" s="254" t="s">
        <v>5304</v>
      </c>
      <c r="G3785" s="251"/>
      <c r="H3785" s="255">
        <v>28.908</v>
      </c>
      <c r="I3785" s="256"/>
      <c r="J3785" s="251"/>
      <c r="K3785" s="251"/>
      <c r="L3785" s="257"/>
      <c r="M3785" s="258"/>
      <c r="N3785" s="259"/>
      <c r="O3785" s="259"/>
      <c r="P3785" s="259"/>
      <c r="Q3785" s="259"/>
      <c r="R3785" s="259"/>
      <c r="S3785" s="259"/>
      <c r="T3785" s="260"/>
      <c r="AT3785" s="261" t="s">
        <v>148</v>
      </c>
      <c r="AU3785" s="261" t="s">
        <v>83</v>
      </c>
      <c r="AV3785" s="12" t="s">
        <v>83</v>
      </c>
      <c r="AW3785" s="12" t="s">
        <v>30</v>
      </c>
      <c r="AX3785" s="12" t="s">
        <v>73</v>
      </c>
      <c r="AY3785" s="261" t="s">
        <v>139</v>
      </c>
    </row>
    <row r="3786" spans="2:51" s="13" customFormat="1" ht="12">
      <c r="B3786" s="262"/>
      <c r="C3786" s="263"/>
      <c r="D3786" s="252" t="s">
        <v>148</v>
      </c>
      <c r="E3786" s="264" t="s">
        <v>1</v>
      </c>
      <c r="F3786" s="265" t="s">
        <v>150</v>
      </c>
      <c r="G3786" s="263"/>
      <c r="H3786" s="266">
        <v>28.908</v>
      </c>
      <c r="I3786" s="267"/>
      <c r="J3786" s="263"/>
      <c r="K3786" s="263"/>
      <c r="L3786" s="268"/>
      <c r="M3786" s="269"/>
      <c r="N3786" s="270"/>
      <c r="O3786" s="270"/>
      <c r="P3786" s="270"/>
      <c r="Q3786" s="270"/>
      <c r="R3786" s="270"/>
      <c r="S3786" s="270"/>
      <c r="T3786" s="271"/>
      <c r="AT3786" s="272" t="s">
        <v>148</v>
      </c>
      <c r="AU3786" s="272" t="s">
        <v>83</v>
      </c>
      <c r="AV3786" s="13" t="s">
        <v>146</v>
      </c>
      <c r="AW3786" s="13" t="s">
        <v>30</v>
      </c>
      <c r="AX3786" s="13" t="s">
        <v>81</v>
      </c>
      <c r="AY3786" s="272" t="s">
        <v>139</v>
      </c>
    </row>
    <row r="3787" spans="2:65" s="1" customFormat="1" ht="24" customHeight="1">
      <c r="B3787" s="38"/>
      <c r="C3787" s="237" t="s">
        <v>5305</v>
      </c>
      <c r="D3787" s="237" t="s">
        <v>141</v>
      </c>
      <c r="E3787" s="238" t="s">
        <v>5306</v>
      </c>
      <c r="F3787" s="239" t="s">
        <v>5307</v>
      </c>
      <c r="G3787" s="240" t="s">
        <v>171</v>
      </c>
      <c r="H3787" s="241">
        <v>87.6</v>
      </c>
      <c r="I3787" s="242"/>
      <c r="J3787" s="243">
        <f>ROUND(I3787*H3787,2)</f>
        <v>0</v>
      </c>
      <c r="K3787" s="239" t="s">
        <v>1</v>
      </c>
      <c r="L3787" s="43"/>
      <c r="M3787" s="244" t="s">
        <v>1</v>
      </c>
      <c r="N3787" s="245" t="s">
        <v>38</v>
      </c>
      <c r="O3787" s="86"/>
      <c r="P3787" s="246">
        <f>O3787*H3787</f>
        <v>0</v>
      </c>
      <c r="Q3787" s="246">
        <v>0.00072</v>
      </c>
      <c r="R3787" s="246">
        <f>Q3787*H3787</f>
        <v>0.063072</v>
      </c>
      <c r="S3787" s="246">
        <v>0</v>
      </c>
      <c r="T3787" s="247">
        <f>S3787*H3787</f>
        <v>0</v>
      </c>
      <c r="AR3787" s="248" t="s">
        <v>230</v>
      </c>
      <c r="AT3787" s="248" t="s">
        <v>141</v>
      </c>
      <c r="AU3787" s="248" t="s">
        <v>83</v>
      </c>
      <c r="AY3787" s="17" t="s">
        <v>139</v>
      </c>
      <c r="BE3787" s="249">
        <f>IF(N3787="základní",J3787,0)</f>
        <v>0</v>
      </c>
      <c r="BF3787" s="249">
        <f>IF(N3787="snížená",J3787,0)</f>
        <v>0</v>
      </c>
      <c r="BG3787" s="249">
        <f>IF(N3787="zákl. přenesená",J3787,0)</f>
        <v>0</v>
      </c>
      <c r="BH3787" s="249">
        <f>IF(N3787="sníž. přenesená",J3787,0)</f>
        <v>0</v>
      </c>
      <c r="BI3787" s="249">
        <f>IF(N3787="nulová",J3787,0)</f>
        <v>0</v>
      </c>
      <c r="BJ3787" s="17" t="s">
        <v>81</v>
      </c>
      <c r="BK3787" s="249">
        <f>ROUND(I3787*H3787,2)</f>
        <v>0</v>
      </c>
      <c r="BL3787" s="17" t="s">
        <v>230</v>
      </c>
      <c r="BM3787" s="248" t="s">
        <v>5308</v>
      </c>
    </row>
    <row r="3788" spans="2:51" s="12" customFormat="1" ht="12">
      <c r="B3788" s="250"/>
      <c r="C3788" s="251"/>
      <c r="D3788" s="252" t="s">
        <v>148</v>
      </c>
      <c r="E3788" s="253" t="s">
        <v>1</v>
      </c>
      <c r="F3788" s="254" t="s">
        <v>5297</v>
      </c>
      <c r="G3788" s="251"/>
      <c r="H3788" s="255">
        <v>46.8</v>
      </c>
      <c r="I3788" s="256"/>
      <c r="J3788" s="251"/>
      <c r="K3788" s="251"/>
      <c r="L3788" s="257"/>
      <c r="M3788" s="258"/>
      <c r="N3788" s="259"/>
      <c r="O3788" s="259"/>
      <c r="P3788" s="259"/>
      <c r="Q3788" s="259"/>
      <c r="R3788" s="259"/>
      <c r="S3788" s="259"/>
      <c r="T3788" s="260"/>
      <c r="AT3788" s="261" t="s">
        <v>148</v>
      </c>
      <c r="AU3788" s="261" t="s">
        <v>83</v>
      </c>
      <c r="AV3788" s="12" t="s">
        <v>83</v>
      </c>
      <c r="AW3788" s="12" t="s">
        <v>30</v>
      </c>
      <c r="AX3788" s="12" t="s">
        <v>73</v>
      </c>
      <c r="AY3788" s="261" t="s">
        <v>139</v>
      </c>
    </row>
    <row r="3789" spans="2:51" s="12" customFormat="1" ht="12">
      <c r="B3789" s="250"/>
      <c r="C3789" s="251"/>
      <c r="D3789" s="252" t="s">
        <v>148</v>
      </c>
      <c r="E3789" s="253" t="s">
        <v>1</v>
      </c>
      <c r="F3789" s="254" t="s">
        <v>5298</v>
      </c>
      <c r="G3789" s="251"/>
      <c r="H3789" s="255">
        <v>31.2</v>
      </c>
      <c r="I3789" s="256"/>
      <c r="J3789" s="251"/>
      <c r="K3789" s="251"/>
      <c r="L3789" s="257"/>
      <c r="M3789" s="258"/>
      <c r="N3789" s="259"/>
      <c r="O3789" s="259"/>
      <c r="P3789" s="259"/>
      <c r="Q3789" s="259"/>
      <c r="R3789" s="259"/>
      <c r="S3789" s="259"/>
      <c r="T3789" s="260"/>
      <c r="AT3789" s="261" t="s">
        <v>148</v>
      </c>
      <c r="AU3789" s="261" t="s">
        <v>83</v>
      </c>
      <c r="AV3789" s="12" t="s">
        <v>83</v>
      </c>
      <c r="AW3789" s="12" t="s">
        <v>30</v>
      </c>
      <c r="AX3789" s="12" t="s">
        <v>73</v>
      </c>
      <c r="AY3789" s="261" t="s">
        <v>139</v>
      </c>
    </row>
    <row r="3790" spans="2:51" s="12" customFormat="1" ht="12">
      <c r="B3790" s="250"/>
      <c r="C3790" s="251"/>
      <c r="D3790" s="252" t="s">
        <v>148</v>
      </c>
      <c r="E3790" s="253" t="s">
        <v>1</v>
      </c>
      <c r="F3790" s="254" t="s">
        <v>5299</v>
      </c>
      <c r="G3790" s="251"/>
      <c r="H3790" s="255">
        <v>9.6</v>
      </c>
      <c r="I3790" s="256"/>
      <c r="J3790" s="251"/>
      <c r="K3790" s="251"/>
      <c r="L3790" s="257"/>
      <c r="M3790" s="258"/>
      <c r="N3790" s="259"/>
      <c r="O3790" s="259"/>
      <c r="P3790" s="259"/>
      <c r="Q3790" s="259"/>
      <c r="R3790" s="259"/>
      <c r="S3790" s="259"/>
      <c r="T3790" s="260"/>
      <c r="AT3790" s="261" t="s">
        <v>148</v>
      </c>
      <c r="AU3790" s="261" t="s">
        <v>83</v>
      </c>
      <c r="AV3790" s="12" t="s">
        <v>83</v>
      </c>
      <c r="AW3790" s="12" t="s">
        <v>30</v>
      </c>
      <c r="AX3790" s="12" t="s">
        <v>73</v>
      </c>
      <c r="AY3790" s="261" t="s">
        <v>139</v>
      </c>
    </row>
    <row r="3791" spans="2:51" s="13" customFormat="1" ht="12">
      <c r="B3791" s="262"/>
      <c r="C3791" s="263"/>
      <c r="D3791" s="252" t="s">
        <v>148</v>
      </c>
      <c r="E3791" s="264" t="s">
        <v>1</v>
      </c>
      <c r="F3791" s="265" t="s">
        <v>150</v>
      </c>
      <c r="G3791" s="263"/>
      <c r="H3791" s="266">
        <v>87.6</v>
      </c>
      <c r="I3791" s="267"/>
      <c r="J3791" s="263"/>
      <c r="K3791" s="263"/>
      <c r="L3791" s="268"/>
      <c r="M3791" s="269"/>
      <c r="N3791" s="270"/>
      <c r="O3791" s="270"/>
      <c r="P3791" s="270"/>
      <c r="Q3791" s="270"/>
      <c r="R3791" s="270"/>
      <c r="S3791" s="270"/>
      <c r="T3791" s="271"/>
      <c r="AT3791" s="272" t="s">
        <v>148</v>
      </c>
      <c r="AU3791" s="272" t="s">
        <v>83</v>
      </c>
      <c r="AV3791" s="13" t="s">
        <v>146</v>
      </c>
      <c r="AW3791" s="13" t="s">
        <v>30</v>
      </c>
      <c r="AX3791" s="13" t="s">
        <v>81</v>
      </c>
      <c r="AY3791" s="272" t="s">
        <v>139</v>
      </c>
    </row>
    <row r="3792" spans="2:65" s="1" customFormat="1" ht="16.5" customHeight="1">
      <c r="B3792" s="38"/>
      <c r="C3792" s="273" t="s">
        <v>5309</v>
      </c>
      <c r="D3792" s="273" t="s">
        <v>174</v>
      </c>
      <c r="E3792" s="274" t="s">
        <v>5310</v>
      </c>
      <c r="F3792" s="275" t="s">
        <v>5311</v>
      </c>
      <c r="G3792" s="276" t="s">
        <v>433</v>
      </c>
      <c r="H3792" s="277">
        <v>28.908</v>
      </c>
      <c r="I3792" s="278"/>
      <c r="J3792" s="279">
        <f>ROUND(I3792*H3792,2)</f>
        <v>0</v>
      </c>
      <c r="K3792" s="275" t="s">
        <v>1</v>
      </c>
      <c r="L3792" s="280"/>
      <c r="M3792" s="281" t="s">
        <v>1</v>
      </c>
      <c r="N3792" s="282" t="s">
        <v>38</v>
      </c>
      <c r="O3792" s="86"/>
      <c r="P3792" s="246">
        <f>O3792*H3792</f>
        <v>0</v>
      </c>
      <c r="Q3792" s="246">
        <v>0.019</v>
      </c>
      <c r="R3792" s="246">
        <f>Q3792*H3792</f>
        <v>0.549252</v>
      </c>
      <c r="S3792" s="246">
        <v>0</v>
      </c>
      <c r="T3792" s="247">
        <f>S3792*H3792</f>
        <v>0</v>
      </c>
      <c r="AR3792" s="248" t="s">
        <v>609</v>
      </c>
      <c r="AT3792" s="248" t="s">
        <v>174</v>
      </c>
      <c r="AU3792" s="248" t="s">
        <v>83</v>
      </c>
      <c r="AY3792" s="17" t="s">
        <v>139</v>
      </c>
      <c r="BE3792" s="249">
        <f>IF(N3792="základní",J3792,0)</f>
        <v>0</v>
      </c>
      <c r="BF3792" s="249">
        <f>IF(N3792="snížená",J3792,0)</f>
        <v>0</v>
      </c>
      <c r="BG3792" s="249">
        <f>IF(N3792="zákl. přenesená",J3792,0)</f>
        <v>0</v>
      </c>
      <c r="BH3792" s="249">
        <f>IF(N3792="sníž. přenesená",J3792,0)</f>
        <v>0</v>
      </c>
      <c r="BI3792" s="249">
        <f>IF(N3792="nulová",J3792,0)</f>
        <v>0</v>
      </c>
      <c r="BJ3792" s="17" t="s">
        <v>81</v>
      </c>
      <c r="BK3792" s="249">
        <f>ROUND(I3792*H3792,2)</f>
        <v>0</v>
      </c>
      <c r="BL3792" s="17" t="s">
        <v>230</v>
      </c>
      <c r="BM3792" s="248" t="s">
        <v>5312</v>
      </c>
    </row>
    <row r="3793" spans="2:51" s="12" customFormat="1" ht="12">
      <c r="B3793" s="250"/>
      <c r="C3793" s="251"/>
      <c r="D3793" s="252" t="s">
        <v>148</v>
      </c>
      <c r="E3793" s="253" t="s">
        <v>1</v>
      </c>
      <c r="F3793" s="254" t="s">
        <v>5304</v>
      </c>
      <c r="G3793" s="251"/>
      <c r="H3793" s="255">
        <v>28.908</v>
      </c>
      <c r="I3793" s="256"/>
      <c r="J3793" s="251"/>
      <c r="K3793" s="251"/>
      <c r="L3793" s="257"/>
      <c r="M3793" s="258"/>
      <c r="N3793" s="259"/>
      <c r="O3793" s="259"/>
      <c r="P3793" s="259"/>
      <c r="Q3793" s="259"/>
      <c r="R3793" s="259"/>
      <c r="S3793" s="259"/>
      <c r="T3793" s="260"/>
      <c r="AT3793" s="261" t="s">
        <v>148</v>
      </c>
      <c r="AU3793" s="261" t="s">
        <v>83</v>
      </c>
      <c r="AV3793" s="12" t="s">
        <v>83</v>
      </c>
      <c r="AW3793" s="12" t="s">
        <v>30</v>
      </c>
      <c r="AX3793" s="12" t="s">
        <v>73</v>
      </c>
      <c r="AY3793" s="261" t="s">
        <v>139</v>
      </c>
    </row>
    <row r="3794" spans="2:51" s="13" customFormat="1" ht="12">
      <c r="B3794" s="262"/>
      <c r="C3794" s="263"/>
      <c r="D3794" s="252" t="s">
        <v>148</v>
      </c>
      <c r="E3794" s="264" t="s">
        <v>1</v>
      </c>
      <c r="F3794" s="265" t="s">
        <v>150</v>
      </c>
      <c r="G3794" s="263"/>
      <c r="H3794" s="266">
        <v>28.908</v>
      </c>
      <c r="I3794" s="267"/>
      <c r="J3794" s="263"/>
      <c r="K3794" s="263"/>
      <c r="L3794" s="268"/>
      <c r="M3794" s="269"/>
      <c r="N3794" s="270"/>
      <c r="O3794" s="270"/>
      <c r="P3794" s="270"/>
      <c r="Q3794" s="270"/>
      <c r="R3794" s="270"/>
      <c r="S3794" s="270"/>
      <c r="T3794" s="271"/>
      <c r="AT3794" s="272" t="s">
        <v>148</v>
      </c>
      <c r="AU3794" s="272" t="s">
        <v>83</v>
      </c>
      <c r="AV3794" s="13" t="s">
        <v>146</v>
      </c>
      <c r="AW3794" s="13" t="s">
        <v>30</v>
      </c>
      <c r="AX3794" s="13" t="s">
        <v>81</v>
      </c>
      <c r="AY3794" s="272" t="s">
        <v>139</v>
      </c>
    </row>
    <row r="3795" spans="2:65" s="1" customFormat="1" ht="24" customHeight="1">
      <c r="B3795" s="38"/>
      <c r="C3795" s="237" t="s">
        <v>5313</v>
      </c>
      <c r="D3795" s="237" t="s">
        <v>141</v>
      </c>
      <c r="E3795" s="238" t="s">
        <v>5314</v>
      </c>
      <c r="F3795" s="239" t="s">
        <v>5315</v>
      </c>
      <c r="G3795" s="240" t="s">
        <v>171</v>
      </c>
      <c r="H3795" s="241">
        <v>464.282</v>
      </c>
      <c r="I3795" s="242"/>
      <c r="J3795" s="243">
        <f>ROUND(I3795*H3795,2)</f>
        <v>0</v>
      </c>
      <c r="K3795" s="239" t="s">
        <v>145</v>
      </c>
      <c r="L3795" s="43"/>
      <c r="M3795" s="244" t="s">
        <v>1</v>
      </c>
      <c r="N3795" s="245" t="s">
        <v>38</v>
      </c>
      <c r="O3795" s="86"/>
      <c r="P3795" s="246">
        <f>O3795*H3795</f>
        <v>0</v>
      </c>
      <c r="Q3795" s="246">
        <v>0.00043</v>
      </c>
      <c r="R3795" s="246">
        <f>Q3795*H3795</f>
        <v>0.19964126</v>
      </c>
      <c r="S3795" s="246">
        <v>0</v>
      </c>
      <c r="T3795" s="247">
        <f>S3795*H3795</f>
        <v>0</v>
      </c>
      <c r="AR3795" s="248" t="s">
        <v>230</v>
      </c>
      <c r="AT3795" s="248" t="s">
        <v>141</v>
      </c>
      <c r="AU3795" s="248" t="s">
        <v>83</v>
      </c>
      <c r="AY3795" s="17" t="s">
        <v>139</v>
      </c>
      <c r="BE3795" s="249">
        <f>IF(N3795="základní",J3795,0)</f>
        <v>0</v>
      </c>
      <c r="BF3795" s="249">
        <f>IF(N3795="snížená",J3795,0)</f>
        <v>0</v>
      </c>
      <c r="BG3795" s="249">
        <f>IF(N3795="zákl. přenesená",J3795,0)</f>
        <v>0</v>
      </c>
      <c r="BH3795" s="249">
        <f>IF(N3795="sníž. přenesená",J3795,0)</f>
        <v>0</v>
      </c>
      <c r="BI3795" s="249">
        <f>IF(N3795="nulová",J3795,0)</f>
        <v>0</v>
      </c>
      <c r="BJ3795" s="17" t="s">
        <v>81</v>
      </c>
      <c r="BK3795" s="249">
        <f>ROUND(I3795*H3795,2)</f>
        <v>0</v>
      </c>
      <c r="BL3795" s="17" t="s">
        <v>230</v>
      </c>
      <c r="BM3795" s="248" t="s">
        <v>5316</v>
      </c>
    </row>
    <row r="3796" spans="2:51" s="12" customFormat="1" ht="12">
      <c r="B3796" s="250"/>
      <c r="C3796" s="251"/>
      <c r="D3796" s="252" t="s">
        <v>148</v>
      </c>
      <c r="E3796" s="253" t="s">
        <v>1</v>
      </c>
      <c r="F3796" s="254" t="s">
        <v>5317</v>
      </c>
      <c r="G3796" s="251"/>
      <c r="H3796" s="255">
        <v>464.282</v>
      </c>
      <c r="I3796" s="256"/>
      <c r="J3796" s="251"/>
      <c r="K3796" s="251"/>
      <c r="L3796" s="257"/>
      <c r="M3796" s="258"/>
      <c r="N3796" s="259"/>
      <c r="O3796" s="259"/>
      <c r="P3796" s="259"/>
      <c r="Q3796" s="259"/>
      <c r="R3796" s="259"/>
      <c r="S3796" s="259"/>
      <c r="T3796" s="260"/>
      <c r="AT3796" s="261" t="s">
        <v>148</v>
      </c>
      <c r="AU3796" s="261" t="s">
        <v>83</v>
      </c>
      <c r="AV3796" s="12" t="s">
        <v>83</v>
      </c>
      <c r="AW3796" s="12" t="s">
        <v>30</v>
      </c>
      <c r="AX3796" s="12" t="s">
        <v>73</v>
      </c>
      <c r="AY3796" s="261" t="s">
        <v>139</v>
      </c>
    </row>
    <row r="3797" spans="2:51" s="13" customFormat="1" ht="12">
      <c r="B3797" s="262"/>
      <c r="C3797" s="263"/>
      <c r="D3797" s="252" t="s">
        <v>148</v>
      </c>
      <c r="E3797" s="264" t="s">
        <v>1</v>
      </c>
      <c r="F3797" s="265" t="s">
        <v>150</v>
      </c>
      <c r="G3797" s="263"/>
      <c r="H3797" s="266">
        <v>464.282</v>
      </c>
      <c r="I3797" s="267"/>
      <c r="J3797" s="263"/>
      <c r="K3797" s="263"/>
      <c r="L3797" s="268"/>
      <c r="M3797" s="269"/>
      <c r="N3797" s="270"/>
      <c r="O3797" s="270"/>
      <c r="P3797" s="270"/>
      <c r="Q3797" s="270"/>
      <c r="R3797" s="270"/>
      <c r="S3797" s="270"/>
      <c r="T3797" s="271"/>
      <c r="AT3797" s="272" t="s">
        <v>148</v>
      </c>
      <c r="AU3797" s="272" t="s">
        <v>83</v>
      </c>
      <c r="AV3797" s="13" t="s">
        <v>146</v>
      </c>
      <c r="AW3797" s="13" t="s">
        <v>30</v>
      </c>
      <c r="AX3797" s="13" t="s">
        <v>81</v>
      </c>
      <c r="AY3797" s="272" t="s">
        <v>139</v>
      </c>
    </row>
    <row r="3798" spans="2:65" s="1" customFormat="1" ht="24" customHeight="1">
      <c r="B3798" s="38"/>
      <c r="C3798" s="273" t="s">
        <v>5318</v>
      </c>
      <c r="D3798" s="273" t="s">
        <v>174</v>
      </c>
      <c r="E3798" s="274" t="s">
        <v>5319</v>
      </c>
      <c r="F3798" s="275" t="s">
        <v>5320</v>
      </c>
      <c r="G3798" s="276" t="s">
        <v>433</v>
      </c>
      <c r="H3798" s="277">
        <v>76.607</v>
      </c>
      <c r="I3798" s="278"/>
      <c r="J3798" s="279">
        <f>ROUND(I3798*H3798,2)</f>
        <v>0</v>
      </c>
      <c r="K3798" s="275" t="s">
        <v>145</v>
      </c>
      <c r="L3798" s="280"/>
      <c r="M3798" s="281" t="s">
        <v>1</v>
      </c>
      <c r="N3798" s="282" t="s">
        <v>38</v>
      </c>
      <c r="O3798" s="86"/>
      <c r="P3798" s="246">
        <f>O3798*H3798</f>
        <v>0</v>
      </c>
      <c r="Q3798" s="246">
        <v>0.0192</v>
      </c>
      <c r="R3798" s="246">
        <f>Q3798*H3798</f>
        <v>1.4708544</v>
      </c>
      <c r="S3798" s="246">
        <v>0</v>
      </c>
      <c r="T3798" s="247">
        <f>S3798*H3798</f>
        <v>0</v>
      </c>
      <c r="AR3798" s="248" t="s">
        <v>609</v>
      </c>
      <c r="AT3798" s="248" t="s">
        <v>174</v>
      </c>
      <c r="AU3798" s="248" t="s">
        <v>83</v>
      </c>
      <c r="AY3798" s="17" t="s">
        <v>139</v>
      </c>
      <c r="BE3798" s="249">
        <f>IF(N3798="základní",J3798,0)</f>
        <v>0</v>
      </c>
      <c r="BF3798" s="249">
        <f>IF(N3798="snížená",J3798,0)</f>
        <v>0</v>
      </c>
      <c r="BG3798" s="249">
        <f>IF(N3798="zákl. přenesená",J3798,0)</f>
        <v>0</v>
      </c>
      <c r="BH3798" s="249">
        <f>IF(N3798="sníž. přenesená",J3798,0)</f>
        <v>0</v>
      </c>
      <c r="BI3798" s="249">
        <f>IF(N3798="nulová",J3798,0)</f>
        <v>0</v>
      </c>
      <c r="BJ3798" s="17" t="s">
        <v>81</v>
      </c>
      <c r="BK3798" s="249">
        <f>ROUND(I3798*H3798,2)</f>
        <v>0</v>
      </c>
      <c r="BL3798" s="17" t="s">
        <v>230</v>
      </c>
      <c r="BM3798" s="248" t="s">
        <v>5321</v>
      </c>
    </row>
    <row r="3799" spans="2:51" s="12" customFormat="1" ht="12">
      <c r="B3799" s="250"/>
      <c r="C3799" s="251"/>
      <c r="D3799" s="252" t="s">
        <v>148</v>
      </c>
      <c r="E3799" s="253" t="s">
        <v>1</v>
      </c>
      <c r="F3799" s="254" t="s">
        <v>5322</v>
      </c>
      <c r="G3799" s="251"/>
      <c r="H3799" s="255">
        <v>76.607</v>
      </c>
      <c r="I3799" s="256"/>
      <c r="J3799" s="251"/>
      <c r="K3799" s="251"/>
      <c r="L3799" s="257"/>
      <c r="M3799" s="258"/>
      <c r="N3799" s="259"/>
      <c r="O3799" s="259"/>
      <c r="P3799" s="259"/>
      <c r="Q3799" s="259"/>
      <c r="R3799" s="259"/>
      <c r="S3799" s="259"/>
      <c r="T3799" s="260"/>
      <c r="AT3799" s="261" t="s">
        <v>148</v>
      </c>
      <c r="AU3799" s="261" t="s">
        <v>83</v>
      </c>
      <c r="AV3799" s="12" t="s">
        <v>83</v>
      </c>
      <c r="AW3799" s="12" t="s">
        <v>30</v>
      </c>
      <c r="AX3799" s="12" t="s">
        <v>73</v>
      </c>
      <c r="AY3799" s="261" t="s">
        <v>139</v>
      </c>
    </row>
    <row r="3800" spans="2:51" s="13" customFormat="1" ht="12">
      <c r="B3800" s="262"/>
      <c r="C3800" s="263"/>
      <c r="D3800" s="252" t="s">
        <v>148</v>
      </c>
      <c r="E3800" s="264" t="s">
        <v>1</v>
      </c>
      <c r="F3800" s="265" t="s">
        <v>150</v>
      </c>
      <c r="G3800" s="263"/>
      <c r="H3800" s="266">
        <v>76.607</v>
      </c>
      <c r="I3800" s="267"/>
      <c r="J3800" s="263"/>
      <c r="K3800" s="263"/>
      <c r="L3800" s="268"/>
      <c r="M3800" s="269"/>
      <c r="N3800" s="270"/>
      <c r="O3800" s="270"/>
      <c r="P3800" s="270"/>
      <c r="Q3800" s="270"/>
      <c r="R3800" s="270"/>
      <c r="S3800" s="270"/>
      <c r="T3800" s="271"/>
      <c r="AT3800" s="272" t="s">
        <v>148</v>
      </c>
      <c r="AU3800" s="272" t="s">
        <v>83</v>
      </c>
      <c r="AV3800" s="13" t="s">
        <v>146</v>
      </c>
      <c r="AW3800" s="13" t="s">
        <v>30</v>
      </c>
      <c r="AX3800" s="13" t="s">
        <v>81</v>
      </c>
      <c r="AY3800" s="272" t="s">
        <v>139</v>
      </c>
    </row>
    <row r="3801" spans="2:65" s="1" customFormat="1" ht="24" customHeight="1">
      <c r="B3801" s="38"/>
      <c r="C3801" s="237" t="s">
        <v>5323</v>
      </c>
      <c r="D3801" s="237" t="s">
        <v>141</v>
      </c>
      <c r="E3801" s="238" t="s">
        <v>5324</v>
      </c>
      <c r="F3801" s="239" t="s">
        <v>5325</v>
      </c>
      <c r="G3801" s="240" t="s">
        <v>171</v>
      </c>
      <c r="H3801" s="241">
        <v>45.582</v>
      </c>
      <c r="I3801" s="242"/>
      <c r="J3801" s="243">
        <f>ROUND(I3801*H3801,2)</f>
        <v>0</v>
      </c>
      <c r="K3801" s="239" t="s">
        <v>145</v>
      </c>
      <c r="L3801" s="43"/>
      <c r="M3801" s="244" t="s">
        <v>1</v>
      </c>
      <c r="N3801" s="245" t="s">
        <v>38</v>
      </c>
      <c r="O3801" s="86"/>
      <c r="P3801" s="246">
        <f>O3801*H3801</f>
        <v>0</v>
      </c>
      <c r="Q3801" s="246">
        <v>0.00043</v>
      </c>
      <c r="R3801" s="246">
        <f>Q3801*H3801</f>
        <v>0.01960026</v>
      </c>
      <c r="S3801" s="246">
        <v>0</v>
      </c>
      <c r="T3801" s="247">
        <f>S3801*H3801</f>
        <v>0</v>
      </c>
      <c r="AR3801" s="248" t="s">
        <v>230</v>
      </c>
      <c r="AT3801" s="248" t="s">
        <v>141</v>
      </c>
      <c r="AU3801" s="248" t="s">
        <v>83</v>
      </c>
      <c r="AY3801" s="17" t="s">
        <v>139</v>
      </c>
      <c r="BE3801" s="249">
        <f>IF(N3801="základní",J3801,0)</f>
        <v>0</v>
      </c>
      <c r="BF3801" s="249">
        <f>IF(N3801="snížená",J3801,0)</f>
        <v>0</v>
      </c>
      <c r="BG3801" s="249">
        <f>IF(N3801="zákl. přenesená",J3801,0)</f>
        <v>0</v>
      </c>
      <c r="BH3801" s="249">
        <f>IF(N3801="sníž. přenesená",J3801,0)</f>
        <v>0</v>
      </c>
      <c r="BI3801" s="249">
        <f>IF(N3801="nulová",J3801,0)</f>
        <v>0</v>
      </c>
      <c r="BJ3801" s="17" t="s">
        <v>81</v>
      </c>
      <c r="BK3801" s="249">
        <f>ROUND(I3801*H3801,2)</f>
        <v>0</v>
      </c>
      <c r="BL3801" s="17" t="s">
        <v>230</v>
      </c>
      <c r="BM3801" s="248" t="s">
        <v>5326</v>
      </c>
    </row>
    <row r="3802" spans="2:51" s="12" customFormat="1" ht="12">
      <c r="B3802" s="250"/>
      <c r="C3802" s="251"/>
      <c r="D3802" s="252" t="s">
        <v>148</v>
      </c>
      <c r="E3802" s="253" t="s">
        <v>1</v>
      </c>
      <c r="F3802" s="254" t="s">
        <v>5327</v>
      </c>
      <c r="G3802" s="251"/>
      <c r="H3802" s="255">
        <v>37.902</v>
      </c>
      <c r="I3802" s="256"/>
      <c r="J3802" s="251"/>
      <c r="K3802" s="251"/>
      <c r="L3802" s="257"/>
      <c r="M3802" s="258"/>
      <c r="N3802" s="259"/>
      <c r="O3802" s="259"/>
      <c r="P3802" s="259"/>
      <c r="Q3802" s="259"/>
      <c r="R3802" s="259"/>
      <c r="S3802" s="259"/>
      <c r="T3802" s="260"/>
      <c r="AT3802" s="261" t="s">
        <v>148</v>
      </c>
      <c r="AU3802" s="261" t="s">
        <v>83</v>
      </c>
      <c r="AV3802" s="12" t="s">
        <v>83</v>
      </c>
      <c r="AW3802" s="12" t="s">
        <v>30</v>
      </c>
      <c r="AX3802" s="12" t="s">
        <v>73</v>
      </c>
      <c r="AY3802" s="261" t="s">
        <v>139</v>
      </c>
    </row>
    <row r="3803" spans="2:51" s="12" customFormat="1" ht="12">
      <c r="B3803" s="250"/>
      <c r="C3803" s="251"/>
      <c r="D3803" s="252" t="s">
        <v>148</v>
      </c>
      <c r="E3803" s="253" t="s">
        <v>1</v>
      </c>
      <c r="F3803" s="254" t="s">
        <v>5328</v>
      </c>
      <c r="G3803" s="251"/>
      <c r="H3803" s="255">
        <v>7.68</v>
      </c>
      <c r="I3803" s="256"/>
      <c r="J3803" s="251"/>
      <c r="K3803" s="251"/>
      <c r="L3803" s="257"/>
      <c r="M3803" s="258"/>
      <c r="N3803" s="259"/>
      <c r="O3803" s="259"/>
      <c r="P3803" s="259"/>
      <c r="Q3803" s="259"/>
      <c r="R3803" s="259"/>
      <c r="S3803" s="259"/>
      <c r="T3803" s="260"/>
      <c r="AT3803" s="261" t="s">
        <v>148</v>
      </c>
      <c r="AU3803" s="261" t="s">
        <v>83</v>
      </c>
      <c r="AV3803" s="12" t="s">
        <v>83</v>
      </c>
      <c r="AW3803" s="12" t="s">
        <v>30</v>
      </c>
      <c r="AX3803" s="12" t="s">
        <v>73</v>
      </c>
      <c r="AY3803" s="261" t="s">
        <v>139</v>
      </c>
    </row>
    <row r="3804" spans="2:51" s="13" customFormat="1" ht="12">
      <c r="B3804" s="262"/>
      <c r="C3804" s="263"/>
      <c r="D3804" s="252" t="s">
        <v>148</v>
      </c>
      <c r="E3804" s="264" t="s">
        <v>1</v>
      </c>
      <c r="F3804" s="265" t="s">
        <v>150</v>
      </c>
      <c r="G3804" s="263"/>
      <c r="H3804" s="266">
        <v>45.582</v>
      </c>
      <c r="I3804" s="267"/>
      <c r="J3804" s="263"/>
      <c r="K3804" s="263"/>
      <c r="L3804" s="268"/>
      <c r="M3804" s="269"/>
      <c r="N3804" s="270"/>
      <c r="O3804" s="270"/>
      <c r="P3804" s="270"/>
      <c r="Q3804" s="270"/>
      <c r="R3804" s="270"/>
      <c r="S3804" s="270"/>
      <c r="T3804" s="271"/>
      <c r="AT3804" s="272" t="s">
        <v>148</v>
      </c>
      <c r="AU3804" s="272" t="s">
        <v>83</v>
      </c>
      <c r="AV3804" s="13" t="s">
        <v>146</v>
      </c>
      <c r="AW3804" s="13" t="s">
        <v>30</v>
      </c>
      <c r="AX3804" s="13" t="s">
        <v>81</v>
      </c>
      <c r="AY3804" s="272" t="s">
        <v>139</v>
      </c>
    </row>
    <row r="3805" spans="2:65" s="1" customFormat="1" ht="24" customHeight="1">
      <c r="B3805" s="38"/>
      <c r="C3805" s="273" t="s">
        <v>5329</v>
      </c>
      <c r="D3805" s="273" t="s">
        <v>174</v>
      </c>
      <c r="E3805" s="274" t="s">
        <v>5319</v>
      </c>
      <c r="F3805" s="275" t="s">
        <v>5320</v>
      </c>
      <c r="G3805" s="276" t="s">
        <v>433</v>
      </c>
      <c r="H3805" s="277">
        <v>7.521</v>
      </c>
      <c r="I3805" s="278"/>
      <c r="J3805" s="279">
        <f>ROUND(I3805*H3805,2)</f>
        <v>0</v>
      </c>
      <c r="K3805" s="275" t="s">
        <v>145</v>
      </c>
      <c r="L3805" s="280"/>
      <c r="M3805" s="281" t="s">
        <v>1</v>
      </c>
      <c r="N3805" s="282" t="s">
        <v>38</v>
      </c>
      <c r="O3805" s="86"/>
      <c r="P3805" s="246">
        <f>O3805*H3805</f>
        <v>0</v>
      </c>
      <c r="Q3805" s="246">
        <v>0.0192</v>
      </c>
      <c r="R3805" s="246">
        <f>Q3805*H3805</f>
        <v>0.14440319999999998</v>
      </c>
      <c r="S3805" s="246">
        <v>0</v>
      </c>
      <c r="T3805" s="247">
        <f>S3805*H3805</f>
        <v>0</v>
      </c>
      <c r="AR3805" s="248" t="s">
        <v>609</v>
      </c>
      <c r="AT3805" s="248" t="s">
        <v>174</v>
      </c>
      <c r="AU3805" s="248" t="s">
        <v>83</v>
      </c>
      <c r="AY3805" s="17" t="s">
        <v>139</v>
      </c>
      <c r="BE3805" s="249">
        <f>IF(N3805="základní",J3805,0)</f>
        <v>0</v>
      </c>
      <c r="BF3805" s="249">
        <f>IF(N3805="snížená",J3805,0)</f>
        <v>0</v>
      </c>
      <c r="BG3805" s="249">
        <f>IF(N3805="zákl. přenesená",J3805,0)</f>
        <v>0</v>
      </c>
      <c r="BH3805" s="249">
        <f>IF(N3805="sníž. přenesená",J3805,0)</f>
        <v>0</v>
      </c>
      <c r="BI3805" s="249">
        <f>IF(N3805="nulová",J3805,0)</f>
        <v>0</v>
      </c>
      <c r="BJ3805" s="17" t="s">
        <v>81</v>
      </c>
      <c r="BK3805" s="249">
        <f>ROUND(I3805*H3805,2)</f>
        <v>0</v>
      </c>
      <c r="BL3805" s="17" t="s">
        <v>230</v>
      </c>
      <c r="BM3805" s="248" t="s">
        <v>5330</v>
      </c>
    </row>
    <row r="3806" spans="2:51" s="12" customFormat="1" ht="12">
      <c r="B3806" s="250"/>
      <c r="C3806" s="251"/>
      <c r="D3806" s="252" t="s">
        <v>148</v>
      </c>
      <c r="E3806" s="253" t="s">
        <v>1</v>
      </c>
      <c r="F3806" s="254" t="s">
        <v>5331</v>
      </c>
      <c r="G3806" s="251"/>
      <c r="H3806" s="255">
        <v>7.521</v>
      </c>
      <c r="I3806" s="256"/>
      <c r="J3806" s="251"/>
      <c r="K3806" s="251"/>
      <c r="L3806" s="257"/>
      <c r="M3806" s="258"/>
      <c r="N3806" s="259"/>
      <c r="O3806" s="259"/>
      <c r="P3806" s="259"/>
      <c r="Q3806" s="259"/>
      <c r="R3806" s="259"/>
      <c r="S3806" s="259"/>
      <c r="T3806" s="260"/>
      <c r="AT3806" s="261" t="s">
        <v>148</v>
      </c>
      <c r="AU3806" s="261" t="s">
        <v>83</v>
      </c>
      <c r="AV3806" s="12" t="s">
        <v>83</v>
      </c>
      <c r="AW3806" s="12" t="s">
        <v>30</v>
      </c>
      <c r="AX3806" s="12" t="s">
        <v>73</v>
      </c>
      <c r="AY3806" s="261" t="s">
        <v>139</v>
      </c>
    </row>
    <row r="3807" spans="2:51" s="13" customFormat="1" ht="12">
      <c r="B3807" s="262"/>
      <c r="C3807" s="263"/>
      <c r="D3807" s="252" t="s">
        <v>148</v>
      </c>
      <c r="E3807" s="264" t="s">
        <v>1</v>
      </c>
      <c r="F3807" s="265" t="s">
        <v>150</v>
      </c>
      <c r="G3807" s="263"/>
      <c r="H3807" s="266">
        <v>7.521</v>
      </c>
      <c r="I3807" s="267"/>
      <c r="J3807" s="263"/>
      <c r="K3807" s="263"/>
      <c r="L3807" s="268"/>
      <c r="M3807" s="269"/>
      <c r="N3807" s="270"/>
      <c r="O3807" s="270"/>
      <c r="P3807" s="270"/>
      <c r="Q3807" s="270"/>
      <c r="R3807" s="270"/>
      <c r="S3807" s="270"/>
      <c r="T3807" s="271"/>
      <c r="AT3807" s="272" t="s">
        <v>148</v>
      </c>
      <c r="AU3807" s="272" t="s">
        <v>83</v>
      </c>
      <c r="AV3807" s="13" t="s">
        <v>146</v>
      </c>
      <c r="AW3807" s="13" t="s">
        <v>30</v>
      </c>
      <c r="AX3807" s="13" t="s">
        <v>81</v>
      </c>
      <c r="AY3807" s="272" t="s">
        <v>139</v>
      </c>
    </row>
    <row r="3808" spans="2:65" s="1" customFormat="1" ht="24" customHeight="1">
      <c r="B3808" s="38"/>
      <c r="C3808" s="237" t="s">
        <v>5332</v>
      </c>
      <c r="D3808" s="237" t="s">
        <v>141</v>
      </c>
      <c r="E3808" s="238" t="s">
        <v>5333</v>
      </c>
      <c r="F3808" s="239" t="s">
        <v>5334</v>
      </c>
      <c r="G3808" s="240" t="s">
        <v>433</v>
      </c>
      <c r="H3808" s="241">
        <v>714.28</v>
      </c>
      <c r="I3808" s="242"/>
      <c r="J3808" s="243">
        <f>ROUND(I3808*H3808,2)</f>
        <v>0</v>
      </c>
      <c r="K3808" s="239" t="s">
        <v>145</v>
      </c>
      <c r="L3808" s="43"/>
      <c r="M3808" s="244" t="s">
        <v>1</v>
      </c>
      <c r="N3808" s="245" t="s">
        <v>38</v>
      </c>
      <c r="O3808" s="86"/>
      <c r="P3808" s="246">
        <f>O3808*H3808</f>
        <v>0</v>
      </c>
      <c r="Q3808" s="246">
        <v>0.00417</v>
      </c>
      <c r="R3808" s="246">
        <f>Q3808*H3808</f>
        <v>2.9785475999999997</v>
      </c>
      <c r="S3808" s="246">
        <v>0</v>
      </c>
      <c r="T3808" s="247">
        <f>S3808*H3808</f>
        <v>0</v>
      </c>
      <c r="AR3808" s="248" t="s">
        <v>230</v>
      </c>
      <c r="AT3808" s="248" t="s">
        <v>141</v>
      </c>
      <c r="AU3808" s="248" t="s">
        <v>83</v>
      </c>
      <c r="AY3808" s="17" t="s">
        <v>139</v>
      </c>
      <c r="BE3808" s="249">
        <f>IF(N3808="základní",J3808,0)</f>
        <v>0</v>
      </c>
      <c r="BF3808" s="249">
        <f>IF(N3808="snížená",J3808,0)</f>
        <v>0</v>
      </c>
      <c r="BG3808" s="249">
        <f>IF(N3808="zákl. přenesená",J3808,0)</f>
        <v>0</v>
      </c>
      <c r="BH3808" s="249">
        <f>IF(N3808="sníž. přenesená",J3808,0)</f>
        <v>0</v>
      </c>
      <c r="BI3808" s="249">
        <f>IF(N3808="nulová",J3808,0)</f>
        <v>0</v>
      </c>
      <c r="BJ3808" s="17" t="s">
        <v>81</v>
      </c>
      <c r="BK3808" s="249">
        <f>ROUND(I3808*H3808,2)</f>
        <v>0</v>
      </c>
      <c r="BL3808" s="17" t="s">
        <v>230</v>
      </c>
      <c r="BM3808" s="248" t="s">
        <v>5335</v>
      </c>
    </row>
    <row r="3809" spans="2:51" s="14" customFormat="1" ht="12">
      <c r="B3809" s="289"/>
      <c r="C3809" s="290"/>
      <c r="D3809" s="252" t="s">
        <v>148</v>
      </c>
      <c r="E3809" s="291" t="s">
        <v>1</v>
      </c>
      <c r="F3809" s="292" t="s">
        <v>1646</v>
      </c>
      <c r="G3809" s="290"/>
      <c r="H3809" s="291" t="s">
        <v>1</v>
      </c>
      <c r="I3809" s="293"/>
      <c r="J3809" s="290"/>
      <c r="K3809" s="290"/>
      <c r="L3809" s="294"/>
      <c r="M3809" s="295"/>
      <c r="N3809" s="296"/>
      <c r="O3809" s="296"/>
      <c r="P3809" s="296"/>
      <c r="Q3809" s="296"/>
      <c r="R3809" s="296"/>
      <c r="S3809" s="296"/>
      <c r="T3809" s="297"/>
      <c r="AT3809" s="298" t="s">
        <v>148</v>
      </c>
      <c r="AU3809" s="298" t="s">
        <v>83</v>
      </c>
      <c r="AV3809" s="14" t="s">
        <v>81</v>
      </c>
      <c r="AW3809" s="14" t="s">
        <v>30</v>
      </c>
      <c r="AX3809" s="14" t="s">
        <v>73</v>
      </c>
      <c r="AY3809" s="298" t="s">
        <v>139</v>
      </c>
    </row>
    <row r="3810" spans="2:51" s="12" customFormat="1" ht="12">
      <c r="B3810" s="250"/>
      <c r="C3810" s="251"/>
      <c r="D3810" s="252" t="s">
        <v>148</v>
      </c>
      <c r="E3810" s="253" t="s">
        <v>1</v>
      </c>
      <c r="F3810" s="254" t="s">
        <v>5336</v>
      </c>
      <c r="G3810" s="251"/>
      <c r="H3810" s="255">
        <v>1371.42</v>
      </c>
      <c r="I3810" s="256"/>
      <c r="J3810" s="251"/>
      <c r="K3810" s="251"/>
      <c r="L3810" s="257"/>
      <c r="M3810" s="258"/>
      <c r="N3810" s="259"/>
      <c r="O3810" s="259"/>
      <c r="P3810" s="259"/>
      <c r="Q3810" s="259"/>
      <c r="R3810" s="259"/>
      <c r="S3810" s="259"/>
      <c r="T3810" s="260"/>
      <c r="AT3810" s="261" t="s">
        <v>148</v>
      </c>
      <c r="AU3810" s="261" t="s">
        <v>83</v>
      </c>
      <c r="AV3810" s="12" t="s">
        <v>83</v>
      </c>
      <c r="AW3810" s="12" t="s">
        <v>30</v>
      </c>
      <c r="AX3810" s="12" t="s">
        <v>73</v>
      </c>
      <c r="AY3810" s="261" t="s">
        <v>139</v>
      </c>
    </row>
    <row r="3811" spans="2:51" s="12" customFormat="1" ht="12">
      <c r="B3811" s="250"/>
      <c r="C3811" s="251"/>
      <c r="D3811" s="252" t="s">
        <v>148</v>
      </c>
      <c r="E3811" s="253" t="s">
        <v>1</v>
      </c>
      <c r="F3811" s="254" t="s">
        <v>5337</v>
      </c>
      <c r="G3811" s="251"/>
      <c r="H3811" s="255">
        <v>-765.39</v>
      </c>
      <c r="I3811" s="256"/>
      <c r="J3811" s="251"/>
      <c r="K3811" s="251"/>
      <c r="L3811" s="257"/>
      <c r="M3811" s="258"/>
      <c r="N3811" s="259"/>
      <c r="O3811" s="259"/>
      <c r="P3811" s="259"/>
      <c r="Q3811" s="259"/>
      <c r="R3811" s="259"/>
      <c r="S3811" s="259"/>
      <c r="T3811" s="260"/>
      <c r="AT3811" s="261" t="s">
        <v>148</v>
      </c>
      <c r="AU3811" s="261" t="s">
        <v>83</v>
      </c>
      <c r="AV3811" s="12" t="s">
        <v>83</v>
      </c>
      <c r="AW3811" s="12" t="s">
        <v>30</v>
      </c>
      <c r="AX3811" s="12" t="s">
        <v>73</v>
      </c>
      <c r="AY3811" s="261" t="s">
        <v>139</v>
      </c>
    </row>
    <row r="3812" spans="2:51" s="12" customFormat="1" ht="12">
      <c r="B3812" s="250"/>
      <c r="C3812" s="251"/>
      <c r="D3812" s="252" t="s">
        <v>148</v>
      </c>
      <c r="E3812" s="253" t="s">
        <v>1</v>
      </c>
      <c r="F3812" s="254" t="s">
        <v>5338</v>
      </c>
      <c r="G3812" s="251"/>
      <c r="H3812" s="255">
        <v>-126.04</v>
      </c>
      <c r="I3812" s="256"/>
      <c r="J3812" s="251"/>
      <c r="K3812" s="251"/>
      <c r="L3812" s="257"/>
      <c r="M3812" s="258"/>
      <c r="N3812" s="259"/>
      <c r="O3812" s="259"/>
      <c r="P3812" s="259"/>
      <c r="Q3812" s="259"/>
      <c r="R3812" s="259"/>
      <c r="S3812" s="259"/>
      <c r="T3812" s="260"/>
      <c r="AT3812" s="261" t="s">
        <v>148</v>
      </c>
      <c r="AU3812" s="261" t="s">
        <v>83</v>
      </c>
      <c r="AV3812" s="12" t="s">
        <v>83</v>
      </c>
      <c r="AW3812" s="12" t="s">
        <v>30</v>
      </c>
      <c r="AX3812" s="12" t="s">
        <v>73</v>
      </c>
      <c r="AY3812" s="261" t="s">
        <v>139</v>
      </c>
    </row>
    <row r="3813" spans="2:51" s="12" customFormat="1" ht="12">
      <c r="B3813" s="250"/>
      <c r="C3813" s="251"/>
      <c r="D3813" s="252" t="s">
        <v>148</v>
      </c>
      <c r="E3813" s="253" t="s">
        <v>1</v>
      </c>
      <c r="F3813" s="254" t="s">
        <v>5339</v>
      </c>
      <c r="G3813" s="251"/>
      <c r="H3813" s="255">
        <v>-96.01</v>
      </c>
      <c r="I3813" s="256"/>
      <c r="J3813" s="251"/>
      <c r="K3813" s="251"/>
      <c r="L3813" s="257"/>
      <c r="M3813" s="258"/>
      <c r="N3813" s="259"/>
      <c r="O3813" s="259"/>
      <c r="P3813" s="259"/>
      <c r="Q3813" s="259"/>
      <c r="R3813" s="259"/>
      <c r="S3813" s="259"/>
      <c r="T3813" s="260"/>
      <c r="AT3813" s="261" t="s">
        <v>148</v>
      </c>
      <c r="AU3813" s="261" t="s">
        <v>83</v>
      </c>
      <c r="AV3813" s="12" t="s">
        <v>83</v>
      </c>
      <c r="AW3813" s="12" t="s">
        <v>30</v>
      </c>
      <c r="AX3813" s="12" t="s">
        <v>73</v>
      </c>
      <c r="AY3813" s="261" t="s">
        <v>139</v>
      </c>
    </row>
    <row r="3814" spans="2:51" s="14" customFormat="1" ht="12">
      <c r="B3814" s="289"/>
      <c r="C3814" s="290"/>
      <c r="D3814" s="252" t="s">
        <v>148</v>
      </c>
      <c r="E3814" s="291" t="s">
        <v>1</v>
      </c>
      <c r="F3814" s="292" t="s">
        <v>1650</v>
      </c>
      <c r="G3814" s="290"/>
      <c r="H3814" s="291" t="s">
        <v>1</v>
      </c>
      <c r="I3814" s="293"/>
      <c r="J3814" s="290"/>
      <c r="K3814" s="290"/>
      <c r="L3814" s="294"/>
      <c r="M3814" s="295"/>
      <c r="N3814" s="296"/>
      <c r="O3814" s="296"/>
      <c r="P3814" s="296"/>
      <c r="Q3814" s="296"/>
      <c r="R3814" s="296"/>
      <c r="S3814" s="296"/>
      <c r="T3814" s="297"/>
      <c r="AT3814" s="298" t="s">
        <v>148</v>
      </c>
      <c r="AU3814" s="298" t="s">
        <v>83</v>
      </c>
      <c r="AV3814" s="14" t="s">
        <v>81</v>
      </c>
      <c r="AW3814" s="14" t="s">
        <v>30</v>
      </c>
      <c r="AX3814" s="14" t="s">
        <v>73</v>
      </c>
      <c r="AY3814" s="298" t="s">
        <v>139</v>
      </c>
    </row>
    <row r="3815" spans="2:51" s="12" customFormat="1" ht="12">
      <c r="B3815" s="250"/>
      <c r="C3815" s="251"/>
      <c r="D3815" s="252" t="s">
        <v>148</v>
      </c>
      <c r="E3815" s="253" t="s">
        <v>1</v>
      </c>
      <c r="F3815" s="254" t="s">
        <v>5340</v>
      </c>
      <c r="G3815" s="251"/>
      <c r="H3815" s="255">
        <v>416.92</v>
      </c>
      <c r="I3815" s="256"/>
      <c r="J3815" s="251"/>
      <c r="K3815" s="251"/>
      <c r="L3815" s="257"/>
      <c r="M3815" s="258"/>
      <c r="N3815" s="259"/>
      <c r="O3815" s="259"/>
      <c r="P3815" s="259"/>
      <c r="Q3815" s="259"/>
      <c r="R3815" s="259"/>
      <c r="S3815" s="259"/>
      <c r="T3815" s="260"/>
      <c r="AT3815" s="261" t="s">
        <v>148</v>
      </c>
      <c r="AU3815" s="261" t="s">
        <v>83</v>
      </c>
      <c r="AV3815" s="12" t="s">
        <v>83</v>
      </c>
      <c r="AW3815" s="12" t="s">
        <v>30</v>
      </c>
      <c r="AX3815" s="12" t="s">
        <v>73</v>
      </c>
      <c r="AY3815" s="261" t="s">
        <v>139</v>
      </c>
    </row>
    <row r="3816" spans="2:51" s="12" customFormat="1" ht="12">
      <c r="B3816" s="250"/>
      <c r="C3816" s="251"/>
      <c r="D3816" s="252" t="s">
        <v>148</v>
      </c>
      <c r="E3816" s="253" t="s">
        <v>1</v>
      </c>
      <c r="F3816" s="254" t="s">
        <v>5341</v>
      </c>
      <c r="G3816" s="251"/>
      <c r="H3816" s="255">
        <v>-8.7</v>
      </c>
      <c r="I3816" s="256"/>
      <c r="J3816" s="251"/>
      <c r="K3816" s="251"/>
      <c r="L3816" s="257"/>
      <c r="M3816" s="258"/>
      <c r="N3816" s="259"/>
      <c r="O3816" s="259"/>
      <c r="P3816" s="259"/>
      <c r="Q3816" s="259"/>
      <c r="R3816" s="259"/>
      <c r="S3816" s="259"/>
      <c r="T3816" s="260"/>
      <c r="AT3816" s="261" t="s">
        <v>148</v>
      </c>
      <c r="AU3816" s="261" t="s">
        <v>83</v>
      </c>
      <c r="AV3816" s="12" t="s">
        <v>83</v>
      </c>
      <c r="AW3816" s="12" t="s">
        <v>30</v>
      </c>
      <c r="AX3816" s="12" t="s">
        <v>73</v>
      </c>
      <c r="AY3816" s="261" t="s">
        <v>139</v>
      </c>
    </row>
    <row r="3817" spans="2:51" s="12" customFormat="1" ht="12">
      <c r="B3817" s="250"/>
      <c r="C3817" s="251"/>
      <c r="D3817" s="252" t="s">
        <v>148</v>
      </c>
      <c r="E3817" s="253" t="s">
        <v>1</v>
      </c>
      <c r="F3817" s="254" t="s">
        <v>5342</v>
      </c>
      <c r="G3817" s="251"/>
      <c r="H3817" s="255">
        <v>-63.31</v>
      </c>
      <c r="I3817" s="256"/>
      <c r="J3817" s="251"/>
      <c r="K3817" s="251"/>
      <c r="L3817" s="257"/>
      <c r="M3817" s="258"/>
      <c r="N3817" s="259"/>
      <c r="O3817" s="259"/>
      <c r="P3817" s="259"/>
      <c r="Q3817" s="259"/>
      <c r="R3817" s="259"/>
      <c r="S3817" s="259"/>
      <c r="T3817" s="260"/>
      <c r="AT3817" s="261" t="s">
        <v>148</v>
      </c>
      <c r="AU3817" s="261" t="s">
        <v>83</v>
      </c>
      <c r="AV3817" s="12" t="s">
        <v>83</v>
      </c>
      <c r="AW3817" s="12" t="s">
        <v>30</v>
      </c>
      <c r="AX3817" s="12" t="s">
        <v>73</v>
      </c>
      <c r="AY3817" s="261" t="s">
        <v>139</v>
      </c>
    </row>
    <row r="3818" spans="2:51" s="12" customFormat="1" ht="12">
      <c r="B3818" s="250"/>
      <c r="C3818" s="251"/>
      <c r="D3818" s="252" t="s">
        <v>148</v>
      </c>
      <c r="E3818" s="253" t="s">
        <v>1</v>
      </c>
      <c r="F3818" s="254" t="s">
        <v>5343</v>
      </c>
      <c r="G3818" s="251"/>
      <c r="H3818" s="255">
        <v>-14.61</v>
      </c>
      <c r="I3818" s="256"/>
      <c r="J3818" s="251"/>
      <c r="K3818" s="251"/>
      <c r="L3818" s="257"/>
      <c r="M3818" s="258"/>
      <c r="N3818" s="259"/>
      <c r="O3818" s="259"/>
      <c r="P3818" s="259"/>
      <c r="Q3818" s="259"/>
      <c r="R3818" s="259"/>
      <c r="S3818" s="259"/>
      <c r="T3818" s="260"/>
      <c r="AT3818" s="261" t="s">
        <v>148</v>
      </c>
      <c r="AU3818" s="261" t="s">
        <v>83</v>
      </c>
      <c r="AV3818" s="12" t="s">
        <v>83</v>
      </c>
      <c r="AW3818" s="12" t="s">
        <v>30</v>
      </c>
      <c r="AX3818" s="12" t="s">
        <v>73</v>
      </c>
      <c r="AY3818" s="261" t="s">
        <v>139</v>
      </c>
    </row>
    <row r="3819" spans="2:51" s="13" customFormat="1" ht="12">
      <c r="B3819" s="262"/>
      <c r="C3819" s="263"/>
      <c r="D3819" s="252" t="s">
        <v>148</v>
      </c>
      <c r="E3819" s="264" t="s">
        <v>1</v>
      </c>
      <c r="F3819" s="265" t="s">
        <v>150</v>
      </c>
      <c r="G3819" s="263"/>
      <c r="H3819" s="266">
        <v>714.2800000000001</v>
      </c>
      <c r="I3819" s="267"/>
      <c r="J3819" s="263"/>
      <c r="K3819" s="263"/>
      <c r="L3819" s="268"/>
      <c r="M3819" s="269"/>
      <c r="N3819" s="270"/>
      <c r="O3819" s="270"/>
      <c r="P3819" s="270"/>
      <c r="Q3819" s="270"/>
      <c r="R3819" s="270"/>
      <c r="S3819" s="270"/>
      <c r="T3819" s="271"/>
      <c r="AT3819" s="272" t="s">
        <v>148</v>
      </c>
      <c r="AU3819" s="272" t="s">
        <v>83</v>
      </c>
      <c r="AV3819" s="13" t="s">
        <v>146</v>
      </c>
      <c r="AW3819" s="13" t="s">
        <v>30</v>
      </c>
      <c r="AX3819" s="13" t="s">
        <v>81</v>
      </c>
      <c r="AY3819" s="272" t="s">
        <v>139</v>
      </c>
    </row>
    <row r="3820" spans="2:65" s="1" customFormat="1" ht="24" customHeight="1">
      <c r="B3820" s="38"/>
      <c r="C3820" s="273" t="s">
        <v>5344</v>
      </c>
      <c r="D3820" s="273" t="s">
        <v>174</v>
      </c>
      <c r="E3820" s="274" t="s">
        <v>5319</v>
      </c>
      <c r="F3820" s="275" t="s">
        <v>5320</v>
      </c>
      <c r="G3820" s="276" t="s">
        <v>433</v>
      </c>
      <c r="H3820" s="277">
        <v>785.708</v>
      </c>
      <c r="I3820" s="278"/>
      <c r="J3820" s="279">
        <f>ROUND(I3820*H3820,2)</f>
        <v>0</v>
      </c>
      <c r="K3820" s="275" t="s">
        <v>145</v>
      </c>
      <c r="L3820" s="280"/>
      <c r="M3820" s="281" t="s">
        <v>1</v>
      </c>
      <c r="N3820" s="282" t="s">
        <v>38</v>
      </c>
      <c r="O3820" s="86"/>
      <c r="P3820" s="246">
        <f>O3820*H3820</f>
        <v>0</v>
      </c>
      <c r="Q3820" s="246">
        <v>0.0192</v>
      </c>
      <c r="R3820" s="246">
        <f>Q3820*H3820</f>
        <v>15.085593599999997</v>
      </c>
      <c r="S3820" s="246">
        <v>0</v>
      </c>
      <c r="T3820" s="247">
        <f>S3820*H3820</f>
        <v>0</v>
      </c>
      <c r="AR3820" s="248" t="s">
        <v>609</v>
      </c>
      <c r="AT3820" s="248" t="s">
        <v>174</v>
      </c>
      <c r="AU3820" s="248" t="s">
        <v>83</v>
      </c>
      <c r="AY3820" s="17" t="s">
        <v>139</v>
      </c>
      <c r="BE3820" s="249">
        <f>IF(N3820="základní",J3820,0)</f>
        <v>0</v>
      </c>
      <c r="BF3820" s="249">
        <f>IF(N3820="snížená",J3820,0)</f>
        <v>0</v>
      </c>
      <c r="BG3820" s="249">
        <f>IF(N3820="zákl. přenesená",J3820,0)</f>
        <v>0</v>
      </c>
      <c r="BH3820" s="249">
        <f>IF(N3820="sníž. přenesená",J3820,0)</f>
        <v>0</v>
      </c>
      <c r="BI3820" s="249">
        <f>IF(N3820="nulová",J3820,0)</f>
        <v>0</v>
      </c>
      <c r="BJ3820" s="17" t="s">
        <v>81</v>
      </c>
      <c r="BK3820" s="249">
        <f>ROUND(I3820*H3820,2)</f>
        <v>0</v>
      </c>
      <c r="BL3820" s="17" t="s">
        <v>230</v>
      </c>
      <c r="BM3820" s="248" t="s">
        <v>5345</v>
      </c>
    </row>
    <row r="3821" spans="2:51" s="12" customFormat="1" ht="12">
      <c r="B3821" s="250"/>
      <c r="C3821" s="251"/>
      <c r="D3821" s="252" t="s">
        <v>148</v>
      </c>
      <c r="E3821" s="253" t="s">
        <v>1</v>
      </c>
      <c r="F3821" s="254" t="s">
        <v>5346</v>
      </c>
      <c r="G3821" s="251"/>
      <c r="H3821" s="255">
        <v>785.708</v>
      </c>
      <c r="I3821" s="256"/>
      <c r="J3821" s="251"/>
      <c r="K3821" s="251"/>
      <c r="L3821" s="257"/>
      <c r="M3821" s="258"/>
      <c r="N3821" s="259"/>
      <c r="O3821" s="259"/>
      <c r="P3821" s="259"/>
      <c r="Q3821" s="259"/>
      <c r="R3821" s="259"/>
      <c r="S3821" s="259"/>
      <c r="T3821" s="260"/>
      <c r="AT3821" s="261" t="s">
        <v>148</v>
      </c>
      <c r="AU3821" s="261" t="s">
        <v>83</v>
      </c>
      <c r="AV3821" s="12" t="s">
        <v>83</v>
      </c>
      <c r="AW3821" s="12" t="s">
        <v>30</v>
      </c>
      <c r="AX3821" s="12" t="s">
        <v>73</v>
      </c>
      <c r="AY3821" s="261" t="s">
        <v>139</v>
      </c>
    </row>
    <row r="3822" spans="2:51" s="13" customFormat="1" ht="12">
      <c r="B3822" s="262"/>
      <c r="C3822" s="263"/>
      <c r="D3822" s="252" t="s">
        <v>148</v>
      </c>
      <c r="E3822" s="264" t="s">
        <v>1</v>
      </c>
      <c r="F3822" s="265" t="s">
        <v>150</v>
      </c>
      <c r="G3822" s="263"/>
      <c r="H3822" s="266">
        <v>785.708</v>
      </c>
      <c r="I3822" s="267"/>
      <c r="J3822" s="263"/>
      <c r="K3822" s="263"/>
      <c r="L3822" s="268"/>
      <c r="M3822" s="269"/>
      <c r="N3822" s="270"/>
      <c r="O3822" s="270"/>
      <c r="P3822" s="270"/>
      <c r="Q3822" s="270"/>
      <c r="R3822" s="270"/>
      <c r="S3822" s="270"/>
      <c r="T3822" s="271"/>
      <c r="AT3822" s="272" t="s">
        <v>148</v>
      </c>
      <c r="AU3822" s="272" t="s">
        <v>83</v>
      </c>
      <c r="AV3822" s="13" t="s">
        <v>146</v>
      </c>
      <c r="AW3822" s="13" t="s">
        <v>30</v>
      </c>
      <c r="AX3822" s="13" t="s">
        <v>81</v>
      </c>
      <c r="AY3822" s="272" t="s">
        <v>139</v>
      </c>
    </row>
    <row r="3823" spans="2:65" s="1" customFormat="1" ht="16.5" customHeight="1">
      <c r="B3823" s="38"/>
      <c r="C3823" s="237" t="s">
        <v>5347</v>
      </c>
      <c r="D3823" s="237" t="s">
        <v>141</v>
      </c>
      <c r="E3823" s="238" t="s">
        <v>5348</v>
      </c>
      <c r="F3823" s="239" t="s">
        <v>5349</v>
      </c>
      <c r="G3823" s="240" t="s">
        <v>433</v>
      </c>
      <c r="H3823" s="241">
        <v>816.258</v>
      </c>
      <c r="I3823" s="242"/>
      <c r="J3823" s="243">
        <f>ROUND(I3823*H3823,2)</f>
        <v>0</v>
      </c>
      <c r="K3823" s="239" t="s">
        <v>145</v>
      </c>
      <c r="L3823" s="43"/>
      <c r="M3823" s="244" t="s">
        <v>1</v>
      </c>
      <c r="N3823" s="245" t="s">
        <v>38</v>
      </c>
      <c r="O3823" s="86"/>
      <c r="P3823" s="246">
        <f>O3823*H3823</f>
        <v>0</v>
      </c>
      <c r="Q3823" s="246">
        <v>0.0003</v>
      </c>
      <c r="R3823" s="246">
        <f>Q3823*H3823</f>
        <v>0.2448774</v>
      </c>
      <c r="S3823" s="246">
        <v>0</v>
      </c>
      <c r="T3823" s="247">
        <f>S3823*H3823</f>
        <v>0</v>
      </c>
      <c r="AR3823" s="248" t="s">
        <v>230</v>
      </c>
      <c r="AT3823" s="248" t="s">
        <v>141</v>
      </c>
      <c r="AU3823" s="248" t="s">
        <v>83</v>
      </c>
      <c r="AY3823" s="17" t="s">
        <v>139</v>
      </c>
      <c r="BE3823" s="249">
        <f>IF(N3823="základní",J3823,0)</f>
        <v>0</v>
      </c>
      <c r="BF3823" s="249">
        <f>IF(N3823="snížená",J3823,0)</f>
        <v>0</v>
      </c>
      <c r="BG3823" s="249">
        <f>IF(N3823="zákl. přenesená",J3823,0)</f>
        <v>0</v>
      </c>
      <c r="BH3823" s="249">
        <f>IF(N3823="sníž. přenesená",J3823,0)</f>
        <v>0</v>
      </c>
      <c r="BI3823" s="249">
        <f>IF(N3823="nulová",J3823,0)</f>
        <v>0</v>
      </c>
      <c r="BJ3823" s="17" t="s">
        <v>81</v>
      </c>
      <c r="BK3823" s="249">
        <f>ROUND(I3823*H3823,2)</f>
        <v>0</v>
      </c>
      <c r="BL3823" s="17" t="s">
        <v>230</v>
      </c>
      <c r="BM3823" s="248" t="s">
        <v>5350</v>
      </c>
    </row>
    <row r="3824" spans="2:51" s="12" customFormat="1" ht="12">
      <c r="B3824" s="250"/>
      <c r="C3824" s="251"/>
      <c r="D3824" s="252" t="s">
        <v>148</v>
      </c>
      <c r="E3824" s="253" t="s">
        <v>1</v>
      </c>
      <c r="F3824" s="254" t="s">
        <v>5351</v>
      </c>
      <c r="G3824" s="251"/>
      <c r="H3824" s="255">
        <v>22.172</v>
      </c>
      <c r="I3824" s="256"/>
      <c r="J3824" s="251"/>
      <c r="K3824" s="251"/>
      <c r="L3824" s="257"/>
      <c r="M3824" s="258"/>
      <c r="N3824" s="259"/>
      <c r="O3824" s="259"/>
      <c r="P3824" s="259"/>
      <c r="Q3824" s="259"/>
      <c r="R3824" s="259"/>
      <c r="S3824" s="259"/>
      <c r="T3824" s="260"/>
      <c r="AT3824" s="261" t="s">
        <v>148</v>
      </c>
      <c r="AU3824" s="261" t="s">
        <v>83</v>
      </c>
      <c r="AV3824" s="12" t="s">
        <v>83</v>
      </c>
      <c r="AW3824" s="12" t="s">
        <v>30</v>
      </c>
      <c r="AX3824" s="12" t="s">
        <v>73</v>
      </c>
      <c r="AY3824" s="261" t="s">
        <v>139</v>
      </c>
    </row>
    <row r="3825" spans="2:51" s="12" customFormat="1" ht="12">
      <c r="B3825" s="250"/>
      <c r="C3825" s="251"/>
      <c r="D3825" s="252" t="s">
        <v>148</v>
      </c>
      <c r="E3825" s="253" t="s">
        <v>1</v>
      </c>
      <c r="F3825" s="254" t="s">
        <v>5352</v>
      </c>
      <c r="G3825" s="251"/>
      <c r="H3825" s="255">
        <v>14.782</v>
      </c>
      <c r="I3825" s="256"/>
      <c r="J3825" s="251"/>
      <c r="K3825" s="251"/>
      <c r="L3825" s="257"/>
      <c r="M3825" s="258"/>
      <c r="N3825" s="259"/>
      <c r="O3825" s="259"/>
      <c r="P3825" s="259"/>
      <c r="Q3825" s="259"/>
      <c r="R3825" s="259"/>
      <c r="S3825" s="259"/>
      <c r="T3825" s="260"/>
      <c r="AT3825" s="261" t="s">
        <v>148</v>
      </c>
      <c r="AU3825" s="261" t="s">
        <v>83</v>
      </c>
      <c r="AV3825" s="12" t="s">
        <v>83</v>
      </c>
      <c r="AW3825" s="12" t="s">
        <v>30</v>
      </c>
      <c r="AX3825" s="12" t="s">
        <v>73</v>
      </c>
      <c r="AY3825" s="261" t="s">
        <v>139</v>
      </c>
    </row>
    <row r="3826" spans="2:51" s="12" customFormat="1" ht="12">
      <c r="B3826" s="250"/>
      <c r="C3826" s="251"/>
      <c r="D3826" s="252" t="s">
        <v>148</v>
      </c>
      <c r="E3826" s="253" t="s">
        <v>1</v>
      </c>
      <c r="F3826" s="254" t="s">
        <v>5353</v>
      </c>
      <c r="G3826" s="251"/>
      <c r="H3826" s="255">
        <v>3.84</v>
      </c>
      <c r="I3826" s="256"/>
      <c r="J3826" s="251"/>
      <c r="K3826" s="251"/>
      <c r="L3826" s="257"/>
      <c r="M3826" s="258"/>
      <c r="N3826" s="259"/>
      <c r="O3826" s="259"/>
      <c r="P3826" s="259"/>
      <c r="Q3826" s="259"/>
      <c r="R3826" s="259"/>
      <c r="S3826" s="259"/>
      <c r="T3826" s="260"/>
      <c r="AT3826" s="261" t="s">
        <v>148</v>
      </c>
      <c r="AU3826" s="261" t="s">
        <v>83</v>
      </c>
      <c r="AV3826" s="12" t="s">
        <v>83</v>
      </c>
      <c r="AW3826" s="12" t="s">
        <v>30</v>
      </c>
      <c r="AX3826" s="12" t="s">
        <v>73</v>
      </c>
      <c r="AY3826" s="261" t="s">
        <v>139</v>
      </c>
    </row>
    <row r="3827" spans="2:51" s="12" customFormat="1" ht="12">
      <c r="B3827" s="250"/>
      <c r="C3827" s="251"/>
      <c r="D3827" s="252" t="s">
        <v>148</v>
      </c>
      <c r="E3827" s="253" t="s">
        <v>1</v>
      </c>
      <c r="F3827" s="254" t="s">
        <v>5354</v>
      </c>
      <c r="G3827" s="251"/>
      <c r="H3827" s="255">
        <v>5.47</v>
      </c>
      <c r="I3827" s="256"/>
      <c r="J3827" s="251"/>
      <c r="K3827" s="251"/>
      <c r="L3827" s="257"/>
      <c r="M3827" s="258"/>
      <c r="N3827" s="259"/>
      <c r="O3827" s="259"/>
      <c r="P3827" s="259"/>
      <c r="Q3827" s="259"/>
      <c r="R3827" s="259"/>
      <c r="S3827" s="259"/>
      <c r="T3827" s="260"/>
      <c r="AT3827" s="261" t="s">
        <v>148</v>
      </c>
      <c r="AU3827" s="261" t="s">
        <v>83</v>
      </c>
      <c r="AV3827" s="12" t="s">
        <v>83</v>
      </c>
      <c r="AW3827" s="12" t="s">
        <v>30</v>
      </c>
      <c r="AX3827" s="12" t="s">
        <v>73</v>
      </c>
      <c r="AY3827" s="261" t="s">
        <v>139</v>
      </c>
    </row>
    <row r="3828" spans="2:51" s="12" customFormat="1" ht="12">
      <c r="B3828" s="250"/>
      <c r="C3828" s="251"/>
      <c r="D3828" s="252" t="s">
        <v>148</v>
      </c>
      <c r="E3828" s="253" t="s">
        <v>1</v>
      </c>
      <c r="F3828" s="254" t="s">
        <v>5355</v>
      </c>
      <c r="G3828" s="251"/>
      <c r="H3828" s="255">
        <v>55.714</v>
      </c>
      <c r="I3828" s="256"/>
      <c r="J3828" s="251"/>
      <c r="K3828" s="251"/>
      <c r="L3828" s="257"/>
      <c r="M3828" s="258"/>
      <c r="N3828" s="259"/>
      <c r="O3828" s="259"/>
      <c r="P3828" s="259"/>
      <c r="Q3828" s="259"/>
      <c r="R3828" s="259"/>
      <c r="S3828" s="259"/>
      <c r="T3828" s="260"/>
      <c r="AT3828" s="261" t="s">
        <v>148</v>
      </c>
      <c r="AU3828" s="261" t="s">
        <v>83</v>
      </c>
      <c r="AV3828" s="12" t="s">
        <v>83</v>
      </c>
      <c r="AW3828" s="12" t="s">
        <v>30</v>
      </c>
      <c r="AX3828" s="12" t="s">
        <v>73</v>
      </c>
      <c r="AY3828" s="261" t="s">
        <v>139</v>
      </c>
    </row>
    <row r="3829" spans="2:51" s="12" customFormat="1" ht="12">
      <c r="B3829" s="250"/>
      <c r="C3829" s="251"/>
      <c r="D3829" s="252" t="s">
        <v>148</v>
      </c>
      <c r="E3829" s="253" t="s">
        <v>1</v>
      </c>
      <c r="F3829" s="254" t="s">
        <v>5356</v>
      </c>
      <c r="G3829" s="251"/>
      <c r="H3829" s="255">
        <v>714.28</v>
      </c>
      <c r="I3829" s="256"/>
      <c r="J3829" s="251"/>
      <c r="K3829" s="251"/>
      <c r="L3829" s="257"/>
      <c r="M3829" s="258"/>
      <c r="N3829" s="259"/>
      <c r="O3829" s="259"/>
      <c r="P3829" s="259"/>
      <c r="Q3829" s="259"/>
      <c r="R3829" s="259"/>
      <c r="S3829" s="259"/>
      <c r="T3829" s="260"/>
      <c r="AT3829" s="261" t="s">
        <v>148</v>
      </c>
      <c r="AU3829" s="261" t="s">
        <v>83</v>
      </c>
      <c r="AV3829" s="12" t="s">
        <v>83</v>
      </c>
      <c r="AW3829" s="12" t="s">
        <v>30</v>
      </c>
      <c r="AX3829" s="12" t="s">
        <v>73</v>
      </c>
      <c r="AY3829" s="261" t="s">
        <v>139</v>
      </c>
    </row>
    <row r="3830" spans="2:51" s="13" customFormat="1" ht="12">
      <c r="B3830" s="262"/>
      <c r="C3830" s="263"/>
      <c r="D3830" s="252" t="s">
        <v>148</v>
      </c>
      <c r="E3830" s="264" t="s">
        <v>1</v>
      </c>
      <c r="F3830" s="265" t="s">
        <v>150</v>
      </c>
      <c r="G3830" s="263"/>
      <c r="H3830" s="266">
        <v>816.2579999999999</v>
      </c>
      <c r="I3830" s="267"/>
      <c r="J3830" s="263"/>
      <c r="K3830" s="263"/>
      <c r="L3830" s="268"/>
      <c r="M3830" s="269"/>
      <c r="N3830" s="270"/>
      <c r="O3830" s="270"/>
      <c r="P3830" s="270"/>
      <c r="Q3830" s="270"/>
      <c r="R3830" s="270"/>
      <c r="S3830" s="270"/>
      <c r="T3830" s="271"/>
      <c r="AT3830" s="272" t="s">
        <v>148</v>
      </c>
      <c r="AU3830" s="272" t="s">
        <v>83</v>
      </c>
      <c r="AV3830" s="13" t="s">
        <v>146</v>
      </c>
      <c r="AW3830" s="13" t="s">
        <v>30</v>
      </c>
      <c r="AX3830" s="13" t="s">
        <v>81</v>
      </c>
      <c r="AY3830" s="272" t="s">
        <v>139</v>
      </c>
    </row>
    <row r="3831" spans="2:65" s="1" customFormat="1" ht="16.5" customHeight="1">
      <c r="B3831" s="38"/>
      <c r="C3831" s="237" t="s">
        <v>5357</v>
      </c>
      <c r="D3831" s="237" t="s">
        <v>141</v>
      </c>
      <c r="E3831" s="238" t="s">
        <v>5358</v>
      </c>
      <c r="F3831" s="239" t="s">
        <v>5359</v>
      </c>
      <c r="G3831" s="240" t="s">
        <v>171</v>
      </c>
      <c r="H3831" s="241">
        <v>464.282</v>
      </c>
      <c r="I3831" s="242"/>
      <c r="J3831" s="243">
        <f>ROUND(I3831*H3831,2)</f>
        <v>0</v>
      </c>
      <c r="K3831" s="239" t="s">
        <v>145</v>
      </c>
      <c r="L3831" s="43"/>
      <c r="M3831" s="244" t="s">
        <v>1</v>
      </c>
      <c r="N3831" s="245" t="s">
        <v>38</v>
      </c>
      <c r="O3831" s="86"/>
      <c r="P3831" s="246">
        <f>O3831*H3831</f>
        <v>0</v>
      </c>
      <c r="Q3831" s="246">
        <v>3E-05</v>
      </c>
      <c r="R3831" s="246">
        <f>Q3831*H3831</f>
        <v>0.01392846</v>
      </c>
      <c r="S3831" s="246">
        <v>0</v>
      </c>
      <c r="T3831" s="247">
        <f>S3831*H3831</f>
        <v>0</v>
      </c>
      <c r="AR3831" s="248" t="s">
        <v>230</v>
      </c>
      <c r="AT3831" s="248" t="s">
        <v>141</v>
      </c>
      <c r="AU3831" s="248" t="s">
        <v>83</v>
      </c>
      <c r="AY3831" s="17" t="s">
        <v>139</v>
      </c>
      <c r="BE3831" s="249">
        <f>IF(N3831="základní",J3831,0)</f>
        <v>0</v>
      </c>
      <c r="BF3831" s="249">
        <f>IF(N3831="snížená",J3831,0)</f>
        <v>0</v>
      </c>
      <c r="BG3831" s="249">
        <f>IF(N3831="zákl. přenesená",J3831,0)</f>
        <v>0</v>
      </c>
      <c r="BH3831" s="249">
        <f>IF(N3831="sníž. přenesená",J3831,0)</f>
        <v>0</v>
      </c>
      <c r="BI3831" s="249">
        <f>IF(N3831="nulová",J3831,0)</f>
        <v>0</v>
      </c>
      <c r="BJ3831" s="17" t="s">
        <v>81</v>
      </c>
      <c r="BK3831" s="249">
        <f>ROUND(I3831*H3831,2)</f>
        <v>0</v>
      </c>
      <c r="BL3831" s="17" t="s">
        <v>230</v>
      </c>
      <c r="BM3831" s="248" t="s">
        <v>5360</v>
      </c>
    </row>
    <row r="3832" spans="2:65" s="1" customFormat="1" ht="24" customHeight="1">
      <c r="B3832" s="38"/>
      <c r="C3832" s="237" t="s">
        <v>5361</v>
      </c>
      <c r="D3832" s="237" t="s">
        <v>141</v>
      </c>
      <c r="E3832" s="238" t="s">
        <v>5362</v>
      </c>
      <c r="F3832" s="239" t="s">
        <v>5363</v>
      </c>
      <c r="G3832" s="240" t="s">
        <v>292</v>
      </c>
      <c r="H3832" s="283"/>
      <c r="I3832" s="242"/>
      <c r="J3832" s="243">
        <f>ROUND(I3832*H3832,2)</f>
        <v>0</v>
      </c>
      <c r="K3832" s="239" t="s">
        <v>145</v>
      </c>
      <c r="L3832" s="43"/>
      <c r="M3832" s="244" t="s">
        <v>1</v>
      </c>
      <c r="N3832" s="245" t="s">
        <v>38</v>
      </c>
      <c r="O3832" s="86"/>
      <c r="P3832" s="246">
        <f>O3832*H3832</f>
        <v>0</v>
      </c>
      <c r="Q3832" s="246">
        <v>0</v>
      </c>
      <c r="R3832" s="246">
        <f>Q3832*H3832</f>
        <v>0</v>
      </c>
      <c r="S3832" s="246">
        <v>0</v>
      </c>
      <c r="T3832" s="247">
        <f>S3832*H3832</f>
        <v>0</v>
      </c>
      <c r="AR3832" s="248" t="s">
        <v>230</v>
      </c>
      <c r="AT3832" s="248" t="s">
        <v>141</v>
      </c>
      <c r="AU3832" s="248" t="s">
        <v>83</v>
      </c>
      <c r="AY3832" s="17" t="s">
        <v>139</v>
      </c>
      <c r="BE3832" s="249">
        <f>IF(N3832="základní",J3832,0)</f>
        <v>0</v>
      </c>
      <c r="BF3832" s="249">
        <f>IF(N3832="snížená",J3832,0)</f>
        <v>0</v>
      </c>
      <c r="BG3832" s="249">
        <f>IF(N3832="zákl. přenesená",J3832,0)</f>
        <v>0</v>
      </c>
      <c r="BH3832" s="249">
        <f>IF(N3832="sníž. přenesená",J3832,0)</f>
        <v>0</v>
      </c>
      <c r="BI3832" s="249">
        <f>IF(N3832="nulová",J3832,0)</f>
        <v>0</v>
      </c>
      <c r="BJ3832" s="17" t="s">
        <v>81</v>
      </c>
      <c r="BK3832" s="249">
        <f>ROUND(I3832*H3832,2)</f>
        <v>0</v>
      </c>
      <c r="BL3832" s="17" t="s">
        <v>230</v>
      </c>
      <c r="BM3832" s="248" t="s">
        <v>5364</v>
      </c>
    </row>
    <row r="3833" spans="2:65" s="1" customFormat="1" ht="24" customHeight="1">
      <c r="B3833" s="38"/>
      <c r="C3833" s="237" t="s">
        <v>5365</v>
      </c>
      <c r="D3833" s="237" t="s">
        <v>141</v>
      </c>
      <c r="E3833" s="238" t="s">
        <v>5366</v>
      </c>
      <c r="F3833" s="239" t="s">
        <v>5367</v>
      </c>
      <c r="G3833" s="240" t="s">
        <v>292</v>
      </c>
      <c r="H3833" s="283"/>
      <c r="I3833" s="242"/>
      <c r="J3833" s="243">
        <f>ROUND(I3833*H3833,2)</f>
        <v>0</v>
      </c>
      <c r="K3833" s="239" t="s">
        <v>145</v>
      </c>
      <c r="L3833" s="43"/>
      <c r="M3833" s="244" t="s">
        <v>1</v>
      </c>
      <c r="N3833" s="245" t="s">
        <v>38</v>
      </c>
      <c r="O3833" s="86"/>
      <c r="P3833" s="246">
        <f>O3833*H3833</f>
        <v>0</v>
      </c>
      <c r="Q3833" s="246">
        <v>0</v>
      </c>
      <c r="R3833" s="246">
        <f>Q3833*H3833</f>
        <v>0</v>
      </c>
      <c r="S3833" s="246">
        <v>0</v>
      </c>
      <c r="T3833" s="247">
        <f>S3833*H3833</f>
        <v>0</v>
      </c>
      <c r="AR3833" s="248" t="s">
        <v>230</v>
      </c>
      <c r="AT3833" s="248" t="s">
        <v>141</v>
      </c>
      <c r="AU3833" s="248" t="s">
        <v>83</v>
      </c>
      <c r="AY3833" s="17" t="s">
        <v>139</v>
      </c>
      <c r="BE3833" s="249">
        <f>IF(N3833="základní",J3833,0)</f>
        <v>0</v>
      </c>
      <c r="BF3833" s="249">
        <f>IF(N3833="snížená",J3833,0)</f>
        <v>0</v>
      </c>
      <c r="BG3833" s="249">
        <f>IF(N3833="zákl. přenesená",J3833,0)</f>
        <v>0</v>
      </c>
      <c r="BH3833" s="249">
        <f>IF(N3833="sníž. přenesená",J3833,0)</f>
        <v>0</v>
      </c>
      <c r="BI3833" s="249">
        <f>IF(N3833="nulová",J3833,0)</f>
        <v>0</v>
      </c>
      <c r="BJ3833" s="17" t="s">
        <v>81</v>
      </c>
      <c r="BK3833" s="249">
        <f>ROUND(I3833*H3833,2)</f>
        <v>0</v>
      </c>
      <c r="BL3833" s="17" t="s">
        <v>230</v>
      </c>
      <c r="BM3833" s="248" t="s">
        <v>5368</v>
      </c>
    </row>
    <row r="3834" spans="2:63" s="11" customFormat="1" ht="22.8" customHeight="1">
      <c r="B3834" s="221"/>
      <c r="C3834" s="222"/>
      <c r="D3834" s="223" t="s">
        <v>72</v>
      </c>
      <c r="E3834" s="235" t="s">
        <v>5027</v>
      </c>
      <c r="F3834" s="235" t="s">
        <v>5369</v>
      </c>
      <c r="G3834" s="222"/>
      <c r="H3834" s="222"/>
      <c r="I3834" s="225"/>
      <c r="J3834" s="236">
        <f>BK3834</f>
        <v>0</v>
      </c>
      <c r="K3834" s="222"/>
      <c r="L3834" s="227"/>
      <c r="M3834" s="228"/>
      <c r="N3834" s="229"/>
      <c r="O3834" s="229"/>
      <c r="P3834" s="230">
        <f>SUM(P3835:P3841)</f>
        <v>0</v>
      </c>
      <c r="Q3834" s="229"/>
      <c r="R3834" s="230">
        <f>SUM(R3835:R3841)</f>
        <v>0.0418335</v>
      </c>
      <c r="S3834" s="229"/>
      <c r="T3834" s="231">
        <f>SUM(T3835:T3841)</f>
        <v>0</v>
      </c>
      <c r="AR3834" s="232" t="s">
        <v>83</v>
      </c>
      <c r="AT3834" s="233" t="s">
        <v>72</v>
      </c>
      <c r="AU3834" s="233" t="s">
        <v>81</v>
      </c>
      <c r="AY3834" s="232" t="s">
        <v>139</v>
      </c>
      <c r="BK3834" s="234">
        <f>SUM(BK3835:BK3841)</f>
        <v>0</v>
      </c>
    </row>
    <row r="3835" spans="2:65" s="1" customFormat="1" ht="24" customHeight="1">
      <c r="B3835" s="38"/>
      <c r="C3835" s="237" t="s">
        <v>5370</v>
      </c>
      <c r="D3835" s="237" t="s">
        <v>141</v>
      </c>
      <c r="E3835" s="238" t="s">
        <v>5371</v>
      </c>
      <c r="F3835" s="239" t="s">
        <v>5372</v>
      </c>
      <c r="G3835" s="240" t="s">
        <v>171</v>
      </c>
      <c r="H3835" s="241">
        <v>167</v>
      </c>
      <c r="I3835" s="242"/>
      <c r="J3835" s="243">
        <f>ROUND(I3835*H3835,2)</f>
        <v>0</v>
      </c>
      <c r="K3835" s="239" t="s">
        <v>145</v>
      </c>
      <c r="L3835" s="43"/>
      <c r="M3835" s="244" t="s">
        <v>1</v>
      </c>
      <c r="N3835" s="245" t="s">
        <v>38</v>
      </c>
      <c r="O3835" s="86"/>
      <c r="P3835" s="246">
        <f>O3835*H3835</f>
        <v>0</v>
      </c>
      <c r="Q3835" s="246">
        <v>3E-05</v>
      </c>
      <c r="R3835" s="246">
        <f>Q3835*H3835</f>
        <v>0.00501</v>
      </c>
      <c r="S3835" s="246">
        <v>0</v>
      </c>
      <c r="T3835" s="247">
        <f>S3835*H3835</f>
        <v>0</v>
      </c>
      <c r="AR3835" s="248" t="s">
        <v>230</v>
      </c>
      <c r="AT3835" s="248" t="s">
        <v>141</v>
      </c>
      <c r="AU3835" s="248" t="s">
        <v>83</v>
      </c>
      <c r="AY3835" s="17" t="s">
        <v>139</v>
      </c>
      <c r="BE3835" s="249">
        <f>IF(N3835="základní",J3835,0)</f>
        <v>0</v>
      </c>
      <c r="BF3835" s="249">
        <f>IF(N3835="snížená",J3835,0)</f>
        <v>0</v>
      </c>
      <c r="BG3835" s="249">
        <f>IF(N3835="zákl. přenesená",J3835,0)</f>
        <v>0</v>
      </c>
      <c r="BH3835" s="249">
        <f>IF(N3835="sníž. přenesená",J3835,0)</f>
        <v>0</v>
      </c>
      <c r="BI3835" s="249">
        <f>IF(N3835="nulová",J3835,0)</f>
        <v>0</v>
      </c>
      <c r="BJ3835" s="17" t="s">
        <v>81</v>
      </c>
      <c r="BK3835" s="249">
        <f>ROUND(I3835*H3835,2)</f>
        <v>0</v>
      </c>
      <c r="BL3835" s="17" t="s">
        <v>230</v>
      </c>
      <c r="BM3835" s="248" t="s">
        <v>5373</v>
      </c>
    </row>
    <row r="3836" spans="2:51" s="12" customFormat="1" ht="12">
      <c r="B3836" s="250"/>
      <c r="C3836" s="251"/>
      <c r="D3836" s="252" t="s">
        <v>148</v>
      </c>
      <c r="E3836" s="253" t="s">
        <v>1</v>
      </c>
      <c r="F3836" s="254" t="s">
        <v>5374</v>
      </c>
      <c r="G3836" s="251"/>
      <c r="H3836" s="255">
        <v>167</v>
      </c>
      <c r="I3836" s="256"/>
      <c r="J3836" s="251"/>
      <c r="K3836" s="251"/>
      <c r="L3836" s="257"/>
      <c r="M3836" s="258"/>
      <c r="N3836" s="259"/>
      <c r="O3836" s="259"/>
      <c r="P3836" s="259"/>
      <c r="Q3836" s="259"/>
      <c r="R3836" s="259"/>
      <c r="S3836" s="259"/>
      <c r="T3836" s="260"/>
      <c r="AT3836" s="261" t="s">
        <v>148</v>
      </c>
      <c r="AU3836" s="261" t="s">
        <v>83</v>
      </c>
      <c r="AV3836" s="12" t="s">
        <v>83</v>
      </c>
      <c r="AW3836" s="12" t="s">
        <v>30</v>
      </c>
      <c r="AX3836" s="12" t="s">
        <v>73</v>
      </c>
      <c r="AY3836" s="261" t="s">
        <v>139</v>
      </c>
    </row>
    <row r="3837" spans="2:51" s="13" customFormat="1" ht="12">
      <c r="B3837" s="262"/>
      <c r="C3837" s="263"/>
      <c r="D3837" s="252" t="s">
        <v>148</v>
      </c>
      <c r="E3837" s="264" t="s">
        <v>1</v>
      </c>
      <c r="F3837" s="265" t="s">
        <v>150</v>
      </c>
      <c r="G3837" s="263"/>
      <c r="H3837" s="266">
        <v>167</v>
      </c>
      <c r="I3837" s="267"/>
      <c r="J3837" s="263"/>
      <c r="K3837" s="263"/>
      <c r="L3837" s="268"/>
      <c r="M3837" s="269"/>
      <c r="N3837" s="270"/>
      <c r="O3837" s="270"/>
      <c r="P3837" s="270"/>
      <c r="Q3837" s="270"/>
      <c r="R3837" s="270"/>
      <c r="S3837" s="270"/>
      <c r="T3837" s="271"/>
      <c r="AT3837" s="272" t="s">
        <v>148</v>
      </c>
      <c r="AU3837" s="272" t="s">
        <v>83</v>
      </c>
      <c r="AV3837" s="13" t="s">
        <v>146</v>
      </c>
      <c r="AW3837" s="13" t="s">
        <v>30</v>
      </c>
      <c r="AX3837" s="13" t="s">
        <v>81</v>
      </c>
      <c r="AY3837" s="272" t="s">
        <v>139</v>
      </c>
    </row>
    <row r="3838" spans="2:65" s="1" customFormat="1" ht="16.5" customHeight="1">
      <c r="B3838" s="38"/>
      <c r="C3838" s="273" t="s">
        <v>5375</v>
      </c>
      <c r="D3838" s="273" t="s">
        <v>174</v>
      </c>
      <c r="E3838" s="274" t="s">
        <v>5376</v>
      </c>
      <c r="F3838" s="275" t="s">
        <v>5377</v>
      </c>
      <c r="G3838" s="276" t="s">
        <v>171</v>
      </c>
      <c r="H3838" s="277">
        <v>175.35</v>
      </c>
      <c r="I3838" s="278"/>
      <c r="J3838" s="279">
        <f>ROUND(I3838*H3838,2)</f>
        <v>0</v>
      </c>
      <c r="K3838" s="275" t="s">
        <v>1</v>
      </c>
      <c r="L3838" s="280"/>
      <c r="M3838" s="281" t="s">
        <v>1</v>
      </c>
      <c r="N3838" s="282" t="s">
        <v>38</v>
      </c>
      <c r="O3838" s="86"/>
      <c r="P3838" s="246">
        <f>O3838*H3838</f>
        <v>0</v>
      </c>
      <c r="Q3838" s="246">
        <v>0.00021</v>
      </c>
      <c r="R3838" s="246">
        <f>Q3838*H3838</f>
        <v>0.0368235</v>
      </c>
      <c r="S3838" s="246">
        <v>0</v>
      </c>
      <c r="T3838" s="247">
        <f>S3838*H3838</f>
        <v>0</v>
      </c>
      <c r="AR3838" s="248" t="s">
        <v>609</v>
      </c>
      <c r="AT3838" s="248" t="s">
        <v>174</v>
      </c>
      <c r="AU3838" s="248" t="s">
        <v>83</v>
      </c>
      <c r="AY3838" s="17" t="s">
        <v>139</v>
      </c>
      <c r="BE3838" s="249">
        <f>IF(N3838="základní",J3838,0)</f>
        <v>0</v>
      </c>
      <c r="BF3838" s="249">
        <f>IF(N3838="snížená",J3838,0)</f>
        <v>0</v>
      </c>
      <c r="BG3838" s="249">
        <f>IF(N3838="zákl. přenesená",J3838,0)</f>
        <v>0</v>
      </c>
      <c r="BH3838" s="249">
        <f>IF(N3838="sníž. přenesená",J3838,0)</f>
        <v>0</v>
      </c>
      <c r="BI3838" s="249">
        <f>IF(N3838="nulová",J3838,0)</f>
        <v>0</v>
      </c>
      <c r="BJ3838" s="17" t="s">
        <v>81</v>
      </c>
      <c r="BK3838" s="249">
        <f>ROUND(I3838*H3838,2)</f>
        <v>0</v>
      </c>
      <c r="BL3838" s="17" t="s">
        <v>230</v>
      </c>
      <c r="BM3838" s="248" t="s">
        <v>5378</v>
      </c>
    </row>
    <row r="3839" spans="2:51" s="12" customFormat="1" ht="12">
      <c r="B3839" s="250"/>
      <c r="C3839" s="251"/>
      <c r="D3839" s="252" t="s">
        <v>148</v>
      </c>
      <c r="E3839" s="253" t="s">
        <v>1</v>
      </c>
      <c r="F3839" s="254" t="s">
        <v>5379</v>
      </c>
      <c r="G3839" s="251"/>
      <c r="H3839" s="255">
        <v>175.35</v>
      </c>
      <c r="I3839" s="256"/>
      <c r="J3839" s="251"/>
      <c r="K3839" s="251"/>
      <c r="L3839" s="257"/>
      <c r="M3839" s="258"/>
      <c r="N3839" s="259"/>
      <c r="O3839" s="259"/>
      <c r="P3839" s="259"/>
      <c r="Q3839" s="259"/>
      <c r="R3839" s="259"/>
      <c r="S3839" s="259"/>
      <c r="T3839" s="260"/>
      <c r="AT3839" s="261" t="s">
        <v>148</v>
      </c>
      <c r="AU3839" s="261" t="s">
        <v>83</v>
      </c>
      <c r="AV3839" s="12" t="s">
        <v>83</v>
      </c>
      <c r="AW3839" s="12" t="s">
        <v>30</v>
      </c>
      <c r="AX3839" s="12" t="s">
        <v>73</v>
      </c>
      <c r="AY3839" s="261" t="s">
        <v>139</v>
      </c>
    </row>
    <row r="3840" spans="2:51" s="13" customFormat="1" ht="12">
      <c r="B3840" s="262"/>
      <c r="C3840" s="263"/>
      <c r="D3840" s="252" t="s">
        <v>148</v>
      </c>
      <c r="E3840" s="264" t="s">
        <v>1</v>
      </c>
      <c r="F3840" s="265" t="s">
        <v>150</v>
      </c>
      <c r="G3840" s="263"/>
      <c r="H3840" s="266">
        <v>175.35</v>
      </c>
      <c r="I3840" s="267"/>
      <c r="J3840" s="263"/>
      <c r="K3840" s="263"/>
      <c r="L3840" s="268"/>
      <c r="M3840" s="269"/>
      <c r="N3840" s="270"/>
      <c r="O3840" s="270"/>
      <c r="P3840" s="270"/>
      <c r="Q3840" s="270"/>
      <c r="R3840" s="270"/>
      <c r="S3840" s="270"/>
      <c r="T3840" s="271"/>
      <c r="AT3840" s="272" t="s">
        <v>148</v>
      </c>
      <c r="AU3840" s="272" t="s">
        <v>83</v>
      </c>
      <c r="AV3840" s="13" t="s">
        <v>146</v>
      </c>
      <c r="AW3840" s="13" t="s">
        <v>30</v>
      </c>
      <c r="AX3840" s="13" t="s">
        <v>81</v>
      </c>
      <c r="AY3840" s="272" t="s">
        <v>139</v>
      </c>
    </row>
    <row r="3841" spans="2:65" s="1" customFormat="1" ht="24" customHeight="1">
      <c r="B3841" s="38"/>
      <c r="C3841" s="237" t="s">
        <v>5380</v>
      </c>
      <c r="D3841" s="237" t="s">
        <v>141</v>
      </c>
      <c r="E3841" s="238" t="s">
        <v>5381</v>
      </c>
      <c r="F3841" s="239" t="s">
        <v>5382</v>
      </c>
      <c r="G3841" s="240" t="s">
        <v>292</v>
      </c>
      <c r="H3841" s="283"/>
      <c r="I3841" s="242"/>
      <c r="J3841" s="243">
        <f>ROUND(I3841*H3841,2)</f>
        <v>0</v>
      </c>
      <c r="K3841" s="239" t="s">
        <v>145</v>
      </c>
      <c r="L3841" s="43"/>
      <c r="M3841" s="244" t="s">
        <v>1</v>
      </c>
      <c r="N3841" s="245" t="s">
        <v>38</v>
      </c>
      <c r="O3841" s="86"/>
      <c r="P3841" s="246">
        <f>O3841*H3841</f>
        <v>0</v>
      </c>
      <c r="Q3841" s="246">
        <v>0</v>
      </c>
      <c r="R3841" s="246">
        <f>Q3841*H3841</f>
        <v>0</v>
      </c>
      <c r="S3841" s="246">
        <v>0</v>
      </c>
      <c r="T3841" s="247">
        <f>S3841*H3841</f>
        <v>0</v>
      </c>
      <c r="AR3841" s="248" t="s">
        <v>230</v>
      </c>
      <c r="AT3841" s="248" t="s">
        <v>141</v>
      </c>
      <c r="AU3841" s="248" t="s">
        <v>83</v>
      </c>
      <c r="AY3841" s="17" t="s">
        <v>139</v>
      </c>
      <c r="BE3841" s="249">
        <f>IF(N3841="základní",J3841,0)</f>
        <v>0</v>
      </c>
      <c r="BF3841" s="249">
        <f>IF(N3841="snížená",J3841,0)</f>
        <v>0</v>
      </c>
      <c r="BG3841" s="249">
        <f>IF(N3841="zákl. přenesená",J3841,0)</f>
        <v>0</v>
      </c>
      <c r="BH3841" s="249">
        <f>IF(N3841="sníž. přenesená",J3841,0)</f>
        <v>0</v>
      </c>
      <c r="BI3841" s="249">
        <f>IF(N3841="nulová",J3841,0)</f>
        <v>0</v>
      </c>
      <c r="BJ3841" s="17" t="s">
        <v>81</v>
      </c>
      <c r="BK3841" s="249">
        <f>ROUND(I3841*H3841,2)</f>
        <v>0</v>
      </c>
      <c r="BL3841" s="17" t="s">
        <v>230</v>
      </c>
      <c r="BM3841" s="248" t="s">
        <v>5383</v>
      </c>
    </row>
    <row r="3842" spans="2:63" s="11" customFormat="1" ht="22.8" customHeight="1">
      <c r="B3842" s="221"/>
      <c r="C3842" s="222"/>
      <c r="D3842" s="223" t="s">
        <v>72</v>
      </c>
      <c r="E3842" s="235" t="s">
        <v>5031</v>
      </c>
      <c r="F3842" s="235" t="s">
        <v>5384</v>
      </c>
      <c r="G3842" s="222"/>
      <c r="H3842" s="222"/>
      <c r="I3842" s="225"/>
      <c r="J3842" s="236">
        <f>BK3842</f>
        <v>0</v>
      </c>
      <c r="K3842" s="222"/>
      <c r="L3842" s="227"/>
      <c r="M3842" s="228"/>
      <c r="N3842" s="229"/>
      <c r="O3842" s="229"/>
      <c r="P3842" s="230">
        <f>SUM(P3843:P3862)</f>
        <v>0</v>
      </c>
      <c r="Q3842" s="229"/>
      <c r="R3842" s="230">
        <f>SUM(R3843:R3862)</f>
        <v>2.06974048</v>
      </c>
      <c r="S3842" s="229"/>
      <c r="T3842" s="231">
        <f>SUM(T3843:T3862)</f>
        <v>0</v>
      </c>
      <c r="AR3842" s="232" t="s">
        <v>83</v>
      </c>
      <c r="AT3842" s="233" t="s">
        <v>72</v>
      </c>
      <c r="AU3842" s="233" t="s">
        <v>81</v>
      </c>
      <c r="AY3842" s="232" t="s">
        <v>139</v>
      </c>
      <c r="BK3842" s="234">
        <f>SUM(BK3843:BK3862)</f>
        <v>0</v>
      </c>
    </row>
    <row r="3843" spans="2:65" s="1" customFormat="1" ht="16.5" customHeight="1">
      <c r="B3843" s="38"/>
      <c r="C3843" s="237" t="s">
        <v>5385</v>
      </c>
      <c r="D3843" s="237" t="s">
        <v>141</v>
      </c>
      <c r="E3843" s="238" t="s">
        <v>5386</v>
      </c>
      <c r="F3843" s="239" t="s">
        <v>5387</v>
      </c>
      <c r="G3843" s="240" t="s">
        <v>433</v>
      </c>
      <c r="H3843" s="241">
        <v>189.44</v>
      </c>
      <c r="I3843" s="242"/>
      <c r="J3843" s="243">
        <f>ROUND(I3843*H3843,2)</f>
        <v>0</v>
      </c>
      <c r="K3843" s="239" t="s">
        <v>145</v>
      </c>
      <c r="L3843" s="43"/>
      <c r="M3843" s="244" t="s">
        <v>1</v>
      </c>
      <c r="N3843" s="245" t="s">
        <v>38</v>
      </c>
      <c r="O3843" s="86"/>
      <c r="P3843" s="246">
        <f>O3843*H3843</f>
        <v>0</v>
      </c>
      <c r="Q3843" s="246">
        <v>0</v>
      </c>
      <c r="R3843" s="246">
        <f>Q3843*H3843</f>
        <v>0</v>
      </c>
      <c r="S3843" s="246">
        <v>0</v>
      </c>
      <c r="T3843" s="247">
        <f>S3843*H3843</f>
        <v>0</v>
      </c>
      <c r="AR3843" s="248" t="s">
        <v>230</v>
      </c>
      <c r="AT3843" s="248" t="s">
        <v>141</v>
      </c>
      <c r="AU3843" s="248" t="s">
        <v>83</v>
      </c>
      <c r="AY3843" s="17" t="s">
        <v>139</v>
      </c>
      <c r="BE3843" s="249">
        <f>IF(N3843="základní",J3843,0)</f>
        <v>0</v>
      </c>
      <c r="BF3843" s="249">
        <f>IF(N3843="snížená",J3843,0)</f>
        <v>0</v>
      </c>
      <c r="BG3843" s="249">
        <f>IF(N3843="zákl. přenesená",J3843,0)</f>
        <v>0</v>
      </c>
      <c r="BH3843" s="249">
        <f>IF(N3843="sníž. přenesená",J3843,0)</f>
        <v>0</v>
      </c>
      <c r="BI3843" s="249">
        <f>IF(N3843="nulová",J3843,0)</f>
        <v>0</v>
      </c>
      <c r="BJ3843" s="17" t="s">
        <v>81</v>
      </c>
      <c r="BK3843" s="249">
        <f>ROUND(I3843*H3843,2)</f>
        <v>0</v>
      </c>
      <c r="BL3843" s="17" t="s">
        <v>230</v>
      </c>
      <c r="BM3843" s="248" t="s">
        <v>5388</v>
      </c>
    </row>
    <row r="3844" spans="2:65" s="1" customFormat="1" ht="16.5" customHeight="1">
      <c r="B3844" s="38"/>
      <c r="C3844" s="237" t="s">
        <v>5389</v>
      </c>
      <c r="D3844" s="237" t="s">
        <v>141</v>
      </c>
      <c r="E3844" s="238" t="s">
        <v>5390</v>
      </c>
      <c r="F3844" s="239" t="s">
        <v>5391</v>
      </c>
      <c r="G3844" s="240" t="s">
        <v>433</v>
      </c>
      <c r="H3844" s="241">
        <v>189.44</v>
      </c>
      <c r="I3844" s="242"/>
      <c r="J3844" s="243">
        <f>ROUND(I3844*H3844,2)</f>
        <v>0</v>
      </c>
      <c r="K3844" s="239" t="s">
        <v>145</v>
      </c>
      <c r="L3844" s="43"/>
      <c r="M3844" s="244" t="s">
        <v>1</v>
      </c>
      <c r="N3844" s="245" t="s">
        <v>38</v>
      </c>
      <c r="O3844" s="86"/>
      <c r="P3844" s="246">
        <f>O3844*H3844</f>
        <v>0</v>
      </c>
      <c r="Q3844" s="246">
        <v>0</v>
      </c>
      <c r="R3844" s="246">
        <f>Q3844*H3844</f>
        <v>0</v>
      </c>
      <c r="S3844" s="246">
        <v>0</v>
      </c>
      <c r="T3844" s="247">
        <f>S3844*H3844</f>
        <v>0</v>
      </c>
      <c r="AR3844" s="248" t="s">
        <v>230</v>
      </c>
      <c r="AT3844" s="248" t="s">
        <v>141</v>
      </c>
      <c r="AU3844" s="248" t="s">
        <v>83</v>
      </c>
      <c r="AY3844" s="17" t="s">
        <v>139</v>
      </c>
      <c r="BE3844" s="249">
        <f>IF(N3844="základní",J3844,0)</f>
        <v>0</v>
      </c>
      <c r="BF3844" s="249">
        <f>IF(N3844="snížená",J3844,0)</f>
        <v>0</v>
      </c>
      <c r="BG3844" s="249">
        <f>IF(N3844="zákl. přenesená",J3844,0)</f>
        <v>0</v>
      </c>
      <c r="BH3844" s="249">
        <f>IF(N3844="sníž. přenesená",J3844,0)</f>
        <v>0</v>
      </c>
      <c r="BI3844" s="249">
        <f>IF(N3844="nulová",J3844,0)</f>
        <v>0</v>
      </c>
      <c r="BJ3844" s="17" t="s">
        <v>81</v>
      </c>
      <c r="BK3844" s="249">
        <f>ROUND(I3844*H3844,2)</f>
        <v>0</v>
      </c>
      <c r="BL3844" s="17" t="s">
        <v>230</v>
      </c>
      <c r="BM3844" s="248" t="s">
        <v>5392</v>
      </c>
    </row>
    <row r="3845" spans="2:65" s="1" customFormat="1" ht="16.5" customHeight="1">
      <c r="B3845" s="38"/>
      <c r="C3845" s="237" t="s">
        <v>5393</v>
      </c>
      <c r="D3845" s="237" t="s">
        <v>141</v>
      </c>
      <c r="E3845" s="238" t="s">
        <v>5394</v>
      </c>
      <c r="F3845" s="239" t="s">
        <v>5395</v>
      </c>
      <c r="G3845" s="240" t="s">
        <v>433</v>
      </c>
      <c r="H3845" s="241">
        <v>189.44</v>
      </c>
      <c r="I3845" s="242"/>
      <c r="J3845" s="243">
        <f>ROUND(I3845*H3845,2)</f>
        <v>0</v>
      </c>
      <c r="K3845" s="239" t="s">
        <v>145</v>
      </c>
      <c r="L3845" s="43"/>
      <c r="M3845" s="244" t="s">
        <v>1</v>
      </c>
      <c r="N3845" s="245" t="s">
        <v>38</v>
      </c>
      <c r="O3845" s="86"/>
      <c r="P3845" s="246">
        <f>O3845*H3845</f>
        <v>0</v>
      </c>
      <c r="Q3845" s="246">
        <v>0.0003</v>
      </c>
      <c r="R3845" s="246">
        <f>Q3845*H3845</f>
        <v>0.056831999999999994</v>
      </c>
      <c r="S3845" s="246">
        <v>0</v>
      </c>
      <c r="T3845" s="247">
        <f>S3845*H3845</f>
        <v>0</v>
      </c>
      <c r="AR3845" s="248" t="s">
        <v>230</v>
      </c>
      <c r="AT3845" s="248" t="s">
        <v>141</v>
      </c>
      <c r="AU3845" s="248" t="s">
        <v>83</v>
      </c>
      <c r="AY3845" s="17" t="s">
        <v>139</v>
      </c>
      <c r="BE3845" s="249">
        <f>IF(N3845="základní",J3845,0)</f>
        <v>0</v>
      </c>
      <c r="BF3845" s="249">
        <f>IF(N3845="snížená",J3845,0)</f>
        <v>0</v>
      </c>
      <c r="BG3845" s="249">
        <f>IF(N3845="zákl. přenesená",J3845,0)</f>
        <v>0</v>
      </c>
      <c r="BH3845" s="249">
        <f>IF(N3845="sníž. přenesená",J3845,0)</f>
        <v>0</v>
      </c>
      <c r="BI3845" s="249">
        <f>IF(N3845="nulová",J3845,0)</f>
        <v>0</v>
      </c>
      <c r="BJ3845" s="17" t="s">
        <v>81</v>
      </c>
      <c r="BK3845" s="249">
        <f>ROUND(I3845*H3845,2)</f>
        <v>0</v>
      </c>
      <c r="BL3845" s="17" t="s">
        <v>230</v>
      </c>
      <c r="BM3845" s="248" t="s">
        <v>5396</v>
      </c>
    </row>
    <row r="3846" spans="2:51" s="14" customFormat="1" ht="12">
      <c r="B3846" s="289"/>
      <c r="C3846" s="290"/>
      <c r="D3846" s="252" t="s">
        <v>148</v>
      </c>
      <c r="E3846" s="291" t="s">
        <v>1</v>
      </c>
      <c r="F3846" s="292" t="s">
        <v>1646</v>
      </c>
      <c r="G3846" s="290"/>
      <c r="H3846" s="291" t="s">
        <v>1</v>
      </c>
      <c r="I3846" s="293"/>
      <c r="J3846" s="290"/>
      <c r="K3846" s="290"/>
      <c r="L3846" s="294"/>
      <c r="M3846" s="295"/>
      <c r="N3846" s="296"/>
      <c r="O3846" s="296"/>
      <c r="P3846" s="296"/>
      <c r="Q3846" s="296"/>
      <c r="R3846" s="296"/>
      <c r="S3846" s="296"/>
      <c r="T3846" s="297"/>
      <c r="AT3846" s="298" t="s">
        <v>148</v>
      </c>
      <c r="AU3846" s="298" t="s">
        <v>83</v>
      </c>
      <c r="AV3846" s="14" t="s">
        <v>81</v>
      </c>
      <c r="AW3846" s="14" t="s">
        <v>30</v>
      </c>
      <c r="AX3846" s="14" t="s">
        <v>73</v>
      </c>
      <c r="AY3846" s="298" t="s">
        <v>139</v>
      </c>
    </row>
    <row r="3847" spans="2:51" s="12" customFormat="1" ht="12">
      <c r="B3847" s="250"/>
      <c r="C3847" s="251"/>
      <c r="D3847" s="252" t="s">
        <v>148</v>
      </c>
      <c r="E3847" s="253" t="s">
        <v>1</v>
      </c>
      <c r="F3847" s="254" t="s">
        <v>5397</v>
      </c>
      <c r="G3847" s="251"/>
      <c r="H3847" s="255">
        <v>126.13</v>
      </c>
      <c r="I3847" s="256"/>
      <c r="J3847" s="251"/>
      <c r="K3847" s="251"/>
      <c r="L3847" s="257"/>
      <c r="M3847" s="258"/>
      <c r="N3847" s="259"/>
      <c r="O3847" s="259"/>
      <c r="P3847" s="259"/>
      <c r="Q3847" s="259"/>
      <c r="R3847" s="259"/>
      <c r="S3847" s="259"/>
      <c r="T3847" s="260"/>
      <c r="AT3847" s="261" t="s">
        <v>148</v>
      </c>
      <c r="AU3847" s="261" t="s">
        <v>83</v>
      </c>
      <c r="AV3847" s="12" t="s">
        <v>83</v>
      </c>
      <c r="AW3847" s="12" t="s">
        <v>30</v>
      </c>
      <c r="AX3847" s="12" t="s">
        <v>73</v>
      </c>
      <c r="AY3847" s="261" t="s">
        <v>139</v>
      </c>
    </row>
    <row r="3848" spans="2:51" s="14" customFormat="1" ht="12">
      <c r="B3848" s="289"/>
      <c r="C3848" s="290"/>
      <c r="D3848" s="252" t="s">
        <v>148</v>
      </c>
      <c r="E3848" s="291" t="s">
        <v>1</v>
      </c>
      <c r="F3848" s="292" t="s">
        <v>1650</v>
      </c>
      <c r="G3848" s="290"/>
      <c r="H3848" s="291" t="s">
        <v>1</v>
      </c>
      <c r="I3848" s="293"/>
      <c r="J3848" s="290"/>
      <c r="K3848" s="290"/>
      <c r="L3848" s="294"/>
      <c r="M3848" s="295"/>
      <c r="N3848" s="296"/>
      <c r="O3848" s="296"/>
      <c r="P3848" s="296"/>
      <c r="Q3848" s="296"/>
      <c r="R3848" s="296"/>
      <c r="S3848" s="296"/>
      <c r="T3848" s="297"/>
      <c r="AT3848" s="298" t="s">
        <v>148</v>
      </c>
      <c r="AU3848" s="298" t="s">
        <v>83</v>
      </c>
      <c r="AV3848" s="14" t="s">
        <v>81</v>
      </c>
      <c r="AW3848" s="14" t="s">
        <v>30</v>
      </c>
      <c r="AX3848" s="14" t="s">
        <v>73</v>
      </c>
      <c r="AY3848" s="298" t="s">
        <v>139</v>
      </c>
    </row>
    <row r="3849" spans="2:51" s="12" customFormat="1" ht="12">
      <c r="B3849" s="250"/>
      <c r="C3849" s="251"/>
      <c r="D3849" s="252" t="s">
        <v>148</v>
      </c>
      <c r="E3849" s="253" t="s">
        <v>1</v>
      </c>
      <c r="F3849" s="254" t="s">
        <v>5398</v>
      </c>
      <c r="G3849" s="251"/>
      <c r="H3849" s="255">
        <v>63.31</v>
      </c>
      <c r="I3849" s="256"/>
      <c r="J3849" s="251"/>
      <c r="K3849" s="251"/>
      <c r="L3849" s="257"/>
      <c r="M3849" s="258"/>
      <c r="N3849" s="259"/>
      <c r="O3849" s="259"/>
      <c r="P3849" s="259"/>
      <c r="Q3849" s="259"/>
      <c r="R3849" s="259"/>
      <c r="S3849" s="259"/>
      <c r="T3849" s="260"/>
      <c r="AT3849" s="261" t="s">
        <v>148</v>
      </c>
      <c r="AU3849" s="261" t="s">
        <v>83</v>
      </c>
      <c r="AV3849" s="12" t="s">
        <v>83</v>
      </c>
      <c r="AW3849" s="12" t="s">
        <v>30</v>
      </c>
      <c r="AX3849" s="12" t="s">
        <v>73</v>
      </c>
      <c r="AY3849" s="261" t="s">
        <v>139</v>
      </c>
    </row>
    <row r="3850" spans="2:51" s="13" customFormat="1" ht="12">
      <c r="B3850" s="262"/>
      <c r="C3850" s="263"/>
      <c r="D3850" s="252" t="s">
        <v>148</v>
      </c>
      <c r="E3850" s="264" t="s">
        <v>1</v>
      </c>
      <c r="F3850" s="265" t="s">
        <v>150</v>
      </c>
      <c r="G3850" s="263"/>
      <c r="H3850" s="266">
        <v>189.44</v>
      </c>
      <c r="I3850" s="267"/>
      <c r="J3850" s="263"/>
      <c r="K3850" s="263"/>
      <c r="L3850" s="268"/>
      <c r="M3850" s="269"/>
      <c r="N3850" s="270"/>
      <c r="O3850" s="270"/>
      <c r="P3850" s="270"/>
      <c r="Q3850" s="270"/>
      <c r="R3850" s="270"/>
      <c r="S3850" s="270"/>
      <c r="T3850" s="271"/>
      <c r="AT3850" s="272" t="s">
        <v>148</v>
      </c>
      <c r="AU3850" s="272" t="s">
        <v>83</v>
      </c>
      <c r="AV3850" s="13" t="s">
        <v>146</v>
      </c>
      <c r="AW3850" s="13" t="s">
        <v>30</v>
      </c>
      <c r="AX3850" s="13" t="s">
        <v>81</v>
      </c>
      <c r="AY3850" s="272" t="s">
        <v>139</v>
      </c>
    </row>
    <row r="3851" spans="2:65" s="1" customFormat="1" ht="16.5" customHeight="1">
      <c r="B3851" s="38"/>
      <c r="C3851" s="273" t="s">
        <v>5399</v>
      </c>
      <c r="D3851" s="273" t="s">
        <v>174</v>
      </c>
      <c r="E3851" s="274" t="s">
        <v>5400</v>
      </c>
      <c r="F3851" s="275" t="s">
        <v>5401</v>
      </c>
      <c r="G3851" s="276" t="s">
        <v>433</v>
      </c>
      <c r="H3851" s="277">
        <v>217.856</v>
      </c>
      <c r="I3851" s="278"/>
      <c r="J3851" s="279">
        <f>ROUND(I3851*H3851,2)</f>
        <v>0</v>
      </c>
      <c r="K3851" s="275" t="s">
        <v>145</v>
      </c>
      <c r="L3851" s="280"/>
      <c r="M3851" s="281" t="s">
        <v>1</v>
      </c>
      <c r="N3851" s="282" t="s">
        <v>38</v>
      </c>
      <c r="O3851" s="86"/>
      <c r="P3851" s="246">
        <f>O3851*H3851</f>
        <v>0</v>
      </c>
      <c r="Q3851" s="246">
        <v>0.00283</v>
      </c>
      <c r="R3851" s="246">
        <f>Q3851*H3851</f>
        <v>0.61653248</v>
      </c>
      <c r="S3851" s="246">
        <v>0</v>
      </c>
      <c r="T3851" s="247">
        <f>S3851*H3851</f>
        <v>0</v>
      </c>
      <c r="AR3851" s="248" t="s">
        <v>609</v>
      </c>
      <c r="AT3851" s="248" t="s">
        <v>174</v>
      </c>
      <c r="AU3851" s="248" t="s">
        <v>83</v>
      </c>
      <c r="AY3851" s="17" t="s">
        <v>139</v>
      </c>
      <c r="BE3851" s="249">
        <f>IF(N3851="základní",J3851,0)</f>
        <v>0</v>
      </c>
      <c r="BF3851" s="249">
        <f>IF(N3851="snížená",J3851,0)</f>
        <v>0</v>
      </c>
      <c r="BG3851" s="249">
        <f>IF(N3851="zákl. přenesená",J3851,0)</f>
        <v>0</v>
      </c>
      <c r="BH3851" s="249">
        <f>IF(N3851="sníž. přenesená",J3851,0)</f>
        <v>0</v>
      </c>
      <c r="BI3851" s="249">
        <f>IF(N3851="nulová",J3851,0)</f>
        <v>0</v>
      </c>
      <c r="BJ3851" s="17" t="s">
        <v>81</v>
      </c>
      <c r="BK3851" s="249">
        <f>ROUND(I3851*H3851,2)</f>
        <v>0</v>
      </c>
      <c r="BL3851" s="17" t="s">
        <v>230</v>
      </c>
      <c r="BM3851" s="248" t="s">
        <v>5402</v>
      </c>
    </row>
    <row r="3852" spans="2:51" s="12" customFormat="1" ht="12">
      <c r="B3852" s="250"/>
      <c r="C3852" s="251"/>
      <c r="D3852" s="252" t="s">
        <v>148</v>
      </c>
      <c r="E3852" s="253" t="s">
        <v>1</v>
      </c>
      <c r="F3852" s="254" t="s">
        <v>5403</v>
      </c>
      <c r="G3852" s="251"/>
      <c r="H3852" s="255">
        <v>217.856</v>
      </c>
      <c r="I3852" s="256"/>
      <c r="J3852" s="251"/>
      <c r="K3852" s="251"/>
      <c r="L3852" s="257"/>
      <c r="M3852" s="258"/>
      <c r="N3852" s="259"/>
      <c r="O3852" s="259"/>
      <c r="P3852" s="259"/>
      <c r="Q3852" s="259"/>
      <c r="R3852" s="259"/>
      <c r="S3852" s="259"/>
      <c r="T3852" s="260"/>
      <c r="AT3852" s="261" t="s">
        <v>148</v>
      </c>
      <c r="AU3852" s="261" t="s">
        <v>83</v>
      </c>
      <c r="AV3852" s="12" t="s">
        <v>83</v>
      </c>
      <c r="AW3852" s="12" t="s">
        <v>30</v>
      </c>
      <c r="AX3852" s="12" t="s">
        <v>73</v>
      </c>
      <c r="AY3852" s="261" t="s">
        <v>139</v>
      </c>
    </row>
    <row r="3853" spans="2:51" s="13" customFormat="1" ht="12">
      <c r="B3853" s="262"/>
      <c r="C3853" s="263"/>
      <c r="D3853" s="252" t="s">
        <v>148</v>
      </c>
      <c r="E3853" s="264" t="s">
        <v>1</v>
      </c>
      <c r="F3853" s="265" t="s">
        <v>150</v>
      </c>
      <c r="G3853" s="263"/>
      <c r="H3853" s="266">
        <v>217.856</v>
      </c>
      <c r="I3853" s="267"/>
      <c r="J3853" s="263"/>
      <c r="K3853" s="263"/>
      <c r="L3853" s="268"/>
      <c r="M3853" s="269"/>
      <c r="N3853" s="270"/>
      <c r="O3853" s="270"/>
      <c r="P3853" s="270"/>
      <c r="Q3853" s="270"/>
      <c r="R3853" s="270"/>
      <c r="S3853" s="270"/>
      <c r="T3853" s="271"/>
      <c r="AT3853" s="272" t="s">
        <v>148</v>
      </c>
      <c r="AU3853" s="272" t="s">
        <v>83</v>
      </c>
      <c r="AV3853" s="13" t="s">
        <v>146</v>
      </c>
      <c r="AW3853" s="13" t="s">
        <v>30</v>
      </c>
      <c r="AX3853" s="13" t="s">
        <v>81</v>
      </c>
      <c r="AY3853" s="272" t="s">
        <v>139</v>
      </c>
    </row>
    <row r="3854" spans="2:65" s="1" customFormat="1" ht="16.5" customHeight="1">
      <c r="B3854" s="38"/>
      <c r="C3854" s="237" t="s">
        <v>5404</v>
      </c>
      <c r="D3854" s="237" t="s">
        <v>141</v>
      </c>
      <c r="E3854" s="238" t="s">
        <v>5405</v>
      </c>
      <c r="F3854" s="239" t="s">
        <v>5406</v>
      </c>
      <c r="G3854" s="240" t="s">
        <v>171</v>
      </c>
      <c r="H3854" s="241">
        <v>240</v>
      </c>
      <c r="I3854" s="242"/>
      <c r="J3854" s="243">
        <f>ROUND(I3854*H3854,2)</f>
        <v>0</v>
      </c>
      <c r="K3854" s="239" t="s">
        <v>145</v>
      </c>
      <c r="L3854" s="43"/>
      <c r="M3854" s="244" t="s">
        <v>1</v>
      </c>
      <c r="N3854" s="245" t="s">
        <v>38</v>
      </c>
      <c r="O3854" s="86"/>
      <c r="P3854" s="246">
        <f>O3854*H3854</f>
        <v>0</v>
      </c>
      <c r="Q3854" s="246">
        <v>2E-05</v>
      </c>
      <c r="R3854" s="246">
        <f>Q3854*H3854</f>
        <v>0.0048000000000000004</v>
      </c>
      <c r="S3854" s="246">
        <v>0</v>
      </c>
      <c r="T3854" s="247">
        <f>S3854*H3854</f>
        <v>0</v>
      </c>
      <c r="AR3854" s="248" t="s">
        <v>230</v>
      </c>
      <c r="AT3854" s="248" t="s">
        <v>141</v>
      </c>
      <c r="AU3854" s="248" t="s">
        <v>83</v>
      </c>
      <c r="AY3854" s="17" t="s">
        <v>139</v>
      </c>
      <c r="BE3854" s="249">
        <f>IF(N3854="základní",J3854,0)</f>
        <v>0</v>
      </c>
      <c r="BF3854" s="249">
        <f>IF(N3854="snížená",J3854,0)</f>
        <v>0</v>
      </c>
      <c r="BG3854" s="249">
        <f>IF(N3854="zákl. přenesená",J3854,0)</f>
        <v>0</v>
      </c>
      <c r="BH3854" s="249">
        <f>IF(N3854="sníž. přenesená",J3854,0)</f>
        <v>0</v>
      </c>
      <c r="BI3854" s="249">
        <f>IF(N3854="nulová",J3854,0)</f>
        <v>0</v>
      </c>
      <c r="BJ3854" s="17" t="s">
        <v>81</v>
      </c>
      <c r="BK3854" s="249">
        <f>ROUND(I3854*H3854,2)</f>
        <v>0</v>
      </c>
      <c r="BL3854" s="17" t="s">
        <v>230</v>
      </c>
      <c r="BM3854" s="248" t="s">
        <v>5407</v>
      </c>
    </row>
    <row r="3855" spans="2:51" s="12" customFormat="1" ht="12">
      <c r="B3855" s="250"/>
      <c r="C3855" s="251"/>
      <c r="D3855" s="252" t="s">
        <v>148</v>
      </c>
      <c r="E3855" s="253" t="s">
        <v>1</v>
      </c>
      <c r="F3855" s="254" t="s">
        <v>5408</v>
      </c>
      <c r="G3855" s="251"/>
      <c r="H3855" s="255">
        <v>240</v>
      </c>
      <c r="I3855" s="256"/>
      <c r="J3855" s="251"/>
      <c r="K3855" s="251"/>
      <c r="L3855" s="257"/>
      <c r="M3855" s="258"/>
      <c r="N3855" s="259"/>
      <c r="O3855" s="259"/>
      <c r="P3855" s="259"/>
      <c r="Q3855" s="259"/>
      <c r="R3855" s="259"/>
      <c r="S3855" s="259"/>
      <c r="T3855" s="260"/>
      <c r="AT3855" s="261" t="s">
        <v>148</v>
      </c>
      <c r="AU3855" s="261" t="s">
        <v>83</v>
      </c>
      <c r="AV3855" s="12" t="s">
        <v>83</v>
      </c>
      <c r="AW3855" s="12" t="s">
        <v>30</v>
      </c>
      <c r="AX3855" s="12" t="s">
        <v>73</v>
      </c>
      <c r="AY3855" s="261" t="s">
        <v>139</v>
      </c>
    </row>
    <row r="3856" spans="2:51" s="13" customFormat="1" ht="12">
      <c r="B3856" s="262"/>
      <c r="C3856" s="263"/>
      <c r="D3856" s="252" t="s">
        <v>148</v>
      </c>
      <c r="E3856" s="264" t="s">
        <v>1</v>
      </c>
      <c r="F3856" s="265" t="s">
        <v>150</v>
      </c>
      <c r="G3856" s="263"/>
      <c r="H3856" s="266">
        <v>240</v>
      </c>
      <c r="I3856" s="267"/>
      <c r="J3856" s="263"/>
      <c r="K3856" s="263"/>
      <c r="L3856" s="268"/>
      <c r="M3856" s="269"/>
      <c r="N3856" s="270"/>
      <c r="O3856" s="270"/>
      <c r="P3856" s="270"/>
      <c r="Q3856" s="270"/>
      <c r="R3856" s="270"/>
      <c r="S3856" s="270"/>
      <c r="T3856" s="271"/>
      <c r="AT3856" s="272" t="s">
        <v>148</v>
      </c>
      <c r="AU3856" s="272" t="s">
        <v>83</v>
      </c>
      <c r="AV3856" s="13" t="s">
        <v>146</v>
      </c>
      <c r="AW3856" s="13" t="s">
        <v>30</v>
      </c>
      <c r="AX3856" s="13" t="s">
        <v>81</v>
      </c>
      <c r="AY3856" s="272" t="s">
        <v>139</v>
      </c>
    </row>
    <row r="3857" spans="2:65" s="1" customFormat="1" ht="24" customHeight="1">
      <c r="B3857" s="38"/>
      <c r="C3857" s="273" t="s">
        <v>5409</v>
      </c>
      <c r="D3857" s="273" t="s">
        <v>174</v>
      </c>
      <c r="E3857" s="274" t="s">
        <v>5410</v>
      </c>
      <c r="F3857" s="275" t="s">
        <v>5411</v>
      </c>
      <c r="G3857" s="276" t="s">
        <v>177</v>
      </c>
      <c r="H3857" s="277">
        <v>247.2</v>
      </c>
      <c r="I3857" s="278"/>
      <c r="J3857" s="279">
        <f>ROUND(I3857*H3857,2)</f>
        <v>0</v>
      </c>
      <c r="K3857" s="275" t="s">
        <v>145</v>
      </c>
      <c r="L3857" s="280"/>
      <c r="M3857" s="281" t="s">
        <v>1</v>
      </c>
      <c r="N3857" s="282" t="s">
        <v>38</v>
      </c>
      <c r="O3857" s="86"/>
      <c r="P3857" s="246">
        <f>O3857*H3857</f>
        <v>0</v>
      </c>
      <c r="Q3857" s="246">
        <v>0.00015</v>
      </c>
      <c r="R3857" s="246">
        <f>Q3857*H3857</f>
        <v>0.037079999999999995</v>
      </c>
      <c r="S3857" s="246">
        <v>0</v>
      </c>
      <c r="T3857" s="247">
        <f>S3857*H3857</f>
        <v>0</v>
      </c>
      <c r="AR3857" s="248" t="s">
        <v>609</v>
      </c>
      <c r="AT3857" s="248" t="s">
        <v>174</v>
      </c>
      <c r="AU3857" s="248" t="s">
        <v>83</v>
      </c>
      <c r="AY3857" s="17" t="s">
        <v>139</v>
      </c>
      <c r="BE3857" s="249">
        <f>IF(N3857="základní",J3857,0)</f>
        <v>0</v>
      </c>
      <c r="BF3857" s="249">
        <f>IF(N3857="snížená",J3857,0)</f>
        <v>0</v>
      </c>
      <c r="BG3857" s="249">
        <f>IF(N3857="zákl. přenesená",J3857,0)</f>
        <v>0</v>
      </c>
      <c r="BH3857" s="249">
        <f>IF(N3857="sníž. přenesená",J3857,0)</f>
        <v>0</v>
      </c>
      <c r="BI3857" s="249">
        <f>IF(N3857="nulová",J3857,0)</f>
        <v>0</v>
      </c>
      <c r="BJ3857" s="17" t="s">
        <v>81</v>
      </c>
      <c r="BK3857" s="249">
        <f>ROUND(I3857*H3857,2)</f>
        <v>0</v>
      </c>
      <c r="BL3857" s="17" t="s">
        <v>230</v>
      </c>
      <c r="BM3857" s="248" t="s">
        <v>5412</v>
      </c>
    </row>
    <row r="3858" spans="2:51" s="12" customFormat="1" ht="12">
      <c r="B3858" s="250"/>
      <c r="C3858" s="251"/>
      <c r="D3858" s="252" t="s">
        <v>148</v>
      </c>
      <c r="E3858" s="253" t="s">
        <v>1</v>
      </c>
      <c r="F3858" s="254" t="s">
        <v>5413</v>
      </c>
      <c r="G3858" s="251"/>
      <c r="H3858" s="255">
        <v>247.2</v>
      </c>
      <c r="I3858" s="256"/>
      <c r="J3858" s="251"/>
      <c r="K3858" s="251"/>
      <c r="L3858" s="257"/>
      <c r="M3858" s="258"/>
      <c r="N3858" s="259"/>
      <c r="O3858" s="259"/>
      <c r="P3858" s="259"/>
      <c r="Q3858" s="259"/>
      <c r="R3858" s="259"/>
      <c r="S3858" s="259"/>
      <c r="T3858" s="260"/>
      <c r="AT3858" s="261" t="s">
        <v>148</v>
      </c>
      <c r="AU3858" s="261" t="s">
        <v>83</v>
      </c>
      <c r="AV3858" s="12" t="s">
        <v>83</v>
      </c>
      <c r="AW3858" s="12" t="s">
        <v>30</v>
      </c>
      <c r="AX3858" s="12" t="s">
        <v>73</v>
      </c>
      <c r="AY3858" s="261" t="s">
        <v>139</v>
      </c>
    </row>
    <row r="3859" spans="2:51" s="13" customFormat="1" ht="12">
      <c r="B3859" s="262"/>
      <c r="C3859" s="263"/>
      <c r="D3859" s="252" t="s">
        <v>148</v>
      </c>
      <c r="E3859" s="264" t="s">
        <v>1</v>
      </c>
      <c r="F3859" s="265" t="s">
        <v>150</v>
      </c>
      <c r="G3859" s="263"/>
      <c r="H3859" s="266">
        <v>247.2</v>
      </c>
      <c r="I3859" s="267"/>
      <c r="J3859" s="263"/>
      <c r="K3859" s="263"/>
      <c r="L3859" s="268"/>
      <c r="M3859" s="269"/>
      <c r="N3859" s="270"/>
      <c r="O3859" s="270"/>
      <c r="P3859" s="270"/>
      <c r="Q3859" s="270"/>
      <c r="R3859" s="270"/>
      <c r="S3859" s="270"/>
      <c r="T3859" s="271"/>
      <c r="AT3859" s="272" t="s">
        <v>148</v>
      </c>
      <c r="AU3859" s="272" t="s">
        <v>83</v>
      </c>
      <c r="AV3859" s="13" t="s">
        <v>146</v>
      </c>
      <c r="AW3859" s="13" t="s">
        <v>30</v>
      </c>
      <c r="AX3859" s="13" t="s">
        <v>81</v>
      </c>
      <c r="AY3859" s="272" t="s">
        <v>139</v>
      </c>
    </row>
    <row r="3860" spans="2:65" s="1" customFormat="1" ht="24" customHeight="1">
      <c r="B3860" s="38"/>
      <c r="C3860" s="237" t="s">
        <v>5414</v>
      </c>
      <c r="D3860" s="237" t="s">
        <v>141</v>
      </c>
      <c r="E3860" s="238" t="s">
        <v>5415</v>
      </c>
      <c r="F3860" s="239" t="s">
        <v>5416</v>
      </c>
      <c r="G3860" s="240" t="s">
        <v>433</v>
      </c>
      <c r="H3860" s="241">
        <v>189.44</v>
      </c>
      <c r="I3860" s="242"/>
      <c r="J3860" s="243">
        <f>ROUND(I3860*H3860,2)</f>
        <v>0</v>
      </c>
      <c r="K3860" s="239" t="s">
        <v>1</v>
      </c>
      <c r="L3860" s="43"/>
      <c r="M3860" s="244" t="s">
        <v>1</v>
      </c>
      <c r="N3860" s="245" t="s">
        <v>38</v>
      </c>
      <c r="O3860" s="86"/>
      <c r="P3860" s="246">
        <f>O3860*H3860</f>
        <v>0</v>
      </c>
      <c r="Q3860" s="246">
        <v>0.00715</v>
      </c>
      <c r="R3860" s="246">
        <f>Q3860*H3860</f>
        <v>1.354496</v>
      </c>
      <c r="S3860" s="246">
        <v>0</v>
      </c>
      <c r="T3860" s="247">
        <f>S3860*H3860</f>
        <v>0</v>
      </c>
      <c r="AR3860" s="248" t="s">
        <v>230</v>
      </c>
      <c r="AT3860" s="248" t="s">
        <v>141</v>
      </c>
      <c r="AU3860" s="248" t="s">
        <v>83</v>
      </c>
      <c r="AY3860" s="17" t="s">
        <v>139</v>
      </c>
      <c r="BE3860" s="249">
        <f>IF(N3860="základní",J3860,0)</f>
        <v>0</v>
      </c>
      <c r="BF3860" s="249">
        <f>IF(N3860="snížená",J3860,0)</f>
        <v>0</v>
      </c>
      <c r="BG3860" s="249">
        <f>IF(N3860="zákl. přenesená",J3860,0)</f>
        <v>0</v>
      </c>
      <c r="BH3860" s="249">
        <f>IF(N3860="sníž. přenesená",J3860,0)</f>
        <v>0</v>
      </c>
      <c r="BI3860" s="249">
        <f>IF(N3860="nulová",J3860,0)</f>
        <v>0</v>
      </c>
      <c r="BJ3860" s="17" t="s">
        <v>81</v>
      </c>
      <c r="BK3860" s="249">
        <f>ROUND(I3860*H3860,2)</f>
        <v>0</v>
      </c>
      <c r="BL3860" s="17" t="s">
        <v>230</v>
      </c>
      <c r="BM3860" s="248" t="s">
        <v>5417</v>
      </c>
    </row>
    <row r="3861" spans="2:65" s="1" customFormat="1" ht="24" customHeight="1">
      <c r="B3861" s="38"/>
      <c r="C3861" s="237" t="s">
        <v>5418</v>
      </c>
      <c r="D3861" s="237" t="s">
        <v>141</v>
      </c>
      <c r="E3861" s="238" t="s">
        <v>5419</v>
      </c>
      <c r="F3861" s="239" t="s">
        <v>5420</v>
      </c>
      <c r="G3861" s="240" t="s">
        <v>292</v>
      </c>
      <c r="H3861" s="283"/>
      <c r="I3861" s="242"/>
      <c r="J3861" s="243">
        <f>ROUND(I3861*H3861,2)</f>
        <v>0</v>
      </c>
      <c r="K3861" s="239" t="s">
        <v>145</v>
      </c>
      <c r="L3861" s="43"/>
      <c r="M3861" s="244" t="s">
        <v>1</v>
      </c>
      <c r="N3861" s="245" t="s">
        <v>38</v>
      </c>
      <c r="O3861" s="86"/>
      <c r="P3861" s="246">
        <f>O3861*H3861</f>
        <v>0</v>
      </c>
      <c r="Q3861" s="246">
        <v>0</v>
      </c>
      <c r="R3861" s="246">
        <f>Q3861*H3861</f>
        <v>0</v>
      </c>
      <c r="S3861" s="246">
        <v>0</v>
      </c>
      <c r="T3861" s="247">
        <f>S3861*H3861</f>
        <v>0</v>
      </c>
      <c r="AR3861" s="248" t="s">
        <v>230</v>
      </c>
      <c r="AT3861" s="248" t="s">
        <v>141</v>
      </c>
      <c r="AU3861" s="248" t="s">
        <v>83</v>
      </c>
      <c r="AY3861" s="17" t="s">
        <v>139</v>
      </c>
      <c r="BE3861" s="249">
        <f>IF(N3861="základní",J3861,0)</f>
        <v>0</v>
      </c>
      <c r="BF3861" s="249">
        <f>IF(N3861="snížená",J3861,0)</f>
        <v>0</v>
      </c>
      <c r="BG3861" s="249">
        <f>IF(N3861="zákl. přenesená",J3861,0)</f>
        <v>0</v>
      </c>
      <c r="BH3861" s="249">
        <f>IF(N3861="sníž. přenesená",J3861,0)</f>
        <v>0</v>
      </c>
      <c r="BI3861" s="249">
        <f>IF(N3861="nulová",J3861,0)</f>
        <v>0</v>
      </c>
      <c r="BJ3861" s="17" t="s">
        <v>81</v>
      </c>
      <c r="BK3861" s="249">
        <f>ROUND(I3861*H3861,2)</f>
        <v>0</v>
      </c>
      <c r="BL3861" s="17" t="s">
        <v>230</v>
      </c>
      <c r="BM3861" s="248" t="s">
        <v>5421</v>
      </c>
    </row>
    <row r="3862" spans="2:65" s="1" customFormat="1" ht="24" customHeight="1">
      <c r="B3862" s="38"/>
      <c r="C3862" s="237" t="s">
        <v>5422</v>
      </c>
      <c r="D3862" s="237" t="s">
        <v>141</v>
      </c>
      <c r="E3862" s="238" t="s">
        <v>5423</v>
      </c>
      <c r="F3862" s="239" t="s">
        <v>5424</v>
      </c>
      <c r="G3862" s="240" t="s">
        <v>292</v>
      </c>
      <c r="H3862" s="283"/>
      <c r="I3862" s="242"/>
      <c r="J3862" s="243">
        <f>ROUND(I3862*H3862,2)</f>
        <v>0</v>
      </c>
      <c r="K3862" s="239" t="s">
        <v>145</v>
      </c>
      <c r="L3862" s="43"/>
      <c r="M3862" s="244" t="s">
        <v>1</v>
      </c>
      <c r="N3862" s="245" t="s">
        <v>38</v>
      </c>
      <c r="O3862" s="86"/>
      <c r="P3862" s="246">
        <f>O3862*H3862</f>
        <v>0</v>
      </c>
      <c r="Q3862" s="246">
        <v>0</v>
      </c>
      <c r="R3862" s="246">
        <f>Q3862*H3862</f>
        <v>0</v>
      </c>
      <c r="S3862" s="246">
        <v>0</v>
      </c>
      <c r="T3862" s="247">
        <f>S3862*H3862</f>
        <v>0</v>
      </c>
      <c r="AR3862" s="248" t="s">
        <v>230</v>
      </c>
      <c r="AT3862" s="248" t="s">
        <v>141</v>
      </c>
      <c r="AU3862" s="248" t="s">
        <v>83</v>
      </c>
      <c r="AY3862" s="17" t="s">
        <v>139</v>
      </c>
      <c r="BE3862" s="249">
        <f>IF(N3862="základní",J3862,0)</f>
        <v>0</v>
      </c>
      <c r="BF3862" s="249">
        <f>IF(N3862="snížená",J3862,0)</f>
        <v>0</v>
      </c>
      <c r="BG3862" s="249">
        <f>IF(N3862="zákl. přenesená",J3862,0)</f>
        <v>0</v>
      </c>
      <c r="BH3862" s="249">
        <f>IF(N3862="sníž. přenesená",J3862,0)</f>
        <v>0</v>
      </c>
      <c r="BI3862" s="249">
        <f>IF(N3862="nulová",J3862,0)</f>
        <v>0</v>
      </c>
      <c r="BJ3862" s="17" t="s">
        <v>81</v>
      </c>
      <c r="BK3862" s="249">
        <f>ROUND(I3862*H3862,2)</f>
        <v>0</v>
      </c>
      <c r="BL3862" s="17" t="s">
        <v>230</v>
      </c>
      <c r="BM3862" s="248" t="s">
        <v>5425</v>
      </c>
    </row>
    <row r="3863" spans="2:63" s="11" customFormat="1" ht="22.8" customHeight="1">
      <c r="B3863" s="221"/>
      <c r="C3863" s="222"/>
      <c r="D3863" s="223" t="s">
        <v>72</v>
      </c>
      <c r="E3863" s="235" t="s">
        <v>5051</v>
      </c>
      <c r="F3863" s="235" t="s">
        <v>5426</v>
      </c>
      <c r="G3863" s="222"/>
      <c r="H3863" s="222"/>
      <c r="I3863" s="225"/>
      <c r="J3863" s="236">
        <f>BK3863</f>
        <v>0</v>
      </c>
      <c r="K3863" s="222"/>
      <c r="L3863" s="227"/>
      <c r="M3863" s="228"/>
      <c r="N3863" s="229"/>
      <c r="O3863" s="229"/>
      <c r="P3863" s="230">
        <f>SUM(P3864:P3944)</f>
        <v>0</v>
      </c>
      <c r="Q3863" s="229"/>
      <c r="R3863" s="230">
        <f>SUM(R3864:R3944)</f>
        <v>8.597214200000002</v>
      </c>
      <c r="S3863" s="229"/>
      <c r="T3863" s="231">
        <f>SUM(T3864:T3944)</f>
        <v>0</v>
      </c>
      <c r="AR3863" s="232" t="s">
        <v>83</v>
      </c>
      <c r="AT3863" s="233" t="s">
        <v>72</v>
      </c>
      <c r="AU3863" s="233" t="s">
        <v>81</v>
      </c>
      <c r="AY3863" s="232" t="s">
        <v>139</v>
      </c>
      <c r="BK3863" s="234">
        <f>SUM(BK3864:BK3944)</f>
        <v>0</v>
      </c>
    </row>
    <row r="3864" spans="2:65" s="1" customFormat="1" ht="24" customHeight="1">
      <c r="B3864" s="38"/>
      <c r="C3864" s="237" t="s">
        <v>5427</v>
      </c>
      <c r="D3864" s="237" t="s">
        <v>141</v>
      </c>
      <c r="E3864" s="238" t="s">
        <v>5428</v>
      </c>
      <c r="F3864" s="239" t="s">
        <v>5429</v>
      </c>
      <c r="G3864" s="240" t="s">
        <v>433</v>
      </c>
      <c r="H3864" s="241">
        <v>527.805</v>
      </c>
      <c r="I3864" s="242"/>
      <c r="J3864" s="243">
        <f>ROUND(I3864*H3864,2)</f>
        <v>0</v>
      </c>
      <c r="K3864" s="239" t="s">
        <v>145</v>
      </c>
      <c r="L3864" s="43"/>
      <c r="M3864" s="244" t="s">
        <v>1</v>
      </c>
      <c r="N3864" s="245" t="s">
        <v>38</v>
      </c>
      <c r="O3864" s="86"/>
      <c r="P3864" s="246">
        <f>O3864*H3864</f>
        <v>0</v>
      </c>
      <c r="Q3864" s="246">
        <v>0.003</v>
      </c>
      <c r="R3864" s="246">
        <f>Q3864*H3864</f>
        <v>1.5834149999999998</v>
      </c>
      <c r="S3864" s="246">
        <v>0</v>
      </c>
      <c r="T3864" s="247">
        <f>S3864*H3864</f>
        <v>0</v>
      </c>
      <c r="AR3864" s="248" t="s">
        <v>230</v>
      </c>
      <c r="AT3864" s="248" t="s">
        <v>141</v>
      </c>
      <c r="AU3864" s="248" t="s">
        <v>83</v>
      </c>
      <c r="AY3864" s="17" t="s">
        <v>139</v>
      </c>
      <c r="BE3864" s="249">
        <f>IF(N3864="základní",J3864,0)</f>
        <v>0</v>
      </c>
      <c r="BF3864" s="249">
        <f>IF(N3864="snížená",J3864,0)</f>
        <v>0</v>
      </c>
      <c r="BG3864" s="249">
        <f>IF(N3864="zákl. přenesená",J3864,0)</f>
        <v>0</v>
      </c>
      <c r="BH3864" s="249">
        <f>IF(N3864="sníž. přenesená",J3864,0)</f>
        <v>0</v>
      </c>
      <c r="BI3864" s="249">
        <f>IF(N3864="nulová",J3864,0)</f>
        <v>0</v>
      </c>
      <c r="BJ3864" s="17" t="s">
        <v>81</v>
      </c>
      <c r="BK3864" s="249">
        <f>ROUND(I3864*H3864,2)</f>
        <v>0</v>
      </c>
      <c r="BL3864" s="17" t="s">
        <v>230</v>
      </c>
      <c r="BM3864" s="248" t="s">
        <v>5430</v>
      </c>
    </row>
    <row r="3865" spans="2:51" s="14" customFormat="1" ht="12">
      <c r="B3865" s="289"/>
      <c r="C3865" s="290"/>
      <c r="D3865" s="252" t="s">
        <v>148</v>
      </c>
      <c r="E3865" s="291" t="s">
        <v>1</v>
      </c>
      <c r="F3865" s="292" t="s">
        <v>1646</v>
      </c>
      <c r="G3865" s="290"/>
      <c r="H3865" s="291" t="s">
        <v>1</v>
      </c>
      <c r="I3865" s="293"/>
      <c r="J3865" s="290"/>
      <c r="K3865" s="290"/>
      <c r="L3865" s="294"/>
      <c r="M3865" s="295"/>
      <c r="N3865" s="296"/>
      <c r="O3865" s="296"/>
      <c r="P3865" s="296"/>
      <c r="Q3865" s="296"/>
      <c r="R3865" s="296"/>
      <c r="S3865" s="296"/>
      <c r="T3865" s="297"/>
      <c r="AT3865" s="298" t="s">
        <v>148</v>
      </c>
      <c r="AU3865" s="298" t="s">
        <v>83</v>
      </c>
      <c r="AV3865" s="14" t="s">
        <v>81</v>
      </c>
      <c r="AW3865" s="14" t="s">
        <v>30</v>
      </c>
      <c r="AX3865" s="14" t="s">
        <v>73</v>
      </c>
      <c r="AY3865" s="298" t="s">
        <v>139</v>
      </c>
    </row>
    <row r="3866" spans="2:51" s="12" customFormat="1" ht="12">
      <c r="B3866" s="250"/>
      <c r="C3866" s="251"/>
      <c r="D3866" s="252" t="s">
        <v>148</v>
      </c>
      <c r="E3866" s="253" t="s">
        <v>1</v>
      </c>
      <c r="F3866" s="254" t="s">
        <v>1677</v>
      </c>
      <c r="G3866" s="251"/>
      <c r="H3866" s="255">
        <v>13.26</v>
      </c>
      <c r="I3866" s="256"/>
      <c r="J3866" s="251"/>
      <c r="K3866" s="251"/>
      <c r="L3866" s="257"/>
      <c r="M3866" s="258"/>
      <c r="N3866" s="259"/>
      <c r="O3866" s="259"/>
      <c r="P3866" s="259"/>
      <c r="Q3866" s="259"/>
      <c r="R3866" s="259"/>
      <c r="S3866" s="259"/>
      <c r="T3866" s="260"/>
      <c r="AT3866" s="261" t="s">
        <v>148</v>
      </c>
      <c r="AU3866" s="261" t="s">
        <v>83</v>
      </c>
      <c r="AV3866" s="12" t="s">
        <v>83</v>
      </c>
      <c r="AW3866" s="12" t="s">
        <v>30</v>
      </c>
      <c r="AX3866" s="12" t="s">
        <v>73</v>
      </c>
      <c r="AY3866" s="261" t="s">
        <v>139</v>
      </c>
    </row>
    <row r="3867" spans="2:51" s="12" customFormat="1" ht="12">
      <c r="B3867" s="250"/>
      <c r="C3867" s="251"/>
      <c r="D3867" s="252" t="s">
        <v>148</v>
      </c>
      <c r="E3867" s="253" t="s">
        <v>1</v>
      </c>
      <c r="F3867" s="254" t="s">
        <v>1678</v>
      </c>
      <c r="G3867" s="251"/>
      <c r="H3867" s="255">
        <v>9.5</v>
      </c>
      <c r="I3867" s="256"/>
      <c r="J3867" s="251"/>
      <c r="K3867" s="251"/>
      <c r="L3867" s="257"/>
      <c r="M3867" s="258"/>
      <c r="N3867" s="259"/>
      <c r="O3867" s="259"/>
      <c r="P3867" s="259"/>
      <c r="Q3867" s="259"/>
      <c r="R3867" s="259"/>
      <c r="S3867" s="259"/>
      <c r="T3867" s="260"/>
      <c r="AT3867" s="261" t="s">
        <v>148</v>
      </c>
      <c r="AU3867" s="261" t="s">
        <v>83</v>
      </c>
      <c r="AV3867" s="12" t="s">
        <v>83</v>
      </c>
      <c r="AW3867" s="12" t="s">
        <v>30</v>
      </c>
      <c r="AX3867" s="12" t="s">
        <v>73</v>
      </c>
      <c r="AY3867" s="261" t="s">
        <v>139</v>
      </c>
    </row>
    <row r="3868" spans="2:51" s="12" customFormat="1" ht="12">
      <c r="B3868" s="250"/>
      <c r="C3868" s="251"/>
      <c r="D3868" s="252" t="s">
        <v>148</v>
      </c>
      <c r="E3868" s="253" t="s">
        <v>1</v>
      </c>
      <c r="F3868" s="254" t="s">
        <v>1679</v>
      </c>
      <c r="G3868" s="251"/>
      <c r="H3868" s="255">
        <v>13.2</v>
      </c>
      <c r="I3868" s="256"/>
      <c r="J3868" s="251"/>
      <c r="K3868" s="251"/>
      <c r="L3868" s="257"/>
      <c r="M3868" s="258"/>
      <c r="N3868" s="259"/>
      <c r="O3868" s="259"/>
      <c r="P3868" s="259"/>
      <c r="Q3868" s="259"/>
      <c r="R3868" s="259"/>
      <c r="S3868" s="259"/>
      <c r="T3868" s="260"/>
      <c r="AT3868" s="261" t="s">
        <v>148</v>
      </c>
      <c r="AU3868" s="261" t="s">
        <v>83</v>
      </c>
      <c r="AV3868" s="12" t="s">
        <v>83</v>
      </c>
      <c r="AW3868" s="12" t="s">
        <v>30</v>
      </c>
      <c r="AX3868" s="12" t="s">
        <v>73</v>
      </c>
      <c r="AY3868" s="261" t="s">
        <v>139</v>
      </c>
    </row>
    <row r="3869" spans="2:51" s="12" customFormat="1" ht="12">
      <c r="B3869" s="250"/>
      <c r="C3869" s="251"/>
      <c r="D3869" s="252" t="s">
        <v>148</v>
      </c>
      <c r="E3869" s="253" t="s">
        <v>1</v>
      </c>
      <c r="F3869" s="254" t="s">
        <v>1680</v>
      </c>
      <c r="G3869" s="251"/>
      <c r="H3869" s="255">
        <v>29.5</v>
      </c>
      <c r="I3869" s="256"/>
      <c r="J3869" s="251"/>
      <c r="K3869" s="251"/>
      <c r="L3869" s="257"/>
      <c r="M3869" s="258"/>
      <c r="N3869" s="259"/>
      <c r="O3869" s="259"/>
      <c r="P3869" s="259"/>
      <c r="Q3869" s="259"/>
      <c r="R3869" s="259"/>
      <c r="S3869" s="259"/>
      <c r="T3869" s="260"/>
      <c r="AT3869" s="261" t="s">
        <v>148</v>
      </c>
      <c r="AU3869" s="261" t="s">
        <v>83</v>
      </c>
      <c r="AV3869" s="12" t="s">
        <v>83</v>
      </c>
      <c r="AW3869" s="12" t="s">
        <v>30</v>
      </c>
      <c r="AX3869" s="12" t="s">
        <v>73</v>
      </c>
      <c r="AY3869" s="261" t="s">
        <v>139</v>
      </c>
    </row>
    <row r="3870" spans="2:51" s="12" customFormat="1" ht="12">
      <c r="B3870" s="250"/>
      <c r="C3870" s="251"/>
      <c r="D3870" s="252" t="s">
        <v>148</v>
      </c>
      <c r="E3870" s="253" t="s">
        <v>1</v>
      </c>
      <c r="F3870" s="254" t="s">
        <v>1681</v>
      </c>
      <c r="G3870" s="251"/>
      <c r="H3870" s="255">
        <v>17.3</v>
      </c>
      <c r="I3870" s="256"/>
      <c r="J3870" s="251"/>
      <c r="K3870" s="251"/>
      <c r="L3870" s="257"/>
      <c r="M3870" s="258"/>
      <c r="N3870" s="259"/>
      <c r="O3870" s="259"/>
      <c r="P3870" s="259"/>
      <c r="Q3870" s="259"/>
      <c r="R3870" s="259"/>
      <c r="S3870" s="259"/>
      <c r="T3870" s="260"/>
      <c r="AT3870" s="261" t="s">
        <v>148</v>
      </c>
      <c r="AU3870" s="261" t="s">
        <v>83</v>
      </c>
      <c r="AV3870" s="12" t="s">
        <v>83</v>
      </c>
      <c r="AW3870" s="12" t="s">
        <v>30</v>
      </c>
      <c r="AX3870" s="12" t="s">
        <v>73</v>
      </c>
      <c r="AY3870" s="261" t="s">
        <v>139</v>
      </c>
    </row>
    <row r="3871" spans="2:51" s="12" customFormat="1" ht="12">
      <c r="B3871" s="250"/>
      <c r="C3871" s="251"/>
      <c r="D3871" s="252" t="s">
        <v>148</v>
      </c>
      <c r="E3871" s="253" t="s">
        <v>1</v>
      </c>
      <c r="F3871" s="254" t="s">
        <v>1682</v>
      </c>
      <c r="G3871" s="251"/>
      <c r="H3871" s="255">
        <v>10.06</v>
      </c>
      <c r="I3871" s="256"/>
      <c r="J3871" s="251"/>
      <c r="K3871" s="251"/>
      <c r="L3871" s="257"/>
      <c r="M3871" s="258"/>
      <c r="N3871" s="259"/>
      <c r="O3871" s="259"/>
      <c r="P3871" s="259"/>
      <c r="Q3871" s="259"/>
      <c r="R3871" s="259"/>
      <c r="S3871" s="259"/>
      <c r="T3871" s="260"/>
      <c r="AT3871" s="261" t="s">
        <v>148</v>
      </c>
      <c r="AU3871" s="261" t="s">
        <v>83</v>
      </c>
      <c r="AV3871" s="12" t="s">
        <v>83</v>
      </c>
      <c r="AW3871" s="12" t="s">
        <v>30</v>
      </c>
      <c r="AX3871" s="12" t="s">
        <v>73</v>
      </c>
      <c r="AY3871" s="261" t="s">
        <v>139</v>
      </c>
    </row>
    <row r="3872" spans="2:51" s="12" customFormat="1" ht="12">
      <c r="B3872" s="250"/>
      <c r="C3872" s="251"/>
      <c r="D3872" s="252" t="s">
        <v>148</v>
      </c>
      <c r="E3872" s="253" t="s">
        <v>1</v>
      </c>
      <c r="F3872" s="254" t="s">
        <v>1683</v>
      </c>
      <c r="G3872" s="251"/>
      <c r="H3872" s="255">
        <v>13.2</v>
      </c>
      <c r="I3872" s="256"/>
      <c r="J3872" s="251"/>
      <c r="K3872" s="251"/>
      <c r="L3872" s="257"/>
      <c r="M3872" s="258"/>
      <c r="N3872" s="259"/>
      <c r="O3872" s="259"/>
      <c r="P3872" s="259"/>
      <c r="Q3872" s="259"/>
      <c r="R3872" s="259"/>
      <c r="S3872" s="259"/>
      <c r="T3872" s="260"/>
      <c r="AT3872" s="261" t="s">
        <v>148</v>
      </c>
      <c r="AU3872" s="261" t="s">
        <v>83</v>
      </c>
      <c r="AV3872" s="12" t="s">
        <v>83</v>
      </c>
      <c r="AW3872" s="12" t="s">
        <v>30</v>
      </c>
      <c r="AX3872" s="12" t="s">
        <v>73</v>
      </c>
      <c r="AY3872" s="261" t="s">
        <v>139</v>
      </c>
    </row>
    <row r="3873" spans="2:51" s="12" customFormat="1" ht="12">
      <c r="B3873" s="250"/>
      <c r="C3873" s="251"/>
      <c r="D3873" s="252" t="s">
        <v>148</v>
      </c>
      <c r="E3873" s="253" t="s">
        <v>1</v>
      </c>
      <c r="F3873" s="254" t="s">
        <v>1684</v>
      </c>
      <c r="G3873" s="251"/>
      <c r="H3873" s="255">
        <v>29.1</v>
      </c>
      <c r="I3873" s="256"/>
      <c r="J3873" s="251"/>
      <c r="K3873" s="251"/>
      <c r="L3873" s="257"/>
      <c r="M3873" s="258"/>
      <c r="N3873" s="259"/>
      <c r="O3873" s="259"/>
      <c r="P3873" s="259"/>
      <c r="Q3873" s="259"/>
      <c r="R3873" s="259"/>
      <c r="S3873" s="259"/>
      <c r="T3873" s="260"/>
      <c r="AT3873" s="261" t="s">
        <v>148</v>
      </c>
      <c r="AU3873" s="261" t="s">
        <v>83</v>
      </c>
      <c r="AV3873" s="12" t="s">
        <v>83</v>
      </c>
      <c r="AW3873" s="12" t="s">
        <v>30</v>
      </c>
      <c r="AX3873" s="12" t="s">
        <v>73</v>
      </c>
      <c r="AY3873" s="261" t="s">
        <v>139</v>
      </c>
    </row>
    <row r="3874" spans="2:51" s="12" customFormat="1" ht="12">
      <c r="B3874" s="250"/>
      <c r="C3874" s="251"/>
      <c r="D3874" s="252" t="s">
        <v>148</v>
      </c>
      <c r="E3874" s="253" t="s">
        <v>1</v>
      </c>
      <c r="F3874" s="254" t="s">
        <v>1685</v>
      </c>
      <c r="G3874" s="251"/>
      <c r="H3874" s="255">
        <v>23.915</v>
      </c>
      <c r="I3874" s="256"/>
      <c r="J3874" s="251"/>
      <c r="K3874" s="251"/>
      <c r="L3874" s="257"/>
      <c r="M3874" s="258"/>
      <c r="N3874" s="259"/>
      <c r="O3874" s="259"/>
      <c r="P3874" s="259"/>
      <c r="Q3874" s="259"/>
      <c r="R3874" s="259"/>
      <c r="S3874" s="259"/>
      <c r="T3874" s="260"/>
      <c r="AT3874" s="261" t="s">
        <v>148</v>
      </c>
      <c r="AU3874" s="261" t="s">
        <v>83</v>
      </c>
      <c r="AV3874" s="12" t="s">
        <v>83</v>
      </c>
      <c r="AW3874" s="12" t="s">
        <v>30</v>
      </c>
      <c r="AX3874" s="12" t="s">
        <v>73</v>
      </c>
      <c r="AY3874" s="261" t="s">
        <v>139</v>
      </c>
    </row>
    <row r="3875" spans="2:51" s="12" customFormat="1" ht="12">
      <c r="B3875" s="250"/>
      <c r="C3875" s="251"/>
      <c r="D3875" s="252" t="s">
        <v>148</v>
      </c>
      <c r="E3875" s="253" t="s">
        <v>1</v>
      </c>
      <c r="F3875" s="254" t="s">
        <v>1686</v>
      </c>
      <c r="G3875" s="251"/>
      <c r="H3875" s="255">
        <v>19.225</v>
      </c>
      <c r="I3875" s="256"/>
      <c r="J3875" s="251"/>
      <c r="K3875" s="251"/>
      <c r="L3875" s="257"/>
      <c r="M3875" s="258"/>
      <c r="N3875" s="259"/>
      <c r="O3875" s="259"/>
      <c r="P3875" s="259"/>
      <c r="Q3875" s="259"/>
      <c r="R3875" s="259"/>
      <c r="S3875" s="259"/>
      <c r="T3875" s="260"/>
      <c r="AT3875" s="261" t="s">
        <v>148</v>
      </c>
      <c r="AU3875" s="261" t="s">
        <v>83</v>
      </c>
      <c r="AV3875" s="12" t="s">
        <v>83</v>
      </c>
      <c r="AW3875" s="12" t="s">
        <v>30</v>
      </c>
      <c r="AX3875" s="12" t="s">
        <v>73</v>
      </c>
      <c r="AY3875" s="261" t="s">
        <v>139</v>
      </c>
    </row>
    <row r="3876" spans="2:51" s="12" customFormat="1" ht="12">
      <c r="B3876" s="250"/>
      <c r="C3876" s="251"/>
      <c r="D3876" s="252" t="s">
        <v>148</v>
      </c>
      <c r="E3876" s="253" t="s">
        <v>1</v>
      </c>
      <c r="F3876" s="254" t="s">
        <v>1687</v>
      </c>
      <c r="G3876" s="251"/>
      <c r="H3876" s="255">
        <v>24.005</v>
      </c>
      <c r="I3876" s="256"/>
      <c r="J3876" s="251"/>
      <c r="K3876" s="251"/>
      <c r="L3876" s="257"/>
      <c r="M3876" s="258"/>
      <c r="N3876" s="259"/>
      <c r="O3876" s="259"/>
      <c r="P3876" s="259"/>
      <c r="Q3876" s="259"/>
      <c r="R3876" s="259"/>
      <c r="S3876" s="259"/>
      <c r="T3876" s="260"/>
      <c r="AT3876" s="261" t="s">
        <v>148</v>
      </c>
      <c r="AU3876" s="261" t="s">
        <v>83</v>
      </c>
      <c r="AV3876" s="12" t="s">
        <v>83</v>
      </c>
      <c r="AW3876" s="12" t="s">
        <v>30</v>
      </c>
      <c r="AX3876" s="12" t="s">
        <v>73</v>
      </c>
      <c r="AY3876" s="261" t="s">
        <v>139</v>
      </c>
    </row>
    <row r="3877" spans="2:51" s="12" customFormat="1" ht="12">
      <c r="B3877" s="250"/>
      <c r="C3877" s="251"/>
      <c r="D3877" s="252" t="s">
        <v>148</v>
      </c>
      <c r="E3877" s="253" t="s">
        <v>1</v>
      </c>
      <c r="F3877" s="254" t="s">
        <v>1688</v>
      </c>
      <c r="G3877" s="251"/>
      <c r="H3877" s="255">
        <v>19.225</v>
      </c>
      <c r="I3877" s="256"/>
      <c r="J3877" s="251"/>
      <c r="K3877" s="251"/>
      <c r="L3877" s="257"/>
      <c r="M3877" s="258"/>
      <c r="N3877" s="259"/>
      <c r="O3877" s="259"/>
      <c r="P3877" s="259"/>
      <c r="Q3877" s="259"/>
      <c r="R3877" s="259"/>
      <c r="S3877" s="259"/>
      <c r="T3877" s="260"/>
      <c r="AT3877" s="261" t="s">
        <v>148</v>
      </c>
      <c r="AU3877" s="261" t="s">
        <v>83</v>
      </c>
      <c r="AV3877" s="12" t="s">
        <v>83</v>
      </c>
      <c r="AW3877" s="12" t="s">
        <v>30</v>
      </c>
      <c r="AX3877" s="12" t="s">
        <v>73</v>
      </c>
      <c r="AY3877" s="261" t="s">
        <v>139</v>
      </c>
    </row>
    <row r="3878" spans="2:51" s="12" customFormat="1" ht="12">
      <c r="B3878" s="250"/>
      <c r="C3878" s="251"/>
      <c r="D3878" s="252" t="s">
        <v>148</v>
      </c>
      <c r="E3878" s="253" t="s">
        <v>1</v>
      </c>
      <c r="F3878" s="254" t="s">
        <v>1689</v>
      </c>
      <c r="G3878" s="251"/>
      <c r="H3878" s="255">
        <v>11.7</v>
      </c>
      <c r="I3878" s="256"/>
      <c r="J3878" s="251"/>
      <c r="K3878" s="251"/>
      <c r="L3878" s="257"/>
      <c r="M3878" s="258"/>
      <c r="N3878" s="259"/>
      <c r="O3878" s="259"/>
      <c r="P3878" s="259"/>
      <c r="Q3878" s="259"/>
      <c r="R3878" s="259"/>
      <c r="S3878" s="259"/>
      <c r="T3878" s="260"/>
      <c r="AT3878" s="261" t="s">
        <v>148</v>
      </c>
      <c r="AU3878" s="261" t="s">
        <v>83</v>
      </c>
      <c r="AV3878" s="12" t="s">
        <v>83</v>
      </c>
      <c r="AW3878" s="12" t="s">
        <v>30</v>
      </c>
      <c r="AX3878" s="12" t="s">
        <v>73</v>
      </c>
      <c r="AY3878" s="261" t="s">
        <v>139</v>
      </c>
    </row>
    <row r="3879" spans="2:51" s="12" customFormat="1" ht="12">
      <c r="B3879" s="250"/>
      <c r="C3879" s="251"/>
      <c r="D3879" s="252" t="s">
        <v>148</v>
      </c>
      <c r="E3879" s="253" t="s">
        <v>1</v>
      </c>
      <c r="F3879" s="254" t="s">
        <v>1690</v>
      </c>
      <c r="G3879" s="251"/>
      <c r="H3879" s="255">
        <v>7.4</v>
      </c>
      <c r="I3879" s="256"/>
      <c r="J3879" s="251"/>
      <c r="K3879" s="251"/>
      <c r="L3879" s="257"/>
      <c r="M3879" s="258"/>
      <c r="N3879" s="259"/>
      <c r="O3879" s="259"/>
      <c r="P3879" s="259"/>
      <c r="Q3879" s="259"/>
      <c r="R3879" s="259"/>
      <c r="S3879" s="259"/>
      <c r="T3879" s="260"/>
      <c r="AT3879" s="261" t="s">
        <v>148</v>
      </c>
      <c r="AU3879" s="261" t="s">
        <v>83</v>
      </c>
      <c r="AV3879" s="12" t="s">
        <v>83</v>
      </c>
      <c r="AW3879" s="12" t="s">
        <v>30</v>
      </c>
      <c r="AX3879" s="12" t="s">
        <v>73</v>
      </c>
      <c r="AY3879" s="261" t="s">
        <v>139</v>
      </c>
    </row>
    <row r="3880" spans="2:51" s="12" customFormat="1" ht="12">
      <c r="B3880" s="250"/>
      <c r="C3880" s="251"/>
      <c r="D3880" s="252" t="s">
        <v>148</v>
      </c>
      <c r="E3880" s="253" t="s">
        <v>1</v>
      </c>
      <c r="F3880" s="254" t="s">
        <v>1691</v>
      </c>
      <c r="G3880" s="251"/>
      <c r="H3880" s="255">
        <v>11.8</v>
      </c>
      <c r="I3880" s="256"/>
      <c r="J3880" s="251"/>
      <c r="K3880" s="251"/>
      <c r="L3880" s="257"/>
      <c r="M3880" s="258"/>
      <c r="N3880" s="259"/>
      <c r="O3880" s="259"/>
      <c r="P3880" s="259"/>
      <c r="Q3880" s="259"/>
      <c r="R3880" s="259"/>
      <c r="S3880" s="259"/>
      <c r="T3880" s="260"/>
      <c r="AT3880" s="261" t="s">
        <v>148</v>
      </c>
      <c r="AU3880" s="261" t="s">
        <v>83</v>
      </c>
      <c r="AV3880" s="12" t="s">
        <v>83</v>
      </c>
      <c r="AW3880" s="12" t="s">
        <v>30</v>
      </c>
      <c r="AX3880" s="12" t="s">
        <v>73</v>
      </c>
      <c r="AY3880" s="261" t="s">
        <v>139</v>
      </c>
    </row>
    <row r="3881" spans="2:51" s="12" customFormat="1" ht="12">
      <c r="B3881" s="250"/>
      <c r="C3881" s="251"/>
      <c r="D3881" s="252" t="s">
        <v>148</v>
      </c>
      <c r="E3881" s="253" t="s">
        <v>1</v>
      </c>
      <c r="F3881" s="254" t="s">
        <v>1692</v>
      </c>
      <c r="G3881" s="251"/>
      <c r="H3881" s="255">
        <v>8.6</v>
      </c>
      <c r="I3881" s="256"/>
      <c r="J3881" s="251"/>
      <c r="K3881" s="251"/>
      <c r="L3881" s="257"/>
      <c r="M3881" s="258"/>
      <c r="N3881" s="259"/>
      <c r="O3881" s="259"/>
      <c r="P3881" s="259"/>
      <c r="Q3881" s="259"/>
      <c r="R3881" s="259"/>
      <c r="S3881" s="259"/>
      <c r="T3881" s="260"/>
      <c r="AT3881" s="261" t="s">
        <v>148</v>
      </c>
      <c r="AU3881" s="261" t="s">
        <v>83</v>
      </c>
      <c r="AV3881" s="12" t="s">
        <v>83</v>
      </c>
      <c r="AW3881" s="12" t="s">
        <v>30</v>
      </c>
      <c r="AX3881" s="12" t="s">
        <v>73</v>
      </c>
      <c r="AY3881" s="261" t="s">
        <v>139</v>
      </c>
    </row>
    <row r="3882" spans="2:51" s="12" customFormat="1" ht="12">
      <c r="B3882" s="250"/>
      <c r="C3882" s="251"/>
      <c r="D3882" s="252" t="s">
        <v>148</v>
      </c>
      <c r="E3882" s="253" t="s">
        <v>1</v>
      </c>
      <c r="F3882" s="254" t="s">
        <v>1693</v>
      </c>
      <c r="G3882" s="251"/>
      <c r="H3882" s="255">
        <v>10</v>
      </c>
      <c r="I3882" s="256"/>
      <c r="J3882" s="251"/>
      <c r="K3882" s="251"/>
      <c r="L3882" s="257"/>
      <c r="M3882" s="258"/>
      <c r="N3882" s="259"/>
      <c r="O3882" s="259"/>
      <c r="P3882" s="259"/>
      <c r="Q3882" s="259"/>
      <c r="R3882" s="259"/>
      <c r="S3882" s="259"/>
      <c r="T3882" s="260"/>
      <c r="AT3882" s="261" t="s">
        <v>148</v>
      </c>
      <c r="AU3882" s="261" t="s">
        <v>83</v>
      </c>
      <c r="AV3882" s="12" t="s">
        <v>83</v>
      </c>
      <c r="AW3882" s="12" t="s">
        <v>30</v>
      </c>
      <c r="AX3882" s="12" t="s">
        <v>73</v>
      </c>
      <c r="AY3882" s="261" t="s">
        <v>139</v>
      </c>
    </row>
    <row r="3883" spans="2:51" s="12" customFormat="1" ht="12">
      <c r="B3883" s="250"/>
      <c r="C3883" s="251"/>
      <c r="D3883" s="252" t="s">
        <v>148</v>
      </c>
      <c r="E3883" s="253" t="s">
        <v>1</v>
      </c>
      <c r="F3883" s="254" t="s">
        <v>1694</v>
      </c>
      <c r="G3883" s="251"/>
      <c r="H3883" s="255">
        <v>12.4</v>
      </c>
      <c r="I3883" s="256"/>
      <c r="J3883" s="251"/>
      <c r="K3883" s="251"/>
      <c r="L3883" s="257"/>
      <c r="M3883" s="258"/>
      <c r="N3883" s="259"/>
      <c r="O3883" s="259"/>
      <c r="P3883" s="259"/>
      <c r="Q3883" s="259"/>
      <c r="R3883" s="259"/>
      <c r="S3883" s="259"/>
      <c r="T3883" s="260"/>
      <c r="AT3883" s="261" t="s">
        <v>148</v>
      </c>
      <c r="AU3883" s="261" t="s">
        <v>83</v>
      </c>
      <c r="AV3883" s="12" t="s">
        <v>83</v>
      </c>
      <c r="AW3883" s="12" t="s">
        <v>30</v>
      </c>
      <c r="AX3883" s="12" t="s">
        <v>73</v>
      </c>
      <c r="AY3883" s="261" t="s">
        <v>139</v>
      </c>
    </row>
    <row r="3884" spans="2:51" s="12" customFormat="1" ht="12">
      <c r="B3884" s="250"/>
      <c r="C3884" s="251"/>
      <c r="D3884" s="252" t="s">
        <v>148</v>
      </c>
      <c r="E3884" s="253" t="s">
        <v>1</v>
      </c>
      <c r="F3884" s="254" t="s">
        <v>1695</v>
      </c>
      <c r="G3884" s="251"/>
      <c r="H3884" s="255">
        <v>9.1</v>
      </c>
      <c r="I3884" s="256"/>
      <c r="J3884" s="251"/>
      <c r="K3884" s="251"/>
      <c r="L3884" s="257"/>
      <c r="M3884" s="258"/>
      <c r="N3884" s="259"/>
      <c r="O3884" s="259"/>
      <c r="P3884" s="259"/>
      <c r="Q3884" s="259"/>
      <c r="R3884" s="259"/>
      <c r="S3884" s="259"/>
      <c r="T3884" s="260"/>
      <c r="AT3884" s="261" t="s">
        <v>148</v>
      </c>
      <c r="AU3884" s="261" t="s">
        <v>83</v>
      </c>
      <c r="AV3884" s="12" t="s">
        <v>83</v>
      </c>
      <c r="AW3884" s="12" t="s">
        <v>30</v>
      </c>
      <c r="AX3884" s="12" t="s">
        <v>73</v>
      </c>
      <c r="AY3884" s="261" t="s">
        <v>139</v>
      </c>
    </row>
    <row r="3885" spans="2:51" s="12" customFormat="1" ht="12">
      <c r="B3885" s="250"/>
      <c r="C3885" s="251"/>
      <c r="D3885" s="252" t="s">
        <v>148</v>
      </c>
      <c r="E3885" s="253" t="s">
        <v>1</v>
      </c>
      <c r="F3885" s="254" t="s">
        <v>1696</v>
      </c>
      <c r="G3885" s="251"/>
      <c r="H3885" s="255">
        <v>9.1</v>
      </c>
      <c r="I3885" s="256"/>
      <c r="J3885" s="251"/>
      <c r="K3885" s="251"/>
      <c r="L3885" s="257"/>
      <c r="M3885" s="258"/>
      <c r="N3885" s="259"/>
      <c r="O3885" s="259"/>
      <c r="P3885" s="259"/>
      <c r="Q3885" s="259"/>
      <c r="R3885" s="259"/>
      <c r="S3885" s="259"/>
      <c r="T3885" s="260"/>
      <c r="AT3885" s="261" t="s">
        <v>148</v>
      </c>
      <c r="AU3885" s="261" t="s">
        <v>83</v>
      </c>
      <c r="AV3885" s="12" t="s">
        <v>83</v>
      </c>
      <c r="AW3885" s="12" t="s">
        <v>30</v>
      </c>
      <c r="AX3885" s="12" t="s">
        <v>73</v>
      </c>
      <c r="AY3885" s="261" t="s">
        <v>139</v>
      </c>
    </row>
    <row r="3886" spans="2:51" s="12" customFormat="1" ht="12">
      <c r="B3886" s="250"/>
      <c r="C3886" s="251"/>
      <c r="D3886" s="252" t="s">
        <v>148</v>
      </c>
      <c r="E3886" s="253" t="s">
        <v>1</v>
      </c>
      <c r="F3886" s="254" t="s">
        <v>1697</v>
      </c>
      <c r="G3886" s="251"/>
      <c r="H3886" s="255">
        <v>16.6</v>
      </c>
      <c r="I3886" s="256"/>
      <c r="J3886" s="251"/>
      <c r="K3886" s="251"/>
      <c r="L3886" s="257"/>
      <c r="M3886" s="258"/>
      <c r="N3886" s="259"/>
      <c r="O3886" s="259"/>
      <c r="P3886" s="259"/>
      <c r="Q3886" s="259"/>
      <c r="R3886" s="259"/>
      <c r="S3886" s="259"/>
      <c r="T3886" s="260"/>
      <c r="AT3886" s="261" t="s">
        <v>148</v>
      </c>
      <c r="AU3886" s="261" t="s">
        <v>83</v>
      </c>
      <c r="AV3886" s="12" t="s">
        <v>83</v>
      </c>
      <c r="AW3886" s="12" t="s">
        <v>30</v>
      </c>
      <c r="AX3886" s="12" t="s">
        <v>73</v>
      </c>
      <c r="AY3886" s="261" t="s">
        <v>139</v>
      </c>
    </row>
    <row r="3887" spans="2:51" s="12" customFormat="1" ht="12">
      <c r="B3887" s="250"/>
      <c r="C3887" s="251"/>
      <c r="D3887" s="252" t="s">
        <v>148</v>
      </c>
      <c r="E3887" s="253" t="s">
        <v>1</v>
      </c>
      <c r="F3887" s="254" t="s">
        <v>1698</v>
      </c>
      <c r="G3887" s="251"/>
      <c r="H3887" s="255">
        <v>16.6</v>
      </c>
      <c r="I3887" s="256"/>
      <c r="J3887" s="251"/>
      <c r="K3887" s="251"/>
      <c r="L3887" s="257"/>
      <c r="M3887" s="258"/>
      <c r="N3887" s="259"/>
      <c r="O3887" s="259"/>
      <c r="P3887" s="259"/>
      <c r="Q3887" s="259"/>
      <c r="R3887" s="259"/>
      <c r="S3887" s="259"/>
      <c r="T3887" s="260"/>
      <c r="AT3887" s="261" t="s">
        <v>148</v>
      </c>
      <c r="AU3887" s="261" t="s">
        <v>83</v>
      </c>
      <c r="AV3887" s="12" t="s">
        <v>83</v>
      </c>
      <c r="AW3887" s="12" t="s">
        <v>30</v>
      </c>
      <c r="AX3887" s="12" t="s">
        <v>73</v>
      </c>
      <c r="AY3887" s="261" t="s">
        <v>139</v>
      </c>
    </row>
    <row r="3888" spans="2:51" s="14" customFormat="1" ht="12">
      <c r="B3888" s="289"/>
      <c r="C3888" s="290"/>
      <c r="D3888" s="252" t="s">
        <v>148</v>
      </c>
      <c r="E3888" s="291" t="s">
        <v>1</v>
      </c>
      <c r="F3888" s="292" t="s">
        <v>1650</v>
      </c>
      <c r="G3888" s="290"/>
      <c r="H3888" s="291" t="s">
        <v>1</v>
      </c>
      <c r="I3888" s="293"/>
      <c r="J3888" s="290"/>
      <c r="K3888" s="290"/>
      <c r="L3888" s="294"/>
      <c r="M3888" s="295"/>
      <c r="N3888" s="296"/>
      <c r="O3888" s="296"/>
      <c r="P3888" s="296"/>
      <c r="Q3888" s="296"/>
      <c r="R3888" s="296"/>
      <c r="S3888" s="296"/>
      <c r="T3888" s="297"/>
      <c r="AT3888" s="298" t="s">
        <v>148</v>
      </c>
      <c r="AU3888" s="298" t="s">
        <v>83</v>
      </c>
      <c r="AV3888" s="14" t="s">
        <v>81</v>
      </c>
      <c r="AW3888" s="14" t="s">
        <v>30</v>
      </c>
      <c r="AX3888" s="14" t="s">
        <v>73</v>
      </c>
      <c r="AY3888" s="298" t="s">
        <v>139</v>
      </c>
    </row>
    <row r="3889" spans="2:51" s="12" customFormat="1" ht="12">
      <c r="B3889" s="250"/>
      <c r="C3889" s="251"/>
      <c r="D3889" s="252" t="s">
        <v>148</v>
      </c>
      <c r="E3889" s="253" t="s">
        <v>1</v>
      </c>
      <c r="F3889" s="254" t="s">
        <v>1699</v>
      </c>
      <c r="G3889" s="251"/>
      <c r="H3889" s="255">
        <v>15.88</v>
      </c>
      <c r="I3889" s="256"/>
      <c r="J3889" s="251"/>
      <c r="K3889" s="251"/>
      <c r="L3889" s="257"/>
      <c r="M3889" s="258"/>
      <c r="N3889" s="259"/>
      <c r="O3889" s="259"/>
      <c r="P3889" s="259"/>
      <c r="Q3889" s="259"/>
      <c r="R3889" s="259"/>
      <c r="S3889" s="259"/>
      <c r="T3889" s="260"/>
      <c r="AT3889" s="261" t="s">
        <v>148</v>
      </c>
      <c r="AU3889" s="261" t="s">
        <v>83</v>
      </c>
      <c r="AV3889" s="12" t="s">
        <v>83</v>
      </c>
      <c r="AW3889" s="12" t="s">
        <v>30</v>
      </c>
      <c r="AX3889" s="12" t="s">
        <v>73</v>
      </c>
      <c r="AY3889" s="261" t="s">
        <v>139</v>
      </c>
    </row>
    <row r="3890" spans="2:51" s="12" customFormat="1" ht="12">
      <c r="B3890" s="250"/>
      <c r="C3890" s="251"/>
      <c r="D3890" s="252" t="s">
        <v>148</v>
      </c>
      <c r="E3890" s="253" t="s">
        <v>1</v>
      </c>
      <c r="F3890" s="254" t="s">
        <v>1700</v>
      </c>
      <c r="G3890" s="251"/>
      <c r="H3890" s="255">
        <v>12.7</v>
      </c>
      <c r="I3890" s="256"/>
      <c r="J3890" s="251"/>
      <c r="K3890" s="251"/>
      <c r="L3890" s="257"/>
      <c r="M3890" s="258"/>
      <c r="N3890" s="259"/>
      <c r="O3890" s="259"/>
      <c r="P3890" s="259"/>
      <c r="Q3890" s="259"/>
      <c r="R3890" s="259"/>
      <c r="S3890" s="259"/>
      <c r="T3890" s="260"/>
      <c r="AT3890" s="261" t="s">
        <v>148</v>
      </c>
      <c r="AU3890" s="261" t="s">
        <v>83</v>
      </c>
      <c r="AV3890" s="12" t="s">
        <v>83</v>
      </c>
      <c r="AW3890" s="12" t="s">
        <v>30</v>
      </c>
      <c r="AX3890" s="12" t="s">
        <v>73</v>
      </c>
      <c r="AY3890" s="261" t="s">
        <v>139</v>
      </c>
    </row>
    <row r="3891" spans="2:51" s="12" customFormat="1" ht="12">
      <c r="B3891" s="250"/>
      <c r="C3891" s="251"/>
      <c r="D3891" s="252" t="s">
        <v>148</v>
      </c>
      <c r="E3891" s="253" t="s">
        <v>1</v>
      </c>
      <c r="F3891" s="254" t="s">
        <v>1701</v>
      </c>
      <c r="G3891" s="251"/>
      <c r="H3891" s="255">
        <v>11.8</v>
      </c>
      <c r="I3891" s="256"/>
      <c r="J3891" s="251"/>
      <c r="K3891" s="251"/>
      <c r="L3891" s="257"/>
      <c r="M3891" s="258"/>
      <c r="N3891" s="259"/>
      <c r="O3891" s="259"/>
      <c r="P3891" s="259"/>
      <c r="Q3891" s="259"/>
      <c r="R3891" s="259"/>
      <c r="S3891" s="259"/>
      <c r="T3891" s="260"/>
      <c r="AT3891" s="261" t="s">
        <v>148</v>
      </c>
      <c r="AU3891" s="261" t="s">
        <v>83</v>
      </c>
      <c r="AV3891" s="12" t="s">
        <v>83</v>
      </c>
      <c r="AW3891" s="12" t="s">
        <v>30</v>
      </c>
      <c r="AX3891" s="12" t="s">
        <v>73</v>
      </c>
      <c r="AY3891" s="261" t="s">
        <v>139</v>
      </c>
    </row>
    <row r="3892" spans="2:51" s="12" customFormat="1" ht="12">
      <c r="B3892" s="250"/>
      <c r="C3892" s="251"/>
      <c r="D3892" s="252" t="s">
        <v>148</v>
      </c>
      <c r="E3892" s="253" t="s">
        <v>1</v>
      </c>
      <c r="F3892" s="254" t="s">
        <v>1702</v>
      </c>
      <c r="G3892" s="251"/>
      <c r="H3892" s="255">
        <v>9.4</v>
      </c>
      <c r="I3892" s="256"/>
      <c r="J3892" s="251"/>
      <c r="K3892" s="251"/>
      <c r="L3892" s="257"/>
      <c r="M3892" s="258"/>
      <c r="N3892" s="259"/>
      <c r="O3892" s="259"/>
      <c r="P3892" s="259"/>
      <c r="Q3892" s="259"/>
      <c r="R3892" s="259"/>
      <c r="S3892" s="259"/>
      <c r="T3892" s="260"/>
      <c r="AT3892" s="261" t="s">
        <v>148</v>
      </c>
      <c r="AU3892" s="261" t="s">
        <v>83</v>
      </c>
      <c r="AV3892" s="12" t="s">
        <v>83</v>
      </c>
      <c r="AW3892" s="12" t="s">
        <v>30</v>
      </c>
      <c r="AX3892" s="12" t="s">
        <v>73</v>
      </c>
      <c r="AY3892" s="261" t="s">
        <v>139</v>
      </c>
    </row>
    <row r="3893" spans="2:51" s="12" customFormat="1" ht="12">
      <c r="B3893" s="250"/>
      <c r="C3893" s="251"/>
      <c r="D3893" s="252" t="s">
        <v>148</v>
      </c>
      <c r="E3893" s="253" t="s">
        <v>1</v>
      </c>
      <c r="F3893" s="254" t="s">
        <v>1703</v>
      </c>
      <c r="G3893" s="251"/>
      <c r="H3893" s="255">
        <v>13.2</v>
      </c>
      <c r="I3893" s="256"/>
      <c r="J3893" s="251"/>
      <c r="K3893" s="251"/>
      <c r="L3893" s="257"/>
      <c r="M3893" s="258"/>
      <c r="N3893" s="259"/>
      <c r="O3893" s="259"/>
      <c r="P3893" s="259"/>
      <c r="Q3893" s="259"/>
      <c r="R3893" s="259"/>
      <c r="S3893" s="259"/>
      <c r="T3893" s="260"/>
      <c r="AT3893" s="261" t="s">
        <v>148</v>
      </c>
      <c r="AU3893" s="261" t="s">
        <v>83</v>
      </c>
      <c r="AV3893" s="12" t="s">
        <v>83</v>
      </c>
      <c r="AW3893" s="12" t="s">
        <v>30</v>
      </c>
      <c r="AX3893" s="12" t="s">
        <v>73</v>
      </c>
      <c r="AY3893" s="261" t="s">
        <v>139</v>
      </c>
    </row>
    <row r="3894" spans="2:51" s="12" customFormat="1" ht="12">
      <c r="B3894" s="250"/>
      <c r="C3894" s="251"/>
      <c r="D3894" s="252" t="s">
        <v>148</v>
      </c>
      <c r="E3894" s="253" t="s">
        <v>1</v>
      </c>
      <c r="F3894" s="254" t="s">
        <v>1704</v>
      </c>
      <c r="G3894" s="251"/>
      <c r="H3894" s="255">
        <v>29.5</v>
      </c>
      <c r="I3894" s="256"/>
      <c r="J3894" s="251"/>
      <c r="K3894" s="251"/>
      <c r="L3894" s="257"/>
      <c r="M3894" s="258"/>
      <c r="N3894" s="259"/>
      <c r="O3894" s="259"/>
      <c r="P3894" s="259"/>
      <c r="Q3894" s="259"/>
      <c r="R3894" s="259"/>
      <c r="S3894" s="259"/>
      <c r="T3894" s="260"/>
      <c r="AT3894" s="261" t="s">
        <v>148</v>
      </c>
      <c r="AU3894" s="261" t="s">
        <v>83</v>
      </c>
      <c r="AV3894" s="12" t="s">
        <v>83</v>
      </c>
      <c r="AW3894" s="12" t="s">
        <v>30</v>
      </c>
      <c r="AX3894" s="12" t="s">
        <v>73</v>
      </c>
      <c r="AY3894" s="261" t="s">
        <v>139</v>
      </c>
    </row>
    <row r="3895" spans="2:51" s="12" customFormat="1" ht="12">
      <c r="B3895" s="250"/>
      <c r="C3895" s="251"/>
      <c r="D3895" s="252" t="s">
        <v>148</v>
      </c>
      <c r="E3895" s="253" t="s">
        <v>1</v>
      </c>
      <c r="F3895" s="254" t="s">
        <v>1705</v>
      </c>
      <c r="G3895" s="251"/>
      <c r="H3895" s="255">
        <v>17.3</v>
      </c>
      <c r="I3895" s="256"/>
      <c r="J3895" s="251"/>
      <c r="K3895" s="251"/>
      <c r="L3895" s="257"/>
      <c r="M3895" s="258"/>
      <c r="N3895" s="259"/>
      <c r="O3895" s="259"/>
      <c r="P3895" s="259"/>
      <c r="Q3895" s="259"/>
      <c r="R3895" s="259"/>
      <c r="S3895" s="259"/>
      <c r="T3895" s="260"/>
      <c r="AT3895" s="261" t="s">
        <v>148</v>
      </c>
      <c r="AU3895" s="261" t="s">
        <v>83</v>
      </c>
      <c r="AV3895" s="12" t="s">
        <v>83</v>
      </c>
      <c r="AW3895" s="12" t="s">
        <v>30</v>
      </c>
      <c r="AX3895" s="12" t="s">
        <v>73</v>
      </c>
      <c r="AY3895" s="261" t="s">
        <v>139</v>
      </c>
    </row>
    <row r="3896" spans="2:51" s="12" customFormat="1" ht="12">
      <c r="B3896" s="250"/>
      <c r="C3896" s="251"/>
      <c r="D3896" s="252" t="s">
        <v>148</v>
      </c>
      <c r="E3896" s="253" t="s">
        <v>1</v>
      </c>
      <c r="F3896" s="254" t="s">
        <v>1706</v>
      </c>
      <c r="G3896" s="251"/>
      <c r="H3896" s="255">
        <v>10.06</v>
      </c>
      <c r="I3896" s="256"/>
      <c r="J3896" s="251"/>
      <c r="K3896" s="251"/>
      <c r="L3896" s="257"/>
      <c r="M3896" s="258"/>
      <c r="N3896" s="259"/>
      <c r="O3896" s="259"/>
      <c r="P3896" s="259"/>
      <c r="Q3896" s="259"/>
      <c r="R3896" s="259"/>
      <c r="S3896" s="259"/>
      <c r="T3896" s="260"/>
      <c r="AT3896" s="261" t="s">
        <v>148</v>
      </c>
      <c r="AU3896" s="261" t="s">
        <v>83</v>
      </c>
      <c r="AV3896" s="12" t="s">
        <v>83</v>
      </c>
      <c r="AW3896" s="12" t="s">
        <v>30</v>
      </c>
      <c r="AX3896" s="12" t="s">
        <v>73</v>
      </c>
      <c r="AY3896" s="261" t="s">
        <v>139</v>
      </c>
    </row>
    <row r="3897" spans="2:51" s="12" customFormat="1" ht="12">
      <c r="B3897" s="250"/>
      <c r="C3897" s="251"/>
      <c r="D3897" s="252" t="s">
        <v>148</v>
      </c>
      <c r="E3897" s="253" t="s">
        <v>1</v>
      </c>
      <c r="F3897" s="254" t="s">
        <v>1707</v>
      </c>
      <c r="G3897" s="251"/>
      <c r="H3897" s="255">
        <v>13.2</v>
      </c>
      <c r="I3897" s="256"/>
      <c r="J3897" s="251"/>
      <c r="K3897" s="251"/>
      <c r="L3897" s="257"/>
      <c r="M3897" s="258"/>
      <c r="N3897" s="259"/>
      <c r="O3897" s="259"/>
      <c r="P3897" s="259"/>
      <c r="Q3897" s="259"/>
      <c r="R3897" s="259"/>
      <c r="S3897" s="259"/>
      <c r="T3897" s="260"/>
      <c r="AT3897" s="261" t="s">
        <v>148</v>
      </c>
      <c r="AU3897" s="261" t="s">
        <v>83</v>
      </c>
      <c r="AV3897" s="12" t="s">
        <v>83</v>
      </c>
      <c r="AW3897" s="12" t="s">
        <v>30</v>
      </c>
      <c r="AX3897" s="12" t="s">
        <v>73</v>
      </c>
      <c r="AY3897" s="261" t="s">
        <v>139</v>
      </c>
    </row>
    <row r="3898" spans="2:51" s="12" customFormat="1" ht="12">
      <c r="B3898" s="250"/>
      <c r="C3898" s="251"/>
      <c r="D3898" s="252" t="s">
        <v>148</v>
      </c>
      <c r="E3898" s="253" t="s">
        <v>1</v>
      </c>
      <c r="F3898" s="254" t="s">
        <v>1708</v>
      </c>
      <c r="G3898" s="251"/>
      <c r="H3898" s="255">
        <v>29.1</v>
      </c>
      <c r="I3898" s="256"/>
      <c r="J3898" s="251"/>
      <c r="K3898" s="251"/>
      <c r="L3898" s="257"/>
      <c r="M3898" s="258"/>
      <c r="N3898" s="259"/>
      <c r="O3898" s="259"/>
      <c r="P3898" s="259"/>
      <c r="Q3898" s="259"/>
      <c r="R3898" s="259"/>
      <c r="S3898" s="259"/>
      <c r="T3898" s="260"/>
      <c r="AT3898" s="261" t="s">
        <v>148</v>
      </c>
      <c r="AU3898" s="261" t="s">
        <v>83</v>
      </c>
      <c r="AV3898" s="12" t="s">
        <v>83</v>
      </c>
      <c r="AW3898" s="12" t="s">
        <v>30</v>
      </c>
      <c r="AX3898" s="12" t="s">
        <v>73</v>
      </c>
      <c r="AY3898" s="261" t="s">
        <v>139</v>
      </c>
    </row>
    <row r="3899" spans="2:51" s="12" customFormat="1" ht="12">
      <c r="B3899" s="250"/>
      <c r="C3899" s="251"/>
      <c r="D3899" s="252" t="s">
        <v>148</v>
      </c>
      <c r="E3899" s="253" t="s">
        <v>1</v>
      </c>
      <c r="F3899" s="254" t="s">
        <v>1709</v>
      </c>
      <c r="G3899" s="251"/>
      <c r="H3899" s="255">
        <v>30.875</v>
      </c>
      <c r="I3899" s="256"/>
      <c r="J3899" s="251"/>
      <c r="K3899" s="251"/>
      <c r="L3899" s="257"/>
      <c r="M3899" s="258"/>
      <c r="N3899" s="259"/>
      <c r="O3899" s="259"/>
      <c r="P3899" s="259"/>
      <c r="Q3899" s="259"/>
      <c r="R3899" s="259"/>
      <c r="S3899" s="259"/>
      <c r="T3899" s="260"/>
      <c r="AT3899" s="261" t="s">
        <v>148</v>
      </c>
      <c r="AU3899" s="261" t="s">
        <v>83</v>
      </c>
      <c r="AV3899" s="12" t="s">
        <v>83</v>
      </c>
      <c r="AW3899" s="12" t="s">
        <v>30</v>
      </c>
      <c r="AX3899" s="12" t="s">
        <v>73</v>
      </c>
      <c r="AY3899" s="261" t="s">
        <v>139</v>
      </c>
    </row>
    <row r="3900" spans="2:51" s="13" customFormat="1" ht="12">
      <c r="B3900" s="262"/>
      <c r="C3900" s="263"/>
      <c r="D3900" s="252" t="s">
        <v>148</v>
      </c>
      <c r="E3900" s="264" t="s">
        <v>1</v>
      </c>
      <c r="F3900" s="265" t="s">
        <v>150</v>
      </c>
      <c r="G3900" s="263"/>
      <c r="H3900" s="266">
        <v>527.8050000000001</v>
      </c>
      <c r="I3900" s="267"/>
      <c r="J3900" s="263"/>
      <c r="K3900" s="263"/>
      <c r="L3900" s="268"/>
      <c r="M3900" s="269"/>
      <c r="N3900" s="270"/>
      <c r="O3900" s="270"/>
      <c r="P3900" s="270"/>
      <c r="Q3900" s="270"/>
      <c r="R3900" s="270"/>
      <c r="S3900" s="270"/>
      <c r="T3900" s="271"/>
      <c r="AT3900" s="272" t="s">
        <v>148</v>
      </c>
      <c r="AU3900" s="272" t="s">
        <v>83</v>
      </c>
      <c r="AV3900" s="13" t="s">
        <v>146</v>
      </c>
      <c r="AW3900" s="13" t="s">
        <v>30</v>
      </c>
      <c r="AX3900" s="13" t="s">
        <v>81</v>
      </c>
      <c r="AY3900" s="272" t="s">
        <v>139</v>
      </c>
    </row>
    <row r="3901" spans="2:65" s="1" customFormat="1" ht="24" customHeight="1">
      <c r="B3901" s="38"/>
      <c r="C3901" s="273" t="s">
        <v>5431</v>
      </c>
      <c r="D3901" s="273" t="s">
        <v>174</v>
      </c>
      <c r="E3901" s="274" t="s">
        <v>5432</v>
      </c>
      <c r="F3901" s="275" t="s">
        <v>5433</v>
      </c>
      <c r="G3901" s="276" t="s">
        <v>433</v>
      </c>
      <c r="H3901" s="277">
        <v>580.586</v>
      </c>
      <c r="I3901" s="278"/>
      <c r="J3901" s="279">
        <f>ROUND(I3901*H3901,2)</f>
        <v>0</v>
      </c>
      <c r="K3901" s="275" t="s">
        <v>145</v>
      </c>
      <c r="L3901" s="280"/>
      <c r="M3901" s="281" t="s">
        <v>1</v>
      </c>
      <c r="N3901" s="282" t="s">
        <v>38</v>
      </c>
      <c r="O3901" s="86"/>
      <c r="P3901" s="246">
        <f>O3901*H3901</f>
        <v>0</v>
      </c>
      <c r="Q3901" s="246">
        <v>0.0118</v>
      </c>
      <c r="R3901" s="246">
        <f>Q3901*H3901</f>
        <v>6.8509148</v>
      </c>
      <c r="S3901" s="246">
        <v>0</v>
      </c>
      <c r="T3901" s="247">
        <f>S3901*H3901</f>
        <v>0</v>
      </c>
      <c r="AR3901" s="248" t="s">
        <v>609</v>
      </c>
      <c r="AT3901" s="248" t="s">
        <v>174</v>
      </c>
      <c r="AU3901" s="248" t="s">
        <v>83</v>
      </c>
      <c r="AY3901" s="17" t="s">
        <v>139</v>
      </c>
      <c r="BE3901" s="249">
        <f>IF(N3901="základní",J3901,0)</f>
        <v>0</v>
      </c>
      <c r="BF3901" s="249">
        <f>IF(N3901="snížená",J3901,0)</f>
        <v>0</v>
      </c>
      <c r="BG3901" s="249">
        <f>IF(N3901="zákl. přenesená",J3901,0)</f>
        <v>0</v>
      </c>
      <c r="BH3901" s="249">
        <f>IF(N3901="sníž. přenesená",J3901,0)</f>
        <v>0</v>
      </c>
      <c r="BI3901" s="249">
        <f>IF(N3901="nulová",J3901,0)</f>
        <v>0</v>
      </c>
      <c r="BJ3901" s="17" t="s">
        <v>81</v>
      </c>
      <c r="BK3901" s="249">
        <f>ROUND(I3901*H3901,2)</f>
        <v>0</v>
      </c>
      <c r="BL3901" s="17" t="s">
        <v>230</v>
      </c>
      <c r="BM3901" s="248" t="s">
        <v>5434</v>
      </c>
    </row>
    <row r="3902" spans="2:51" s="12" customFormat="1" ht="12">
      <c r="B3902" s="250"/>
      <c r="C3902" s="251"/>
      <c r="D3902" s="252" t="s">
        <v>148</v>
      </c>
      <c r="E3902" s="253" t="s">
        <v>1</v>
      </c>
      <c r="F3902" s="254" t="s">
        <v>5435</v>
      </c>
      <c r="G3902" s="251"/>
      <c r="H3902" s="255">
        <v>580.586</v>
      </c>
      <c r="I3902" s="256"/>
      <c r="J3902" s="251"/>
      <c r="K3902" s="251"/>
      <c r="L3902" s="257"/>
      <c r="M3902" s="258"/>
      <c r="N3902" s="259"/>
      <c r="O3902" s="259"/>
      <c r="P3902" s="259"/>
      <c r="Q3902" s="259"/>
      <c r="R3902" s="259"/>
      <c r="S3902" s="259"/>
      <c r="T3902" s="260"/>
      <c r="AT3902" s="261" t="s">
        <v>148</v>
      </c>
      <c r="AU3902" s="261" t="s">
        <v>83</v>
      </c>
      <c r="AV3902" s="12" t="s">
        <v>83</v>
      </c>
      <c r="AW3902" s="12" t="s">
        <v>30</v>
      </c>
      <c r="AX3902" s="12" t="s">
        <v>73</v>
      </c>
      <c r="AY3902" s="261" t="s">
        <v>139</v>
      </c>
    </row>
    <row r="3903" spans="2:51" s="13" customFormat="1" ht="12">
      <c r="B3903" s="262"/>
      <c r="C3903" s="263"/>
      <c r="D3903" s="252" t="s">
        <v>148</v>
      </c>
      <c r="E3903" s="264" t="s">
        <v>1</v>
      </c>
      <c r="F3903" s="265" t="s">
        <v>150</v>
      </c>
      <c r="G3903" s="263"/>
      <c r="H3903" s="266">
        <v>580.586</v>
      </c>
      <c r="I3903" s="267"/>
      <c r="J3903" s="263"/>
      <c r="K3903" s="263"/>
      <c r="L3903" s="268"/>
      <c r="M3903" s="269"/>
      <c r="N3903" s="270"/>
      <c r="O3903" s="270"/>
      <c r="P3903" s="270"/>
      <c r="Q3903" s="270"/>
      <c r="R3903" s="270"/>
      <c r="S3903" s="270"/>
      <c r="T3903" s="271"/>
      <c r="AT3903" s="272" t="s">
        <v>148</v>
      </c>
      <c r="AU3903" s="272" t="s">
        <v>83</v>
      </c>
      <c r="AV3903" s="13" t="s">
        <v>146</v>
      </c>
      <c r="AW3903" s="13" t="s">
        <v>30</v>
      </c>
      <c r="AX3903" s="13" t="s">
        <v>81</v>
      </c>
      <c r="AY3903" s="272" t="s">
        <v>139</v>
      </c>
    </row>
    <row r="3904" spans="2:65" s="1" customFormat="1" ht="24" customHeight="1">
      <c r="B3904" s="38"/>
      <c r="C3904" s="237" t="s">
        <v>5436</v>
      </c>
      <c r="D3904" s="237" t="s">
        <v>141</v>
      </c>
      <c r="E3904" s="238" t="s">
        <v>5437</v>
      </c>
      <c r="F3904" s="239" t="s">
        <v>5438</v>
      </c>
      <c r="G3904" s="240" t="s">
        <v>433</v>
      </c>
      <c r="H3904" s="241">
        <v>527.805</v>
      </c>
      <c r="I3904" s="242"/>
      <c r="J3904" s="243">
        <f>ROUND(I3904*H3904,2)</f>
        <v>0</v>
      </c>
      <c r="K3904" s="239" t="s">
        <v>1</v>
      </c>
      <c r="L3904" s="43"/>
      <c r="M3904" s="244" t="s">
        <v>1</v>
      </c>
      <c r="N3904" s="245" t="s">
        <v>38</v>
      </c>
      <c r="O3904" s="86"/>
      <c r="P3904" s="246">
        <f>O3904*H3904</f>
        <v>0</v>
      </c>
      <c r="Q3904" s="246">
        <v>0</v>
      </c>
      <c r="R3904" s="246">
        <f>Q3904*H3904</f>
        <v>0</v>
      </c>
      <c r="S3904" s="246">
        <v>0</v>
      </c>
      <c r="T3904" s="247">
        <f>S3904*H3904</f>
        <v>0</v>
      </c>
      <c r="AR3904" s="248" t="s">
        <v>230</v>
      </c>
      <c r="AT3904" s="248" t="s">
        <v>141</v>
      </c>
      <c r="AU3904" s="248" t="s">
        <v>83</v>
      </c>
      <c r="AY3904" s="17" t="s">
        <v>139</v>
      </c>
      <c r="BE3904" s="249">
        <f>IF(N3904="základní",J3904,0)</f>
        <v>0</v>
      </c>
      <c r="BF3904" s="249">
        <f>IF(N3904="snížená",J3904,0)</f>
        <v>0</v>
      </c>
      <c r="BG3904" s="249">
        <f>IF(N3904="zákl. přenesená",J3904,0)</f>
        <v>0</v>
      </c>
      <c r="BH3904" s="249">
        <f>IF(N3904="sníž. přenesená",J3904,0)</f>
        <v>0</v>
      </c>
      <c r="BI3904" s="249">
        <f>IF(N3904="nulová",J3904,0)</f>
        <v>0</v>
      </c>
      <c r="BJ3904" s="17" t="s">
        <v>81</v>
      </c>
      <c r="BK3904" s="249">
        <f>ROUND(I3904*H3904,2)</f>
        <v>0</v>
      </c>
      <c r="BL3904" s="17" t="s">
        <v>230</v>
      </c>
      <c r="BM3904" s="248" t="s">
        <v>5439</v>
      </c>
    </row>
    <row r="3905" spans="2:65" s="1" customFormat="1" ht="16.5" customHeight="1">
      <c r="B3905" s="38"/>
      <c r="C3905" s="237" t="s">
        <v>5440</v>
      </c>
      <c r="D3905" s="237" t="s">
        <v>141</v>
      </c>
      <c r="E3905" s="238" t="s">
        <v>5441</v>
      </c>
      <c r="F3905" s="239" t="s">
        <v>5442</v>
      </c>
      <c r="G3905" s="240" t="s">
        <v>433</v>
      </c>
      <c r="H3905" s="241">
        <v>527.805</v>
      </c>
      <c r="I3905" s="242"/>
      <c r="J3905" s="243">
        <f>ROUND(I3905*H3905,2)</f>
        <v>0</v>
      </c>
      <c r="K3905" s="239" t="s">
        <v>1</v>
      </c>
      <c r="L3905" s="43"/>
      <c r="M3905" s="244" t="s">
        <v>1</v>
      </c>
      <c r="N3905" s="245" t="s">
        <v>38</v>
      </c>
      <c r="O3905" s="86"/>
      <c r="P3905" s="246">
        <f>O3905*H3905</f>
        <v>0</v>
      </c>
      <c r="Q3905" s="246">
        <v>0.0003</v>
      </c>
      <c r="R3905" s="246">
        <f>Q3905*H3905</f>
        <v>0.15834149999999997</v>
      </c>
      <c r="S3905" s="246">
        <v>0</v>
      </c>
      <c r="T3905" s="247">
        <f>S3905*H3905</f>
        <v>0</v>
      </c>
      <c r="AR3905" s="248" t="s">
        <v>230</v>
      </c>
      <c r="AT3905" s="248" t="s">
        <v>141</v>
      </c>
      <c r="AU3905" s="248" t="s">
        <v>83</v>
      </c>
      <c r="AY3905" s="17" t="s">
        <v>139</v>
      </c>
      <c r="BE3905" s="249">
        <f>IF(N3905="základní",J3905,0)</f>
        <v>0</v>
      </c>
      <c r="BF3905" s="249">
        <f>IF(N3905="snížená",J3905,0)</f>
        <v>0</v>
      </c>
      <c r="BG3905" s="249">
        <f>IF(N3905="zákl. přenesená",J3905,0)</f>
        <v>0</v>
      </c>
      <c r="BH3905" s="249">
        <f>IF(N3905="sníž. přenesená",J3905,0)</f>
        <v>0</v>
      </c>
      <c r="BI3905" s="249">
        <f>IF(N3905="nulová",J3905,0)</f>
        <v>0</v>
      </c>
      <c r="BJ3905" s="17" t="s">
        <v>81</v>
      </c>
      <c r="BK3905" s="249">
        <f>ROUND(I3905*H3905,2)</f>
        <v>0</v>
      </c>
      <c r="BL3905" s="17" t="s">
        <v>230</v>
      </c>
      <c r="BM3905" s="248" t="s">
        <v>5443</v>
      </c>
    </row>
    <row r="3906" spans="2:65" s="1" customFormat="1" ht="16.5" customHeight="1">
      <c r="B3906" s="38"/>
      <c r="C3906" s="237" t="s">
        <v>5444</v>
      </c>
      <c r="D3906" s="237" t="s">
        <v>141</v>
      </c>
      <c r="E3906" s="238" t="s">
        <v>5445</v>
      </c>
      <c r="F3906" s="239" t="s">
        <v>5446</v>
      </c>
      <c r="G3906" s="240" t="s">
        <v>171</v>
      </c>
      <c r="H3906" s="241">
        <v>151.43</v>
      </c>
      <c r="I3906" s="242"/>
      <c r="J3906" s="243">
        <f>ROUND(I3906*H3906,2)</f>
        <v>0</v>
      </c>
      <c r="K3906" s="239" t="s">
        <v>145</v>
      </c>
      <c r="L3906" s="43"/>
      <c r="M3906" s="244" t="s">
        <v>1</v>
      </c>
      <c r="N3906" s="245" t="s">
        <v>38</v>
      </c>
      <c r="O3906" s="86"/>
      <c r="P3906" s="246">
        <f>O3906*H3906</f>
        <v>0</v>
      </c>
      <c r="Q3906" s="246">
        <v>3E-05</v>
      </c>
      <c r="R3906" s="246">
        <f>Q3906*H3906</f>
        <v>0.0045429</v>
      </c>
      <c r="S3906" s="246">
        <v>0</v>
      </c>
      <c r="T3906" s="247">
        <f>S3906*H3906</f>
        <v>0</v>
      </c>
      <c r="AR3906" s="248" t="s">
        <v>230</v>
      </c>
      <c r="AT3906" s="248" t="s">
        <v>141</v>
      </c>
      <c r="AU3906" s="248" t="s">
        <v>83</v>
      </c>
      <c r="AY3906" s="17" t="s">
        <v>139</v>
      </c>
      <c r="BE3906" s="249">
        <f>IF(N3906="základní",J3906,0)</f>
        <v>0</v>
      </c>
      <c r="BF3906" s="249">
        <f>IF(N3906="snížená",J3906,0)</f>
        <v>0</v>
      </c>
      <c r="BG3906" s="249">
        <f>IF(N3906="zákl. přenesená",J3906,0)</f>
        <v>0</v>
      </c>
      <c r="BH3906" s="249">
        <f>IF(N3906="sníž. přenesená",J3906,0)</f>
        <v>0</v>
      </c>
      <c r="BI3906" s="249">
        <f>IF(N3906="nulová",J3906,0)</f>
        <v>0</v>
      </c>
      <c r="BJ3906" s="17" t="s">
        <v>81</v>
      </c>
      <c r="BK3906" s="249">
        <f>ROUND(I3906*H3906,2)</f>
        <v>0</v>
      </c>
      <c r="BL3906" s="17" t="s">
        <v>230</v>
      </c>
      <c r="BM3906" s="248" t="s">
        <v>5447</v>
      </c>
    </row>
    <row r="3907" spans="2:51" s="14" customFormat="1" ht="12">
      <c r="B3907" s="289"/>
      <c r="C3907" s="290"/>
      <c r="D3907" s="252" t="s">
        <v>148</v>
      </c>
      <c r="E3907" s="291" t="s">
        <v>1</v>
      </c>
      <c r="F3907" s="292" t="s">
        <v>1646</v>
      </c>
      <c r="G3907" s="290"/>
      <c r="H3907" s="291" t="s">
        <v>1</v>
      </c>
      <c r="I3907" s="293"/>
      <c r="J3907" s="290"/>
      <c r="K3907" s="290"/>
      <c r="L3907" s="294"/>
      <c r="M3907" s="295"/>
      <c r="N3907" s="296"/>
      <c r="O3907" s="296"/>
      <c r="P3907" s="296"/>
      <c r="Q3907" s="296"/>
      <c r="R3907" s="296"/>
      <c r="S3907" s="296"/>
      <c r="T3907" s="297"/>
      <c r="AT3907" s="298" t="s">
        <v>148</v>
      </c>
      <c r="AU3907" s="298" t="s">
        <v>83</v>
      </c>
      <c r="AV3907" s="14" t="s">
        <v>81</v>
      </c>
      <c r="AW3907" s="14" t="s">
        <v>30</v>
      </c>
      <c r="AX3907" s="14" t="s">
        <v>73</v>
      </c>
      <c r="AY3907" s="298" t="s">
        <v>139</v>
      </c>
    </row>
    <row r="3908" spans="2:51" s="12" customFormat="1" ht="12">
      <c r="B3908" s="250"/>
      <c r="C3908" s="251"/>
      <c r="D3908" s="252" t="s">
        <v>148</v>
      </c>
      <c r="E3908" s="253" t="s">
        <v>1</v>
      </c>
      <c r="F3908" s="254" t="s">
        <v>5448</v>
      </c>
      <c r="G3908" s="251"/>
      <c r="H3908" s="255">
        <v>4.015</v>
      </c>
      <c r="I3908" s="256"/>
      <c r="J3908" s="251"/>
      <c r="K3908" s="251"/>
      <c r="L3908" s="257"/>
      <c r="M3908" s="258"/>
      <c r="N3908" s="259"/>
      <c r="O3908" s="259"/>
      <c r="P3908" s="259"/>
      <c r="Q3908" s="259"/>
      <c r="R3908" s="259"/>
      <c r="S3908" s="259"/>
      <c r="T3908" s="260"/>
      <c r="AT3908" s="261" t="s">
        <v>148</v>
      </c>
      <c r="AU3908" s="261" t="s">
        <v>83</v>
      </c>
      <c r="AV3908" s="12" t="s">
        <v>83</v>
      </c>
      <c r="AW3908" s="12" t="s">
        <v>30</v>
      </c>
      <c r="AX3908" s="12" t="s">
        <v>73</v>
      </c>
      <c r="AY3908" s="261" t="s">
        <v>139</v>
      </c>
    </row>
    <row r="3909" spans="2:51" s="12" customFormat="1" ht="12">
      <c r="B3909" s="250"/>
      <c r="C3909" s="251"/>
      <c r="D3909" s="252" t="s">
        <v>148</v>
      </c>
      <c r="E3909" s="253" t="s">
        <v>1</v>
      </c>
      <c r="F3909" s="254" t="s">
        <v>5449</v>
      </c>
      <c r="G3909" s="251"/>
      <c r="H3909" s="255">
        <v>2.725</v>
      </c>
      <c r="I3909" s="256"/>
      <c r="J3909" s="251"/>
      <c r="K3909" s="251"/>
      <c r="L3909" s="257"/>
      <c r="M3909" s="258"/>
      <c r="N3909" s="259"/>
      <c r="O3909" s="259"/>
      <c r="P3909" s="259"/>
      <c r="Q3909" s="259"/>
      <c r="R3909" s="259"/>
      <c r="S3909" s="259"/>
      <c r="T3909" s="260"/>
      <c r="AT3909" s="261" t="s">
        <v>148</v>
      </c>
      <c r="AU3909" s="261" t="s">
        <v>83</v>
      </c>
      <c r="AV3909" s="12" t="s">
        <v>83</v>
      </c>
      <c r="AW3909" s="12" t="s">
        <v>30</v>
      </c>
      <c r="AX3909" s="12" t="s">
        <v>73</v>
      </c>
      <c r="AY3909" s="261" t="s">
        <v>139</v>
      </c>
    </row>
    <row r="3910" spans="2:51" s="12" customFormat="1" ht="12">
      <c r="B3910" s="250"/>
      <c r="C3910" s="251"/>
      <c r="D3910" s="252" t="s">
        <v>148</v>
      </c>
      <c r="E3910" s="253" t="s">
        <v>1</v>
      </c>
      <c r="F3910" s="254" t="s">
        <v>5450</v>
      </c>
      <c r="G3910" s="251"/>
      <c r="H3910" s="255">
        <v>4.1</v>
      </c>
      <c r="I3910" s="256"/>
      <c r="J3910" s="251"/>
      <c r="K3910" s="251"/>
      <c r="L3910" s="257"/>
      <c r="M3910" s="258"/>
      <c r="N3910" s="259"/>
      <c r="O3910" s="259"/>
      <c r="P3910" s="259"/>
      <c r="Q3910" s="259"/>
      <c r="R3910" s="259"/>
      <c r="S3910" s="259"/>
      <c r="T3910" s="260"/>
      <c r="AT3910" s="261" t="s">
        <v>148</v>
      </c>
      <c r="AU3910" s="261" t="s">
        <v>83</v>
      </c>
      <c r="AV3910" s="12" t="s">
        <v>83</v>
      </c>
      <c r="AW3910" s="12" t="s">
        <v>30</v>
      </c>
      <c r="AX3910" s="12" t="s">
        <v>73</v>
      </c>
      <c r="AY3910" s="261" t="s">
        <v>139</v>
      </c>
    </row>
    <row r="3911" spans="2:51" s="12" customFormat="1" ht="12">
      <c r="B3911" s="250"/>
      <c r="C3911" s="251"/>
      <c r="D3911" s="252" t="s">
        <v>148</v>
      </c>
      <c r="E3911" s="253" t="s">
        <v>1</v>
      </c>
      <c r="F3911" s="254" t="s">
        <v>5451</v>
      </c>
      <c r="G3911" s="251"/>
      <c r="H3911" s="255">
        <v>7.775</v>
      </c>
      <c r="I3911" s="256"/>
      <c r="J3911" s="251"/>
      <c r="K3911" s="251"/>
      <c r="L3911" s="257"/>
      <c r="M3911" s="258"/>
      <c r="N3911" s="259"/>
      <c r="O3911" s="259"/>
      <c r="P3911" s="259"/>
      <c r="Q3911" s="259"/>
      <c r="R3911" s="259"/>
      <c r="S3911" s="259"/>
      <c r="T3911" s="260"/>
      <c r="AT3911" s="261" t="s">
        <v>148</v>
      </c>
      <c r="AU3911" s="261" t="s">
        <v>83</v>
      </c>
      <c r="AV3911" s="12" t="s">
        <v>83</v>
      </c>
      <c r="AW3911" s="12" t="s">
        <v>30</v>
      </c>
      <c r="AX3911" s="12" t="s">
        <v>73</v>
      </c>
      <c r="AY3911" s="261" t="s">
        <v>139</v>
      </c>
    </row>
    <row r="3912" spans="2:51" s="12" customFormat="1" ht="12">
      <c r="B3912" s="250"/>
      <c r="C3912" s="251"/>
      <c r="D3912" s="252" t="s">
        <v>148</v>
      </c>
      <c r="E3912" s="253" t="s">
        <v>1</v>
      </c>
      <c r="F3912" s="254" t="s">
        <v>5452</v>
      </c>
      <c r="G3912" s="251"/>
      <c r="H3912" s="255">
        <v>4.775</v>
      </c>
      <c r="I3912" s="256"/>
      <c r="J3912" s="251"/>
      <c r="K3912" s="251"/>
      <c r="L3912" s="257"/>
      <c r="M3912" s="258"/>
      <c r="N3912" s="259"/>
      <c r="O3912" s="259"/>
      <c r="P3912" s="259"/>
      <c r="Q3912" s="259"/>
      <c r="R3912" s="259"/>
      <c r="S3912" s="259"/>
      <c r="T3912" s="260"/>
      <c r="AT3912" s="261" t="s">
        <v>148</v>
      </c>
      <c r="AU3912" s="261" t="s">
        <v>83</v>
      </c>
      <c r="AV3912" s="12" t="s">
        <v>83</v>
      </c>
      <c r="AW3912" s="12" t="s">
        <v>30</v>
      </c>
      <c r="AX3912" s="12" t="s">
        <v>73</v>
      </c>
      <c r="AY3912" s="261" t="s">
        <v>139</v>
      </c>
    </row>
    <row r="3913" spans="2:51" s="12" customFormat="1" ht="12">
      <c r="B3913" s="250"/>
      <c r="C3913" s="251"/>
      <c r="D3913" s="252" t="s">
        <v>148</v>
      </c>
      <c r="E3913" s="253" t="s">
        <v>1</v>
      </c>
      <c r="F3913" s="254" t="s">
        <v>5453</v>
      </c>
      <c r="G3913" s="251"/>
      <c r="H3913" s="255">
        <v>2.965</v>
      </c>
      <c r="I3913" s="256"/>
      <c r="J3913" s="251"/>
      <c r="K3913" s="251"/>
      <c r="L3913" s="257"/>
      <c r="M3913" s="258"/>
      <c r="N3913" s="259"/>
      <c r="O3913" s="259"/>
      <c r="P3913" s="259"/>
      <c r="Q3913" s="259"/>
      <c r="R3913" s="259"/>
      <c r="S3913" s="259"/>
      <c r="T3913" s="260"/>
      <c r="AT3913" s="261" t="s">
        <v>148</v>
      </c>
      <c r="AU3913" s="261" t="s">
        <v>83</v>
      </c>
      <c r="AV3913" s="12" t="s">
        <v>83</v>
      </c>
      <c r="AW3913" s="12" t="s">
        <v>30</v>
      </c>
      <c r="AX3913" s="12" t="s">
        <v>73</v>
      </c>
      <c r="AY3913" s="261" t="s">
        <v>139</v>
      </c>
    </row>
    <row r="3914" spans="2:51" s="12" customFormat="1" ht="12">
      <c r="B3914" s="250"/>
      <c r="C3914" s="251"/>
      <c r="D3914" s="252" t="s">
        <v>148</v>
      </c>
      <c r="E3914" s="253" t="s">
        <v>1</v>
      </c>
      <c r="F3914" s="254" t="s">
        <v>5454</v>
      </c>
      <c r="G3914" s="251"/>
      <c r="H3914" s="255">
        <v>4.1</v>
      </c>
      <c r="I3914" s="256"/>
      <c r="J3914" s="251"/>
      <c r="K3914" s="251"/>
      <c r="L3914" s="257"/>
      <c r="M3914" s="258"/>
      <c r="N3914" s="259"/>
      <c r="O3914" s="259"/>
      <c r="P3914" s="259"/>
      <c r="Q3914" s="259"/>
      <c r="R3914" s="259"/>
      <c r="S3914" s="259"/>
      <c r="T3914" s="260"/>
      <c r="AT3914" s="261" t="s">
        <v>148</v>
      </c>
      <c r="AU3914" s="261" t="s">
        <v>83</v>
      </c>
      <c r="AV3914" s="12" t="s">
        <v>83</v>
      </c>
      <c r="AW3914" s="12" t="s">
        <v>30</v>
      </c>
      <c r="AX3914" s="12" t="s">
        <v>73</v>
      </c>
      <c r="AY3914" s="261" t="s">
        <v>139</v>
      </c>
    </row>
    <row r="3915" spans="2:51" s="12" customFormat="1" ht="12">
      <c r="B3915" s="250"/>
      <c r="C3915" s="251"/>
      <c r="D3915" s="252" t="s">
        <v>148</v>
      </c>
      <c r="E3915" s="253" t="s">
        <v>1</v>
      </c>
      <c r="F3915" s="254" t="s">
        <v>5455</v>
      </c>
      <c r="G3915" s="251"/>
      <c r="H3915" s="255">
        <v>7.675</v>
      </c>
      <c r="I3915" s="256"/>
      <c r="J3915" s="251"/>
      <c r="K3915" s="251"/>
      <c r="L3915" s="257"/>
      <c r="M3915" s="258"/>
      <c r="N3915" s="259"/>
      <c r="O3915" s="259"/>
      <c r="P3915" s="259"/>
      <c r="Q3915" s="259"/>
      <c r="R3915" s="259"/>
      <c r="S3915" s="259"/>
      <c r="T3915" s="260"/>
      <c r="AT3915" s="261" t="s">
        <v>148</v>
      </c>
      <c r="AU3915" s="261" t="s">
        <v>83</v>
      </c>
      <c r="AV3915" s="12" t="s">
        <v>83</v>
      </c>
      <c r="AW3915" s="12" t="s">
        <v>30</v>
      </c>
      <c r="AX3915" s="12" t="s">
        <v>73</v>
      </c>
      <c r="AY3915" s="261" t="s">
        <v>139</v>
      </c>
    </row>
    <row r="3916" spans="2:51" s="12" customFormat="1" ht="12">
      <c r="B3916" s="250"/>
      <c r="C3916" s="251"/>
      <c r="D3916" s="252" t="s">
        <v>148</v>
      </c>
      <c r="E3916" s="253" t="s">
        <v>1</v>
      </c>
      <c r="F3916" s="254" t="s">
        <v>5456</v>
      </c>
      <c r="G3916" s="251"/>
      <c r="H3916" s="255">
        <v>6.525</v>
      </c>
      <c r="I3916" s="256"/>
      <c r="J3916" s="251"/>
      <c r="K3916" s="251"/>
      <c r="L3916" s="257"/>
      <c r="M3916" s="258"/>
      <c r="N3916" s="259"/>
      <c r="O3916" s="259"/>
      <c r="P3916" s="259"/>
      <c r="Q3916" s="259"/>
      <c r="R3916" s="259"/>
      <c r="S3916" s="259"/>
      <c r="T3916" s="260"/>
      <c r="AT3916" s="261" t="s">
        <v>148</v>
      </c>
      <c r="AU3916" s="261" t="s">
        <v>83</v>
      </c>
      <c r="AV3916" s="12" t="s">
        <v>83</v>
      </c>
      <c r="AW3916" s="12" t="s">
        <v>30</v>
      </c>
      <c r="AX3916" s="12" t="s">
        <v>73</v>
      </c>
      <c r="AY3916" s="261" t="s">
        <v>139</v>
      </c>
    </row>
    <row r="3917" spans="2:51" s="12" customFormat="1" ht="12">
      <c r="B3917" s="250"/>
      <c r="C3917" s="251"/>
      <c r="D3917" s="252" t="s">
        <v>148</v>
      </c>
      <c r="E3917" s="253" t="s">
        <v>1</v>
      </c>
      <c r="F3917" s="254" t="s">
        <v>5457</v>
      </c>
      <c r="G3917" s="251"/>
      <c r="H3917" s="255">
        <v>4.75</v>
      </c>
      <c r="I3917" s="256"/>
      <c r="J3917" s="251"/>
      <c r="K3917" s="251"/>
      <c r="L3917" s="257"/>
      <c r="M3917" s="258"/>
      <c r="N3917" s="259"/>
      <c r="O3917" s="259"/>
      <c r="P3917" s="259"/>
      <c r="Q3917" s="259"/>
      <c r="R3917" s="259"/>
      <c r="S3917" s="259"/>
      <c r="T3917" s="260"/>
      <c r="AT3917" s="261" t="s">
        <v>148</v>
      </c>
      <c r="AU3917" s="261" t="s">
        <v>83</v>
      </c>
      <c r="AV3917" s="12" t="s">
        <v>83</v>
      </c>
      <c r="AW3917" s="12" t="s">
        <v>30</v>
      </c>
      <c r="AX3917" s="12" t="s">
        <v>73</v>
      </c>
      <c r="AY3917" s="261" t="s">
        <v>139</v>
      </c>
    </row>
    <row r="3918" spans="2:51" s="12" customFormat="1" ht="12">
      <c r="B3918" s="250"/>
      <c r="C3918" s="251"/>
      <c r="D3918" s="252" t="s">
        <v>148</v>
      </c>
      <c r="E3918" s="253" t="s">
        <v>1</v>
      </c>
      <c r="F3918" s="254" t="s">
        <v>5458</v>
      </c>
      <c r="G3918" s="251"/>
      <c r="H3918" s="255">
        <v>6.525</v>
      </c>
      <c r="I3918" s="256"/>
      <c r="J3918" s="251"/>
      <c r="K3918" s="251"/>
      <c r="L3918" s="257"/>
      <c r="M3918" s="258"/>
      <c r="N3918" s="259"/>
      <c r="O3918" s="259"/>
      <c r="P3918" s="259"/>
      <c r="Q3918" s="259"/>
      <c r="R3918" s="259"/>
      <c r="S3918" s="259"/>
      <c r="T3918" s="260"/>
      <c r="AT3918" s="261" t="s">
        <v>148</v>
      </c>
      <c r="AU3918" s="261" t="s">
        <v>83</v>
      </c>
      <c r="AV3918" s="12" t="s">
        <v>83</v>
      </c>
      <c r="AW3918" s="12" t="s">
        <v>30</v>
      </c>
      <c r="AX3918" s="12" t="s">
        <v>73</v>
      </c>
      <c r="AY3918" s="261" t="s">
        <v>139</v>
      </c>
    </row>
    <row r="3919" spans="2:51" s="12" customFormat="1" ht="12">
      <c r="B3919" s="250"/>
      <c r="C3919" s="251"/>
      <c r="D3919" s="252" t="s">
        <v>148</v>
      </c>
      <c r="E3919" s="253" t="s">
        <v>1</v>
      </c>
      <c r="F3919" s="254" t="s">
        <v>5459</v>
      </c>
      <c r="G3919" s="251"/>
      <c r="H3919" s="255">
        <v>4.75</v>
      </c>
      <c r="I3919" s="256"/>
      <c r="J3919" s="251"/>
      <c r="K3919" s="251"/>
      <c r="L3919" s="257"/>
      <c r="M3919" s="258"/>
      <c r="N3919" s="259"/>
      <c r="O3919" s="259"/>
      <c r="P3919" s="259"/>
      <c r="Q3919" s="259"/>
      <c r="R3919" s="259"/>
      <c r="S3919" s="259"/>
      <c r="T3919" s="260"/>
      <c r="AT3919" s="261" t="s">
        <v>148</v>
      </c>
      <c r="AU3919" s="261" t="s">
        <v>83</v>
      </c>
      <c r="AV3919" s="12" t="s">
        <v>83</v>
      </c>
      <c r="AW3919" s="12" t="s">
        <v>30</v>
      </c>
      <c r="AX3919" s="12" t="s">
        <v>73</v>
      </c>
      <c r="AY3919" s="261" t="s">
        <v>139</v>
      </c>
    </row>
    <row r="3920" spans="2:51" s="12" customFormat="1" ht="12">
      <c r="B3920" s="250"/>
      <c r="C3920" s="251"/>
      <c r="D3920" s="252" t="s">
        <v>148</v>
      </c>
      <c r="E3920" s="253" t="s">
        <v>1</v>
      </c>
      <c r="F3920" s="254" t="s">
        <v>5460</v>
      </c>
      <c r="G3920" s="251"/>
      <c r="H3920" s="255">
        <v>3.275</v>
      </c>
      <c r="I3920" s="256"/>
      <c r="J3920" s="251"/>
      <c r="K3920" s="251"/>
      <c r="L3920" s="257"/>
      <c r="M3920" s="258"/>
      <c r="N3920" s="259"/>
      <c r="O3920" s="259"/>
      <c r="P3920" s="259"/>
      <c r="Q3920" s="259"/>
      <c r="R3920" s="259"/>
      <c r="S3920" s="259"/>
      <c r="T3920" s="260"/>
      <c r="AT3920" s="261" t="s">
        <v>148</v>
      </c>
      <c r="AU3920" s="261" t="s">
        <v>83</v>
      </c>
      <c r="AV3920" s="12" t="s">
        <v>83</v>
      </c>
      <c r="AW3920" s="12" t="s">
        <v>30</v>
      </c>
      <c r="AX3920" s="12" t="s">
        <v>73</v>
      </c>
      <c r="AY3920" s="261" t="s">
        <v>139</v>
      </c>
    </row>
    <row r="3921" spans="2:51" s="12" customFormat="1" ht="12">
      <c r="B3921" s="250"/>
      <c r="C3921" s="251"/>
      <c r="D3921" s="252" t="s">
        <v>148</v>
      </c>
      <c r="E3921" s="253" t="s">
        <v>1</v>
      </c>
      <c r="F3921" s="254" t="s">
        <v>5461</v>
      </c>
      <c r="G3921" s="251"/>
      <c r="H3921" s="255">
        <v>2.2</v>
      </c>
      <c r="I3921" s="256"/>
      <c r="J3921" s="251"/>
      <c r="K3921" s="251"/>
      <c r="L3921" s="257"/>
      <c r="M3921" s="258"/>
      <c r="N3921" s="259"/>
      <c r="O3921" s="259"/>
      <c r="P3921" s="259"/>
      <c r="Q3921" s="259"/>
      <c r="R3921" s="259"/>
      <c r="S3921" s="259"/>
      <c r="T3921" s="260"/>
      <c r="AT3921" s="261" t="s">
        <v>148</v>
      </c>
      <c r="AU3921" s="261" t="s">
        <v>83</v>
      </c>
      <c r="AV3921" s="12" t="s">
        <v>83</v>
      </c>
      <c r="AW3921" s="12" t="s">
        <v>30</v>
      </c>
      <c r="AX3921" s="12" t="s">
        <v>73</v>
      </c>
      <c r="AY3921" s="261" t="s">
        <v>139</v>
      </c>
    </row>
    <row r="3922" spans="2:51" s="12" customFormat="1" ht="12">
      <c r="B3922" s="250"/>
      <c r="C3922" s="251"/>
      <c r="D3922" s="252" t="s">
        <v>148</v>
      </c>
      <c r="E3922" s="253" t="s">
        <v>1</v>
      </c>
      <c r="F3922" s="254" t="s">
        <v>5462</v>
      </c>
      <c r="G3922" s="251"/>
      <c r="H3922" s="255">
        <v>3.3</v>
      </c>
      <c r="I3922" s="256"/>
      <c r="J3922" s="251"/>
      <c r="K3922" s="251"/>
      <c r="L3922" s="257"/>
      <c r="M3922" s="258"/>
      <c r="N3922" s="259"/>
      <c r="O3922" s="259"/>
      <c r="P3922" s="259"/>
      <c r="Q3922" s="259"/>
      <c r="R3922" s="259"/>
      <c r="S3922" s="259"/>
      <c r="T3922" s="260"/>
      <c r="AT3922" s="261" t="s">
        <v>148</v>
      </c>
      <c r="AU3922" s="261" t="s">
        <v>83</v>
      </c>
      <c r="AV3922" s="12" t="s">
        <v>83</v>
      </c>
      <c r="AW3922" s="12" t="s">
        <v>30</v>
      </c>
      <c r="AX3922" s="12" t="s">
        <v>73</v>
      </c>
      <c r="AY3922" s="261" t="s">
        <v>139</v>
      </c>
    </row>
    <row r="3923" spans="2:51" s="12" customFormat="1" ht="12">
      <c r="B3923" s="250"/>
      <c r="C3923" s="251"/>
      <c r="D3923" s="252" t="s">
        <v>148</v>
      </c>
      <c r="E3923" s="253" t="s">
        <v>1</v>
      </c>
      <c r="F3923" s="254" t="s">
        <v>5463</v>
      </c>
      <c r="G3923" s="251"/>
      <c r="H3923" s="255">
        <v>2.85</v>
      </c>
      <c r="I3923" s="256"/>
      <c r="J3923" s="251"/>
      <c r="K3923" s="251"/>
      <c r="L3923" s="257"/>
      <c r="M3923" s="258"/>
      <c r="N3923" s="259"/>
      <c r="O3923" s="259"/>
      <c r="P3923" s="259"/>
      <c r="Q3923" s="259"/>
      <c r="R3923" s="259"/>
      <c r="S3923" s="259"/>
      <c r="T3923" s="260"/>
      <c r="AT3923" s="261" t="s">
        <v>148</v>
      </c>
      <c r="AU3923" s="261" t="s">
        <v>83</v>
      </c>
      <c r="AV3923" s="12" t="s">
        <v>83</v>
      </c>
      <c r="AW3923" s="12" t="s">
        <v>30</v>
      </c>
      <c r="AX3923" s="12" t="s">
        <v>73</v>
      </c>
      <c r="AY3923" s="261" t="s">
        <v>139</v>
      </c>
    </row>
    <row r="3924" spans="2:51" s="12" customFormat="1" ht="12">
      <c r="B3924" s="250"/>
      <c r="C3924" s="251"/>
      <c r="D3924" s="252" t="s">
        <v>148</v>
      </c>
      <c r="E3924" s="253" t="s">
        <v>1</v>
      </c>
      <c r="F3924" s="254" t="s">
        <v>5464</v>
      </c>
      <c r="G3924" s="251"/>
      <c r="H3924" s="255">
        <v>2.85</v>
      </c>
      <c r="I3924" s="256"/>
      <c r="J3924" s="251"/>
      <c r="K3924" s="251"/>
      <c r="L3924" s="257"/>
      <c r="M3924" s="258"/>
      <c r="N3924" s="259"/>
      <c r="O3924" s="259"/>
      <c r="P3924" s="259"/>
      <c r="Q3924" s="259"/>
      <c r="R3924" s="259"/>
      <c r="S3924" s="259"/>
      <c r="T3924" s="260"/>
      <c r="AT3924" s="261" t="s">
        <v>148</v>
      </c>
      <c r="AU3924" s="261" t="s">
        <v>83</v>
      </c>
      <c r="AV3924" s="12" t="s">
        <v>83</v>
      </c>
      <c r="AW3924" s="12" t="s">
        <v>30</v>
      </c>
      <c r="AX3924" s="12" t="s">
        <v>73</v>
      </c>
      <c r="AY3924" s="261" t="s">
        <v>139</v>
      </c>
    </row>
    <row r="3925" spans="2:51" s="12" customFormat="1" ht="12">
      <c r="B3925" s="250"/>
      <c r="C3925" s="251"/>
      <c r="D3925" s="252" t="s">
        <v>148</v>
      </c>
      <c r="E3925" s="253" t="s">
        <v>1</v>
      </c>
      <c r="F3925" s="254" t="s">
        <v>5465</v>
      </c>
      <c r="G3925" s="251"/>
      <c r="H3925" s="255">
        <v>4.15</v>
      </c>
      <c r="I3925" s="256"/>
      <c r="J3925" s="251"/>
      <c r="K3925" s="251"/>
      <c r="L3925" s="257"/>
      <c r="M3925" s="258"/>
      <c r="N3925" s="259"/>
      <c r="O3925" s="259"/>
      <c r="P3925" s="259"/>
      <c r="Q3925" s="259"/>
      <c r="R3925" s="259"/>
      <c r="S3925" s="259"/>
      <c r="T3925" s="260"/>
      <c r="AT3925" s="261" t="s">
        <v>148</v>
      </c>
      <c r="AU3925" s="261" t="s">
        <v>83</v>
      </c>
      <c r="AV3925" s="12" t="s">
        <v>83</v>
      </c>
      <c r="AW3925" s="12" t="s">
        <v>30</v>
      </c>
      <c r="AX3925" s="12" t="s">
        <v>73</v>
      </c>
      <c r="AY3925" s="261" t="s">
        <v>139</v>
      </c>
    </row>
    <row r="3926" spans="2:51" s="12" customFormat="1" ht="12">
      <c r="B3926" s="250"/>
      <c r="C3926" s="251"/>
      <c r="D3926" s="252" t="s">
        <v>148</v>
      </c>
      <c r="E3926" s="253" t="s">
        <v>1</v>
      </c>
      <c r="F3926" s="254" t="s">
        <v>5466</v>
      </c>
      <c r="G3926" s="251"/>
      <c r="H3926" s="255">
        <v>2.625</v>
      </c>
      <c r="I3926" s="256"/>
      <c r="J3926" s="251"/>
      <c r="K3926" s="251"/>
      <c r="L3926" s="257"/>
      <c r="M3926" s="258"/>
      <c r="N3926" s="259"/>
      <c r="O3926" s="259"/>
      <c r="P3926" s="259"/>
      <c r="Q3926" s="259"/>
      <c r="R3926" s="259"/>
      <c r="S3926" s="259"/>
      <c r="T3926" s="260"/>
      <c r="AT3926" s="261" t="s">
        <v>148</v>
      </c>
      <c r="AU3926" s="261" t="s">
        <v>83</v>
      </c>
      <c r="AV3926" s="12" t="s">
        <v>83</v>
      </c>
      <c r="AW3926" s="12" t="s">
        <v>30</v>
      </c>
      <c r="AX3926" s="12" t="s">
        <v>73</v>
      </c>
      <c r="AY3926" s="261" t="s">
        <v>139</v>
      </c>
    </row>
    <row r="3927" spans="2:51" s="12" customFormat="1" ht="12">
      <c r="B3927" s="250"/>
      <c r="C3927" s="251"/>
      <c r="D3927" s="252" t="s">
        <v>148</v>
      </c>
      <c r="E3927" s="253" t="s">
        <v>1</v>
      </c>
      <c r="F3927" s="254" t="s">
        <v>5467</v>
      </c>
      <c r="G3927" s="251"/>
      <c r="H3927" s="255">
        <v>2.625</v>
      </c>
      <c r="I3927" s="256"/>
      <c r="J3927" s="251"/>
      <c r="K3927" s="251"/>
      <c r="L3927" s="257"/>
      <c r="M3927" s="258"/>
      <c r="N3927" s="259"/>
      <c r="O3927" s="259"/>
      <c r="P3927" s="259"/>
      <c r="Q3927" s="259"/>
      <c r="R3927" s="259"/>
      <c r="S3927" s="259"/>
      <c r="T3927" s="260"/>
      <c r="AT3927" s="261" t="s">
        <v>148</v>
      </c>
      <c r="AU3927" s="261" t="s">
        <v>83</v>
      </c>
      <c r="AV3927" s="12" t="s">
        <v>83</v>
      </c>
      <c r="AW3927" s="12" t="s">
        <v>30</v>
      </c>
      <c r="AX3927" s="12" t="s">
        <v>73</v>
      </c>
      <c r="AY3927" s="261" t="s">
        <v>139</v>
      </c>
    </row>
    <row r="3928" spans="2:51" s="12" customFormat="1" ht="12">
      <c r="B3928" s="250"/>
      <c r="C3928" s="251"/>
      <c r="D3928" s="252" t="s">
        <v>148</v>
      </c>
      <c r="E3928" s="253" t="s">
        <v>1</v>
      </c>
      <c r="F3928" s="254" t="s">
        <v>5468</v>
      </c>
      <c r="G3928" s="251"/>
      <c r="H3928" s="255">
        <v>4.6</v>
      </c>
      <c r="I3928" s="256"/>
      <c r="J3928" s="251"/>
      <c r="K3928" s="251"/>
      <c r="L3928" s="257"/>
      <c r="M3928" s="258"/>
      <c r="N3928" s="259"/>
      <c r="O3928" s="259"/>
      <c r="P3928" s="259"/>
      <c r="Q3928" s="259"/>
      <c r="R3928" s="259"/>
      <c r="S3928" s="259"/>
      <c r="T3928" s="260"/>
      <c r="AT3928" s="261" t="s">
        <v>148</v>
      </c>
      <c r="AU3928" s="261" t="s">
        <v>83</v>
      </c>
      <c r="AV3928" s="12" t="s">
        <v>83</v>
      </c>
      <c r="AW3928" s="12" t="s">
        <v>30</v>
      </c>
      <c r="AX3928" s="12" t="s">
        <v>73</v>
      </c>
      <c r="AY3928" s="261" t="s">
        <v>139</v>
      </c>
    </row>
    <row r="3929" spans="2:51" s="12" customFormat="1" ht="12">
      <c r="B3929" s="250"/>
      <c r="C3929" s="251"/>
      <c r="D3929" s="252" t="s">
        <v>148</v>
      </c>
      <c r="E3929" s="253" t="s">
        <v>1</v>
      </c>
      <c r="F3929" s="254" t="s">
        <v>5469</v>
      </c>
      <c r="G3929" s="251"/>
      <c r="H3929" s="255">
        <v>4.6</v>
      </c>
      <c r="I3929" s="256"/>
      <c r="J3929" s="251"/>
      <c r="K3929" s="251"/>
      <c r="L3929" s="257"/>
      <c r="M3929" s="258"/>
      <c r="N3929" s="259"/>
      <c r="O3929" s="259"/>
      <c r="P3929" s="259"/>
      <c r="Q3929" s="259"/>
      <c r="R3929" s="259"/>
      <c r="S3929" s="259"/>
      <c r="T3929" s="260"/>
      <c r="AT3929" s="261" t="s">
        <v>148</v>
      </c>
      <c r="AU3929" s="261" t="s">
        <v>83</v>
      </c>
      <c r="AV3929" s="12" t="s">
        <v>83</v>
      </c>
      <c r="AW3929" s="12" t="s">
        <v>30</v>
      </c>
      <c r="AX3929" s="12" t="s">
        <v>73</v>
      </c>
      <c r="AY3929" s="261" t="s">
        <v>139</v>
      </c>
    </row>
    <row r="3930" spans="2:51" s="14" customFormat="1" ht="12">
      <c r="B3930" s="289"/>
      <c r="C3930" s="290"/>
      <c r="D3930" s="252" t="s">
        <v>148</v>
      </c>
      <c r="E3930" s="291" t="s">
        <v>1</v>
      </c>
      <c r="F3930" s="292" t="s">
        <v>1650</v>
      </c>
      <c r="G3930" s="290"/>
      <c r="H3930" s="291" t="s">
        <v>1</v>
      </c>
      <c r="I3930" s="293"/>
      <c r="J3930" s="290"/>
      <c r="K3930" s="290"/>
      <c r="L3930" s="294"/>
      <c r="M3930" s="295"/>
      <c r="N3930" s="296"/>
      <c r="O3930" s="296"/>
      <c r="P3930" s="296"/>
      <c r="Q3930" s="296"/>
      <c r="R3930" s="296"/>
      <c r="S3930" s="296"/>
      <c r="T3930" s="297"/>
      <c r="AT3930" s="298" t="s">
        <v>148</v>
      </c>
      <c r="AU3930" s="298" t="s">
        <v>83</v>
      </c>
      <c r="AV3930" s="14" t="s">
        <v>81</v>
      </c>
      <c r="AW3930" s="14" t="s">
        <v>30</v>
      </c>
      <c r="AX3930" s="14" t="s">
        <v>73</v>
      </c>
      <c r="AY3930" s="298" t="s">
        <v>139</v>
      </c>
    </row>
    <row r="3931" spans="2:51" s="12" customFormat="1" ht="12">
      <c r="B3931" s="250"/>
      <c r="C3931" s="251"/>
      <c r="D3931" s="252" t="s">
        <v>148</v>
      </c>
      <c r="E3931" s="253" t="s">
        <v>1</v>
      </c>
      <c r="F3931" s="254" t="s">
        <v>5470</v>
      </c>
      <c r="G3931" s="251"/>
      <c r="H3931" s="255">
        <v>4.72</v>
      </c>
      <c r="I3931" s="256"/>
      <c r="J3931" s="251"/>
      <c r="K3931" s="251"/>
      <c r="L3931" s="257"/>
      <c r="M3931" s="258"/>
      <c r="N3931" s="259"/>
      <c r="O3931" s="259"/>
      <c r="P3931" s="259"/>
      <c r="Q3931" s="259"/>
      <c r="R3931" s="259"/>
      <c r="S3931" s="259"/>
      <c r="T3931" s="260"/>
      <c r="AT3931" s="261" t="s">
        <v>148</v>
      </c>
      <c r="AU3931" s="261" t="s">
        <v>83</v>
      </c>
      <c r="AV3931" s="12" t="s">
        <v>83</v>
      </c>
      <c r="AW3931" s="12" t="s">
        <v>30</v>
      </c>
      <c r="AX3931" s="12" t="s">
        <v>73</v>
      </c>
      <c r="AY3931" s="261" t="s">
        <v>139</v>
      </c>
    </row>
    <row r="3932" spans="2:51" s="12" customFormat="1" ht="12">
      <c r="B3932" s="250"/>
      <c r="C3932" s="251"/>
      <c r="D3932" s="252" t="s">
        <v>148</v>
      </c>
      <c r="E3932" s="253" t="s">
        <v>1</v>
      </c>
      <c r="F3932" s="254" t="s">
        <v>5471</v>
      </c>
      <c r="G3932" s="251"/>
      <c r="H3932" s="255">
        <v>3.525</v>
      </c>
      <c r="I3932" s="256"/>
      <c r="J3932" s="251"/>
      <c r="K3932" s="251"/>
      <c r="L3932" s="257"/>
      <c r="M3932" s="258"/>
      <c r="N3932" s="259"/>
      <c r="O3932" s="259"/>
      <c r="P3932" s="259"/>
      <c r="Q3932" s="259"/>
      <c r="R3932" s="259"/>
      <c r="S3932" s="259"/>
      <c r="T3932" s="260"/>
      <c r="AT3932" s="261" t="s">
        <v>148</v>
      </c>
      <c r="AU3932" s="261" t="s">
        <v>83</v>
      </c>
      <c r="AV3932" s="12" t="s">
        <v>83</v>
      </c>
      <c r="AW3932" s="12" t="s">
        <v>30</v>
      </c>
      <c r="AX3932" s="12" t="s">
        <v>73</v>
      </c>
      <c r="AY3932" s="261" t="s">
        <v>139</v>
      </c>
    </row>
    <row r="3933" spans="2:51" s="12" customFormat="1" ht="12">
      <c r="B3933" s="250"/>
      <c r="C3933" s="251"/>
      <c r="D3933" s="252" t="s">
        <v>148</v>
      </c>
      <c r="E3933" s="253" t="s">
        <v>1</v>
      </c>
      <c r="F3933" s="254" t="s">
        <v>5472</v>
      </c>
      <c r="G3933" s="251"/>
      <c r="H3933" s="255">
        <v>3.7</v>
      </c>
      <c r="I3933" s="256"/>
      <c r="J3933" s="251"/>
      <c r="K3933" s="251"/>
      <c r="L3933" s="257"/>
      <c r="M3933" s="258"/>
      <c r="N3933" s="259"/>
      <c r="O3933" s="259"/>
      <c r="P3933" s="259"/>
      <c r="Q3933" s="259"/>
      <c r="R3933" s="259"/>
      <c r="S3933" s="259"/>
      <c r="T3933" s="260"/>
      <c r="AT3933" s="261" t="s">
        <v>148</v>
      </c>
      <c r="AU3933" s="261" t="s">
        <v>83</v>
      </c>
      <c r="AV3933" s="12" t="s">
        <v>83</v>
      </c>
      <c r="AW3933" s="12" t="s">
        <v>30</v>
      </c>
      <c r="AX3933" s="12" t="s">
        <v>73</v>
      </c>
      <c r="AY3933" s="261" t="s">
        <v>139</v>
      </c>
    </row>
    <row r="3934" spans="2:51" s="12" customFormat="1" ht="12">
      <c r="B3934" s="250"/>
      <c r="C3934" s="251"/>
      <c r="D3934" s="252" t="s">
        <v>148</v>
      </c>
      <c r="E3934" s="253" t="s">
        <v>1</v>
      </c>
      <c r="F3934" s="254" t="s">
        <v>5473</v>
      </c>
      <c r="G3934" s="251"/>
      <c r="H3934" s="255">
        <v>2.7</v>
      </c>
      <c r="I3934" s="256"/>
      <c r="J3934" s="251"/>
      <c r="K3934" s="251"/>
      <c r="L3934" s="257"/>
      <c r="M3934" s="258"/>
      <c r="N3934" s="259"/>
      <c r="O3934" s="259"/>
      <c r="P3934" s="259"/>
      <c r="Q3934" s="259"/>
      <c r="R3934" s="259"/>
      <c r="S3934" s="259"/>
      <c r="T3934" s="260"/>
      <c r="AT3934" s="261" t="s">
        <v>148</v>
      </c>
      <c r="AU3934" s="261" t="s">
        <v>83</v>
      </c>
      <c r="AV3934" s="12" t="s">
        <v>83</v>
      </c>
      <c r="AW3934" s="12" t="s">
        <v>30</v>
      </c>
      <c r="AX3934" s="12" t="s">
        <v>73</v>
      </c>
      <c r="AY3934" s="261" t="s">
        <v>139</v>
      </c>
    </row>
    <row r="3935" spans="2:51" s="12" customFormat="1" ht="12">
      <c r="B3935" s="250"/>
      <c r="C3935" s="251"/>
      <c r="D3935" s="252" t="s">
        <v>148</v>
      </c>
      <c r="E3935" s="253" t="s">
        <v>1</v>
      </c>
      <c r="F3935" s="254" t="s">
        <v>5474</v>
      </c>
      <c r="G3935" s="251"/>
      <c r="H3935" s="255">
        <v>4.1</v>
      </c>
      <c r="I3935" s="256"/>
      <c r="J3935" s="251"/>
      <c r="K3935" s="251"/>
      <c r="L3935" s="257"/>
      <c r="M3935" s="258"/>
      <c r="N3935" s="259"/>
      <c r="O3935" s="259"/>
      <c r="P3935" s="259"/>
      <c r="Q3935" s="259"/>
      <c r="R3935" s="259"/>
      <c r="S3935" s="259"/>
      <c r="T3935" s="260"/>
      <c r="AT3935" s="261" t="s">
        <v>148</v>
      </c>
      <c r="AU3935" s="261" t="s">
        <v>83</v>
      </c>
      <c r="AV3935" s="12" t="s">
        <v>83</v>
      </c>
      <c r="AW3935" s="12" t="s">
        <v>30</v>
      </c>
      <c r="AX3935" s="12" t="s">
        <v>73</v>
      </c>
      <c r="AY3935" s="261" t="s">
        <v>139</v>
      </c>
    </row>
    <row r="3936" spans="2:51" s="12" customFormat="1" ht="12">
      <c r="B3936" s="250"/>
      <c r="C3936" s="251"/>
      <c r="D3936" s="252" t="s">
        <v>148</v>
      </c>
      <c r="E3936" s="253" t="s">
        <v>1</v>
      </c>
      <c r="F3936" s="254" t="s">
        <v>5475</v>
      </c>
      <c r="G3936" s="251"/>
      <c r="H3936" s="255">
        <v>7.775</v>
      </c>
      <c r="I3936" s="256"/>
      <c r="J3936" s="251"/>
      <c r="K3936" s="251"/>
      <c r="L3936" s="257"/>
      <c r="M3936" s="258"/>
      <c r="N3936" s="259"/>
      <c r="O3936" s="259"/>
      <c r="P3936" s="259"/>
      <c r="Q3936" s="259"/>
      <c r="R3936" s="259"/>
      <c r="S3936" s="259"/>
      <c r="T3936" s="260"/>
      <c r="AT3936" s="261" t="s">
        <v>148</v>
      </c>
      <c r="AU3936" s="261" t="s">
        <v>83</v>
      </c>
      <c r="AV3936" s="12" t="s">
        <v>83</v>
      </c>
      <c r="AW3936" s="12" t="s">
        <v>30</v>
      </c>
      <c r="AX3936" s="12" t="s">
        <v>73</v>
      </c>
      <c r="AY3936" s="261" t="s">
        <v>139</v>
      </c>
    </row>
    <row r="3937" spans="2:51" s="12" customFormat="1" ht="12">
      <c r="B3937" s="250"/>
      <c r="C3937" s="251"/>
      <c r="D3937" s="252" t="s">
        <v>148</v>
      </c>
      <c r="E3937" s="253" t="s">
        <v>1</v>
      </c>
      <c r="F3937" s="254" t="s">
        <v>5476</v>
      </c>
      <c r="G3937" s="251"/>
      <c r="H3937" s="255">
        <v>4.775</v>
      </c>
      <c r="I3937" s="256"/>
      <c r="J3937" s="251"/>
      <c r="K3937" s="251"/>
      <c r="L3937" s="257"/>
      <c r="M3937" s="258"/>
      <c r="N3937" s="259"/>
      <c r="O3937" s="259"/>
      <c r="P3937" s="259"/>
      <c r="Q3937" s="259"/>
      <c r="R3937" s="259"/>
      <c r="S3937" s="259"/>
      <c r="T3937" s="260"/>
      <c r="AT3937" s="261" t="s">
        <v>148</v>
      </c>
      <c r="AU3937" s="261" t="s">
        <v>83</v>
      </c>
      <c r="AV3937" s="12" t="s">
        <v>83</v>
      </c>
      <c r="AW3937" s="12" t="s">
        <v>30</v>
      </c>
      <c r="AX3937" s="12" t="s">
        <v>73</v>
      </c>
      <c r="AY3937" s="261" t="s">
        <v>139</v>
      </c>
    </row>
    <row r="3938" spans="2:51" s="12" customFormat="1" ht="12">
      <c r="B3938" s="250"/>
      <c r="C3938" s="251"/>
      <c r="D3938" s="252" t="s">
        <v>148</v>
      </c>
      <c r="E3938" s="253" t="s">
        <v>1</v>
      </c>
      <c r="F3938" s="254" t="s">
        <v>5477</v>
      </c>
      <c r="G3938" s="251"/>
      <c r="H3938" s="255">
        <v>2.965</v>
      </c>
      <c r="I3938" s="256"/>
      <c r="J3938" s="251"/>
      <c r="K3938" s="251"/>
      <c r="L3938" s="257"/>
      <c r="M3938" s="258"/>
      <c r="N3938" s="259"/>
      <c r="O3938" s="259"/>
      <c r="P3938" s="259"/>
      <c r="Q3938" s="259"/>
      <c r="R3938" s="259"/>
      <c r="S3938" s="259"/>
      <c r="T3938" s="260"/>
      <c r="AT3938" s="261" t="s">
        <v>148</v>
      </c>
      <c r="AU3938" s="261" t="s">
        <v>83</v>
      </c>
      <c r="AV3938" s="12" t="s">
        <v>83</v>
      </c>
      <c r="AW3938" s="12" t="s">
        <v>30</v>
      </c>
      <c r="AX3938" s="12" t="s">
        <v>73</v>
      </c>
      <c r="AY3938" s="261" t="s">
        <v>139</v>
      </c>
    </row>
    <row r="3939" spans="2:51" s="12" customFormat="1" ht="12">
      <c r="B3939" s="250"/>
      <c r="C3939" s="251"/>
      <c r="D3939" s="252" t="s">
        <v>148</v>
      </c>
      <c r="E3939" s="253" t="s">
        <v>1</v>
      </c>
      <c r="F3939" s="254" t="s">
        <v>5478</v>
      </c>
      <c r="G3939" s="251"/>
      <c r="H3939" s="255">
        <v>4.1</v>
      </c>
      <c r="I3939" s="256"/>
      <c r="J3939" s="251"/>
      <c r="K3939" s="251"/>
      <c r="L3939" s="257"/>
      <c r="M3939" s="258"/>
      <c r="N3939" s="259"/>
      <c r="O3939" s="259"/>
      <c r="P3939" s="259"/>
      <c r="Q3939" s="259"/>
      <c r="R3939" s="259"/>
      <c r="S3939" s="259"/>
      <c r="T3939" s="260"/>
      <c r="AT3939" s="261" t="s">
        <v>148</v>
      </c>
      <c r="AU3939" s="261" t="s">
        <v>83</v>
      </c>
      <c r="AV3939" s="12" t="s">
        <v>83</v>
      </c>
      <c r="AW3939" s="12" t="s">
        <v>30</v>
      </c>
      <c r="AX3939" s="12" t="s">
        <v>73</v>
      </c>
      <c r="AY3939" s="261" t="s">
        <v>139</v>
      </c>
    </row>
    <row r="3940" spans="2:51" s="12" customFormat="1" ht="12">
      <c r="B3940" s="250"/>
      <c r="C3940" s="251"/>
      <c r="D3940" s="252" t="s">
        <v>148</v>
      </c>
      <c r="E3940" s="253" t="s">
        <v>1</v>
      </c>
      <c r="F3940" s="254" t="s">
        <v>5479</v>
      </c>
      <c r="G3940" s="251"/>
      <c r="H3940" s="255">
        <v>11.44</v>
      </c>
      <c r="I3940" s="256"/>
      <c r="J3940" s="251"/>
      <c r="K3940" s="251"/>
      <c r="L3940" s="257"/>
      <c r="M3940" s="258"/>
      <c r="N3940" s="259"/>
      <c r="O3940" s="259"/>
      <c r="P3940" s="259"/>
      <c r="Q3940" s="259"/>
      <c r="R3940" s="259"/>
      <c r="S3940" s="259"/>
      <c r="T3940" s="260"/>
      <c r="AT3940" s="261" t="s">
        <v>148</v>
      </c>
      <c r="AU3940" s="261" t="s">
        <v>83</v>
      </c>
      <c r="AV3940" s="12" t="s">
        <v>83</v>
      </c>
      <c r="AW3940" s="12" t="s">
        <v>30</v>
      </c>
      <c r="AX3940" s="12" t="s">
        <v>73</v>
      </c>
      <c r="AY3940" s="261" t="s">
        <v>139</v>
      </c>
    </row>
    <row r="3941" spans="2:51" s="12" customFormat="1" ht="12">
      <c r="B3941" s="250"/>
      <c r="C3941" s="251"/>
      <c r="D3941" s="252" t="s">
        <v>148</v>
      </c>
      <c r="E3941" s="253" t="s">
        <v>1</v>
      </c>
      <c r="F3941" s="254" t="s">
        <v>5480</v>
      </c>
      <c r="G3941" s="251"/>
      <c r="H3941" s="255">
        <v>7.875</v>
      </c>
      <c r="I3941" s="256"/>
      <c r="J3941" s="251"/>
      <c r="K3941" s="251"/>
      <c r="L3941" s="257"/>
      <c r="M3941" s="258"/>
      <c r="N3941" s="259"/>
      <c r="O3941" s="259"/>
      <c r="P3941" s="259"/>
      <c r="Q3941" s="259"/>
      <c r="R3941" s="259"/>
      <c r="S3941" s="259"/>
      <c r="T3941" s="260"/>
      <c r="AT3941" s="261" t="s">
        <v>148</v>
      </c>
      <c r="AU3941" s="261" t="s">
        <v>83</v>
      </c>
      <c r="AV3941" s="12" t="s">
        <v>83</v>
      </c>
      <c r="AW3941" s="12" t="s">
        <v>30</v>
      </c>
      <c r="AX3941" s="12" t="s">
        <v>73</v>
      </c>
      <c r="AY3941" s="261" t="s">
        <v>139</v>
      </c>
    </row>
    <row r="3942" spans="2:51" s="13" customFormat="1" ht="12">
      <c r="B3942" s="262"/>
      <c r="C3942" s="263"/>
      <c r="D3942" s="252" t="s">
        <v>148</v>
      </c>
      <c r="E3942" s="264" t="s">
        <v>1</v>
      </c>
      <c r="F3942" s="265" t="s">
        <v>150</v>
      </c>
      <c r="G3942" s="263"/>
      <c r="H3942" s="266">
        <v>151.42999999999998</v>
      </c>
      <c r="I3942" s="267"/>
      <c r="J3942" s="263"/>
      <c r="K3942" s="263"/>
      <c r="L3942" s="268"/>
      <c r="M3942" s="269"/>
      <c r="N3942" s="270"/>
      <c r="O3942" s="270"/>
      <c r="P3942" s="270"/>
      <c r="Q3942" s="270"/>
      <c r="R3942" s="270"/>
      <c r="S3942" s="270"/>
      <c r="T3942" s="271"/>
      <c r="AT3942" s="272" t="s">
        <v>148</v>
      </c>
      <c r="AU3942" s="272" t="s">
        <v>83</v>
      </c>
      <c r="AV3942" s="13" t="s">
        <v>146</v>
      </c>
      <c r="AW3942" s="13" t="s">
        <v>30</v>
      </c>
      <c r="AX3942" s="13" t="s">
        <v>81</v>
      </c>
      <c r="AY3942" s="272" t="s">
        <v>139</v>
      </c>
    </row>
    <row r="3943" spans="2:65" s="1" customFormat="1" ht="24" customHeight="1">
      <c r="B3943" s="38"/>
      <c r="C3943" s="237" t="s">
        <v>5481</v>
      </c>
      <c r="D3943" s="237" t="s">
        <v>141</v>
      </c>
      <c r="E3943" s="238" t="s">
        <v>5482</v>
      </c>
      <c r="F3943" s="239" t="s">
        <v>5483</v>
      </c>
      <c r="G3943" s="240" t="s">
        <v>292</v>
      </c>
      <c r="H3943" s="283"/>
      <c r="I3943" s="242"/>
      <c r="J3943" s="243">
        <f>ROUND(I3943*H3943,2)</f>
        <v>0</v>
      </c>
      <c r="K3943" s="239" t="s">
        <v>145</v>
      </c>
      <c r="L3943" s="43"/>
      <c r="M3943" s="244" t="s">
        <v>1</v>
      </c>
      <c r="N3943" s="245" t="s">
        <v>38</v>
      </c>
      <c r="O3943" s="86"/>
      <c r="P3943" s="246">
        <f>O3943*H3943</f>
        <v>0</v>
      </c>
      <c r="Q3943" s="246">
        <v>0</v>
      </c>
      <c r="R3943" s="246">
        <f>Q3943*H3943</f>
        <v>0</v>
      </c>
      <c r="S3943" s="246">
        <v>0</v>
      </c>
      <c r="T3943" s="247">
        <f>S3943*H3943</f>
        <v>0</v>
      </c>
      <c r="AR3943" s="248" t="s">
        <v>230</v>
      </c>
      <c r="AT3943" s="248" t="s">
        <v>141</v>
      </c>
      <c r="AU3943" s="248" t="s">
        <v>83</v>
      </c>
      <c r="AY3943" s="17" t="s">
        <v>139</v>
      </c>
      <c r="BE3943" s="249">
        <f>IF(N3943="základní",J3943,0)</f>
        <v>0</v>
      </c>
      <c r="BF3943" s="249">
        <f>IF(N3943="snížená",J3943,0)</f>
        <v>0</v>
      </c>
      <c r="BG3943" s="249">
        <f>IF(N3943="zákl. přenesená",J3943,0)</f>
        <v>0</v>
      </c>
      <c r="BH3943" s="249">
        <f>IF(N3943="sníž. přenesená",J3943,0)</f>
        <v>0</v>
      </c>
      <c r="BI3943" s="249">
        <f>IF(N3943="nulová",J3943,0)</f>
        <v>0</v>
      </c>
      <c r="BJ3943" s="17" t="s">
        <v>81</v>
      </c>
      <c r="BK3943" s="249">
        <f>ROUND(I3943*H3943,2)</f>
        <v>0</v>
      </c>
      <c r="BL3943" s="17" t="s">
        <v>230</v>
      </c>
      <c r="BM3943" s="248" t="s">
        <v>5484</v>
      </c>
    </row>
    <row r="3944" spans="2:65" s="1" customFormat="1" ht="24" customHeight="1">
      <c r="B3944" s="38"/>
      <c r="C3944" s="237" t="s">
        <v>5485</v>
      </c>
      <c r="D3944" s="237" t="s">
        <v>141</v>
      </c>
      <c r="E3944" s="238" t="s">
        <v>5486</v>
      </c>
      <c r="F3944" s="239" t="s">
        <v>5487</v>
      </c>
      <c r="G3944" s="240" t="s">
        <v>292</v>
      </c>
      <c r="H3944" s="283"/>
      <c r="I3944" s="242"/>
      <c r="J3944" s="243">
        <f>ROUND(I3944*H3944,2)</f>
        <v>0</v>
      </c>
      <c r="K3944" s="239" t="s">
        <v>145</v>
      </c>
      <c r="L3944" s="43"/>
      <c r="M3944" s="244" t="s">
        <v>1</v>
      </c>
      <c r="N3944" s="245" t="s">
        <v>38</v>
      </c>
      <c r="O3944" s="86"/>
      <c r="P3944" s="246">
        <f>O3944*H3944</f>
        <v>0</v>
      </c>
      <c r="Q3944" s="246">
        <v>0</v>
      </c>
      <c r="R3944" s="246">
        <f>Q3944*H3944</f>
        <v>0</v>
      </c>
      <c r="S3944" s="246">
        <v>0</v>
      </c>
      <c r="T3944" s="247">
        <f>S3944*H3944</f>
        <v>0</v>
      </c>
      <c r="AR3944" s="248" t="s">
        <v>230</v>
      </c>
      <c r="AT3944" s="248" t="s">
        <v>141</v>
      </c>
      <c r="AU3944" s="248" t="s">
        <v>83</v>
      </c>
      <c r="AY3944" s="17" t="s">
        <v>139</v>
      </c>
      <c r="BE3944" s="249">
        <f>IF(N3944="základní",J3944,0)</f>
        <v>0</v>
      </c>
      <c r="BF3944" s="249">
        <f>IF(N3944="snížená",J3944,0)</f>
        <v>0</v>
      </c>
      <c r="BG3944" s="249">
        <f>IF(N3944="zákl. přenesená",J3944,0)</f>
        <v>0</v>
      </c>
      <c r="BH3944" s="249">
        <f>IF(N3944="sníž. přenesená",J3944,0)</f>
        <v>0</v>
      </c>
      <c r="BI3944" s="249">
        <f>IF(N3944="nulová",J3944,0)</f>
        <v>0</v>
      </c>
      <c r="BJ3944" s="17" t="s">
        <v>81</v>
      </c>
      <c r="BK3944" s="249">
        <f>ROUND(I3944*H3944,2)</f>
        <v>0</v>
      </c>
      <c r="BL3944" s="17" t="s">
        <v>230</v>
      </c>
      <c r="BM3944" s="248" t="s">
        <v>5488</v>
      </c>
    </row>
    <row r="3945" spans="2:63" s="11" customFormat="1" ht="22.8" customHeight="1">
      <c r="B3945" s="221"/>
      <c r="C3945" s="222"/>
      <c r="D3945" s="223" t="s">
        <v>72</v>
      </c>
      <c r="E3945" s="235" t="s">
        <v>5060</v>
      </c>
      <c r="F3945" s="235" t="s">
        <v>5489</v>
      </c>
      <c r="G3945" s="222"/>
      <c r="H3945" s="222"/>
      <c r="I3945" s="225"/>
      <c r="J3945" s="236">
        <f>BK3945</f>
        <v>0</v>
      </c>
      <c r="K3945" s="222"/>
      <c r="L3945" s="227"/>
      <c r="M3945" s="228"/>
      <c r="N3945" s="229"/>
      <c r="O3945" s="229"/>
      <c r="P3945" s="230">
        <f>SUM(P3946:P3975)</f>
        <v>0</v>
      </c>
      <c r="Q3945" s="229"/>
      <c r="R3945" s="230">
        <f>SUM(R3946:R3975)</f>
        <v>1.3312843</v>
      </c>
      <c r="S3945" s="229"/>
      <c r="T3945" s="231">
        <f>SUM(T3946:T3975)</f>
        <v>0</v>
      </c>
      <c r="AR3945" s="232" t="s">
        <v>83</v>
      </c>
      <c r="AT3945" s="233" t="s">
        <v>72</v>
      </c>
      <c r="AU3945" s="233" t="s">
        <v>81</v>
      </c>
      <c r="AY3945" s="232" t="s">
        <v>139</v>
      </c>
      <c r="BK3945" s="234">
        <f>SUM(BK3946:BK3975)</f>
        <v>0</v>
      </c>
    </row>
    <row r="3946" spans="2:65" s="1" customFormat="1" ht="24" customHeight="1">
      <c r="B3946" s="38"/>
      <c r="C3946" s="237" t="s">
        <v>5490</v>
      </c>
      <c r="D3946" s="237" t="s">
        <v>141</v>
      </c>
      <c r="E3946" s="238" t="s">
        <v>5491</v>
      </c>
      <c r="F3946" s="239" t="s">
        <v>5492</v>
      </c>
      <c r="G3946" s="240" t="s">
        <v>433</v>
      </c>
      <c r="H3946" s="241">
        <v>33.335</v>
      </c>
      <c r="I3946" s="242"/>
      <c r="J3946" s="243">
        <f>ROUND(I3946*H3946,2)</f>
        <v>0</v>
      </c>
      <c r="K3946" s="239" t="s">
        <v>145</v>
      </c>
      <c r="L3946" s="43"/>
      <c r="M3946" s="244" t="s">
        <v>1</v>
      </c>
      <c r="N3946" s="245" t="s">
        <v>38</v>
      </c>
      <c r="O3946" s="86"/>
      <c r="P3946" s="246">
        <f>O3946*H3946</f>
        <v>0</v>
      </c>
      <c r="Q3946" s="246">
        <v>8E-05</v>
      </c>
      <c r="R3946" s="246">
        <f>Q3946*H3946</f>
        <v>0.0026668000000000004</v>
      </c>
      <c r="S3946" s="246">
        <v>0</v>
      </c>
      <c r="T3946" s="247">
        <f>S3946*H3946</f>
        <v>0</v>
      </c>
      <c r="AR3946" s="248" t="s">
        <v>230</v>
      </c>
      <c r="AT3946" s="248" t="s">
        <v>141</v>
      </c>
      <c r="AU3946" s="248" t="s">
        <v>83</v>
      </c>
      <c r="AY3946" s="17" t="s">
        <v>139</v>
      </c>
      <c r="BE3946" s="249">
        <f>IF(N3946="základní",J3946,0)</f>
        <v>0</v>
      </c>
      <c r="BF3946" s="249">
        <f>IF(N3946="snížená",J3946,0)</f>
        <v>0</v>
      </c>
      <c r="BG3946" s="249">
        <f>IF(N3946="zákl. přenesená",J3946,0)</f>
        <v>0</v>
      </c>
      <c r="BH3946" s="249">
        <f>IF(N3946="sníž. přenesená",J3946,0)</f>
        <v>0</v>
      </c>
      <c r="BI3946" s="249">
        <f>IF(N3946="nulová",J3946,0)</f>
        <v>0</v>
      </c>
      <c r="BJ3946" s="17" t="s">
        <v>81</v>
      </c>
      <c r="BK3946" s="249">
        <f>ROUND(I3946*H3946,2)</f>
        <v>0</v>
      </c>
      <c r="BL3946" s="17" t="s">
        <v>230</v>
      </c>
      <c r="BM3946" s="248" t="s">
        <v>5493</v>
      </c>
    </row>
    <row r="3947" spans="2:51" s="12" customFormat="1" ht="12">
      <c r="B3947" s="250"/>
      <c r="C3947" s="251"/>
      <c r="D3947" s="252" t="s">
        <v>148</v>
      </c>
      <c r="E3947" s="253" t="s">
        <v>1</v>
      </c>
      <c r="F3947" s="254" t="s">
        <v>5494</v>
      </c>
      <c r="G3947" s="251"/>
      <c r="H3947" s="255">
        <v>12.397</v>
      </c>
      <c r="I3947" s="256"/>
      <c r="J3947" s="251"/>
      <c r="K3947" s="251"/>
      <c r="L3947" s="257"/>
      <c r="M3947" s="258"/>
      <c r="N3947" s="259"/>
      <c r="O3947" s="259"/>
      <c r="P3947" s="259"/>
      <c r="Q3947" s="259"/>
      <c r="R3947" s="259"/>
      <c r="S3947" s="259"/>
      <c r="T3947" s="260"/>
      <c r="AT3947" s="261" t="s">
        <v>148</v>
      </c>
      <c r="AU3947" s="261" t="s">
        <v>83</v>
      </c>
      <c r="AV3947" s="12" t="s">
        <v>83</v>
      </c>
      <c r="AW3947" s="12" t="s">
        <v>30</v>
      </c>
      <c r="AX3947" s="12" t="s">
        <v>73</v>
      </c>
      <c r="AY3947" s="261" t="s">
        <v>139</v>
      </c>
    </row>
    <row r="3948" spans="2:51" s="12" customFormat="1" ht="12">
      <c r="B3948" s="250"/>
      <c r="C3948" s="251"/>
      <c r="D3948" s="252" t="s">
        <v>148</v>
      </c>
      <c r="E3948" s="253" t="s">
        <v>1</v>
      </c>
      <c r="F3948" s="254" t="s">
        <v>5495</v>
      </c>
      <c r="G3948" s="251"/>
      <c r="H3948" s="255">
        <v>10.143</v>
      </c>
      <c r="I3948" s="256"/>
      <c r="J3948" s="251"/>
      <c r="K3948" s="251"/>
      <c r="L3948" s="257"/>
      <c r="M3948" s="258"/>
      <c r="N3948" s="259"/>
      <c r="O3948" s="259"/>
      <c r="P3948" s="259"/>
      <c r="Q3948" s="259"/>
      <c r="R3948" s="259"/>
      <c r="S3948" s="259"/>
      <c r="T3948" s="260"/>
      <c r="AT3948" s="261" t="s">
        <v>148</v>
      </c>
      <c r="AU3948" s="261" t="s">
        <v>83</v>
      </c>
      <c r="AV3948" s="12" t="s">
        <v>83</v>
      </c>
      <c r="AW3948" s="12" t="s">
        <v>30</v>
      </c>
      <c r="AX3948" s="12" t="s">
        <v>73</v>
      </c>
      <c r="AY3948" s="261" t="s">
        <v>139</v>
      </c>
    </row>
    <row r="3949" spans="2:51" s="12" customFormat="1" ht="12">
      <c r="B3949" s="250"/>
      <c r="C3949" s="251"/>
      <c r="D3949" s="252" t="s">
        <v>148</v>
      </c>
      <c r="E3949" s="253" t="s">
        <v>1</v>
      </c>
      <c r="F3949" s="254" t="s">
        <v>5496</v>
      </c>
      <c r="G3949" s="251"/>
      <c r="H3949" s="255">
        <v>5.75</v>
      </c>
      <c r="I3949" s="256"/>
      <c r="J3949" s="251"/>
      <c r="K3949" s="251"/>
      <c r="L3949" s="257"/>
      <c r="M3949" s="258"/>
      <c r="N3949" s="259"/>
      <c r="O3949" s="259"/>
      <c r="P3949" s="259"/>
      <c r="Q3949" s="259"/>
      <c r="R3949" s="259"/>
      <c r="S3949" s="259"/>
      <c r="T3949" s="260"/>
      <c r="AT3949" s="261" t="s">
        <v>148</v>
      </c>
      <c r="AU3949" s="261" t="s">
        <v>83</v>
      </c>
      <c r="AV3949" s="12" t="s">
        <v>83</v>
      </c>
      <c r="AW3949" s="12" t="s">
        <v>30</v>
      </c>
      <c r="AX3949" s="12" t="s">
        <v>73</v>
      </c>
      <c r="AY3949" s="261" t="s">
        <v>139</v>
      </c>
    </row>
    <row r="3950" spans="2:51" s="12" customFormat="1" ht="12">
      <c r="B3950" s="250"/>
      <c r="C3950" s="251"/>
      <c r="D3950" s="252" t="s">
        <v>148</v>
      </c>
      <c r="E3950" s="253" t="s">
        <v>1</v>
      </c>
      <c r="F3950" s="254" t="s">
        <v>5497</v>
      </c>
      <c r="G3950" s="251"/>
      <c r="H3950" s="255">
        <v>0.667</v>
      </c>
      <c r="I3950" s="256"/>
      <c r="J3950" s="251"/>
      <c r="K3950" s="251"/>
      <c r="L3950" s="257"/>
      <c r="M3950" s="258"/>
      <c r="N3950" s="259"/>
      <c r="O3950" s="259"/>
      <c r="P3950" s="259"/>
      <c r="Q3950" s="259"/>
      <c r="R3950" s="259"/>
      <c r="S3950" s="259"/>
      <c r="T3950" s="260"/>
      <c r="AT3950" s="261" t="s">
        <v>148</v>
      </c>
      <c r="AU3950" s="261" t="s">
        <v>83</v>
      </c>
      <c r="AV3950" s="12" t="s">
        <v>83</v>
      </c>
      <c r="AW3950" s="12" t="s">
        <v>30</v>
      </c>
      <c r="AX3950" s="12" t="s">
        <v>73</v>
      </c>
      <c r="AY3950" s="261" t="s">
        <v>139</v>
      </c>
    </row>
    <row r="3951" spans="2:51" s="12" customFormat="1" ht="12">
      <c r="B3951" s="250"/>
      <c r="C3951" s="251"/>
      <c r="D3951" s="252" t="s">
        <v>148</v>
      </c>
      <c r="E3951" s="253" t="s">
        <v>1</v>
      </c>
      <c r="F3951" s="254" t="s">
        <v>5498</v>
      </c>
      <c r="G3951" s="251"/>
      <c r="H3951" s="255">
        <v>1.056</v>
      </c>
      <c r="I3951" s="256"/>
      <c r="J3951" s="251"/>
      <c r="K3951" s="251"/>
      <c r="L3951" s="257"/>
      <c r="M3951" s="258"/>
      <c r="N3951" s="259"/>
      <c r="O3951" s="259"/>
      <c r="P3951" s="259"/>
      <c r="Q3951" s="259"/>
      <c r="R3951" s="259"/>
      <c r="S3951" s="259"/>
      <c r="T3951" s="260"/>
      <c r="AT3951" s="261" t="s">
        <v>148</v>
      </c>
      <c r="AU3951" s="261" t="s">
        <v>83</v>
      </c>
      <c r="AV3951" s="12" t="s">
        <v>83</v>
      </c>
      <c r="AW3951" s="12" t="s">
        <v>30</v>
      </c>
      <c r="AX3951" s="12" t="s">
        <v>73</v>
      </c>
      <c r="AY3951" s="261" t="s">
        <v>139</v>
      </c>
    </row>
    <row r="3952" spans="2:51" s="12" customFormat="1" ht="12">
      <c r="B3952" s="250"/>
      <c r="C3952" s="251"/>
      <c r="D3952" s="252" t="s">
        <v>148</v>
      </c>
      <c r="E3952" s="253" t="s">
        <v>1</v>
      </c>
      <c r="F3952" s="254" t="s">
        <v>5499</v>
      </c>
      <c r="G3952" s="251"/>
      <c r="H3952" s="255">
        <v>2.156</v>
      </c>
      <c r="I3952" s="256"/>
      <c r="J3952" s="251"/>
      <c r="K3952" s="251"/>
      <c r="L3952" s="257"/>
      <c r="M3952" s="258"/>
      <c r="N3952" s="259"/>
      <c r="O3952" s="259"/>
      <c r="P3952" s="259"/>
      <c r="Q3952" s="259"/>
      <c r="R3952" s="259"/>
      <c r="S3952" s="259"/>
      <c r="T3952" s="260"/>
      <c r="AT3952" s="261" t="s">
        <v>148</v>
      </c>
      <c r="AU3952" s="261" t="s">
        <v>83</v>
      </c>
      <c r="AV3952" s="12" t="s">
        <v>83</v>
      </c>
      <c r="AW3952" s="12" t="s">
        <v>30</v>
      </c>
      <c r="AX3952" s="12" t="s">
        <v>73</v>
      </c>
      <c r="AY3952" s="261" t="s">
        <v>139</v>
      </c>
    </row>
    <row r="3953" spans="2:51" s="12" customFormat="1" ht="12">
      <c r="B3953" s="250"/>
      <c r="C3953" s="251"/>
      <c r="D3953" s="252" t="s">
        <v>148</v>
      </c>
      <c r="E3953" s="253" t="s">
        <v>1</v>
      </c>
      <c r="F3953" s="254" t="s">
        <v>5500</v>
      </c>
      <c r="G3953" s="251"/>
      <c r="H3953" s="255">
        <v>1.166</v>
      </c>
      <c r="I3953" s="256"/>
      <c r="J3953" s="251"/>
      <c r="K3953" s="251"/>
      <c r="L3953" s="257"/>
      <c r="M3953" s="258"/>
      <c r="N3953" s="259"/>
      <c r="O3953" s="259"/>
      <c r="P3953" s="259"/>
      <c r="Q3953" s="259"/>
      <c r="R3953" s="259"/>
      <c r="S3953" s="259"/>
      <c r="T3953" s="260"/>
      <c r="AT3953" s="261" t="s">
        <v>148</v>
      </c>
      <c r="AU3953" s="261" t="s">
        <v>83</v>
      </c>
      <c r="AV3953" s="12" t="s">
        <v>83</v>
      </c>
      <c r="AW3953" s="12" t="s">
        <v>30</v>
      </c>
      <c r="AX3953" s="12" t="s">
        <v>73</v>
      </c>
      <c r="AY3953" s="261" t="s">
        <v>139</v>
      </c>
    </row>
    <row r="3954" spans="2:51" s="13" customFormat="1" ht="12">
      <c r="B3954" s="262"/>
      <c r="C3954" s="263"/>
      <c r="D3954" s="252" t="s">
        <v>148</v>
      </c>
      <c r="E3954" s="264" t="s">
        <v>1</v>
      </c>
      <c r="F3954" s="265" t="s">
        <v>150</v>
      </c>
      <c r="G3954" s="263"/>
      <c r="H3954" s="266">
        <v>33.335</v>
      </c>
      <c r="I3954" s="267"/>
      <c r="J3954" s="263"/>
      <c r="K3954" s="263"/>
      <c r="L3954" s="268"/>
      <c r="M3954" s="269"/>
      <c r="N3954" s="270"/>
      <c r="O3954" s="270"/>
      <c r="P3954" s="270"/>
      <c r="Q3954" s="270"/>
      <c r="R3954" s="270"/>
      <c r="S3954" s="270"/>
      <c r="T3954" s="271"/>
      <c r="AT3954" s="272" t="s">
        <v>148</v>
      </c>
      <c r="AU3954" s="272" t="s">
        <v>83</v>
      </c>
      <c r="AV3954" s="13" t="s">
        <v>146</v>
      </c>
      <c r="AW3954" s="13" t="s">
        <v>30</v>
      </c>
      <c r="AX3954" s="13" t="s">
        <v>81</v>
      </c>
      <c r="AY3954" s="272" t="s">
        <v>139</v>
      </c>
    </row>
    <row r="3955" spans="2:65" s="1" customFormat="1" ht="24" customHeight="1">
      <c r="B3955" s="38"/>
      <c r="C3955" s="237" t="s">
        <v>5501</v>
      </c>
      <c r="D3955" s="237" t="s">
        <v>141</v>
      </c>
      <c r="E3955" s="238" t="s">
        <v>5502</v>
      </c>
      <c r="F3955" s="239" t="s">
        <v>5503</v>
      </c>
      <c r="G3955" s="240" t="s">
        <v>433</v>
      </c>
      <c r="H3955" s="241">
        <v>33.335</v>
      </c>
      <c r="I3955" s="242"/>
      <c r="J3955" s="243">
        <f>ROUND(I3955*H3955,2)</f>
        <v>0</v>
      </c>
      <c r="K3955" s="239" t="s">
        <v>145</v>
      </c>
      <c r="L3955" s="43"/>
      <c r="M3955" s="244" t="s">
        <v>1</v>
      </c>
      <c r="N3955" s="245" t="s">
        <v>38</v>
      </c>
      <c r="O3955" s="86"/>
      <c r="P3955" s="246">
        <f>O3955*H3955</f>
        <v>0</v>
      </c>
      <c r="Q3955" s="246">
        <v>0.00012</v>
      </c>
      <c r="R3955" s="246">
        <f>Q3955*H3955</f>
        <v>0.004000200000000001</v>
      </c>
      <c r="S3955" s="246">
        <v>0</v>
      </c>
      <c r="T3955" s="247">
        <f>S3955*H3955</f>
        <v>0</v>
      </c>
      <c r="AR3955" s="248" t="s">
        <v>230</v>
      </c>
      <c r="AT3955" s="248" t="s">
        <v>141</v>
      </c>
      <c r="AU3955" s="248" t="s">
        <v>83</v>
      </c>
      <c r="AY3955" s="17" t="s">
        <v>139</v>
      </c>
      <c r="BE3955" s="249">
        <f>IF(N3955="základní",J3955,0)</f>
        <v>0</v>
      </c>
      <c r="BF3955" s="249">
        <f>IF(N3955="snížená",J3955,0)</f>
        <v>0</v>
      </c>
      <c r="BG3955" s="249">
        <f>IF(N3955="zákl. přenesená",J3955,0)</f>
        <v>0</v>
      </c>
      <c r="BH3955" s="249">
        <f>IF(N3955="sníž. přenesená",J3955,0)</f>
        <v>0</v>
      </c>
      <c r="BI3955" s="249">
        <f>IF(N3955="nulová",J3955,0)</f>
        <v>0</v>
      </c>
      <c r="BJ3955" s="17" t="s">
        <v>81</v>
      </c>
      <c r="BK3955" s="249">
        <f>ROUND(I3955*H3955,2)</f>
        <v>0</v>
      </c>
      <c r="BL3955" s="17" t="s">
        <v>230</v>
      </c>
      <c r="BM3955" s="248" t="s">
        <v>5504</v>
      </c>
    </row>
    <row r="3956" spans="2:51" s="12" customFormat="1" ht="12">
      <c r="B3956" s="250"/>
      <c r="C3956" s="251"/>
      <c r="D3956" s="252" t="s">
        <v>148</v>
      </c>
      <c r="E3956" s="253" t="s">
        <v>1</v>
      </c>
      <c r="F3956" s="254" t="s">
        <v>5494</v>
      </c>
      <c r="G3956" s="251"/>
      <c r="H3956" s="255">
        <v>12.397</v>
      </c>
      <c r="I3956" s="256"/>
      <c r="J3956" s="251"/>
      <c r="K3956" s="251"/>
      <c r="L3956" s="257"/>
      <c r="M3956" s="258"/>
      <c r="N3956" s="259"/>
      <c r="O3956" s="259"/>
      <c r="P3956" s="259"/>
      <c r="Q3956" s="259"/>
      <c r="R3956" s="259"/>
      <c r="S3956" s="259"/>
      <c r="T3956" s="260"/>
      <c r="AT3956" s="261" t="s">
        <v>148</v>
      </c>
      <c r="AU3956" s="261" t="s">
        <v>83</v>
      </c>
      <c r="AV3956" s="12" t="s">
        <v>83</v>
      </c>
      <c r="AW3956" s="12" t="s">
        <v>30</v>
      </c>
      <c r="AX3956" s="12" t="s">
        <v>73</v>
      </c>
      <c r="AY3956" s="261" t="s">
        <v>139</v>
      </c>
    </row>
    <row r="3957" spans="2:51" s="12" customFormat="1" ht="12">
      <c r="B3957" s="250"/>
      <c r="C3957" s="251"/>
      <c r="D3957" s="252" t="s">
        <v>148</v>
      </c>
      <c r="E3957" s="253" t="s">
        <v>1</v>
      </c>
      <c r="F3957" s="254" t="s">
        <v>5495</v>
      </c>
      <c r="G3957" s="251"/>
      <c r="H3957" s="255">
        <v>10.143</v>
      </c>
      <c r="I3957" s="256"/>
      <c r="J3957" s="251"/>
      <c r="K3957" s="251"/>
      <c r="L3957" s="257"/>
      <c r="M3957" s="258"/>
      <c r="N3957" s="259"/>
      <c r="O3957" s="259"/>
      <c r="P3957" s="259"/>
      <c r="Q3957" s="259"/>
      <c r="R3957" s="259"/>
      <c r="S3957" s="259"/>
      <c r="T3957" s="260"/>
      <c r="AT3957" s="261" t="s">
        <v>148</v>
      </c>
      <c r="AU3957" s="261" t="s">
        <v>83</v>
      </c>
      <c r="AV3957" s="12" t="s">
        <v>83</v>
      </c>
      <c r="AW3957" s="12" t="s">
        <v>30</v>
      </c>
      <c r="AX3957" s="12" t="s">
        <v>73</v>
      </c>
      <c r="AY3957" s="261" t="s">
        <v>139</v>
      </c>
    </row>
    <row r="3958" spans="2:51" s="12" customFormat="1" ht="12">
      <c r="B3958" s="250"/>
      <c r="C3958" s="251"/>
      <c r="D3958" s="252" t="s">
        <v>148</v>
      </c>
      <c r="E3958" s="253" t="s">
        <v>1</v>
      </c>
      <c r="F3958" s="254" t="s">
        <v>5496</v>
      </c>
      <c r="G3958" s="251"/>
      <c r="H3958" s="255">
        <v>5.75</v>
      </c>
      <c r="I3958" s="256"/>
      <c r="J3958" s="251"/>
      <c r="K3958" s="251"/>
      <c r="L3958" s="257"/>
      <c r="M3958" s="258"/>
      <c r="N3958" s="259"/>
      <c r="O3958" s="259"/>
      <c r="P3958" s="259"/>
      <c r="Q3958" s="259"/>
      <c r="R3958" s="259"/>
      <c r="S3958" s="259"/>
      <c r="T3958" s="260"/>
      <c r="AT3958" s="261" t="s">
        <v>148</v>
      </c>
      <c r="AU3958" s="261" t="s">
        <v>83</v>
      </c>
      <c r="AV3958" s="12" t="s">
        <v>83</v>
      </c>
      <c r="AW3958" s="12" t="s">
        <v>30</v>
      </c>
      <c r="AX3958" s="12" t="s">
        <v>73</v>
      </c>
      <c r="AY3958" s="261" t="s">
        <v>139</v>
      </c>
    </row>
    <row r="3959" spans="2:51" s="12" customFormat="1" ht="12">
      <c r="B3959" s="250"/>
      <c r="C3959" s="251"/>
      <c r="D3959" s="252" t="s">
        <v>148</v>
      </c>
      <c r="E3959" s="253" t="s">
        <v>1</v>
      </c>
      <c r="F3959" s="254" t="s">
        <v>5497</v>
      </c>
      <c r="G3959" s="251"/>
      <c r="H3959" s="255">
        <v>0.667</v>
      </c>
      <c r="I3959" s="256"/>
      <c r="J3959" s="251"/>
      <c r="K3959" s="251"/>
      <c r="L3959" s="257"/>
      <c r="M3959" s="258"/>
      <c r="N3959" s="259"/>
      <c r="O3959" s="259"/>
      <c r="P3959" s="259"/>
      <c r="Q3959" s="259"/>
      <c r="R3959" s="259"/>
      <c r="S3959" s="259"/>
      <c r="T3959" s="260"/>
      <c r="AT3959" s="261" t="s">
        <v>148</v>
      </c>
      <c r="AU3959" s="261" t="s">
        <v>83</v>
      </c>
      <c r="AV3959" s="12" t="s">
        <v>83</v>
      </c>
      <c r="AW3959" s="12" t="s">
        <v>30</v>
      </c>
      <c r="AX3959" s="12" t="s">
        <v>73</v>
      </c>
      <c r="AY3959" s="261" t="s">
        <v>139</v>
      </c>
    </row>
    <row r="3960" spans="2:51" s="12" customFormat="1" ht="12">
      <c r="B3960" s="250"/>
      <c r="C3960" s="251"/>
      <c r="D3960" s="252" t="s">
        <v>148</v>
      </c>
      <c r="E3960" s="253" t="s">
        <v>1</v>
      </c>
      <c r="F3960" s="254" t="s">
        <v>5498</v>
      </c>
      <c r="G3960" s="251"/>
      <c r="H3960" s="255">
        <v>1.056</v>
      </c>
      <c r="I3960" s="256"/>
      <c r="J3960" s="251"/>
      <c r="K3960" s="251"/>
      <c r="L3960" s="257"/>
      <c r="M3960" s="258"/>
      <c r="N3960" s="259"/>
      <c r="O3960" s="259"/>
      <c r="P3960" s="259"/>
      <c r="Q3960" s="259"/>
      <c r="R3960" s="259"/>
      <c r="S3960" s="259"/>
      <c r="T3960" s="260"/>
      <c r="AT3960" s="261" t="s">
        <v>148</v>
      </c>
      <c r="AU3960" s="261" t="s">
        <v>83</v>
      </c>
      <c r="AV3960" s="12" t="s">
        <v>83</v>
      </c>
      <c r="AW3960" s="12" t="s">
        <v>30</v>
      </c>
      <c r="AX3960" s="12" t="s">
        <v>73</v>
      </c>
      <c r="AY3960" s="261" t="s">
        <v>139</v>
      </c>
    </row>
    <row r="3961" spans="2:51" s="12" customFormat="1" ht="12">
      <c r="B3961" s="250"/>
      <c r="C3961" s="251"/>
      <c r="D3961" s="252" t="s">
        <v>148</v>
      </c>
      <c r="E3961" s="253" t="s">
        <v>1</v>
      </c>
      <c r="F3961" s="254" t="s">
        <v>5499</v>
      </c>
      <c r="G3961" s="251"/>
      <c r="H3961" s="255">
        <v>2.156</v>
      </c>
      <c r="I3961" s="256"/>
      <c r="J3961" s="251"/>
      <c r="K3961" s="251"/>
      <c r="L3961" s="257"/>
      <c r="M3961" s="258"/>
      <c r="N3961" s="259"/>
      <c r="O3961" s="259"/>
      <c r="P3961" s="259"/>
      <c r="Q3961" s="259"/>
      <c r="R3961" s="259"/>
      <c r="S3961" s="259"/>
      <c r="T3961" s="260"/>
      <c r="AT3961" s="261" t="s">
        <v>148</v>
      </c>
      <c r="AU3961" s="261" t="s">
        <v>83</v>
      </c>
      <c r="AV3961" s="12" t="s">
        <v>83</v>
      </c>
      <c r="AW3961" s="12" t="s">
        <v>30</v>
      </c>
      <c r="AX3961" s="12" t="s">
        <v>73</v>
      </c>
      <c r="AY3961" s="261" t="s">
        <v>139</v>
      </c>
    </row>
    <row r="3962" spans="2:51" s="12" customFormat="1" ht="12">
      <c r="B3962" s="250"/>
      <c r="C3962" s="251"/>
      <c r="D3962" s="252" t="s">
        <v>148</v>
      </c>
      <c r="E3962" s="253" t="s">
        <v>1</v>
      </c>
      <c r="F3962" s="254" t="s">
        <v>5500</v>
      </c>
      <c r="G3962" s="251"/>
      <c r="H3962" s="255">
        <v>1.166</v>
      </c>
      <c r="I3962" s="256"/>
      <c r="J3962" s="251"/>
      <c r="K3962" s="251"/>
      <c r="L3962" s="257"/>
      <c r="M3962" s="258"/>
      <c r="N3962" s="259"/>
      <c r="O3962" s="259"/>
      <c r="P3962" s="259"/>
      <c r="Q3962" s="259"/>
      <c r="R3962" s="259"/>
      <c r="S3962" s="259"/>
      <c r="T3962" s="260"/>
      <c r="AT3962" s="261" t="s">
        <v>148</v>
      </c>
      <c r="AU3962" s="261" t="s">
        <v>83</v>
      </c>
      <c r="AV3962" s="12" t="s">
        <v>83</v>
      </c>
      <c r="AW3962" s="12" t="s">
        <v>30</v>
      </c>
      <c r="AX3962" s="12" t="s">
        <v>73</v>
      </c>
      <c r="AY3962" s="261" t="s">
        <v>139</v>
      </c>
    </row>
    <row r="3963" spans="2:51" s="13" customFormat="1" ht="12">
      <c r="B3963" s="262"/>
      <c r="C3963" s="263"/>
      <c r="D3963" s="252" t="s">
        <v>148</v>
      </c>
      <c r="E3963" s="264" t="s">
        <v>1</v>
      </c>
      <c r="F3963" s="265" t="s">
        <v>150</v>
      </c>
      <c r="G3963" s="263"/>
      <c r="H3963" s="266">
        <v>33.335</v>
      </c>
      <c r="I3963" s="267"/>
      <c r="J3963" s="263"/>
      <c r="K3963" s="263"/>
      <c r="L3963" s="268"/>
      <c r="M3963" s="269"/>
      <c r="N3963" s="270"/>
      <c r="O3963" s="270"/>
      <c r="P3963" s="270"/>
      <c r="Q3963" s="270"/>
      <c r="R3963" s="270"/>
      <c r="S3963" s="270"/>
      <c r="T3963" s="271"/>
      <c r="AT3963" s="272" t="s">
        <v>148</v>
      </c>
      <c r="AU3963" s="272" t="s">
        <v>83</v>
      </c>
      <c r="AV3963" s="13" t="s">
        <v>146</v>
      </c>
      <c r="AW3963" s="13" t="s">
        <v>30</v>
      </c>
      <c r="AX3963" s="13" t="s">
        <v>81</v>
      </c>
      <c r="AY3963" s="272" t="s">
        <v>139</v>
      </c>
    </row>
    <row r="3964" spans="2:65" s="1" customFormat="1" ht="24" customHeight="1">
      <c r="B3964" s="38"/>
      <c r="C3964" s="237" t="s">
        <v>5505</v>
      </c>
      <c r="D3964" s="237" t="s">
        <v>141</v>
      </c>
      <c r="E3964" s="238" t="s">
        <v>5506</v>
      </c>
      <c r="F3964" s="239" t="s">
        <v>5507</v>
      </c>
      <c r="G3964" s="240" t="s">
        <v>433</v>
      </c>
      <c r="H3964" s="241">
        <v>774.63</v>
      </c>
      <c r="I3964" s="242"/>
      <c r="J3964" s="243">
        <f>ROUND(I3964*H3964,2)</f>
        <v>0</v>
      </c>
      <c r="K3964" s="239" t="s">
        <v>145</v>
      </c>
      <c r="L3964" s="43"/>
      <c r="M3964" s="244" t="s">
        <v>1</v>
      </c>
      <c r="N3964" s="245" t="s">
        <v>38</v>
      </c>
      <c r="O3964" s="86"/>
      <c r="P3964" s="246">
        <f>O3964*H3964</f>
        <v>0</v>
      </c>
      <c r="Q3964" s="246">
        <v>4E-05</v>
      </c>
      <c r="R3964" s="246">
        <f>Q3964*H3964</f>
        <v>0.0309852</v>
      </c>
      <c r="S3964" s="246">
        <v>0</v>
      </c>
      <c r="T3964" s="247">
        <f>S3964*H3964</f>
        <v>0</v>
      </c>
      <c r="AR3964" s="248" t="s">
        <v>230</v>
      </c>
      <c r="AT3964" s="248" t="s">
        <v>141</v>
      </c>
      <c r="AU3964" s="248" t="s">
        <v>83</v>
      </c>
      <c r="AY3964" s="17" t="s">
        <v>139</v>
      </c>
      <c r="BE3964" s="249">
        <f>IF(N3964="základní",J3964,0)</f>
        <v>0</v>
      </c>
      <c r="BF3964" s="249">
        <f>IF(N3964="snížená",J3964,0)</f>
        <v>0</v>
      </c>
      <c r="BG3964" s="249">
        <f>IF(N3964="zákl. přenesená",J3964,0)</f>
        <v>0</v>
      </c>
      <c r="BH3964" s="249">
        <f>IF(N3964="sníž. přenesená",J3964,0)</f>
        <v>0</v>
      </c>
      <c r="BI3964" s="249">
        <f>IF(N3964="nulová",J3964,0)</f>
        <v>0</v>
      </c>
      <c r="BJ3964" s="17" t="s">
        <v>81</v>
      </c>
      <c r="BK3964" s="249">
        <f>ROUND(I3964*H3964,2)</f>
        <v>0</v>
      </c>
      <c r="BL3964" s="17" t="s">
        <v>230</v>
      </c>
      <c r="BM3964" s="248" t="s">
        <v>5508</v>
      </c>
    </row>
    <row r="3965" spans="2:51" s="12" customFormat="1" ht="12">
      <c r="B3965" s="250"/>
      <c r="C3965" s="251"/>
      <c r="D3965" s="252" t="s">
        <v>148</v>
      </c>
      <c r="E3965" s="253" t="s">
        <v>1</v>
      </c>
      <c r="F3965" s="254" t="s">
        <v>5509</v>
      </c>
      <c r="G3965" s="251"/>
      <c r="H3965" s="255">
        <v>619.6</v>
      </c>
      <c r="I3965" s="256"/>
      <c r="J3965" s="251"/>
      <c r="K3965" s="251"/>
      <c r="L3965" s="257"/>
      <c r="M3965" s="258"/>
      <c r="N3965" s="259"/>
      <c r="O3965" s="259"/>
      <c r="P3965" s="259"/>
      <c r="Q3965" s="259"/>
      <c r="R3965" s="259"/>
      <c r="S3965" s="259"/>
      <c r="T3965" s="260"/>
      <c r="AT3965" s="261" t="s">
        <v>148</v>
      </c>
      <c r="AU3965" s="261" t="s">
        <v>83</v>
      </c>
      <c r="AV3965" s="12" t="s">
        <v>83</v>
      </c>
      <c r="AW3965" s="12" t="s">
        <v>30</v>
      </c>
      <c r="AX3965" s="12" t="s">
        <v>73</v>
      </c>
      <c r="AY3965" s="261" t="s">
        <v>139</v>
      </c>
    </row>
    <row r="3966" spans="2:51" s="12" customFormat="1" ht="12">
      <c r="B3966" s="250"/>
      <c r="C3966" s="251"/>
      <c r="D3966" s="252" t="s">
        <v>148</v>
      </c>
      <c r="E3966" s="253" t="s">
        <v>1</v>
      </c>
      <c r="F3966" s="254" t="s">
        <v>4317</v>
      </c>
      <c r="G3966" s="251"/>
      <c r="H3966" s="255">
        <v>81.45</v>
      </c>
      <c r="I3966" s="256"/>
      <c r="J3966" s="251"/>
      <c r="K3966" s="251"/>
      <c r="L3966" s="257"/>
      <c r="M3966" s="258"/>
      <c r="N3966" s="259"/>
      <c r="O3966" s="259"/>
      <c r="P3966" s="259"/>
      <c r="Q3966" s="259"/>
      <c r="R3966" s="259"/>
      <c r="S3966" s="259"/>
      <c r="T3966" s="260"/>
      <c r="AT3966" s="261" t="s">
        <v>148</v>
      </c>
      <c r="AU3966" s="261" t="s">
        <v>83</v>
      </c>
      <c r="AV3966" s="12" t="s">
        <v>83</v>
      </c>
      <c r="AW3966" s="12" t="s">
        <v>30</v>
      </c>
      <c r="AX3966" s="12" t="s">
        <v>73</v>
      </c>
      <c r="AY3966" s="261" t="s">
        <v>139</v>
      </c>
    </row>
    <row r="3967" spans="2:51" s="12" customFormat="1" ht="12">
      <c r="B3967" s="250"/>
      <c r="C3967" s="251"/>
      <c r="D3967" s="252" t="s">
        <v>148</v>
      </c>
      <c r="E3967" s="253" t="s">
        <v>1</v>
      </c>
      <c r="F3967" s="254" t="s">
        <v>4318</v>
      </c>
      <c r="G3967" s="251"/>
      <c r="H3967" s="255">
        <v>60.33</v>
      </c>
      <c r="I3967" s="256"/>
      <c r="J3967" s="251"/>
      <c r="K3967" s="251"/>
      <c r="L3967" s="257"/>
      <c r="M3967" s="258"/>
      <c r="N3967" s="259"/>
      <c r="O3967" s="259"/>
      <c r="P3967" s="259"/>
      <c r="Q3967" s="259"/>
      <c r="R3967" s="259"/>
      <c r="S3967" s="259"/>
      <c r="T3967" s="260"/>
      <c r="AT3967" s="261" t="s">
        <v>148</v>
      </c>
      <c r="AU3967" s="261" t="s">
        <v>83</v>
      </c>
      <c r="AV3967" s="12" t="s">
        <v>83</v>
      </c>
      <c r="AW3967" s="12" t="s">
        <v>30</v>
      </c>
      <c r="AX3967" s="12" t="s">
        <v>73</v>
      </c>
      <c r="AY3967" s="261" t="s">
        <v>139</v>
      </c>
    </row>
    <row r="3968" spans="2:51" s="12" customFormat="1" ht="12">
      <c r="B3968" s="250"/>
      <c r="C3968" s="251"/>
      <c r="D3968" s="252" t="s">
        <v>148</v>
      </c>
      <c r="E3968" s="253" t="s">
        <v>1</v>
      </c>
      <c r="F3968" s="254" t="s">
        <v>4319</v>
      </c>
      <c r="G3968" s="251"/>
      <c r="H3968" s="255">
        <v>4.55</v>
      </c>
      <c r="I3968" s="256"/>
      <c r="J3968" s="251"/>
      <c r="K3968" s="251"/>
      <c r="L3968" s="257"/>
      <c r="M3968" s="258"/>
      <c r="N3968" s="259"/>
      <c r="O3968" s="259"/>
      <c r="P3968" s="259"/>
      <c r="Q3968" s="259"/>
      <c r="R3968" s="259"/>
      <c r="S3968" s="259"/>
      <c r="T3968" s="260"/>
      <c r="AT3968" s="261" t="s">
        <v>148</v>
      </c>
      <c r="AU3968" s="261" t="s">
        <v>83</v>
      </c>
      <c r="AV3968" s="12" t="s">
        <v>83</v>
      </c>
      <c r="AW3968" s="12" t="s">
        <v>30</v>
      </c>
      <c r="AX3968" s="12" t="s">
        <v>73</v>
      </c>
      <c r="AY3968" s="261" t="s">
        <v>139</v>
      </c>
    </row>
    <row r="3969" spans="2:51" s="12" customFormat="1" ht="12">
      <c r="B3969" s="250"/>
      <c r="C3969" s="251"/>
      <c r="D3969" s="252" t="s">
        <v>148</v>
      </c>
      <c r="E3969" s="253" t="s">
        <v>1</v>
      </c>
      <c r="F3969" s="254" t="s">
        <v>4320</v>
      </c>
      <c r="G3969" s="251"/>
      <c r="H3969" s="255">
        <v>8.7</v>
      </c>
      <c r="I3969" s="256"/>
      <c r="J3969" s="251"/>
      <c r="K3969" s="251"/>
      <c r="L3969" s="257"/>
      <c r="M3969" s="258"/>
      <c r="N3969" s="259"/>
      <c r="O3969" s="259"/>
      <c r="P3969" s="259"/>
      <c r="Q3969" s="259"/>
      <c r="R3969" s="259"/>
      <c r="S3969" s="259"/>
      <c r="T3969" s="260"/>
      <c r="AT3969" s="261" t="s">
        <v>148</v>
      </c>
      <c r="AU3969" s="261" t="s">
        <v>83</v>
      </c>
      <c r="AV3969" s="12" t="s">
        <v>83</v>
      </c>
      <c r="AW3969" s="12" t="s">
        <v>30</v>
      </c>
      <c r="AX3969" s="12" t="s">
        <v>73</v>
      </c>
      <c r="AY3969" s="261" t="s">
        <v>139</v>
      </c>
    </row>
    <row r="3970" spans="2:51" s="13" customFormat="1" ht="12">
      <c r="B3970" s="262"/>
      <c r="C3970" s="263"/>
      <c r="D3970" s="252" t="s">
        <v>148</v>
      </c>
      <c r="E3970" s="264" t="s">
        <v>1</v>
      </c>
      <c r="F3970" s="265" t="s">
        <v>150</v>
      </c>
      <c r="G3970" s="263"/>
      <c r="H3970" s="266">
        <v>774.6300000000001</v>
      </c>
      <c r="I3970" s="267"/>
      <c r="J3970" s="263"/>
      <c r="K3970" s="263"/>
      <c r="L3970" s="268"/>
      <c r="M3970" s="269"/>
      <c r="N3970" s="270"/>
      <c r="O3970" s="270"/>
      <c r="P3970" s="270"/>
      <c r="Q3970" s="270"/>
      <c r="R3970" s="270"/>
      <c r="S3970" s="270"/>
      <c r="T3970" s="271"/>
      <c r="AT3970" s="272" t="s">
        <v>148</v>
      </c>
      <c r="AU3970" s="272" t="s">
        <v>83</v>
      </c>
      <c r="AV3970" s="13" t="s">
        <v>146</v>
      </c>
      <c r="AW3970" s="13" t="s">
        <v>30</v>
      </c>
      <c r="AX3970" s="13" t="s">
        <v>81</v>
      </c>
      <c r="AY3970" s="272" t="s">
        <v>139</v>
      </c>
    </row>
    <row r="3971" spans="2:65" s="1" customFormat="1" ht="16.5" customHeight="1">
      <c r="B3971" s="38"/>
      <c r="C3971" s="237" t="s">
        <v>5510</v>
      </c>
      <c r="D3971" s="237" t="s">
        <v>141</v>
      </c>
      <c r="E3971" s="238" t="s">
        <v>5511</v>
      </c>
      <c r="F3971" s="239" t="s">
        <v>5512</v>
      </c>
      <c r="G3971" s="240" t="s">
        <v>433</v>
      </c>
      <c r="H3971" s="241">
        <v>774.63</v>
      </c>
      <c r="I3971" s="242"/>
      <c r="J3971" s="243">
        <f>ROUND(I3971*H3971,2)</f>
        <v>0</v>
      </c>
      <c r="K3971" s="239" t="s">
        <v>145</v>
      </c>
      <c r="L3971" s="43"/>
      <c r="M3971" s="244" t="s">
        <v>1</v>
      </c>
      <c r="N3971" s="245" t="s">
        <v>38</v>
      </c>
      <c r="O3971" s="86"/>
      <c r="P3971" s="246">
        <f>O3971*H3971</f>
        <v>0</v>
      </c>
      <c r="Q3971" s="246">
        <v>0</v>
      </c>
      <c r="R3971" s="246">
        <f>Q3971*H3971</f>
        <v>0</v>
      </c>
      <c r="S3971" s="246">
        <v>0</v>
      </c>
      <c r="T3971" s="247">
        <f>S3971*H3971</f>
        <v>0</v>
      </c>
      <c r="AR3971" s="248" t="s">
        <v>230</v>
      </c>
      <c r="AT3971" s="248" t="s">
        <v>141</v>
      </c>
      <c r="AU3971" s="248" t="s">
        <v>83</v>
      </c>
      <c r="AY3971" s="17" t="s">
        <v>139</v>
      </c>
      <c r="BE3971" s="249">
        <f>IF(N3971="základní",J3971,0)</f>
        <v>0</v>
      </c>
      <c r="BF3971" s="249">
        <f>IF(N3971="snížená",J3971,0)</f>
        <v>0</v>
      </c>
      <c r="BG3971" s="249">
        <f>IF(N3971="zákl. přenesená",J3971,0)</f>
        <v>0</v>
      </c>
      <c r="BH3971" s="249">
        <f>IF(N3971="sníž. přenesená",J3971,0)</f>
        <v>0</v>
      </c>
      <c r="BI3971" s="249">
        <f>IF(N3971="nulová",J3971,0)</f>
        <v>0</v>
      </c>
      <c r="BJ3971" s="17" t="s">
        <v>81</v>
      </c>
      <c r="BK3971" s="249">
        <f>ROUND(I3971*H3971,2)</f>
        <v>0</v>
      </c>
      <c r="BL3971" s="17" t="s">
        <v>230</v>
      </c>
      <c r="BM3971" s="248" t="s">
        <v>5513</v>
      </c>
    </row>
    <row r="3972" spans="2:65" s="1" customFormat="1" ht="24" customHeight="1">
      <c r="B3972" s="38"/>
      <c r="C3972" s="237" t="s">
        <v>5514</v>
      </c>
      <c r="D3972" s="237" t="s">
        <v>141</v>
      </c>
      <c r="E3972" s="238" t="s">
        <v>5515</v>
      </c>
      <c r="F3972" s="239" t="s">
        <v>5516</v>
      </c>
      <c r="G3972" s="240" t="s">
        <v>433</v>
      </c>
      <c r="H3972" s="241">
        <v>774.63</v>
      </c>
      <c r="I3972" s="242"/>
      <c r="J3972" s="243">
        <f>ROUND(I3972*H3972,2)</f>
        <v>0</v>
      </c>
      <c r="K3972" s="239" t="s">
        <v>145</v>
      </c>
      <c r="L3972" s="43"/>
      <c r="M3972" s="244" t="s">
        <v>1</v>
      </c>
      <c r="N3972" s="245" t="s">
        <v>38</v>
      </c>
      <c r="O3972" s="86"/>
      <c r="P3972" s="246">
        <f>O3972*H3972</f>
        <v>0</v>
      </c>
      <c r="Q3972" s="246">
        <v>4E-05</v>
      </c>
      <c r="R3972" s="246">
        <f>Q3972*H3972</f>
        <v>0.0309852</v>
      </c>
      <c r="S3972" s="246">
        <v>0</v>
      </c>
      <c r="T3972" s="247">
        <f>S3972*H3972</f>
        <v>0</v>
      </c>
      <c r="AR3972" s="248" t="s">
        <v>230</v>
      </c>
      <c r="AT3972" s="248" t="s">
        <v>141</v>
      </c>
      <c r="AU3972" s="248" t="s">
        <v>83</v>
      </c>
      <c r="AY3972" s="17" t="s">
        <v>139</v>
      </c>
      <c r="BE3972" s="249">
        <f>IF(N3972="základní",J3972,0)</f>
        <v>0</v>
      </c>
      <c r="BF3972" s="249">
        <f>IF(N3972="snížená",J3972,0)</f>
        <v>0</v>
      </c>
      <c r="BG3972" s="249">
        <f>IF(N3972="zákl. přenesená",J3972,0)</f>
        <v>0</v>
      </c>
      <c r="BH3972" s="249">
        <f>IF(N3972="sníž. přenesená",J3972,0)</f>
        <v>0</v>
      </c>
      <c r="BI3972" s="249">
        <f>IF(N3972="nulová",J3972,0)</f>
        <v>0</v>
      </c>
      <c r="BJ3972" s="17" t="s">
        <v>81</v>
      </c>
      <c r="BK3972" s="249">
        <f>ROUND(I3972*H3972,2)</f>
        <v>0</v>
      </c>
      <c r="BL3972" s="17" t="s">
        <v>230</v>
      </c>
      <c r="BM3972" s="248" t="s">
        <v>5517</v>
      </c>
    </row>
    <row r="3973" spans="2:65" s="1" customFormat="1" ht="24" customHeight="1">
      <c r="B3973" s="38"/>
      <c r="C3973" s="237" t="s">
        <v>5518</v>
      </c>
      <c r="D3973" s="237" t="s">
        <v>141</v>
      </c>
      <c r="E3973" s="238" t="s">
        <v>5519</v>
      </c>
      <c r="F3973" s="239" t="s">
        <v>5520</v>
      </c>
      <c r="G3973" s="240" t="s">
        <v>433</v>
      </c>
      <c r="H3973" s="241">
        <v>774.63</v>
      </c>
      <c r="I3973" s="242"/>
      <c r="J3973" s="243">
        <f>ROUND(I3973*H3973,2)</f>
        <v>0</v>
      </c>
      <c r="K3973" s="239" t="s">
        <v>145</v>
      </c>
      <c r="L3973" s="43"/>
      <c r="M3973" s="244" t="s">
        <v>1</v>
      </c>
      <c r="N3973" s="245" t="s">
        <v>38</v>
      </c>
      <c r="O3973" s="86"/>
      <c r="P3973" s="246">
        <f>O3973*H3973</f>
        <v>0</v>
      </c>
      <c r="Q3973" s="246">
        <v>0.00087</v>
      </c>
      <c r="R3973" s="246">
        <f>Q3973*H3973</f>
        <v>0.6739281</v>
      </c>
      <c r="S3973" s="246">
        <v>0</v>
      </c>
      <c r="T3973" s="247">
        <f>S3973*H3973</f>
        <v>0</v>
      </c>
      <c r="AR3973" s="248" t="s">
        <v>230</v>
      </c>
      <c r="AT3973" s="248" t="s">
        <v>141</v>
      </c>
      <c r="AU3973" s="248" t="s">
        <v>83</v>
      </c>
      <c r="AY3973" s="17" t="s">
        <v>139</v>
      </c>
      <c r="BE3973" s="249">
        <f>IF(N3973="základní",J3973,0)</f>
        <v>0</v>
      </c>
      <c r="BF3973" s="249">
        <f>IF(N3973="snížená",J3973,0)</f>
        <v>0</v>
      </c>
      <c r="BG3973" s="249">
        <f>IF(N3973="zákl. přenesená",J3973,0)</f>
        <v>0</v>
      </c>
      <c r="BH3973" s="249">
        <f>IF(N3973="sníž. přenesená",J3973,0)</f>
        <v>0</v>
      </c>
      <c r="BI3973" s="249">
        <f>IF(N3973="nulová",J3973,0)</f>
        <v>0</v>
      </c>
      <c r="BJ3973" s="17" t="s">
        <v>81</v>
      </c>
      <c r="BK3973" s="249">
        <f>ROUND(I3973*H3973,2)</f>
        <v>0</v>
      </c>
      <c r="BL3973" s="17" t="s">
        <v>230</v>
      </c>
      <c r="BM3973" s="248" t="s">
        <v>5521</v>
      </c>
    </row>
    <row r="3974" spans="2:65" s="1" customFormat="1" ht="24" customHeight="1">
      <c r="B3974" s="38"/>
      <c r="C3974" s="237" t="s">
        <v>5522</v>
      </c>
      <c r="D3974" s="237" t="s">
        <v>141</v>
      </c>
      <c r="E3974" s="238" t="s">
        <v>5523</v>
      </c>
      <c r="F3974" s="239" t="s">
        <v>5524</v>
      </c>
      <c r="G3974" s="240" t="s">
        <v>433</v>
      </c>
      <c r="H3974" s="241">
        <v>774.63</v>
      </c>
      <c r="I3974" s="242"/>
      <c r="J3974" s="243">
        <f>ROUND(I3974*H3974,2)</f>
        <v>0</v>
      </c>
      <c r="K3974" s="239" t="s">
        <v>145</v>
      </c>
      <c r="L3974" s="43"/>
      <c r="M3974" s="244" t="s">
        <v>1</v>
      </c>
      <c r="N3974" s="245" t="s">
        <v>38</v>
      </c>
      <c r="O3974" s="86"/>
      <c r="P3974" s="246">
        <f>O3974*H3974</f>
        <v>0</v>
      </c>
      <c r="Q3974" s="246">
        <v>0.00025</v>
      </c>
      <c r="R3974" s="246">
        <f>Q3974*H3974</f>
        <v>0.1936575</v>
      </c>
      <c r="S3974" s="246">
        <v>0</v>
      </c>
      <c r="T3974" s="247">
        <f>S3974*H3974</f>
        <v>0</v>
      </c>
      <c r="AR3974" s="248" t="s">
        <v>230</v>
      </c>
      <c r="AT3974" s="248" t="s">
        <v>141</v>
      </c>
      <c r="AU3974" s="248" t="s">
        <v>83</v>
      </c>
      <c r="AY3974" s="17" t="s">
        <v>139</v>
      </c>
      <c r="BE3974" s="249">
        <f>IF(N3974="základní",J3974,0)</f>
        <v>0</v>
      </c>
      <c r="BF3974" s="249">
        <f>IF(N3974="snížená",J3974,0)</f>
        <v>0</v>
      </c>
      <c r="BG3974" s="249">
        <f>IF(N3974="zákl. přenesená",J3974,0)</f>
        <v>0</v>
      </c>
      <c r="BH3974" s="249">
        <f>IF(N3974="sníž. přenesená",J3974,0)</f>
        <v>0</v>
      </c>
      <c r="BI3974" s="249">
        <f>IF(N3974="nulová",J3974,0)</f>
        <v>0</v>
      </c>
      <c r="BJ3974" s="17" t="s">
        <v>81</v>
      </c>
      <c r="BK3974" s="249">
        <f>ROUND(I3974*H3974,2)</f>
        <v>0</v>
      </c>
      <c r="BL3974" s="17" t="s">
        <v>230</v>
      </c>
      <c r="BM3974" s="248" t="s">
        <v>5525</v>
      </c>
    </row>
    <row r="3975" spans="2:65" s="1" customFormat="1" ht="24" customHeight="1">
      <c r="B3975" s="38"/>
      <c r="C3975" s="237" t="s">
        <v>5526</v>
      </c>
      <c r="D3975" s="237" t="s">
        <v>141</v>
      </c>
      <c r="E3975" s="238" t="s">
        <v>5527</v>
      </c>
      <c r="F3975" s="239" t="s">
        <v>5528</v>
      </c>
      <c r="G3975" s="240" t="s">
        <v>433</v>
      </c>
      <c r="H3975" s="241">
        <v>774.63</v>
      </c>
      <c r="I3975" s="242"/>
      <c r="J3975" s="243">
        <f>ROUND(I3975*H3975,2)</f>
        <v>0</v>
      </c>
      <c r="K3975" s="239" t="s">
        <v>145</v>
      </c>
      <c r="L3975" s="43"/>
      <c r="M3975" s="244" t="s">
        <v>1</v>
      </c>
      <c r="N3975" s="245" t="s">
        <v>38</v>
      </c>
      <c r="O3975" s="86"/>
      <c r="P3975" s="246">
        <f>O3975*H3975</f>
        <v>0</v>
      </c>
      <c r="Q3975" s="246">
        <v>0.00051</v>
      </c>
      <c r="R3975" s="246">
        <f>Q3975*H3975</f>
        <v>0.3950613</v>
      </c>
      <c r="S3975" s="246">
        <v>0</v>
      </c>
      <c r="T3975" s="247">
        <f>S3975*H3975</f>
        <v>0</v>
      </c>
      <c r="AR3975" s="248" t="s">
        <v>230</v>
      </c>
      <c r="AT3975" s="248" t="s">
        <v>141</v>
      </c>
      <c r="AU3975" s="248" t="s">
        <v>83</v>
      </c>
      <c r="AY3975" s="17" t="s">
        <v>139</v>
      </c>
      <c r="BE3975" s="249">
        <f>IF(N3975="základní",J3975,0)</f>
        <v>0</v>
      </c>
      <c r="BF3975" s="249">
        <f>IF(N3975="snížená",J3975,0)</f>
        <v>0</v>
      </c>
      <c r="BG3975" s="249">
        <f>IF(N3975="zákl. přenesená",J3975,0)</f>
        <v>0</v>
      </c>
      <c r="BH3975" s="249">
        <f>IF(N3975="sníž. přenesená",J3975,0)</f>
        <v>0</v>
      </c>
      <c r="BI3975" s="249">
        <f>IF(N3975="nulová",J3975,0)</f>
        <v>0</v>
      </c>
      <c r="BJ3975" s="17" t="s">
        <v>81</v>
      </c>
      <c r="BK3975" s="249">
        <f>ROUND(I3975*H3975,2)</f>
        <v>0</v>
      </c>
      <c r="BL3975" s="17" t="s">
        <v>230</v>
      </c>
      <c r="BM3975" s="248" t="s">
        <v>5529</v>
      </c>
    </row>
    <row r="3976" spans="2:63" s="11" customFormat="1" ht="22.8" customHeight="1">
      <c r="B3976" s="221"/>
      <c r="C3976" s="222"/>
      <c r="D3976" s="223" t="s">
        <v>72</v>
      </c>
      <c r="E3976" s="235" t="s">
        <v>5065</v>
      </c>
      <c r="F3976" s="235" t="s">
        <v>5530</v>
      </c>
      <c r="G3976" s="222"/>
      <c r="H3976" s="222"/>
      <c r="I3976" s="225"/>
      <c r="J3976" s="236">
        <f>BK3976</f>
        <v>0</v>
      </c>
      <c r="K3976" s="222"/>
      <c r="L3976" s="227"/>
      <c r="M3976" s="228"/>
      <c r="N3976" s="229"/>
      <c r="O3976" s="229"/>
      <c r="P3976" s="230">
        <f>SUM(P3977:P4044)</f>
        <v>0</v>
      </c>
      <c r="Q3976" s="229"/>
      <c r="R3976" s="230">
        <f>SUM(R3977:R4044)</f>
        <v>3.1327297400000003</v>
      </c>
      <c r="S3976" s="229"/>
      <c r="T3976" s="231">
        <f>SUM(T3977:T4044)</f>
        <v>0</v>
      </c>
      <c r="AR3976" s="232" t="s">
        <v>83</v>
      </c>
      <c r="AT3976" s="233" t="s">
        <v>72</v>
      </c>
      <c r="AU3976" s="233" t="s">
        <v>81</v>
      </c>
      <c r="AY3976" s="232" t="s">
        <v>139</v>
      </c>
      <c r="BK3976" s="234">
        <f>SUM(BK3977:BK4044)</f>
        <v>0</v>
      </c>
    </row>
    <row r="3977" spans="2:65" s="1" customFormat="1" ht="24" customHeight="1">
      <c r="B3977" s="38"/>
      <c r="C3977" s="237" t="s">
        <v>5531</v>
      </c>
      <c r="D3977" s="237" t="s">
        <v>141</v>
      </c>
      <c r="E3977" s="238" t="s">
        <v>5532</v>
      </c>
      <c r="F3977" s="239" t="s">
        <v>5533</v>
      </c>
      <c r="G3977" s="240" t="s">
        <v>433</v>
      </c>
      <c r="H3977" s="241">
        <v>4761.518</v>
      </c>
      <c r="I3977" s="242"/>
      <c r="J3977" s="243">
        <f>ROUND(I3977*H3977,2)</f>
        <v>0</v>
      </c>
      <c r="K3977" s="239" t="s">
        <v>145</v>
      </c>
      <c r="L3977" s="43"/>
      <c r="M3977" s="244" t="s">
        <v>1</v>
      </c>
      <c r="N3977" s="245" t="s">
        <v>38</v>
      </c>
      <c r="O3977" s="86"/>
      <c r="P3977" s="246">
        <f>O3977*H3977</f>
        <v>0</v>
      </c>
      <c r="Q3977" s="246">
        <v>0.0002</v>
      </c>
      <c r="R3977" s="246">
        <f>Q3977*H3977</f>
        <v>0.9523036</v>
      </c>
      <c r="S3977" s="246">
        <v>0</v>
      </c>
      <c r="T3977" s="247">
        <f>S3977*H3977</f>
        <v>0</v>
      </c>
      <c r="AR3977" s="248" t="s">
        <v>230</v>
      </c>
      <c r="AT3977" s="248" t="s">
        <v>141</v>
      </c>
      <c r="AU3977" s="248" t="s">
        <v>83</v>
      </c>
      <c r="AY3977" s="17" t="s">
        <v>139</v>
      </c>
      <c r="BE3977" s="249">
        <f>IF(N3977="základní",J3977,0)</f>
        <v>0</v>
      </c>
      <c r="BF3977" s="249">
        <f>IF(N3977="snížená",J3977,0)</f>
        <v>0</v>
      </c>
      <c r="BG3977" s="249">
        <f>IF(N3977="zákl. přenesená",J3977,0)</f>
        <v>0</v>
      </c>
      <c r="BH3977" s="249">
        <f>IF(N3977="sníž. přenesená",J3977,0)</f>
        <v>0</v>
      </c>
      <c r="BI3977" s="249">
        <f>IF(N3977="nulová",J3977,0)</f>
        <v>0</v>
      </c>
      <c r="BJ3977" s="17" t="s">
        <v>81</v>
      </c>
      <c r="BK3977" s="249">
        <f>ROUND(I3977*H3977,2)</f>
        <v>0</v>
      </c>
      <c r="BL3977" s="17" t="s">
        <v>230</v>
      </c>
      <c r="BM3977" s="248" t="s">
        <v>5534</v>
      </c>
    </row>
    <row r="3978" spans="2:51" s="14" customFormat="1" ht="12">
      <c r="B3978" s="289"/>
      <c r="C3978" s="290"/>
      <c r="D3978" s="252" t="s">
        <v>148</v>
      </c>
      <c r="E3978" s="291" t="s">
        <v>1</v>
      </c>
      <c r="F3978" s="292" t="s">
        <v>1645</v>
      </c>
      <c r="G3978" s="290"/>
      <c r="H3978" s="291" t="s">
        <v>1</v>
      </c>
      <c r="I3978" s="293"/>
      <c r="J3978" s="290"/>
      <c r="K3978" s="290"/>
      <c r="L3978" s="294"/>
      <c r="M3978" s="295"/>
      <c r="N3978" s="296"/>
      <c r="O3978" s="296"/>
      <c r="P3978" s="296"/>
      <c r="Q3978" s="296"/>
      <c r="R3978" s="296"/>
      <c r="S3978" s="296"/>
      <c r="T3978" s="297"/>
      <c r="AT3978" s="298" t="s">
        <v>148</v>
      </c>
      <c r="AU3978" s="298" t="s">
        <v>83</v>
      </c>
      <c r="AV3978" s="14" t="s">
        <v>81</v>
      </c>
      <c r="AW3978" s="14" t="s">
        <v>30</v>
      </c>
      <c r="AX3978" s="14" t="s">
        <v>73</v>
      </c>
      <c r="AY3978" s="298" t="s">
        <v>139</v>
      </c>
    </row>
    <row r="3979" spans="2:51" s="14" customFormat="1" ht="12">
      <c r="B3979" s="289"/>
      <c r="C3979" s="290"/>
      <c r="D3979" s="252" t="s">
        <v>148</v>
      </c>
      <c r="E3979" s="291" t="s">
        <v>1</v>
      </c>
      <c r="F3979" s="292" t="s">
        <v>1646</v>
      </c>
      <c r="G3979" s="290"/>
      <c r="H3979" s="291" t="s">
        <v>1</v>
      </c>
      <c r="I3979" s="293"/>
      <c r="J3979" s="290"/>
      <c r="K3979" s="290"/>
      <c r="L3979" s="294"/>
      <c r="M3979" s="295"/>
      <c r="N3979" s="296"/>
      <c r="O3979" s="296"/>
      <c r="P3979" s="296"/>
      <c r="Q3979" s="296"/>
      <c r="R3979" s="296"/>
      <c r="S3979" s="296"/>
      <c r="T3979" s="297"/>
      <c r="AT3979" s="298" t="s">
        <v>148</v>
      </c>
      <c r="AU3979" s="298" t="s">
        <v>83</v>
      </c>
      <c r="AV3979" s="14" t="s">
        <v>81</v>
      </c>
      <c r="AW3979" s="14" t="s">
        <v>30</v>
      </c>
      <c r="AX3979" s="14" t="s">
        <v>73</v>
      </c>
      <c r="AY3979" s="298" t="s">
        <v>139</v>
      </c>
    </row>
    <row r="3980" spans="2:51" s="12" customFormat="1" ht="12">
      <c r="B3980" s="250"/>
      <c r="C3980" s="251"/>
      <c r="D3980" s="252" t="s">
        <v>148</v>
      </c>
      <c r="E3980" s="253" t="s">
        <v>1</v>
      </c>
      <c r="F3980" s="254" t="s">
        <v>1647</v>
      </c>
      <c r="G3980" s="251"/>
      <c r="H3980" s="255">
        <v>286.86</v>
      </c>
      <c r="I3980" s="256"/>
      <c r="J3980" s="251"/>
      <c r="K3980" s="251"/>
      <c r="L3980" s="257"/>
      <c r="M3980" s="258"/>
      <c r="N3980" s="259"/>
      <c r="O3980" s="259"/>
      <c r="P3980" s="259"/>
      <c r="Q3980" s="259"/>
      <c r="R3980" s="259"/>
      <c r="S3980" s="259"/>
      <c r="T3980" s="260"/>
      <c r="AT3980" s="261" t="s">
        <v>148</v>
      </c>
      <c r="AU3980" s="261" t="s">
        <v>83</v>
      </c>
      <c r="AV3980" s="12" t="s">
        <v>83</v>
      </c>
      <c r="AW3980" s="12" t="s">
        <v>30</v>
      </c>
      <c r="AX3980" s="12" t="s">
        <v>73</v>
      </c>
      <c r="AY3980" s="261" t="s">
        <v>139</v>
      </c>
    </row>
    <row r="3981" spans="2:51" s="12" customFormat="1" ht="12">
      <c r="B3981" s="250"/>
      <c r="C3981" s="251"/>
      <c r="D3981" s="252" t="s">
        <v>148</v>
      </c>
      <c r="E3981" s="253" t="s">
        <v>1</v>
      </c>
      <c r="F3981" s="254" t="s">
        <v>1648</v>
      </c>
      <c r="G3981" s="251"/>
      <c r="H3981" s="255">
        <v>270.69</v>
      </c>
      <c r="I3981" s="256"/>
      <c r="J3981" s="251"/>
      <c r="K3981" s="251"/>
      <c r="L3981" s="257"/>
      <c r="M3981" s="258"/>
      <c r="N3981" s="259"/>
      <c r="O3981" s="259"/>
      <c r="P3981" s="259"/>
      <c r="Q3981" s="259"/>
      <c r="R3981" s="259"/>
      <c r="S3981" s="259"/>
      <c r="T3981" s="260"/>
      <c r="AT3981" s="261" t="s">
        <v>148</v>
      </c>
      <c r="AU3981" s="261" t="s">
        <v>83</v>
      </c>
      <c r="AV3981" s="12" t="s">
        <v>83</v>
      </c>
      <c r="AW3981" s="12" t="s">
        <v>30</v>
      </c>
      <c r="AX3981" s="12" t="s">
        <v>73</v>
      </c>
      <c r="AY3981" s="261" t="s">
        <v>139</v>
      </c>
    </row>
    <row r="3982" spans="2:51" s="12" customFormat="1" ht="12">
      <c r="B3982" s="250"/>
      <c r="C3982" s="251"/>
      <c r="D3982" s="252" t="s">
        <v>148</v>
      </c>
      <c r="E3982" s="253" t="s">
        <v>1</v>
      </c>
      <c r="F3982" s="254" t="s">
        <v>1649</v>
      </c>
      <c r="G3982" s="251"/>
      <c r="H3982" s="255">
        <v>198.087</v>
      </c>
      <c r="I3982" s="256"/>
      <c r="J3982" s="251"/>
      <c r="K3982" s="251"/>
      <c r="L3982" s="257"/>
      <c r="M3982" s="258"/>
      <c r="N3982" s="259"/>
      <c r="O3982" s="259"/>
      <c r="P3982" s="259"/>
      <c r="Q3982" s="259"/>
      <c r="R3982" s="259"/>
      <c r="S3982" s="259"/>
      <c r="T3982" s="260"/>
      <c r="AT3982" s="261" t="s">
        <v>148</v>
      </c>
      <c r="AU3982" s="261" t="s">
        <v>83</v>
      </c>
      <c r="AV3982" s="12" t="s">
        <v>83</v>
      </c>
      <c r="AW3982" s="12" t="s">
        <v>30</v>
      </c>
      <c r="AX3982" s="12" t="s">
        <v>73</v>
      </c>
      <c r="AY3982" s="261" t="s">
        <v>139</v>
      </c>
    </row>
    <row r="3983" spans="2:51" s="14" customFormat="1" ht="12">
      <c r="B3983" s="289"/>
      <c r="C3983" s="290"/>
      <c r="D3983" s="252" t="s">
        <v>148</v>
      </c>
      <c r="E3983" s="291" t="s">
        <v>1</v>
      </c>
      <c r="F3983" s="292" t="s">
        <v>1650</v>
      </c>
      <c r="G3983" s="290"/>
      <c r="H3983" s="291" t="s">
        <v>1</v>
      </c>
      <c r="I3983" s="293"/>
      <c r="J3983" s="290"/>
      <c r="K3983" s="290"/>
      <c r="L3983" s="294"/>
      <c r="M3983" s="295"/>
      <c r="N3983" s="296"/>
      <c r="O3983" s="296"/>
      <c r="P3983" s="296"/>
      <c r="Q3983" s="296"/>
      <c r="R3983" s="296"/>
      <c r="S3983" s="296"/>
      <c r="T3983" s="297"/>
      <c r="AT3983" s="298" t="s">
        <v>148</v>
      </c>
      <c r="AU3983" s="298" t="s">
        <v>83</v>
      </c>
      <c r="AV3983" s="14" t="s">
        <v>81</v>
      </c>
      <c r="AW3983" s="14" t="s">
        <v>30</v>
      </c>
      <c r="AX3983" s="14" t="s">
        <v>73</v>
      </c>
      <c r="AY3983" s="298" t="s">
        <v>139</v>
      </c>
    </row>
    <row r="3984" spans="2:51" s="12" customFormat="1" ht="12">
      <c r="B3984" s="250"/>
      <c r="C3984" s="251"/>
      <c r="D3984" s="252" t="s">
        <v>148</v>
      </c>
      <c r="E3984" s="253" t="s">
        <v>1</v>
      </c>
      <c r="F3984" s="254" t="s">
        <v>1651</v>
      </c>
      <c r="G3984" s="251"/>
      <c r="H3984" s="255">
        <v>153.75</v>
      </c>
      <c r="I3984" s="256"/>
      <c r="J3984" s="251"/>
      <c r="K3984" s="251"/>
      <c r="L3984" s="257"/>
      <c r="M3984" s="258"/>
      <c r="N3984" s="259"/>
      <c r="O3984" s="259"/>
      <c r="P3984" s="259"/>
      <c r="Q3984" s="259"/>
      <c r="R3984" s="259"/>
      <c r="S3984" s="259"/>
      <c r="T3984" s="260"/>
      <c r="AT3984" s="261" t="s">
        <v>148</v>
      </c>
      <c r="AU3984" s="261" t="s">
        <v>83</v>
      </c>
      <c r="AV3984" s="12" t="s">
        <v>83</v>
      </c>
      <c r="AW3984" s="12" t="s">
        <v>30</v>
      </c>
      <c r="AX3984" s="12" t="s">
        <v>73</v>
      </c>
      <c r="AY3984" s="261" t="s">
        <v>139</v>
      </c>
    </row>
    <row r="3985" spans="2:51" s="12" customFormat="1" ht="12">
      <c r="B3985" s="250"/>
      <c r="C3985" s="251"/>
      <c r="D3985" s="252" t="s">
        <v>148</v>
      </c>
      <c r="E3985" s="253" t="s">
        <v>1</v>
      </c>
      <c r="F3985" s="254" t="s">
        <v>1652</v>
      </c>
      <c r="G3985" s="251"/>
      <c r="H3985" s="255">
        <v>193.35</v>
      </c>
      <c r="I3985" s="256"/>
      <c r="J3985" s="251"/>
      <c r="K3985" s="251"/>
      <c r="L3985" s="257"/>
      <c r="M3985" s="258"/>
      <c r="N3985" s="259"/>
      <c r="O3985" s="259"/>
      <c r="P3985" s="259"/>
      <c r="Q3985" s="259"/>
      <c r="R3985" s="259"/>
      <c r="S3985" s="259"/>
      <c r="T3985" s="260"/>
      <c r="AT3985" s="261" t="s">
        <v>148</v>
      </c>
      <c r="AU3985" s="261" t="s">
        <v>83</v>
      </c>
      <c r="AV3985" s="12" t="s">
        <v>83</v>
      </c>
      <c r="AW3985" s="12" t="s">
        <v>30</v>
      </c>
      <c r="AX3985" s="12" t="s">
        <v>73</v>
      </c>
      <c r="AY3985" s="261" t="s">
        <v>139</v>
      </c>
    </row>
    <row r="3986" spans="2:51" s="12" customFormat="1" ht="12">
      <c r="B3986" s="250"/>
      <c r="C3986" s="251"/>
      <c r="D3986" s="252" t="s">
        <v>148</v>
      </c>
      <c r="E3986" s="253" t="s">
        <v>1</v>
      </c>
      <c r="F3986" s="254" t="s">
        <v>1649</v>
      </c>
      <c r="G3986" s="251"/>
      <c r="H3986" s="255">
        <v>198.087</v>
      </c>
      <c r="I3986" s="256"/>
      <c r="J3986" s="251"/>
      <c r="K3986" s="251"/>
      <c r="L3986" s="257"/>
      <c r="M3986" s="258"/>
      <c r="N3986" s="259"/>
      <c r="O3986" s="259"/>
      <c r="P3986" s="259"/>
      <c r="Q3986" s="259"/>
      <c r="R3986" s="259"/>
      <c r="S3986" s="259"/>
      <c r="T3986" s="260"/>
      <c r="AT3986" s="261" t="s">
        <v>148</v>
      </c>
      <c r="AU3986" s="261" t="s">
        <v>83</v>
      </c>
      <c r="AV3986" s="12" t="s">
        <v>83</v>
      </c>
      <c r="AW3986" s="12" t="s">
        <v>30</v>
      </c>
      <c r="AX3986" s="12" t="s">
        <v>73</v>
      </c>
      <c r="AY3986" s="261" t="s">
        <v>139</v>
      </c>
    </row>
    <row r="3987" spans="2:51" s="14" customFormat="1" ht="12">
      <c r="B3987" s="289"/>
      <c r="C3987" s="290"/>
      <c r="D3987" s="252" t="s">
        <v>148</v>
      </c>
      <c r="E3987" s="291" t="s">
        <v>1</v>
      </c>
      <c r="F3987" s="292" t="s">
        <v>1653</v>
      </c>
      <c r="G3987" s="290"/>
      <c r="H3987" s="291" t="s">
        <v>1</v>
      </c>
      <c r="I3987" s="293"/>
      <c r="J3987" s="290"/>
      <c r="K3987" s="290"/>
      <c r="L3987" s="294"/>
      <c r="M3987" s="295"/>
      <c r="N3987" s="296"/>
      <c r="O3987" s="296"/>
      <c r="P3987" s="296"/>
      <c r="Q3987" s="296"/>
      <c r="R3987" s="296"/>
      <c r="S3987" s="296"/>
      <c r="T3987" s="297"/>
      <c r="AT3987" s="298" t="s">
        <v>148</v>
      </c>
      <c r="AU3987" s="298" t="s">
        <v>83</v>
      </c>
      <c r="AV3987" s="14" t="s">
        <v>81</v>
      </c>
      <c r="AW3987" s="14" t="s">
        <v>30</v>
      </c>
      <c r="AX3987" s="14" t="s">
        <v>73</v>
      </c>
      <c r="AY3987" s="298" t="s">
        <v>139</v>
      </c>
    </row>
    <row r="3988" spans="2:51" s="14" customFormat="1" ht="12">
      <c r="B3988" s="289"/>
      <c r="C3988" s="290"/>
      <c r="D3988" s="252" t="s">
        <v>148</v>
      </c>
      <c r="E3988" s="291" t="s">
        <v>1</v>
      </c>
      <c r="F3988" s="292" t="s">
        <v>1646</v>
      </c>
      <c r="G3988" s="290"/>
      <c r="H3988" s="291" t="s">
        <v>1</v>
      </c>
      <c r="I3988" s="293"/>
      <c r="J3988" s="290"/>
      <c r="K3988" s="290"/>
      <c r="L3988" s="294"/>
      <c r="M3988" s="295"/>
      <c r="N3988" s="296"/>
      <c r="O3988" s="296"/>
      <c r="P3988" s="296"/>
      <c r="Q3988" s="296"/>
      <c r="R3988" s="296"/>
      <c r="S3988" s="296"/>
      <c r="T3988" s="297"/>
      <c r="AT3988" s="298" t="s">
        <v>148</v>
      </c>
      <c r="AU3988" s="298" t="s">
        <v>83</v>
      </c>
      <c r="AV3988" s="14" t="s">
        <v>81</v>
      </c>
      <c r="AW3988" s="14" t="s">
        <v>30</v>
      </c>
      <c r="AX3988" s="14" t="s">
        <v>73</v>
      </c>
      <c r="AY3988" s="298" t="s">
        <v>139</v>
      </c>
    </row>
    <row r="3989" spans="2:51" s="12" customFormat="1" ht="12">
      <c r="B3989" s="250"/>
      <c r="C3989" s="251"/>
      <c r="D3989" s="252" t="s">
        <v>148</v>
      </c>
      <c r="E3989" s="253" t="s">
        <v>1</v>
      </c>
      <c r="F3989" s="254" t="s">
        <v>5535</v>
      </c>
      <c r="G3989" s="251"/>
      <c r="H3989" s="255">
        <v>264.33</v>
      </c>
      <c r="I3989" s="256"/>
      <c r="J3989" s="251"/>
      <c r="K3989" s="251"/>
      <c r="L3989" s="257"/>
      <c r="M3989" s="258"/>
      <c r="N3989" s="259"/>
      <c r="O3989" s="259"/>
      <c r="P3989" s="259"/>
      <c r="Q3989" s="259"/>
      <c r="R3989" s="259"/>
      <c r="S3989" s="259"/>
      <c r="T3989" s="260"/>
      <c r="AT3989" s="261" t="s">
        <v>148</v>
      </c>
      <c r="AU3989" s="261" t="s">
        <v>83</v>
      </c>
      <c r="AV3989" s="12" t="s">
        <v>83</v>
      </c>
      <c r="AW3989" s="12" t="s">
        <v>30</v>
      </c>
      <c r="AX3989" s="12" t="s">
        <v>73</v>
      </c>
      <c r="AY3989" s="261" t="s">
        <v>139</v>
      </c>
    </row>
    <row r="3990" spans="2:51" s="12" customFormat="1" ht="12">
      <c r="B3990" s="250"/>
      <c r="C3990" s="251"/>
      <c r="D3990" s="252" t="s">
        <v>148</v>
      </c>
      <c r="E3990" s="253" t="s">
        <v>1</v>
      </c>
      <c r="F3990" s="254" t="s">
        <v>1655</v>
      </c>
      <c r="G3990" s="251"/>
      <c r="H3990" s="255">
        <v>346.5</v>
      </c>
      <c r="I3990" s="256"/>
      <c r="J3990" s="251"/>
      <c r="K3990" s="251"/>
      <c r="L3990" s="257"/>
      <c r="M3990" s="258"/>
      <c r="N3990" s="259"/>
      <c r="O3990" s="259"/>
      <c r="P3990" s="259"/>
      <c r="Q3990" s="259"/>
      <c r="R3990" s="259"/>
      <c r="S3990" s="259"/>
      <c r="T3990" s="260"/>
      <c r="AT3990" s="261" t="s">
        <v>148</v>
      </c>
      <c r="AU3990" s="261" t="s">
        <v>83</v>
      </c>
      <c r="AV3990" s="12" t="s">
        <v>83</v>
      </c>
      <c r="AW3990" s="12" t="s">
        <v>30</v>
      </c>
      <c r="AX3990" s="12" t="s">
        <v>73</v>
      </c>
      <c r="AY3990" s="261" t="s">
        <v>139</v>
      </c>
    </row>
    <row r="3991" spans="2:51" s="12" customFormat="1" ht="12">
      <c r="B3991" s="250"/>
      <c r="C3991" s="251"/>
      <c r="D3991" s="252" t="s">
        <v>148</v>
      </c>
      <c r="E3991" s="253" t="s">
        <v>1</v>
      </c>
      <c r="F3991" s="254" t="s">
        <v>1656</v>
      </c>
      <c r="G3991" s="251"/>
      <c r="H3991" s="255">
        <v>175.219</v>
      </c>
      <c r="I3991" s="256"/>
      <c r="J3991" s="251"/>
      <c r="K3991" s="251"/>
      <c r="L3991" s="257"/>
      <c r="M3991" s="258"/>
      <c r="N3991" s="259"/>
      <c r="O3991" s="259"/>
      <c r="P3991" s="259"/>
      <c r="Q3991" s="259"/>
      <c r="R3991" s="259"/>
      <c r="S3991" s="259"/>
      <c r="T3991" s="260"/>
      <c r="AT3991" s="261" t="s">
        <v>148</v>
      </c>
      <c r="AU3991" s="261" t="s">
        <v>83</v>
      </c>
      <c r="AV3991" s="12" t="s">
        <v>83</v>
      </c>
      <c r="AW3991" s="12" t="s">
        <v>30</v>
      </c>
      <c r="AX3991" s="12" t="s">
        <v>73</v>
      </c>
      <c r="AY3991" s="261" t="s">
        <v>139</v>
      </c>
    </row>
    <row r="3992" spans="2:51" s="14" customFormat="1" ht="12">
      <c r="B3992" s="289"/>
      <c r="C3992" s="290"/>
      <c r="D3992" s="252" t="s">
        <v>148</v>
      </c>
      <c r="E3992" s="291" t="s">
        <v>1</v>
      </c>
      <c r="F3992" s="292" t="s">
        <v>636</v>
      </c>
      <c r="G3992" s="290"/>
      <c r="H3992" s="291" t="s">
        <v>1</v>
      </c>
      <c r="I3992" s="293"/>
      <c r="J3992" s="290"/>
      <c r="K3992" s="290"/>
      <c r="L3992" s="294"/>
      <c r="M3992" s="295"/>
      <c r="N3992" s="296"/>
      <c r="O3992" s="296"/>
      <c r="P3992" s="296"/>
      <c r="Q3992" s="296"/>
      <c r="R3992" s="296"/>
      <c r="S3992" s="296"/>
      <c r="T3992" s="297"/>
      <c r="AT3992" s="298" t="s">
        <v>148</v>
      </c>
      <c r="AU3992" s="298" t="s">
        <v>83</v>
      </c>
      <c r="AV3992" s="14" t="s">
        <v>81</v>
      </c>
      <c r="AW3992" s="14" t="s">
        <v>30</v>
      </c>
      <c r="AX3992" s="14" t="s">
        <v>73</v>
      </c>
      <c r="AY3992" s="298" t="s">
        <v>139</v>
      </c>
    </row>
    <row r="3993" spans="2:51" s="14" customFormat="1" ht="12">
      <c r="B3993" s="289"/>
      <c r="C3993" s="290"/>
      <c r="D3993" s="252" t="s">
        <v>148</v>
      </c>
      <c r="E3993" s="291" t="s">
        <v>1</v>
      </c>
      <c r="F3993" s="292" t="s">
        <v>1646</v>
      </c>
      <c r="G3993" s="290"/>
      <c r="H3993" s="291" t="s">
        <v>1</v>
      </c>
      <c r="I3993" s="293"/>
      <c r="J3993" s="290"/>
      <c r="K3993" s="290"/>
      <c r="L3993" s="294"/>
      <c r="M3993" s="295"/>
      <c r="N3993" s="296"/>
      <c r="O3993" s="296"/>
      <c r="P3993" s="296"/>
      <c r="Q3993" s="296"/>
      <c r="R3993" s="296"/>
      <c r="S3993" s="296"/>
      <c r="T3993" s="297"/>
      <c r="AT3993" s="298" t="s">
        <v>148</v>
      </c>
      <c r="AU3993" s="298" t="s">
        <v>83</v>
      </c>
      <c r="AV3993" s="14" t="s">
        <v>81</v>
      </c>
      <c r="AW3993" s="14" t="s">
        <v>30</v>
      </c>
      <c r="AX3993" s="14" t="s">
        <v>73</v>
      </c>
      <c r="AY3993" s="298" t="s">
        <v>139</v>
      </c>
    </row>
    <row r="3994" spans="2:51" s="12" customFormat="1" ht="12">
      <c r="B3994" s="250"/>
      <c r="C3994" s="251"/>
      <c r="D3994" s="252" t="s">
        <v>148</v>
      </c>
      <c r="E3994" s="253" t="s">
        <v>1</v>
      </c>
      <c r="F3994" s="254" t="s">
        <v>5536</v>
      </c>
      <c r="G3994" s="251"/>
      <c r="H3994" s="255">
        <v>458.8</v>
      </c>
      <c r="I3994" s="256"/>
      <c r="J3994" s="251"/>
      <c r="K3994" s="251"/>
      <c r="L3994" s="257"/>
      <c r="M3994" s="258"/>
      <c r="N3994" s="259"/>
      <c r="O3994" s="259"/>
      <c r="P3994" s="259"/>
      <c r="Q3994" s="259"/>
      <c r="R3994" s="259"/>
      <c r="S3994" s="259"/>
      <c r="T3994" s="260"/>
      <c r="AT3994" s="261" t="s">
        <v>148</v>
      </c>
      <c r="AU3994" s="261" t="s">
        <v>83</v>
      </c>
      <c r="AV3994" s="12" t="s">
        <v>83</v>
      </c>
      <c r="AW3994" s="12" t="s">
        <v>30</v>
      </c>
      <c r="AX3994" s="12" t="s">
        <v>73</v>
      </c>
      <c r="AY3994" s="261" t="s">
        <v>139</v>
      </c>
    </row>
    <row r="3995" spans="2:51" s="12" customFormat="1" ht="12">
      <c r="B3995" s="250"/>
      <c r="C3995" s="251"/>
      <c r="D3995" s="252" t="s">
        <v>148</v>
      </c>
      <c r="E3995" s="253" t="s">
        <v>1</v>
      </c>
      <c r="F3995" s="254" t="s">
        <v>5537</v>
      </c>
      <c r="G3995" s="251"/>
      <c r="H3995" s="255">
        <v>296</v>
      </c>
      <c r="I3995" s="256"/>
      <c r="J3995" s="251"/>
      <c r="K3995" s="251"/>
      <c r="L3995" s="257"/>
      <c r="M3995" s="258"/>
      <c r="N3995" s="259"/>
      <c r="O3995" s="259"/>
      <c r="P3995" s="259"/>
      <c r="Q3995" s="259"/>
      <c r="R3995" s="259"/>
      <c r="S3995" s="259"/>
      <c r="T3995" s="260"/>
      <c r="AT3995" s="261" t="s">
        <v>148</v>
      </c>
      <c r="AU3995" s="261" t="s">
        <v>83</v>
      </c>
      <c r="AV3995" s="12" t="s">
        <v>83</v>
      </c>
      <c r="AW3995" s="12" t="s">
        <v>30</v>
      </c>
      <c r="AX3995" s="12" t="s">
        <v>73</v>
      </c>
      <c r="AY3995" s="261" t="s">
        <v>139</v>
      </c>
    </row>
    <row r="3996" spans="2:51" s="12" customFormat="1" ht="12">
      <c r="B3996" s="250"/>
      <c r="C3996" s="251"/>
      <c r="D3996" s="252" t="s">
        <v>148</v>
      </c>
      <c r="E3996" s="253" t="s">
        <v>1</v>
      </c>
      <c r="F3996" s="254" t="s">
        <v>1659</v>
      </c>
      <c r="G3996" s="251"/>
      <c r="H3996" s="255">
        <v>310</v>
      </c>
      <c r="I3996" s="256"/>
      <c r="J3996" s="251"/>
      <c r="K3996" s="251"/>
      <c r="L3996" s="257"/>
      <c r="M3996" s="258"/>
      <c r="N3996" s="259"/>
      <c r="O3996" s="259"/>
      <c r="P3996" s="259"/>
      <c r="Q3996" s="259"/>
      <c r="R3996" s="259"/>
      <c r="S3996" s="259"/>
      <c r="T3996" s="260"/>
      <c r="AT3996" s="261" t="s">
        <v>148</v>
      </c>
      <c r="AU3996" s="261" t="s">
        <v>83</v>
      </c>
      <c r="AV3996" s="12" t="s">
        <v>83</v>
      </c>
      <c r="AW3996" s="12" t="s">
        <v>30</v>
      </c>
      <c r="AX3996" s="12" t="s">
        <v>73</v>
      </c>
      <c r="AY3996" s="261" t="s">
        <v>139</v>
      </c>
    </row>
    <row r="3997" spans="2:51" s="14" customFormat="1" ht="12">
      <c r="B3997" s="289"/>
      <c r="C3997" s="290"/>
      <c r="D3997" s="252" t="s">
        <v>148</v>
      </c>
      <c r="E3997" s="291" t="s">
        <v>1</v>
      </c>
      <c r="F3997" s="292" t="s">
        <v>1650</v>
      </c>
      <c r="G3997" s="290"/>
      <c r="H3997" s="291" t="s">
        <v>1</v>
      </c>
      <c r="I3997" s="293"/>
      <c r="J3997" s="290"/>
      <c r="K3997" s="290"/>
      <c r="L3997" s="294"/>
      <c r="M3997" s="295"/>
      <c r="N3997" s="296"/>
      <c r="O3997" s="296"/>
      <c r="P3997" s="296"/>
      <c r="Q3997" s="296"/>
      <c r="R3997" s="296"/>
      <c r="S3997" s="296"/>
      <c r="T3997" s="297"/>
      <c r="AT3997" s="298" t="s">
        <v>148</v>
      </c>
      <c r="AU3997" s="298" t="s">
        <v>83</v>
      </c>
      <c r="AV3997" s="14" t="s">
        <v>81</v>
      </c>
      <c r="AW3997" s="14" t="s">
        <v>30</v>
      </c>
      <c r="AX3997" s="14" t="s">
        <v>73</v>
      </c>
      <c r="AY3997" s="298" t="s">
        <v>139</v>
      </c>
    </row>
    <row r="3998" spans="2:51" s="12" customFormat="1" ht="12">
      <c r="B3998" s="250"/>
      <c r="C3998" s="251"/>
      <c r="D3998" s="252" t="s">
        <v>148</v>
      </c>
      <c r="E3998" s="253" t="s">
        <v>1</v>
      </c>
      <c r="F3998" s="254" t="s">
        <v>1660</v>
      </c>
      <c r="G3998" s="251"/>
      <c r="H3998" s="255">
        <v>396.8</v>
      </c>
      <c r="I3998" s="256"/>
      <c r="J3998" s="251"/>
      <c r="K3998" s="251"/>
      <c r="L3998" s="257"/>
      <c r="M3998" s="258"/>
      <c r="N3998" s="259"/>
      <c r="O3998" s="259"/>
      <c r="P3998" s="259"/>
      <c r="Q3998" s="259"/>
      <c r="R3998" s="259"/>
      <c r="S3998" s="259"/>
      <c r="T3998" s="260"/>
      <c r="AT3998" s="261" t="s">
        <v>148</v>
      </c>
      <c r="AU3998" s="261" t="s">
        <v>83</v>
      </c>
      <c r="AV3998" s="12" t="s">
        <v>83</v>
      </c>
      <c r="AW3998" s="12" t="s">
        <v>30</v>
      </c>
      <c r="AX3998" s="12" t="s">
        <v>73</v>
      </c>
      <c r="AY3998" s="261" t="s">
        <v>139</v>
      </c>
    </row>
    <row r="3999" spans="2:51" s="12" customFormat="1" ht="12">
      <c r="B3999" s="250"/>
      <c r="C3999" s="251"/>
      <c r="D3999" s="252" t="s">
        <v>148</v>
      </c>
      <c r="E3999" s="253" t="s">
        <v>1</v>
      </c>
      <c r="F3999" s="254" t="s">
        <v>1661</v>
      </c>
      <c r="G3999" s="251"/>
      <c r="H3999" s="255">
        <v>240</v>
      </c>
      <c r="I3999" s="256"/>
      <c r="J3999" s="251"/>
      <c r="K3999" s="251"/>
      <c r="L3999" s="257"/>
      <c r="M3999" s="258"/>
      <c r="N3999" s="259"/>
      <c r="O3999" s="259"/>
      <c r="P3999" s="259"/>
      <c r="Q3999" s="259"/>
      <c r="R3999" s="259"/>
      <c r="S3999" s="259"/>
      <c r="T3999" s="260"/>
      <c r="AT3999" s="261" t="s">
        <v>148</v>
      </c>
      <c r="AU3999" s="261" t="s">
        <v>83</v>
      </c>
      <c r="AV3999" s="12" t="s">
        <v>83</v>
      </c>
      <c r="AW3999" s="12" t="s">
        <v>30</v>
      </c>
      <c r="AX3999" s="12" t="s">
        <v>73</v>
      </c>
      <c r="AY3999" s="261" t="s">
        <v>139</v>
      </c>
    </row>
    <row r="4000" spans="2:51" s="12" customFormat="1" ht="12">
      <c r="B4000" s="250"/>
      <c r="C4000" s="251"/>
      <c r="D4000" s="252" t="s">
        <v>148</v>
      </c>
      <c r="E4000" s="253" t="s">
        <v>1</v>
      </c>
      <c r="F4000" s="254" t="s">
        <v>1659</v>
      </c>
      <c r="G4000" s="251"/>
      <c r="H4000" s="255">
        <v>310</v>
      </c>
      <c r="I4000" s="256"/>
      <c r="J4000" s="251"/>
      <c r="K4000" s="251"/>
      <c r="L4000" s="257"/>
      <c r="M4000" s="258"/>
      <c r="N4000" s="259"/>
      <c r="O4000" s="259"/>
      <c r="P4000" s="259"/>
      <c r="Q4000" s="259"/>
      <c r="R4000" s="259"/>
      <c r="S4000" s="259"/>
      <c r="T4000" s="260"/>
      <c r="AT4000" s="261" t="s">
        <v>148</v>
      </c>
      <c r="AU4000" s="261" t="s">
        <v>83</v>
      </c>
      <c r="AV4000" s="12" t="s">
        <v>83</v>
      </c>
      <c r="AW4000" s="12" t="s">
        <v>30</v>
      </c>
      <c r="AX4000" s="12" t="s">
        <v>73</v>
      </c>
      <c r="AY4000" s="261" t="s">
        <v>139</v>
      </c>
    </row>
    <row r="4001" spans="2:51" s="12" customFormat="1" ht="12">
      <c r="B4001" s="250"/>
      <c r="C4001" s="251"/>
      <c r="D4001" s="252" t="s">
        <v>148</v>
      </c>
      <c r="E4001" s="253" t="s">
        <v>1</v>
      </c>
      <c r="F4001" s="254" t="s">
        <v>5538</v>
      </c>
      <c r="G4001" s="251"/>
      <c r="H4001" s="255">
        <v>-499.935</v>
      </c>
      <c r="I4001" s="256"/>
      <c r="J4001" s="251"/>
      <c r="K4001" s="251"/>
      <c r="L4001" s="257"/>
      <c r="M4001" s="258"/>
      <c r="N4001" s="259"/>
      <c r="O4001" s="259"/>
      <c r="P4001" s="259"/>
      <c r="Q4001" s="259"/>
      <c r="R4001" s="259"/>
      <c r="S4001" s="259"/>
      <c r="T4001" s="260"/>
      <c r="AT4001" s="261" t="s">
        <v>148</v>
      </c>
      <c r="AU4001" s="261" t="s">
        <v>83</v>
      </c>
      <c r="AV4001" s="12" t="s">
        <v>83</v>
      </c>
      <c r="AW4001" s="12" t="s">
        <v>30</v>
      </c>
      <c r="AX4001" s="12" t="s">
        <v>73</v>
      </c>
      <c r="AY4001" s="261" t="s">
        <v>139</v>
      </c>
    </row>
    <row r="4002" spans="2:51" s="12" customFormat="1" ht="12">
      <c r="B4002" s="250"/>
      <c r="C4002" s="251"/>
      <c r="D4002" s="252" t="s">
        <v>148</v>
      </c>
      <c r="E4002" s="253" t="s">
        <v>1</v>
      </c>
      <c r="F4002" s="254" t="s">
        <v>5539</v>
      </c>
      <c r="G4002" s="251"/>
      <c r="H4002" s="255">
        <v>746.06</v>
      </c>
      <c r="I4002" s="256"/>
      <c r="J4002" s="251"/>
      <c r="K4002" s="251"/>
      <c r="L4002" s="257"/>
      <c r="M4002" s="258"/>
      <c r="N4002" s="259"/>
      <c r="O4002" s="259"/>
      <c r="P4002" s="259"/>
      <c r="Q4002" s="259"/>
      <c r="R4002" s="259"/>
      <c r="S4002" s="259"/>
      <c r="T4002" s="260"/>
      <c r="AT4002" s="261" t="s">
        <v>148</v>
      </c>
      <c r="AU4002" s="261" t="s">
        <v>83</v>
      </c>
      <c r="AV4002" s="12" t="s">
        <v>83</v>
      </c>
      <c r="AW4002" s="12" t="s">
        <v>30</v>
      </c>
      <c r="AX4002" s="12" t="s">
        <v>73</v>
      </c>
      <c r="AY4002" s="261" t="s">
        <v>139</v>
      </c>
    </row>
    <row r="4003" spans="2:51" s="12" customFormat="1" ht="12">
      <c r="B4003" s="250"/>
      <c r="C4003" s="251"/>
      <c r="D4003" s="252" t="s">
        <v>148</v>
      </c>
      <c r="E4003" s="253" t="s">
        <v>1</v>
      </c>
      <c r="F4003" s="254" t="s">
        <v>2368</v>
      </c>
      <c r="G4003" s="251"/>
      <c r="H4003" s="255">
        <v>416.92</v>
      </c>
      <c r="I4003" s="256"/>
      <c r="J4003" s="251"/>
      <c r="K4003" s="251"/>
      <c r="L4003" s="257"/>
      <c r="M4003" s="258"/>
      <c r="N4003" s="259"/>
      <c r="O4003" s="259"/>
      <c r="P4003" s="259"/>
      <c r="Q4003" s="259"/>
      <c r="R4003" s="259"/>
      <c r="S4003" s="259"/>
      <c r="T4003" s="260"/>
      <c r="AT4003" s="261" t="s">
        <v>148</v>
      </c>
      <c r="AU4003" s="261" t="s">
        <v>83</v>
      </c>
      <c r="AV4003" s="12" t="s">
        <v>83</v>
      </c>
      <c r="AW4003" s="12" t="s">
        <v>30</v>
      </c>
      <c r="AX4003" s="12" t="s">
        <v>73</v>
      </c>
      <c r="AY4003" s="261" t="s">
        <v>139</v>
      </c>
    </row>
    <row r="4004" spans="2:51" s="13" customFormat="1" ht="12">
      <c r="B4004" s="262"/>
      <c r="C4004" s="263"/>
      <c r="D4004" s="252" t="s">
        <v>148</v>
      </c>
      <c r="E4004" s="264" t="s">
        <v>1</v>
      </c>
      <c r="F4004" s="265" t="s">
        <v>150</v>
      </c>
      <c r="G4004" s="263"/>
      <c r="H4004" s="266">
        <v>4761.518</v>
      </c>
      <c r="I4004" s="267"/>
      <c r="J4004" s="263"/>
      <c r="K4004" s="263"/>
      <c r="L4004" s="268"/>
      <c r="M4004" s="269"/>
      <c r="N4004" s="270"/>
      <c r="O4004" s="270"/>
      <c r="P4004" s="270"/>
      <c r="Q4004" s="270"/>
      <c r="R4004" s="270"/>
      <c r="S4004" s="270"/>
      <c r="T4004" s="271"/>
      <c r="AT4004" s="272" t="s">
        <v>148</v>
      </c>
      <c r="AU4004" s="272" t="s">
        <v>83</v>
      </c>
      <c r="AV4004" s="13" t="s">
        <v>146</v>
      </c>
      <c r="AW4004" s="13" t="s">
        <v>30</v>
      </c>
      <c r="AX4004" s="13" t="s">
        <v>81</v>
      </c>
      <c r="AY4004" s="272" t="s">
        <v>139</v>
      </c>
    </row>
    <row r="4005" spans="2:65" s="1" customFormat="1" ht="24" customHeight="1">
      <c r="B4005" s="38"/>
      <c r="C4005" s="237" t="s">
        <v>5540</v>
      </c>
      <c r="D4005" s="237" t="s">
        <v>141</v>
      </c>
      <c r="E4005" s="238" t="s">
        <v>5541</v>
      </c>
      <c r="F4005" s="239" t="s">
        <v>5542</v>
      </c>
      <c r="G4005" s="240" t="s">
        <v>433</v>
      </c>
      <c r="H4005" s="241">
        <v>1631.808</v>
      </c>
      <c r="I4005" s="242"/>
      <c r="J4005" s="243">
        <f>ROUND(I4005*H4005,2)</f>
        <v>0</v>
      </c>
      <c r="K4005" s="239" t="s">
        <v>145</v>
      </c>
      <c r="L4005" s="43"/>
      <c r="M4005" s="244" t="s">
        <v>1</v>
      </c>
      <c r="N4005" s="245" t="s">
        <v>38</v>
      </c>
      <c r="O4005" s="86"/>
      <c r="P4005" s="246">
        <f>O4005*H4005</f>
        <v>0</v>
      </c>
      <c r="Q4005" s="246">
        <v>0.0002</v>
      </c>
      <c r="R4005" s="246">
        <f>Q4005*H4005</f>
        <v>0.32636160000000003</v>
      </c>
      <c r="S4005" s="246">
        <v>0</v>
      </c>
      <c r="T4005" s="247">
        <f>S4005*H4005</f>
        <v>0</v>
      </c>
      <c r="AR4005" s="248" t="s">
        <v>230</v>
      </c>
      <c r="AT4005" s="248" t="s">
        <v>141</v>
      </c>
      <c r="AU4005" s="248" t="s">
        <v>83</v>
      </c>
      <c r="AY4005" s="17" t="s">
        <v>139</v>
      </c>
      <c r="BE4005" s="249">
        <f>IF(N4005="základní",J4005,0)</f>
        <v>0</v>
      </c>
      <c r="BF4005" s="249">
        <f>IF(N4005="snížená",J4005,0)</f>
        <v>0</v>
      </c>
      <c r="BG4005" s="249">
        <f>IF(N4005="zákl. přenesená",J4005,0)</f>
        <v>0</v>
      </c>
      <c r="BH4005" s="249">
        <f>IF(N4005="sníž. přenesená",J4005,0)</f>
        <v>0</v>
      </c>
      <c r="BI4005" s="249">
        <f>IF(N4005="nulová",J4005,0)</f>
        <v>0</v>
      </c>
      <c r="BJ4005" s="17" t="s">
        <v>81</v>
      </c>
      <c r="BK4005" s="249">
        <f>ROUND(I4005*H4005,2)</f>
        <v>0</v>
      </c>
      <c r="BL4005" s="17" t="s">
        <v>230</v>
      </c>
      <c r="BM4005" s="248" t="s">
        <v>5543</v>
      </c>
    </row>
    <row r="4006" spans="2:51" s="14" customFormat="1" ht="12">
      <c r="B4006" s="289"/>
      <c r="C4006" s="290"/>
      <c r="D4006" s="252" t="s">
        <v>148</v>
      </c>
      <c r="E4006" s="291" t="s">
        <v>1</v>
      </c>
      <c r="F4006" s="292" t="s">
        <v>1662</v>
      </c>
      <c r="G4006" s="290"/>
      <c r="H4006" s="291" t="s">
        <v>1</v>
      </c>
      <c r="I4006" s="293"/>
      <c r="J4006" s="290"/>
      <c r="K4006" s="290"/>
      <c r="L4006" s="294"/>
      <c r="M4006" s="295"/>
      <c r="N4006" s="296"/>
      <c r="O4006" s="296"/>
      <c r="P4006" s="296"/>
      <c r="Q4006" s="296"/>
      <c r="R4006" s="296"/>
      <c r="S4006" s="296"/>
      <c r="T4006" s="297"/>
      <c r="AT4006" s="298" t="s">
        <v>148</v>
      </c>
      <c r="AU4006" s="298" t="s">
        <v>83</v>
      </c>
      <c r="AV4006" s="14" t="s">
        <v>81</v>
      </c>
      <c r="AW4006" s="14" t="s">
        <v>30</v>
      </c>
      <c r="AX4006" s="14" t="s">
        <v>73</v>
      </c>
      <c r="AY4006" s="298" t="s">
        <v>139</v>
      </c>
    </row>
    <row r="4007" spans="2:51" s="12" customFormat="1" ht="12">
      <c r="B4007" s="250"/>
      <c r="C4007" s="251"/>
      <c r="D4007" s="252" t="s">
        <v>148</v>
      </c>
      <c r="E4007" s="253" t="s">
        <v>1</v>
      </c>
      <c r="F4007" s="254" t="s">
        <v>1663</v>
      </c>
      <c r="G4007" s="251"/>
      <c r="H4007" s="255">
        <v>502.418</v>
      </c>
      <c r="I4007" s="256"/>
      <c r="J4007" s="251"/>
      <c r="K4007" s="251"/>
      <c r="L4007" s="257"/>
      <c r="M4007" s="258"/>
      <c r="N4007" s="259"/>
      <c r="O4007" s="259"/>
      <c r="P4007" s="259"/>
      <c r="Q4007" s="259"/>
      <c r="R4007" s="259"/>
      <c r="S4007" s="259"/>
      <c r="T4007" s="260"/>
      <c r="AT4007" s="261" t="s">
        <v>148</v>
      </c>
      <c r="AU4007" s="261" t="s">
        <v>83</v>
      </c>
      <c r="AV4007" s="12" t="s">
        <v>83</v>
      </c>
      <c r="AW4007" s="12" t="s">
        <v>30</v>
      </c>
      <c r="AX4007" s="12" t="s">
        <v>73</v>
      </c>
      <c r="AY4007" s="261" t="s">
        <v>139</v>
      </c>
    </row>
    <row r="4008" spans="2:51" s="12" customFormat="1" ht="12">
      <c r="B4008" s="250"/>
      <c r="C4008" s="251"/>
      <c r="D4008" s="252" t="s">
        <v>148</v>
      </c>
      <c r="E4008" s="253" t="s">
        <v>1</v>
      </c>
      <c r="F4008" s="254" t="s">
        <v>1664</v>
      </c>
      <c r="G4008" s="251"/>
      <c r="H4008" s="255">
        <v>450</v>
      </c>
      <c r="I4008" s="256"/>
      <c r="J4008" s="251"/>
      <c r="K4008" s="251"/>
      <c r="L4008" s="257"/>
      <c r="M4008" s="258"/>
      <c r="N4008" s="259"/>
      <c r="O4008" s="259"/>
      <c r="P4008" s="259"/>
      <c r="Q4008" s="259"/>
      <c r="R4008" s="259"/>
      <c r="S4008" s="259"/>
      <c r="T4008" s="260"/>
      <c r="AT4008" s="261" t="s">
        <v>148</v>
      </c>
      <c r="AU4008" s="261" t="s">
        <v>83</v>
      </c>
      <c r="AV4008" s="12" t="s">
        <v>83</v>
      </c>
      <c r="AW4008" s="12" t="s">
        <v>30</v>
      </c>
      <c r="AX4008" s="12" t="s">
        <v>73</v>
      </c>
      <c r="AY4008" s="261" t="s">
        <v>139</v>
      </c>
    </row>
    <row r="4009" spans="2:51" s="12" customFormat="1" ht="12">
      <c r="B4009" s="250"/>
      <c r="C4009" s="251"/>
      <c r="D4009" s="252" t="s">
        <v>148</v>
      </c>
      <c r="E4009" s="253" t="s">
        <v>1</v>
      </c>
      <c r="F4009" s="254" t="s">
        <v>5544</v>
      </c>
      <c r="G4009" s="251"/>
      <c r="H4009" s="255">
        <v>679.39</v>
      </c>
      <c r="I4009" s="256"/>
      <c r="J4009" s="251"/>
      <c r="K4009" s="251"/>
      <c r="L4009" s="257"/>
      <c r="M4009" s="258"/>
      <c r="N4009" s="259"/>
      <c r="O4009" s="259"/>
      <c r="P4009" s="259"/>
      <c r="Q4009" s="259"/>
      <c r="R4009" s="259"/>
      <c r="S4009" s="259"/>
      <c r="T4009" s="260"/>
      <c r="AT4009" s="261" t="s">
        <v>148</v>
      </c>
      <c r="AU4009" s="261" t="s">
        <v>83</v>
      </c>
      <c r="AV4009" s="12" t="s">
        <v>83</v>
      </c>
      <c r="AW4009" s="12" t="s">
        <v>30</v>
      </c>
      <c r="AX4009" s="12" t="s">
        <v>73</v>
      </c>
      <c r="AY4009" s="261" t="s">
        <v>139</v>
      </c>
    </row>
    <row r="4010" spans="2:51" s="13" customFormat="1" ht="12">
      <c r="B4010" s="262"/>
      <c r="C4010" s="263"/>
      <c r="D4010" s="252" t="s">
        <v>148</v>
      </c>
      <c r="E4010" s="264" t="s">
        <v>1</v>
      </c>
      <c r="F4010" s="265" t="s">
        <v>150</v>
      </c>
      <c r="G4010" s="263"/>
      <c r="H4010" s="266">
        <v>1631.808</v>
      </c>
      <c r="I4010" s="267"/>
      <c r="J4010" s="263"/>
      <c r="K4010" s="263"/>
      <c r="L4010" s="268"/>
      <c r="M4010" s="269"/>
      <c r="N4010" s="270"/>
      <c r="O4010" s="270"/>
      <c r="P4010" s="270"/>
      <c r="Q4010" s="270"/>
      <c r="R4010" s="270"/>
      <c r="S4010" s="270"/>
      <c r="T4010" s="271"/>
      <c r="AT4010" s="272" t="s">
        <v>148</v>
      </c>
      <c r="AU4010" s="272" t="s">
        <v>83</v>
      </c>
      <c r="AV4010" s="13" t="s">
        <v>146</v>
      </c>
      <c r="AW4010" s="13" t="s">
        <v>30</v>
      </c>
      <c r="AX4010" s="13" t="s">
        <v>81</v>
      </c>
      <c r="AY4010" s="272" t="s">
        <v>139</v>
      </c>
    </row>
    <row r="4011" spans="2:65" s="1" customFormat="1" ht="24" customHeight="1">
      <c r="B4011" s="38"/>
      <c r="C4011" s="237" t="s">
        <v>5545</v>
      </c>
      <c r="D4011" s="237" t="s">
        <v>141</v>
      </c>
      <c r="E4011" s="238" t="s">
        <v>5546</v>
      </c>
      <c r="F4011" s="239" t="s">
        <v>5547</v>
      </c>
      <c r="G4011" s="240" t="s">
        <v>433</v>
      </c>
      <c r="H4011" s="241">
        <v>4761.518</v>
      </c>
      <c r="I4011" s="242"/>
      <c r="J4011" s="243">
        <f>ROUND(I4011*H4011,2)</f>
        <v>0</v>
      </c>
      <c r="K4011" s="239" t="s">
        <v>145</v>
      </c>
      <c r="L4011" s="43"/>
      <c r="M4011" s="244" t="s">
        <v>1</v>
      </c>
      <c r="N4011" s="245" t="s">
        <v>38</v>
      </c>
      <c r="O4011" s="86"/>
      <c r="P4011" s="246">
        <f>O4011*H4011</f>
        <v>0</v>
      </c>
      <c r="Q4011" s="246">
        <v>0.00029</v>
      </c>
      <c r="R4011" s="246">
        <f>Q4011*H4011</f>
        <v>1.38084022</v>
      </c>
      <c r="S4011" s="246">
        <v>0</v>
      </c>
      <c r="T4011" s="247">
        <f>S4011*H4011</f>
        <v>0</v>
      </c>
      <c r="AR4011" s="248" t="s">
        <v>230</v>
      </c>
      <c r="AT4011" s="248" t="s">
        <v>141</v>
      </c>
      <c r="AU4011" s="248" t="s">
        <v>83</v>
      </c>
      <c r="AY4011" s="17" t="s">
        <v>139</v>
      </c>
      <c r="BE4011" s="249">
        <f>IF(N4011="základní",J4011,0)</f>
        <v>0</v>
      </c>
      <c r="BF4011" s="249">
        <f>IF(N4011="snížená",J4011,0)</f>
        <v>0</v>
      </c>
      <c r="BG4011" s="249">
        <f>IF(N4011="zákl. přenesená",J4011,0)</f>
        <v>0</v>
      </c>
      <c r="BH4011" s="249">
        <f>IF(N4011="sníž. přenesená",J4011,0)</f>
        <v>0</v>
      </c>
      <c r="BI4011" s="249">
        <f>IF(N4011="nulová",J4011,0)</f>
        <v>0</v>
      </c>
      <c r="BJ4011" s="17" t="s">
        <v>81</v>
      </c>
      <c r="BK4011" s="249">
        <f>ROUND(I4011*H4011,2)</f>
        <v>0</v>
      </c>
      <c r="BL4011" s="17" t="s">
        <v>230</v>
      </c>
      <c r="BM4011" s="248" t="s">
        <v>5548</v>
      </c>
    </row>
    <row r="4012" spans="2:51" s="14" customFormat="1" ht="12">
      <c r="B4012" s="289"/>
      <c r="C4012" s="290"/>
      <c r="D4012" s="252" t="s">
        <v>148</v>
      </c>
      <c r="E4012" s="291" t="s">
        <v>1</v>
      </c>
      <c r="F4012" s="292" t="s">
        <v>1645</v>
      </c>
      <c r="G4012" s="290"/>
      <c r="H4012" s="291" t="s">
        <v>1</v>
      </c>
      <c r="I4012" s="293"/>
      <c r="J4012" s="290"/>
      <c r="K4012" s="290"/>
      <c r="L4012" s="294"/>
      <c r="M4012" s="295"/>
      <c r="N4012" s="296"/>
      <c r="O4012" s="296"/>
      <c r="P4012" s="296"/>
      <c r="Q4012" s="296"/>
      <c r="R4012" s="296"/>
      <c r="S4012" s="296"/>
      <c r="T4012" s="297"/>
      <c r="AT4012" s="298" t="s">
        <v>148</v>
      </c>
      <c r="AU4012" s="298" t="s">
        <v>83</v>
      </c>
      <c r="AV4012" s="14" t="s">
        <v>81</v>
      </c>
      <c r="AW4012" s="14" t="s">
        <v>30</v>
      </c>
      <c r="AX4012" s="14" t="s">
        <v>73</v>
      </c>
      <c r="AY4012" s="298" t="s">
        <v>139</v>
      </c>
    </row>
    <row r="4013" spans="2:51" s="14" customFormat="1" ht="12">
      <c r="B4013" s="289"/>
      <c r="C4013" s="290"/>
      <c r="D4013" s="252" t="s">
        <v>148</v>
      </c>
      <c r="E4013" s="291" t="s">
        <v>1</v>
      </c>
      <c r="F4013" s="292" t="s">
        <v>1646</v>
      </c>
      <c r="G4013" s="290"/>
      <c r="H4013" s="291" t="s">
        <v>1</v>
      </c>
      <c r="I4013" s="293"/>
      <c r="J4013" s="290"/>
      <c r="K4013" s="290"/>
      <c r="L4013" s="294"/>
      <c r="M4013" s="295"/>
      <c r="N4013" s="296"/>
      <c r="O4013" s="296"/>
      <c r="P4013" s="296"/>
      <c r="Q4013" s="296"/>
      <c r="R4013" s="296"/>
      <c r="S4013" s="296"/>
      <c r="T4013" s="297"/>
      <c r="AT4013" s="298" t="s">
        <v>148</v>
      </c>
      <c r="AU4013" s="298" t="s">
        <v>83</v>
      </c>
      <c r="AV4013" s="14" t="s">
        <v>81</v>
      </c>
      <c r="AW4013" s="14" t="s">
        <v>30</v>
      </c>
      <c r="AX4013" s="14" t="s">
        <v>73</v>
      </c>
      <c r="AY4013" s="298" t="s">
        <v>139</v>
      </c>
    </row>
    <row r="4014" spans="2:51" s="12" customFormat="1" ht="12">
      <c r="B4014" s="250"/>
      <c r="C4014" s="251"/>
      <c r="D4014" s="252" t="s">
        <v>148</v>
      </c>
      <c r="E4014" s="253" t="s">
        <v>1</v>
      </c>
      <c r="F4014" s="254" t="s">
        <v>1647</v>
      </c>
      <c r="G4014" s="251"/>
      <c r="H4014" s="255">
        <v>286.86</v>
      </c>
      <c r="I4014" s="256"/>
      <c r="J4014" s="251"/>
      <c r="K4014" s="251"/>
      <c r="L4014" s="257"/>
      <c r="M4014" s="258"/>
      <c r="N4014" s="259"/>
      <c r="O4014" s="259"/>
      <c r="P4014" s="259"/>
      <c r="Q4014" s="259"/>
      <c r="R4014" s="259"/>
      <c r="S4014" s="259"/>
      <c r="T4014" s="260"/>
      <c r="AT4014" s="261" t="s">
        <v>148</v>
      </c>
      <c r="AU4014" s="261" t="s">
        <v>83</v>
      </c>
      <c r="AV4014" s="12" t="s">
        <v>83</v>
      </c>
      <c r="AW4014" s="12" t="s">
        <v>30</v>
      </c>
      <c r="AX4014" s="12" t="s">
        <v>73</v>
      </c>
      <c r="AY4014" s="261" t="s">
        <v>139</v>
      </c>
    </row>
    <row r="4015" spans="2:51" s="12" customFormat="1" ht="12">
      <c r="B4015" s="250"/>
      <c r="C4015" s="251"/>
      <c r="D4015" s="252" t="s">
        <v>148</v>
      </c>
      <c r="E4015" s="253" t="s">
        <v>1</v>
      </c>
      <c r="F4015" s="254" t="s">
        <v>1648</v>
      </c>
      <c r="G4015" s="251"/>
      <c r="H4015" s="255">
        <v>270.69</v>
      </c>
      <c r="I4015" s="256"/>
      <c r="J4015" s="251"/>
      <c r="K4015" s="251"/>
      <c r="L4015" s="257"/>
      <c r="M4015" s="258"/>
      <c r="N4015" s="259"/>
      <c r="O4015" s="259"/>
      <c r="P4015" s="259"/>
      <c r="Q4015" s="259"/>
      <c r="R4015" s="259"/>
      <c r="S4015" s="259"/>
      <c r="T4015" s="260"/>
      <c r="AT4015" s="261" t="s">
        <v>148</v>
      </c>
      <c r="AU4015" s="261" t="s">
        <v>83</v>
      </c>
      <c r="AV4015" s="12" t="s">
        <v>83</v>
      </c>
      <c r="AW4015" s="12" t="s">
        <v>30</v>
      </c>
      <c r="AX4015" s="12" t="s">
        <v>73</v>
      </c>
      <c r="AY4015" s="261" t="s">
        <v>139</v>
      </c>
    </row>
    <row r="4016" spans="2:51" s="12" customFormat="1" ht="12">
      <c r="B4016" s="250"/>
      <c r="C4016" s="251"/>
      <c r="D4016" s="252" t="s">
        <v>148</v>
      </c>
      <c r="E4016" s="253" t="s">
        <v>1</v>
      </c>
      <c r="F4016" s="254" t="s">
        <v>1649</v>
      </c>
      <c r="G4016" s="251"/>
      <c r="H4016" s="255">
        <v>198.087</v>
      </c>
      <c r="I4016" s="256"/>
      <c r="J4016" s="251"/>
      <c r="K4016" s="251"/>
      <c r="L4016" s="257"/>
      <c r="M4016" s="258"/>
      <c r="N4016" s="259"/>
      <c r="O4016" s="259"/>
      <c r="P4016" s="259"/>
      <c r="Q4016" s="259"/>
      <c r="R4016" s="259"/>
      <c r="S4016" s="259"/>
      <c r="T4016" s="260"/>
      <c r="AT4016" s="261" t="s">
        <v>148</v>
      </c>
      <c r="AU4016" s="261" t="s">
        <v>83</v>
      </c>
      <c r="AV4016" s="12" t="s">
        <v>83</v>
      </c>
      <c r="AW4016" s="12" t="s">
        <v>30</v>
      </c>
      <c r="AX4016" s="12" t="s">
        <v>73</v>
      </c>
      <c r="AY4016" s="261" t="s">
        <v>139</v>
      </c>
    </row>
    <row r="4017" spans="2:51" s="14" customFormat="1" ht="12">
      <c r="B4017" s="289"/>
      <c r="C4017" s="290"/>
      <c r="D4017" s="252" t="s">
        <v>148</v>
      </c>
      <c r="E4017" s="291" t="s">
        <v>1</v>
      </c>
      <c r="F4017" s="292" t="s">
        <v>1650</v>
      </c>
      <c r="G4017" s="290"/>
      <c r="H4017" s="291" t="s">
        <v>1</v>
      </c>
      <c r="I4017" s="293"/>
      <c r="J4017" s="290"/>
      <c r="K4017" s="290"/>
      <c r="L4017" s="294"/>
      <c r="M4017" s="295"/>
      <c r="N4017" s="296"/>
      <c r="O4017" s="296"/>
      <c r="P4017" s="296"/>
      <c r="Q4017" s="296"/>
      <c r="R4017" s="296"/>
      <c r="S4017" s="296"/>
      <c r="T4017" s="297"/>
      <c r="AT4017" s="298" t="s">
        <v>148</v>
      </c>
      <c r="AU4017" s="298" t="s">
        <v>83</v>
      </c>
      <c r="AV4017" s="14" t="s">
        <v>81</v>
      </c>
      <c r="AW4017" s="14" t="s">
        <v>30</v>
      </c>
      <c r="AX4017" s="14" t="s">
        <v>73</v>
      </c>
      <c r="AY4017" s="298" t="s">
        <v>139</v>
      </c>
    </row>
    <row r="4018" spans="2:51" s="12" customFormat="1" ht="12">
      <c r="B4018" s="250"/>
      <c r="C4018" s="251"/>
      <c r="D4018" s="252" t="s">
        <v>148</v>
      </c>
      <c r="E4018" s="253" t="s">
        <v>1</v>
      </c>
      <c r="F4018" s="254" t="s">
        <v>1651</v>
      </c>
      <c r="G4018" s="251"/>
      <c r="H4018" s="255">
        <v>153.75</v>
      </c>
      <c r="I4018" s="256"/>
      <c r="J4018" s="251"/>
      <c r="K4018" s="251"/>
      <c r="L4018" s="257"/>
      <c r="M4018" s="258"/>
      <c r="N4018" s="259"/>
      <c r="O4018" s="259"/>
      <c r="P4018" s="259"/>
      <c r="Q4018" s="259"/>
      <c r="R4018" s="259"/>
      <c r="S4018" s="259"/>
      <c r="T4018" s="260"/>
      <c r="AT4018" s="261" t="s">
        <v>148</v>
      </c>
      <c r="AU4018" s="261" t="s">
        <v>83</v>
      </c>
      <c r="AV4018" s="12" t="s">
        <v>83</v>
      </c>
      <c r="AW4018" s="12" t="s">
        <v>30</v>
      </c>
      <c r="AX4018" s="12" t="s">
        <v>73</v>
      </c>
      <c r="AY4018" s="261" t="s">
        <v>139</v>
      </c>
    </row>
    <row r="4019" spans="2:51" s="12" customFormat="1" ht="12">
      <c r="B4019" s="250"/>
      <c r="C4019" s="251"/>
      <c r="D4019" s="252" t="s">
        <v>148</v>
      </c>
      <c r="E4019" s="253" t="s">
        <v>1</v>
      </c>
      <c r="F4019" s="254" t="s">
        <v>1652</v>
      </c>
      <c r="G4019" s="251"/>
      <c r="H4019" s="255">
        <v>193.35</v>
      </c>
      <c r="I4019" s="256"/>
      <c r="J4019" s="251"/>
      <c r="K4019" s="251"/>
      <c r="L4019" s="257"/>
      <c r="M4019" s="258"/>
      <c r="N4019" s="259"/>
      <c r="O4019" s="259"/>
      <c r="P4019" s="259"/>
      <c r="Q4019" s="259"/>
      <c r="R4019" s="259"/>
      <c r="S4019" s="259"/>
      <c r="T4019" s="260"/>
      <c r="AT4019" s="261" t="s">
        <v>148</v>
      </c>
      <c r="AU4019" s="261" t="s">
        <v>83</v>
      </c>
      <c r="AV4019" s="12" t="s">
        <v>83</v>
      </c>
      <c r="AW4019" s="12" t="s">
        <v>30</v>
      </c>
      <c r="AX4019" s="12" t="s">
        <v>73</v>
      </c>
      <c r="AY4019" s="261" t="s">
        <v>139</v>
      </c>
    </row>
    <row r="4020" spans="2:51" s="12" customFormat="1" ht="12">
      <c r="B4020" s="250"/>
      <c r="C4020" s="251"/>
      <c r="D4020" s="252" t="s">
        <v>148</v>
      </c>
      <c r="E4020" s="253" t="s">
        <v>1</v>
      </c>
      <c r="F4020" s="254" t="s">
        <v>1649</v>
      </c>
      <c r="G4020" s="251"/>
      <c r="H4020" s="255">
        <v>198.087</v>
      </c>
      <c r="I4020" s="256"/>
      <c r="J4020" s="251"/>
      <c r="K4020" s="251"/>
      <c r="L4020" s="257"/>
      <c r="M4020" s="258"/>
      <c r="N4020" s="259"/>
      <c r="O4020" s="259"/>
      <c r="P4020" s="259"/>
      <c r="Q4020" s="259"/>
      <c r="R4020" s="259"/>
      <c r="S4020" s="259"/>
      <c r="T4020" s="260"/>
      <c r="AT4020" s="261" t="s">
        <v>148</v>
      </c>
      <c r="AU4020" s="261" t="s">
        <v>83</v>
      </c>
      <c r="AV4020" s="12" t="s">
        <v>83</v>
      </c>
      <c r="AW4020" s="12" t="s">
        <v>30</v>
      </c>
      <c r="AX4020" s="12" t="s">
        <v>73</v>
      </c>
      <c r="AY4020" s="261" t="s">
        <v>139</v>
      </c>
    </row>
    <row r="4021" spans="2:51" s="14" customFormat="1" ht="12">
      <c r="B4021" s="289"/>
      <c r="C4021" s="290"/>
      <c r="D4021" s="252" t="s">
        <v>148</v>
      </c>
      <c r="E4021" s="291" t="s">
        <v>1</v>
      </c>
      <c r="F4021" s="292" t="s">
        <v>1653</v>
      </c>
      <c r="G4021" s="290"/>
      <c r="H4021" s="291" t="s">
        <v>1</v>
      </c>
      <c r="I4021" s="293"/>
      <c r="J4021" s="290"/>
      <c r="K4021" s="290"/>
      <c r="L4021" s="294"/>
      <c r="M4021" s="295"/>
      <c r="N4021" s="296"/>
      <c r="O4021" s="296"/>
      <c r="P4021" s="296"/>
      <c r="Q4021" s="296"/>
      <c r="R4021" s="296"/>
      <c r="S4021" s="296"/>
      <c r="T4021" s="297"/>
      <c r="AT4021" s="298" t="s">
        <v>148</v>
      </c>
      <c r="AU4021" s="298" t="s">
        <v>83</v>
      </c>
      <c r="AV4021" s="14" t="s">
        <v>81</v>
      </c>
      <c r="AW4021" s="14" t="s">
        <v>30</v>
      </c>
      <c r="AX4021" s="14" t="s">
        <v>73</v>
      </c>
      <c r="AY4021" s="298" t="s">
        <v>139</v>
      </c>
    </row>
    <row r="4022" spans="2:51" s="14" customFormat="1" ht="12">
      <c r="B4022" s="289"/>
      <c r="C4022" s="290"/>
      <c r="D4022" s="252" t="s">
        <v>148</v>
      </c>
      <c r="E4022" s="291" t="s">
        <v>1</v>
      </c>
      <c r="F4022" s="292" t="s">
        <v>1646</v>
      </c>
      <c r="G4022" s="290"/>
      <c r="H4022" s="291" t="s">
        <v>1</v>
      </c>
      <c r="I4022" s="293"/>
      <c r="J4022" s="290"/>
      <c r="K4022" s="290"/>
      <c r="L4022" s="294"/>
      <c r="M4022" s="295"/>
      <c r="N4022" s="296"/>
      <c r="O4022" s="296"/>
      <c r="P4022" s="296"/>
      <c r="Q4022" s="296"/>
      <c r="R4022" s="296"/>
      <c r="S4022" s="296"/>
      <c r="T4022" s="297"/>
      <c r="AT4022" s="298" t="s">
        <v>148</v>
      </c>
      <c r="AU4022" s="298" t="s">
        <v>83</v>
      </c>
      <c r="AV4022" s="14" t="s">
        <v>81</v>
      </c>
      <c r="AW4022" s="14" t="s">
        <v>30</v>
      </c>
      <c r="AX4022" s="14" t="s">
        <v>73</v>
      </c>
      <c r="AY4022" s="298" t="s">
        <v>139</v>
      </c>
    </row>
    <row r="4023" spans="2:51" s="12" customFormat="1" ht="12">
      <c r="B4023" s="250"/>
      <c r="C4023" s="251"/>
      <c r="D4023" s="252" t="s">
        <v>148</v>
      </c>
      <c r="E4023" s="253" t="s">
        <v>1</v>
      </c>
      <c r="F4023" s="254" t="s">
        <v>5535</v>
      </c>
      <c r="G4023" s="251"/>
      <c r="H4023" s="255">
        <v>264.33</v>
      </c>
      <c r="I4023" s="256"/>
      <c r="J4023" s="251"/>
      <c r="K4023" s="251"/>
      <c r="L4023" s="257"/>
      <c r="M4023" s="258"/>
      <c r="N4023" s="259"/>
      <c r="O4023" s="259"/>
      <c r="P4023" s="259"/>
      <c r="Q4023" s="259"/>
      <c r="R4023" s="259"/>
      <c r="S4023" s="259"/>
      <c r="T4023" s="260"/>
      <c r="AT4023" s="261" t="s">
        <v>148</v>
      </c>
      <c r="AU4023" s="261" t="s">
        <v>83</v>
      </c>
      <c r="AV4023" s="12" t="s">
        <v>83</v>
      </c>
      <c r="AW4023" s="12" t="s">
        <v>30</v>
      </c>
      <c r="AX4023" s="12" t="s">
        <v>73</v>
      </c>
      <c r="AY4023" s="261" t="s">
        <v>139</v>
      </c>
    </row>
    <row r="4024" spans="2:51" s="12" customFormat="1" ht="12">
      <c r="B4024" s="250"/>
      <c r="C4024" s="251"/>
      <c r="D4024" s="252" t="s">
        <v>148</v>
      </c>
      <c r="E4024" s="253" t="s">
        <v>1</v>
      </c>
      <c r="F4024" s="254" t="s">
        <v>1655</v>
      </c>
      <c r="G4024" s="251"/>
      <c r="H4024" s="255">
        <v>346.5</v>
      </c>
      <c r="I4024" s="256"/>
      <c r="J4024" s="251"/>
      <c r="K4024" s="251"/>
      <c r="L4024" s="257"/>
      <c r="M4024" s="258"/>
      <c r="N4024" s="259"/>
      <c r="O4024" s="259"/>
      <c r="P4024" s="259"/>
      <c r="Q4024" s="259"/>
      <c r="R4024" s="259"/>
      <c r="S4024" s="259"/>
      <c r="T4024" s="260"/>
      <c r="AT4024" s="261" t="s">
        <v>148</v>
      </c>
      <c r="AU4024" s="261" t="s">
        <v>83</v>
      </c>
      <c r="AV4024" s="12" t="s">
        <v>83</v>
      </c>
      <c r="AW4024" s="12" t="s">
        <v>30</v>
      </c>
      <c r="AX4024" s="12" t="s">
        <v>73</v>
      </c>
      <c r="AY4024" s="261" t="s">
        <v>139</v>
      </c>
    </row>
    <row r="4025" spans="2:51" s="12" customFormat="1" ht="12">
      <c r="B4025" s="250"/>
      <c r="C4025" s="251"/>
      <c r="D4025" s="252" t="s">
        <v>148</v>
      </c>
      <c r="E4025" s="253" t="s">
        <v>1</v>
      </c>
      <c r="F4025" s="254" t="s">
        <v>1656</v>
      </c>
      <c r="G4025" s="251"/>
      <c r="H4025" s="255">
        <v>175.219</v>
      </c>
      <c r="I4025" s="256"/>
      <c r="J4025" s="251"/>
      <c r="K4025" s="251"/>
      <c r="L4025" s="257"/>
      <c r="M4025" s="258"/>
      <c r="N4025" s="259"/>
      <c r="O4025" s="259"/>
      <c r="P4025" s="259"/>
      <c r="Q4025" s="259"/>
      <c r="R4025" s="259"/>
      <c r="S4025" s="259"/>
      <c r="T4025" s="260"/>
      <c r="AT4025" s="261" t="s">
        <v>148</v>
      </c>
      <c r="AU4025" s="261" t="s">
        <v>83</v>
      </c>
      <c r="AV4025" s="12" t="s">
        <v>83</v>
      </c>
      <c r="AW4025" s="12" t="s">
        <v>30</v>
      </c>
      <c r="AX4025" s="12" t="s">
        <v>73</v>
      </c>
      <c r="AY4025" s="261" t="s">
        <v>139</v>
      </c>
    </row>
    <row r="4026" spans="2:51" s="14" customFormat="1" ht="12">
      <c r="B4026" s="289"/>
      <c r="C4026" s="290"/>
      <c r="D4026" s="252" t="s">
        <v>148</v>
      </c>
      <c r="E4026" s="291" t="s">
        <v>1</v>
      </c>
      <c r="F4026" s="292" t="s">
        <v>636</v>
      </c>
      <c r="G4026" s="290"/>
      <c r="H4026" s="291" t="s">
        <v>1</v>
      </c>
      <c r="I4026" s="293"/>
      <c r="J4026" s="290"/>
      <c r="K4026" s="290"/>
      <c r="L4026" s="294"/>
      <c r="M4026" s="295"/>
      <c r="N4026" s="296"/>
      <c r="O4026" s="296"/>
      <c r="P4026" s="296"/>
      <c r="Q4026" s="296"/>
      <c r="R4026" s="296"/>
      <c r="S4026" s="296"/>
      <c r="T4026" s="297"/>
      <c r="AT4026" s="298" t="s">
        <v>148</v>
      </c>
      <c r="AU4026" s="298" t="s">
        <v>83</v>
      </c>
      <c r="AV4026" s="14" t="s">
        <v>81</v>
      </c>
      <c r="AW4026" s="14" t="s">
        <v>30</v>
      </c>
      <c r="AX4026" s="14" t="s">
        <v>73</v>
      </c>
      <c r="AY4026" s="298" t="s">
        <v>139</v>
      </c>
    </row>
    <row r="4027" spans="2:51" s="14" customFormat="1" ht="12">
      <c r="B4027" s="289"/>
      <c r="C4027" s="290"/>
      <c r="D4027" s="252" t="s">
        <v>148</v>
      </c>
      <c r="E4027" s="291" t="s">
        <v>1</v>
      </c>
      <c r="F4027" s="292" t="s">
        <v>1646</v>
      </c>
      <c r="G4027" s="290"/>
      <c r="H4027" s="291" t="s">
        <v>1</v>
      </c>
      <c r="I4027" s="293"/>
      <c r="J4027" s="290"/>
      <c r="K4027" s="290"/>
      <c r="L4027" s="294"/>
      <c r="M4027" s="295"/>
      <c r="N4027" s="296"/>
      <c r="O4027" s="296"/>
      <c r="P4027" s="296"/>
      <c r="Q4027" s="296"/>
      <c r="R4027" s="296"/>
      <c r="S4027" s="296"/>
      <c r="T4027" s="297"/>
      <c r="AT4027" s="298" t="s">
        <v>148</v>
      </c>
      <c r="AU4027" s="298" t="s">
        <v>83</v>
      </c>
      <c r="AV4027" s="14" t="s">
        <v>81</v>
      </c>
      <c r="AW4027" s="14" t="s">
        <v>30</v>
      </c>
      <c r="AX4027" s="14" t="s">
        <v>73</v>
      </c>
      <c r="AY4027" s="298" t="s">
        <v>139</v>
      </c>
    </row>
    <row r="4028" spans="2:51" s="12" customFormat="1" ht="12">
      <c r="B4028" s="250"/>
      <c r="C4028" s="251"/>
      <c r="D4028" s="252" t="s">
        <v>148</v>
      </c>
      <c r="E4028" s="253" t="s">
        <v>1</v>
      </c>
      <c r="F4028" s="254" t="s">
        <v>5536</v>
      </c>
      <c r="G4028" s="251"/>
      <c r="H4028" s="255">
        <v>458.8</v>
      </c>
      <c r="I4028" s="256"/>
      <c r="J4028" s="251"/>
      <c r="K4028" s="251"/>
      <c r="L4028" s="257"/>
      <c r="M4028" s="258"/>
      <c r="N4028" s="259"/>
      <c r="O4028" s="259"/>
      <c r="P4028" s="259"/>
      <c r="Q4028" s="259"/>
      <c r="R4028" s="259"/>
      <c r="S4028" s="259"/>
      <c r="T4028" s="260"/>
      <c r="AT4028" s="261" t="s">
        <v>148</v>
      </c>
      <c r="AU4028" s="261" t="s">
        <v>83</v>
      </c>
      <c r="AV4028" s="12" t="s">
        <v>83</v>
      </c>
      <c r="AW4028" s="12" t="s">
        <v>30</v>
      </c>
      <c r="AX4028" s="12" t="s">
        <v>73</v>
      </c>
      <c r="AY4028" s="261" t="s">
        <v>139</v>
      </c>
    </row>
    <row r="4029" spans="2:51" s="12" customFormat="1" ht="12">
      <c r="B4029" s="250"/>
      <c r="C4029" s="251"/>
      <c r="D4029" s="252" t="s">
        <v>148</v>
      </c>
      <c r="E4029" s="253" t="s">
        <v>1</v>
      </c>
      <c r="F4029" s="254" t="s">
        <v>5537</v>
      </c>
      <c r="G4029" s="251"/>
      <c r="H4029" s="255">
        <v>296</v>
      </c>
      <c r="I4029" s="256"/>
      <c r="J4029" s="251"/>
      <c r="K4029" s="251"/>
      <c r="L4029" s="257"/>
      <c r="M4029" s="258"/>
      <c r="N4029" s="259"/>
      <c r="O4029" s="259"/>
      <c r="P4029" s="259"/>
      <c r="Q4029" s="259"/>
      <c r="R4029" s="259"/>
      <c r="S4029" s="259"/>
      <c r="T4029" s="260"/>
      <c r="AT4029" s="261" t="s">
        <v>148</v>
      </c>
      <c r="AU4029" s="261" t="s">
        <v>83</v>
      </c>
      <c r="AV4029" s="12" t="s">
        <v>83</v>
      </c>
      <c r="AW4029" s="12" t="s">
        <v>30</v>
      </c>
      <c r="AX4029" s="12" t="s">
        <v>73</v>
      </c>
      <c r="AY4029" s="261" t="s">
        <v>139</v>
      </c>
    </row>
    <row r="4030" spans="2:51" s="12" customFormat="1" ht="12">
      <c r="B4030" s="250"/>
      <c r="C4030" s="251"/>
      <c r="D4030" s="252" t="s">
        <v>148</v>
      </c>
      <c r="E4030" s="253" t="s">
        <v>1</v>
      </c>
      <c r="F4030" s="254" t="s">
        <v>1659</v>
      </c>
      <c r="G4030" s="251"/>
      <c r="H4030" s="255">
        <v>310</v>
      </c>
      <c r="I4030" s="256"/>
      <c r="J4030" s="251"/>
      <c r="K4030" s="251"/>
      <c r="L4030" s="257"/>
      <c r="M4030" s="258"/>
      <c r="N4030" s="259"/>
      <c r="O4030" s="259"/>
      <c r="P4030" s="259"/>
      <c r="Q4030" s="259"/>
      <c r="R4030" s="259"/>
      <c r="S4030" s="259"/>
      <c r="T4030" s="260"/>
      <c r="AT4030" s="261" t="s">
        <v>148</v>
      </c>
      <c r="AU4030" s="261" t="s">
        <v>83</v>
      </c>
      <c r="AV4030" s="12" t="s">
        <v>83</v>
      </c>
      <c r="AW4030" s="12" t="s">
        <v>30</v>
      </c>
      <c r="AX4030" s="12" t="s">
        <v>73</v>
      </c>
      <c r="AY4030" s="261" t="s">
        <v>139</v>
      </c>
    </row>
    <row r="4031" spans="2:51" s="14" customFormat="1" ht="12">
      <c r="B4031" s="289"/>
      <c r="C4031" s="290"/>
      <c r="D4031" s="252" t="s">
        <v>148</v>
      </c>
      <c r="E4031" s="291" t="s">
        <v>1</v>
      </c>
      <c r="F4031" s="292" t="s">
        <v>1650</v>
      </c>
      <c r="G4031" s="290"/>
      <c r="H4031" s="291" t="s">
        <v>1</v>
      </c>
      <c r="I4031" s="293"/>
      <c r="J4031" s="290"/>
      <c r="K4031" s="290"/>
      <c r="L4031" s="294"/>
      <c r="M4031" s="295"/>
      <c r="N4031" s="296"/>
      <c r="O4031" s="296"/>
      <c r="P4031" s="296"/>
      <c r="Q4031" s="296"/>
      <c r="R4031" s="296"/>
      <c r="S4031" s="296"/>
      <c r="T4031" s="297"/>
      <c r="AT4031" s="298" t="s">
        <v>148</v>
      </c>
      <c r="AU4031" s="298" t="s">
        <v>83</v>
      </c>
      <c r="AV4031" s="14" t="s">
        <v>81</v>
      </c>
      <c r="AW4031" s="14" t="s">
        <v>30</v>
      </c>
      <c r="AX4031" s="14" t="s">
        <v>73</v>
      </c>
      <c r="AY4031" s="298" t="s">
        <v>139</v>
      </c>
    </row>
    <row r="4032" spans="2:51" s="12" customFormat="1" ht="12">
      <c r="B4032" s="250"/>
      <c r="C4032" s="251"/>
      <c r="D4032" s="252" t="s">
        <v>148</v>
      </c>
      <c r="E4032" s="253" t="s">
        <v>1</v>
      </c>
      <c r="F4032" s="254" t="s">
        <v>1660</v>
      </c>
      <c r="G4032" s="251"/>
      <c r="H4032" s="255">
        <v>396.8</v>
      </c>
      <c r="I4032" s="256"/>
      <c r="J4032" s="251"/>
      <c r="K4032" s="251"/>
      <c r="L4032" s="257"/>
      <c r="M4032" s="258"/>
      <c r="N4032" s="259"/>
      <c r="O4032" s="259"/>
      <c r="P4032" s="259"/>
      <c r="Q4032" s="259"/>
      <c r="R4032" s="259"/>
      <c r="S4032" s="259"/>
      <c r="T4032" s="260"/>
      <c r="AT4032" s="261" t="s">
        <v>148</v>
      </c>
      <c r="AU4032" s="261" t="s">
        <v>83</v>
      </c>
      <c r="AV4032" s="12" t="s">
        <v>83</v>
      </c>
      <c r="AW4032" s="12" t="s">
        <v>30</v>
      </c>
      <c r="AX4032" s="12" t="s">
        <v>73</v>
      </c>
      <c r="AY4032" s="261" t="s">
        <v>139</v>
      </c>
    </row>
    <row r="4033" spans="2:51" s="12" customFormat="1" ht="12">
      <c r="B4033" s="250"/>
      <c r="C4033" s="251"/>
      <c r="D4033" s="252" t="s">
        <v>148</v>
      </c>
      <c r="E4033" s="253" t="s">
        <v>1</v>
      </c>
      <c r="F4033" s="254" t="s">
        <v>1661</v>
      </c>
      <c r="G4033" s="251"/>
      <c r="H4033" s="255">
        <v>240</v>
      </c>
      <c r="I4033" s="256"/>
      <c r="J4033" s="251"/>
      <c r="K4033" s="251"/>
      <c r="L4033" s="257"/>
      <c r="M4033" s="258"/>
      <c r="N4033" s="259"/>
      <c r="O4033" s="259"/>
      <c r="P4033" s="259"/>
      <c r="Q4033" s="259"/>
      <c r="R4033" s="259"/>
      <c r="S4033" s="259"/>
      <c r="T4033" s="260"/>
      <c r="AT4033" s="261" t="s">
        <v>148</v>
      </c>
      <c r="AU4033" s="261" t="s">
        <v>83</v>
      </c>
      <c r="AV4033" s="12" t="s">
        <v>83</v>
      </c>
      <c r="AW4033" s="12" t="s">
        <v>30</v>
      </c>
      <c r="AX4033" s="12" t="s">
        <v>73</v>
      </c>
      <c r="AY4033" s="261" t="s">
        <v>139</v>
      </c>
    </row>
    <row r="4034" spans="2:51" s="12" customFormat="1" ht="12">
      <c r="B4034" s="250"/>
      <c r="C4034" s="251"/>
      <c r="D4034" s="252" t="s">
        <v>148</v>
      </c>
      <c r="E4034" s="253" t="s">
        <v>1</v>
      </c>
      <c r="F4034" s="254" t="s">
        <v>1659</v>
      </c>
      <c r="G4034" s="251"/>
      <c r="H4034" s="255">
        <v>310</v>
      </c>
      <c r="I4034" s="256"/>
      <c r="J4034" s="251"/>
      <c r="K4034" s="251"/>
      <c r="L4034" s="257"/>
      <c r="M4034" s="258"/>
      <c r="N4034" s="259"/>
      <c r="O4034" s="259"/>
      <c r="P4034" s="259"/>
      <c r="Q4034" s="259"/>
      <c r="R4034" s="259"/>
      <c r="S4034" s="259"/>
      <c r="T4034" s="260"/>
      <c r="AT4034" s="261" t="s">
        <v>148</v>
      </c>
      <c r="AU4034" s="261" t="s">
        <v>83</v>
      </c>
      <c r="AV4034" s="12" t="s">
        <v>83</v>
      </c>
      <c r="AW4034" s="12" t="s">
        <v>30</v>
      </c>
      <c r="AX4034" s="12" t="s">
        <v>73</v>
      </c>
      <c r="AY4034" s="261" t="s">
        <v>139</v>
      </c>
    </row>
    <row r="4035" spans="2:51" s="12" customFormat="1" ht="12">
      <c r="B4035" s="250"/>
      <c r="C4035" s="251"/>
      <c r="D4035" s="252" t="s">
        <v>148</v>
      </c>
      <c r="E4035" s="253" t="s">
        <v>1</v>
      </c>
      <c r="F4035" s="254" t="s">
        <v>5538</v>
      </c>
      <c r="G4035" s="251"/>
      <c r="H4035" s="255">
        <v>-499.935</v>
      </c>
      <c r="I4035" s="256"/>
      <c r="J4035" s="251"/>
      <c r="K4035" s="251"/>
      <c r="L4035" s="257"/>
      <c r="M4035" s="258"/>
      <c r="N4035" s="259"/>
      <c r="O4035" s="259"/>
      <c r="P4035" s="259"/>
      <c r="Q4035" s="259"/>
      <c r="R4035" s="259"/>
      <c r="S4035" s="259"/>
      <c r="T4035" s="260"/>
      <c r="AT4035" s="261" t="s">
        <v>148</v>
      </c>
      <c r="AU4035" s="261" t="s">
        <v>83</v>
      </c>
      <c r="AV4035" s="12" t="s">
        <v>83</v>
      </c>
      <c r="AW4035" s="12" t="s">
        <v>30</v>
      </c>
      <c r="AX4035" s="12" t="s">
        <v>73</v>
      </c>
      <c r="AY4035" s="261" t="s">
        <v>139</v>
      </c>
    </row>
    <row r="4036" spans="2:51" s="12" customFormat="1" ht="12">
      <c r="B4036" s="250"/>
      <c r="C4036" s="251"/>
      <c r="D4036" s="252" t="s">
        <v>148</v>
      </c>
      <c r="E4036" s="253" t="s">
        <v>1</v>
      </c>
      <c r="F4036" s="254" t="s">
        <v>5539</v>
      </c>
      <c r="G4036" s="251"/>
      <c r="H4036" s="255">
        <v>746.06</v>
      </c>
      <c r="I4036" s="256"/>
      <c r="J4036" s="251"/>
      <c r="K4036" s="251"/>
      <c r="L4036" s="257"/>
      <c r="M4036" s="258"/>
      <c r="N4036" s="259"/>
      <c r="O4036" s="259"/>
      <c r="P4036" s="259"/>
      <c r="Q4036" s="259"/>
      <c r="R4036" s="259"/>
      <c r="S4036" s="259"/>
      <c r="T4036" s="260"/>
      <c r="AT4036" s="261" t="s">
        <v>148</v>
      </c>
      <c r="AU4036" s="261" t="s">
        <v>83</v>
      </c>
      <c r="AV4036" s="12" t="s">
        <v>83</v>
      </c>
      <c r="AW4036" s="12" t="s">
        <v>30</v>
      </c>
      <c r="AX4036" s="12" t="s">
        <v>73</v>
      </c>
      <c r="AY4036" s="261" t="s">
        <v>139</v>
      </c>
    </row>
    <row r="4037" spans="2:51" s="12" customFormat="1" ht="12">
      <c r="B4037" s="250"/>
      <c r="C4037" s="251"/>
      <c r="D4037" s="252" t="s">
        <v>148</v>
      </c>
      <c r="E4037" s="253" t="s">
        <v>1</v>
      </c>
      <c r="F4037" s="254" t="s">
        <v>2368</v>
      </c>
      <c r="G4037" s="251"/>
      <c r="H4037" s="255">
        <v>416.92</v>
      </c>
      <c r="I4037" s="256"/>
      <c r="J4037" s="251"/>
      <c r="K4037" s="251"/>
      <c r="L4037" s="257"/>
      <c r="M4037" s="258"/>
      <c r="N4037" s="259"/>
      <c r="O4037" s="259"/>
      <c r="P4037" s="259"/>
      <c r="Q4037" s="259"/>
      <c r="R4037" s="259"/>
      <c r="S4037" s="259"/>
      <c r="T4037" s="260"/>
      <c r="AT4037" s="261" t="s">
        <v>148</v>
      </c>
      <c r="AU4037" s="261" t="s">
        <v>83</v>
      </c>
      <c r="AV4037" s="12" t="s">
        <v>83</v>
      </c>
      <c r="AW4037" s="12" t="s">
        <v>30</v>
      </c>
      <c r="AX4037" s="12" t="s">
        <v>73</v>
      </c>
      <c r="AY4037" s="261" t="s">
        <v>139</v>
      </c>
    </row>
    <row r="4038" spans="2:51" s="13" customFormat="1" ht="12">
      <c r="B4038" s="262"/>
      <c r="C4038" s="263"/>
      <c r="D4038" s="252" t="s">
        <v>148</v>
      </c>
      <c r="E4038" s="264" t="s">
        <v>1</v>
      </c>
      <c r="F4038" s="265" t="s">
        <v>150</v>
      </c>
      <c r="G4038" s="263"/>
      <c r="H4038" s="266">
        <v>4761.518</v>
      </c>
      <c r="I4038" s="267"/>
      <c r="J4038" s="263"/>
      <c r="K4038" s="263"/>
      <c r="L4038" s="268"/>
      <c r="M4038" s="269"/>
      <c r="N4038" s="270"/>
      <c r="O4038" s="270"/>
      <c r="P4038" s="270"/>
      <c r="Q4038" s="270"/>
      <c r="R4038" s="270"/>
      <c r="S4038" s="270"/>
      <c r="T4038" s="271"/>
      <c r="AT4038" s="272" t="s">
        <v>148</v>
      </c>
      <c r="AU4038" s="272" t="s">
        <v>83</v>
      </c>
      <c r="AV4038" s="13" t="s">
        <v>146</v>
      </c>
      <c r="AW4038" s="13" t="s">
        <v>30</v>
      </c>
      <c r="AX4038" s="13" t="s">
        <v>81</v>
      </c>
      <c r="AY4038" s="272" t="s">
        <v>139</v>
      </c>
    </row>
    <row r="4039" spans="2:65" s="1" customFormat="1" ht="24" customHeight="1">
      <c r="B4039" s="38"/>
      <c r="C4039" s="237" t="s">
        <v>5549</v>
      </c>
      <c r="D4039" s="237" t="s">
        <v>141</v>
      </c>
      <c r="E4039" s="238" t="s">
        <v>5550</v>
      </c>
      <c r="F4039" s="239" t="s">
        <v>5551</v>
      </c>
      <c r="G4039" s="240" t="s">
        <v>433</v>
      </c>
      <c r="H4039" s="241">
        <v>1631.808</v>
      </c>
      <c r="I4039" s="242"/>
      <c r="J4039" s="243">
        <f>ROUND(I4039*H4039,2)</f>
        <v>0</v>
      </c>
      <c r="K4039" s="239" t="s">
        <v>145</v>
      </c>
      <c r="L4039" s="43"/>
      <c r="M4039" s="244" t="s">
        <v>1</v>
      </c>
      <c r="N4039" s="245" t="s">
        <v>38</v>
      </c>
      <c r="O4039" s="86"/>
      <c r="P4039" s="246">
        <f>O4039*H4039</f>
        <v>0</v>
      </c>
      <c r="Q4039" s="246">
        <v>0.00029</v>
      </c>
      <c r="R4039" s="246">
        <f>Q4039*H4039</f>
        <v>0.47322432</v>
      </c>
      <c r="S4039" s="246">
        <v>0</v>
      </c>
      <c r="T4039" s="247">
        <f>S4039*H4039</f>
        <v>0</v>
      </c>
      <c r="AR4039" s="248" t="s">
        <v>230</v>
      </c>
      <c r="AT4039" s="248" t="s">
        <v>141</v>
      </c>
      <c r="AU4039" s="248" t="s">
        <v>83</v>
      </c>
      <c r="AY4039" s="17" t="s">
        <v>139</v>
      </c>
      <c r="BE4039" s="249">
        <f>IF(N4039="základní",J4039,0)</f>
        <v>0</v>
      </c>
      <c r="BF4039" s="249">
        <f>IF(N4039="snížená",J4039,0)</f>
        <v>0</v>
      </c>
      <c r="BG4039" s="249">
        <f>IF(N4039="zákl. přenesená",J4039,0)</f>
        <v>0</v>
      </c>
      <c r="BH4039" s="249">
        <f>IF(N4039="sníž. přenesená",J4039,0)</f>
        <v>0</v>
      </c>
      <c r="BI4039" s="249">
        <f>IF(N4039="nulová",J4039,0)</f>
        <v>0</v>
      </c>
      <c r="BJ4039" s="17" t="s">
        <v>81</v>
      </c>
      <c r="BK4039" s="249">
        <f>ROUND(I4039*H4039,2)</f>
        <v>0</v>
      </c>
      <c r="BL4039" s="17" t="s">
        <v>230</v>
      </c>
      <c r="BM4039" s="248" t="s">
        <v>5552</v>
      </c>
    </row>
    <row r="4040" spans="2:51" s="14" customFormat="1" ht="12">
      <c r="B4040" s="289"/>
      <c r="C4040" s="290"/>
      <c r="D4040" s="252" t="s">
        <v>148</v>
      </c>
      <c r="E4040" s="291" t="s">
        <v>1</v>
      </c>
      <c r="F4040" s="292" t="s">
        <v>1662</v>
      </c>
      <c r="G4040" s="290"/>
      <c r="H4040" s="291" t="s">
        <v>1</v>
      </c>
      <c r="I4040" s="293"/>
      <c r="J4040" s="290"/>
      <c r="K4040" s="290"/>
      <c r="L4040" s="294"/>
      <c r="M4040" s="295"/>
      <c r="N4040" s="296"/>
      <c r="O4040" s="296"/>
      <c r="P4040" s="296"/>
      <c r="Q4040" s="296"/>
      <c r="R4040" s="296"/>
      <c r="S4040" s="296"/>
      <c r="T4040" s="297"/>
      <c r="AT4040" s="298" t="s">
        <v>148</v>
      </c>
      <c r="AU4040" s="298" t="s">
        <v>83</v>
      </c>
      <c r="AV4040" s="14" t="s">
        <v>81</v>
      </c>
      <c r="AW4040" s="14" t="s">
        <v>30</v>
      </c>
      <c r="AX4040" s="14" t="s">
        <v>73</v>
      </c>
      <c r="AY4040" s="298" t="s">
        <v>139</v>
      </c>
    </row>
    <row r="4041" spans="2:51" s="12" customFormat="1" ht="12">
      <c r="B4041" s="250"/>
      <c r="C4041" s="251"/>
      <c r="D4041" s="252" t="s">
        <v>148</v>
      </c>
      <c r="E4041" s="253" t="s">
        <v>1</v>
      </c>
      <c r="F4041" s="254" t="s">
        <v>1663</v>
      </c>
      <c r="G4041" s="251"/>
      <c r="H4041" s="255">
        <v>502.418</v>
      </c>
      <c r="I4041" s="256"/>
      <c r="J4041" s="251"/>
      <c r="K4041" s="251"/>
      <c r="L4041" s="257"/>
      <c r="M4041" s="258"/>
      <c r="N4041" s="259"/>
      <c r="O4041" s="259"/>
      <c r="P4041" s="259"/>
      <c r="Q4041" s="259"/>
      <c r="R4041" s="259"/>
      <c r="S4041" s="259"/>
      <c r="T4041" s="260"/>
      <c r="AT4041" s="261" t="s">
        <v>148</v>
      </c>
      <c r="AU4041" s="261" t="s">
        <v>83</v>
      </c>
      <c r="AV4041" s="12" t="s">
        <v>83</v>
      </c>
      <c r="AW4041" s="12" t="s">
        <v>30</v>
      </c>
      <c r="AX4041" s="12" t="s">
        <v>73</v>
      </c>
      <c r="AY4041" s="261" t="s">
        <v>139</v>
      </c>
    </row>
    <row r="4042" spans="2:51" s="12" customFormat="1" ht="12">
      <c r="B4042" s="250"/>
      <c r="C4042" s="251"/>
      <c r="D4042" s="252" t="s">
        <v>148</v>
      </c>
      <c r="E4042" s="253" t="s">
        <v>1</v>
      </c>
      <c r="F4042" s="254" t="s">
        <v>1664</v>
      </c>
      <c r="G4042" s="251"/>
      <c r="H4042" s="255">
        <v>450</v>
      </c>
      <c r="I4042" s="256"/>
      <c r="J4042" s="251"/>
      <c r="K4042" s="251"/>
      <c r="L4042" s="257"/>
      <c r="M4042" s="258"/>
      <c r="N4042" s="259"/>
      <c r="O4042" s="259"/>
      <c r="P4042" s="259"/>
      <c r="Q4042" s="259"/>
      <c r="R4042" s="259"/>
      <c r="S4042" s="259"/>
      <c r="T4042" s="260"/>
      <c r="AT4042" s="261" t="s">
        <v>148</v>
      </c>
      <c r="AU4042" s="261" t="s">
        <v>83</v>
      </c>
      <c r="AV4042" s="12" t="s">
        <v>83</v>
      </c>
      <c r="AW4042" s="12" t="s">
        <v>30</v>
      </c>
      <c r="AX4042" s="12" t="s">
        <v>73</v>
      </c>
      <c r="AY4042" s="261" t="s">
        <v>139</v>
      </c>
    </row>
    <row r="4043" spans="2:51" s="12" customFormat="1" ht="12">
      <c r="B4043" s="250"/>
      <c r="C4043" s="251"/>
      <c r="D4043" s="252" t="s">
        <v>148</v>
      </c>
      <c r="E4043" s="253" t="s">
        <v>1</v>
      </c>
      <c r="F4043" s="254" t="s">
        <v>5544</v>
      </c>
      <c r="G4043" s="251"/>
      <c r="H4043" s="255">
        <v>679.39</v>
      </c>
      <c r="I4043" s="256"/>
      <c r="J4043" s="251"/>
      <c r="K4043" s="251"/>
      <c r="L4043" s="257"/>
      <c r="M4043" s="258"/>
      <c r="N4043" s="259"/>
      <c r="O4043" s="259"/>
      <c r="P4043" s="259"/>
      <c r="Q4043" s="259"/>
      <c r="R4043" s="259"/>
      <c r="S4043" s="259"/>
      <c r="T4043" s="260"/>
      <c r="AT4043" s="261" t="s">
        <v>148</v>
      </c>
      <c r="AU4043" s="261" t="s">
        <v>83</v>
      </c>
      <c r="AV4043" s="12" t="s">
        <v>83</v>
      </c>
      <c r="AW4043" s="12" t="s">
        <v>30</v>
      </c>
      <c r="AX4043" s="12" t="s">
        <v>73</v>
      </c>
      <c r="AY4043" s="261" t="s">
        <v>139</v>
      </c>
    </row>
    <row r="4044" spans="2:51" s="13" customFormat="1" ht="12">
      <c r="B4044" s="262"/>
      <c r="C4044" s="263"/>
      <c r="D4044" s="252" t="s">
        <v>148</v>
      </c>
      <c r="E4044" s="264" t="s">
        <v>1</v>
      </c>
      <c r="F4044" s="265" t="s">
        <v>150</v>
      </c>
      <c r="G4044" s="263"/>
      <c r="H4044" s="266">
        <v>1631.808</v>
      </c>
      <c r="I4044" s="267"/>
      <c r="J4044" s="263"/>
      <c r="K4044" s="263"/>
      <c r="L4044" s="268"/>
      <c r="M4044" s="269"/>
      <c r="N4044" s="270"/>
      <c r="O4044" s="270"/>
      <c r="P4044" s="270"/>
      <c r="Q4044" s="270"/>
      <c r="R4044" s="270"/>
      <c r="S4044" s="270"/>
      <c r="T4044" s="271"/>
      <c r="AT4044" s="272" t="s">
        <v>148</v>
      </c>
      <c r="AU4044" s="272" t="s">
        <v>83</v>
      </c>
      <c r="AV4044" s="13" t="s">
        <v>146</v>
      </c>
      <c r="AW4044" s="13" t="s">
        <v>30</v>
      </c>
      <c r="AX4044" s="13" t="s">
        <v>81</v>
      </c>
      <c r="AY4044" s="272" t="s">
        <v>139</v>
      </c>
    </row>
    <row r="4045" spans="2:63" s="11" customFormat="1" ht="25.9" customHeight="1">
      <c r="B4045" s="221"/>
      <c r="C4045" s="222"/>
      <c r="D4045" s="223" t="s">
        <v>72</v>
      </c>
      <c r="E4045" s="224" t="s">
        <v>174</v>
      </c>
      <c r="F4045" s="224" t="s">
        <v>327</v>
      </c>
      <c r="G4045" s="222"/>
      <c r="H4045" s="222"/>
      <c r="I4045" s="225"/>
      <c r="J4045" s="226">
        <f>BK4045</f>
        <v>0</v>
      </c>
      <c r="K4045" s="222"/>
      <c r="L4045" s="227"/>
      <c r="M4045" s="228"/>
      <c r="N4045" s="229"/>
      <c r="O4045" s="229"/>
      <c r="P4045" s="230">
        <f>P4046+P4067+P4108+P4119+P4160+P4163+P4467</f>
        <v>0</v>
      </c>
      <c r="Q4045" s="229"/>
      <c r="R4045" s="230">
        <f>R4046+R4067+R4108+R4119+R4160+R4163+R4467</f>
        <v>0</v>
      </c>
      <c r="S4045" s="229"/>
      <c r="T4045" s="231">
        <f>T4046+T4067+T4108+T4119+T4160+T4163+T4467</f>
        <v>0</v>
      </c>
      <c r="AR4045" s="232" t="s">
        <v>155</v>
      </c>
      <c r="AT4045" s="233" t="s">
        <v>72</v>
      </c>
      <c r="AU4045" s="233" t="s">
        <v>73</v>
      </c>
      <c r="AY4045" s="232" t="s">
        <v>139</v>
      </c>
      <c r="BK4045" s="234">
        <f>BK4046+BK4067+BK4108+BK4119+BK4160+BK4163+BK4467</f>
        <v>0</v>
      </c>
    </row>
    <row r="4046" spans="2:63" s="11" customFormat="1" ht="22.8" customHeight="1">
      <c r="B4046" s="221"/>
      <c r="C4046" s="222"/>
      <c r="D4046" s="223" t="s">
        <v>72</v>
      </c>
      <c r="E4046" s="235" t="s">
        <v>5553</v>
      </c>
      <c r="F4046" s="235" t="s">
        <v>5554</v>
      </c>
      <c r="G4046" s="222"/>
      <c r="H4046" s="222"/>
      <c r="I4046" s="225"/>
      <c r="J4046" s="236">
        <f>BK4046</f>
        <v>0</v>
      </c>
      <c r="K4046" s="222"/>
      <c r="L4046" s="227"/>
      <c r="M4046" s="228"/>
      <c r="N4046" s="229"/>
      <c r="O4046" s="229"/>
      <c r="P4046" s="230">
        <f>SUM(P4047:P4066)</f>
        <v>0</v>
      </c>
      <c r="Q4046" s="229"/>
      <c r="R4046" s="230">
        <f>SUM(R4047:R4066)</f>
        <v>0</v>
      </c>
      <c r="S4046" s="229"/>
      <c r="T4046" s="231">
        <f>SUM(T4047:T4066)</f>
        <v>0</v>
      </c>
      <c r="AR4046" s="232" t="s">
        <v>155</v>
      </c>
      <c r="AT4046" s="233" t="s">
        <v>72</v>
      </c>
      <c r="AU4046" s="233" t="s">
        <v>81</v>
      </c>
      <c r="AY4046" s="232" t="s">
        <v>139</v>
      </c>
      <c r="BK4046" s="234">
        <f>SUM(BK4047:BK4066)</f>
        <v>0</v>
      </c>
    </row>
    <row r="4047" spans="2:65" s="1" customFormat="1" ht="48" customHeight="1">
      <c r="B4047" s="38"/>
      <c r="C4047" s="237" t="s">
        <v>5555</v>
      </c>
      <c r="D4047" s="237" t="s">
        <v>141</v>
      </c>
      <c r="E4047" s="238" t="s">
        <v>5556</v>
      </c>
      <c r="F4047" s="239" t="s">
        <v>5557</v>
      </c>
      <c r="G4047" s="240" t="s">
        <v>177</v>
      </c>
      <c r="H4047" s="241">
        <v>1</v>
      </c>
      <c r="I4047" s="242"/>
      <c r="J4047" s="243">
        <f>ROUND(I4047*H4047,2)</f>
        <v>0</v>
      </c>
      <c r="K4047" s="239" t="s">
        <v>1</v>
      </c>
      <c r="L4047" s="43"/>
      <c r="M4047" s="244" t="s">
        <v>1</v>
      </c>
      <c r="N4047" s="245" t="s">
        <v>38</v>
      </c>
      <c r="O4047" s="86"/>
      <c r="P4047" s="246">
        <f>O4047*H4047</f>
        <v>0</v>
      </c>
      <c r="Q4047" s="246">
        <v>0</v>
      </c>
      <c r="R4047" s="246">
        <f>Q4047*H4047</f>
        <v>0</v>
      </c>
      <c r="S4047" s="246">
        <v>0</v>
      </c>
      <c r="T4047" s="247">
        <f>S4047*H4047</f>
        <v>0</v>
      </c>
      <c r="AR4047" s="248" t="s">
        <v>332</v>
      </c>
      <c r="AT4047" s="248" t="s">
        <v>141</v>
      </c>
      <c r="AU4047" s="248" t="s">
        <v>83</v>
      </c>
      <c r="AY4047" s="17" t="s">
        <v>139</v>
      </c>
      <c r="BE4047" s="249">
        <f>IF(N4047="základní",J4047,0)</f>
        <v>0</v>
      </c>
      <c r="BF4047" s="249">
        <f>IF(N4047="snížená",J4047,0)</f>
        <v>0</v>
      </c>
      <c r="BG4047" s="249">
        <f>IF(N4047="zákl. přenesená",J4047,0)</f>
        <v>0</v>
      </c>
      <c r="BH4047" s="249">
        <f>IF(N4047="sníž. přenesená",J4047,0)</f>
        <v>0</v>
      </c>
      <c r="BI4047" s="249">
        <f>IF(N4047="nulová",J4047,0)</f>
        <v>0</v>
      </c>
      <c r="BJ4047" s="17" t="s">
        <v>81</v>
      </c>
      <c r="BK4047" s="249">
        <f>ROUND(I4047*H4047,2)</f>
        <v>0</v>
      </c>
      <c r="BL4047" s="17" t="s">
        <v>332</v>
      </c>
      <c r="BM4047" s="248" t="s">
        <v>5558</v>
      </c>
    </row>
    <row r="4048" spans="2:65" s="1" customFormat="1" ht="16.5" customHeight="1">
      <c r="B4048" s="38"/>
      <c r="C4048" s="237" t="s">
        <v>5559</v>
      </c>
      <c r="D4048" s="237" t="s">
        <v>141</v>
      </c>
      <c r="E4048" s="238" t="s">
        <v>5560</v>
      </c>
      <c r="F4048" s="239" t="s">
        <v>5561</v>
      </c>
      <c r="G4048" s="240" t="s">
        <v>177</v>
      </c>
      <c r="H4048" s="241">
        <v>1</v>
      </c>
      <c r="I4048" s="242"/>
      <c r="J4048" s="243">
        <f>ROUND(I4048*H4048,2)</f>
        <v>0</v>
      </c>
      <c r="K4048" s="239" t="s">
        <v>1</v>
      </c>
      <c r="L4048" s="43"/>
      <c r="M4048" s="244" t="s">
        <v>1</v>
      </c>
      <c r="N4048" s="245" t="s">
        <v>38</v>
      </c>
      <c r="O4048" s="86"/>
      <c r="P4048" s="246">
        <f>O4048*H4048</f>
        <v>0</v>
      </c>
      <c r="Q4048" s="246">
        <v>0</v>
      </c>
      <c r="R4048" s="246">
        <f>Q4048*H4048</f>
        <v>0</v>
      </c>
      <c r="S4048" s="246">
        <v>0</v>
      </c>
      <c r="T4048" s="247">
        <f>S4048*H4048</f>
        <v>0</v>
      </c>
      <c r="AR4048" s="248" t="s">
        <v>332</v>
      </c>
      <c r="AT4048" s="248" t="s">
        <v>141</v>
      </c>
      <c r="AU4048" s="248" t="s">
        <v>83</v>
      </c>
      <c r="AY4048" s="17" t="s">
        <v>139</v>
      </c>
      <c r="BE4048" s="249">
        <f>IF(N4048="základní",J4048,0)</f>
        <v>0</v>
      </c>
      <c r="BF4048" s="249">
        <f>IF(N4048="snížená",J4048,0)</f>
        <v>0</v>
      </c>
      <c r="BG4048" s="249">
        <f>IF(N4048="zákl. přenesená",J4048,0)</f>
        <v>0</v>
      </c>
      <c r="BH4048" s="249">
        <f>IF(N4048="sníž. přenesená",J4048,0)</f>
        <v>0</v>
      </c>
      <c r="BI4048" s="249">
        <f>IF(N4048="nulová",J4048,0)</f>
        <v>0</v>
      </c>
      <c r="BJ4048" s="17" t="s">
        <v>81</v>
      </c>
      <c r="BK4048" s="249">
        <f>ROUND(I4048*H4048,2)</f>
        <v>0</v>
      </c>
      <c r="BL4048" s="17" t="s">
        <v>332</v>
      </c>
      <c r="BM4048" s="248" t="s">
        <v>5562</v>
      </c>
    </row>
    <row r="4049" spans="2:65" s="1" customFormat="1" ht="36" customHeight="1">
      <c r="B4049" s="38"/>
      <c r="C4049" s="237" t="s">
        <v>5563</v>
      </c>
      <c r="D4049" s="237" t="s">
        <v>141</v>
      </c>
      <c r="E4049" s="238" t="s">
        <v>5564</v>
      </c>
      <c r="F4049" s="239" t="s">
        <v>5565</v>
      </c>
      <c r="G4049" s="240" t="s">
        <v>177</v>
      </c>
      <c r="H4049" s="241">
        <v>3</v>
      </c>
      <c r="I4049" s="242"/>
      <c r="J4049" s="243">
        <f>ROUND(I4049*H4049,2)</f>
        <v>0</v>
      </c>
      <c r="K4049" s="239" t="s">
        <v>1</v>
      </c>
      <c r="L4049" s="43"/>
      <c r="M4049" s="244" t="s">
        <v>1</v>
      </c>
      <c r="N4049" s="245" t="s">
        <v>38</v>
      </c>
      <c r="O4049" s="86"/>
      <c r="P4049" s="246">
        <f>O4049*H4049</f>
        <v>0</v>
      </c>
      <c r="Q4049" s="246">
        <v>0</v>
      </c>
      <c r="R4049" s="246">
        <f>Q4049*H4049</f>
        <v>0</v>
      </c>
      <c r="S4049" s="246">
        <v>0</v>
      </c>
      <c r="T4049" s="247">
        <f>S4049*H4049</f>
        <v>0</v>
      </c>
      <c r="AR4049" s="248" t="s">
        <v>332</v>
      </c>
      <c r="AT4049" s="248" t="s">
        <v>141</v>
      </c>
      <c r="AU4049" s="248" t="s">
        <v>83</v>
      </c>
      <c r="AY4049" s="17" t="s">
        <v>139</v>
      </c>
      <c r="BE4049" s="249">
        <f>IF(N4049="základní",J4049,0)</f>
        <v>0</v>
      </c>
      <c r="BF4049" s="249">
        <f>IF(N4049="snížená",J4049,0)</f>
        <v>0</v>
      </c>
      <c r="BG4049" s="249">
        <f>IF(N4049="zákl. přenesená",J4049,0)</f>
        <v>0</v>
      </c>
      <c r="BH4049" s="249">
        <f>IF(N4049="sníž. přenesená",J4049,0)</f>
        <v>0</v>
      </c>
      <c r="BI4049" s="249">
        <f>IF(N4049="nulová",J4049,0)</f>
        <v>0</v>
      </c>
      <c r="BJ4049" s="17" t="s">
        <v>81</v>
      </c>
      <c r="BK4049" s="249">
        <f>ROUND(I4049*H4049,2)</f>
        <v>0</v>
      </c>
      <c r="BL4049" s="17" t="s">
        <v>332</v>
      </c>
      <c r="BM4049" s="248" t="s">
        <v>5566</v>
      </c>
    </row>
    <row r="4050" spans="2:65" s="1" customFormat="1" ht="36" customHeight="1">
      <c r="B4050" s="38"/>
      <c r="C4050" s="237" t="s">
        <v>5567</v>
      </c>
      <c r="D4050" s="237" t="s">
        <v>141</v>
      </c>
      <c r="E4050" s="238" t="s">
        <v>5568</v>
      </c>
      <c r="F4050" s="239" t="s">
        <v>5569</v>
      </c>
      <c r="G4050" s="240" t="s">
        <v>177</v>
      </c>
      <c r="H4050" s="241">
        <v>3</v>
      </c>
      <c r="I4050" s="242"/>
      <c r="J4050" s="243">
        <f>ROUND(I4050*H4050,2)</f>
        <v>0</v>
      </c>
      <c r="K4050" s="239" t="s">
        <v>1</v>
      </c>
      <c r="L4050" s="43"/>
      <c r="M4050" s="244" t="s">
        <v>1</v>
      </c>
      <c r="N4050" s="245" t="s">
        <v>38</v>
      </c>
      <c r="O4050" s="86"/>
      <c r="P4050" s="246">
        <f>O4050*H4050</f>
        <v>0</v>
      </c>
      <c r="Q4050" s="246">
        <v>0</v>
      </c>
      <c r="R4050" s="246">
        <f>Q4050*H4050</f>
        <v>0</v>
      </c>
      <c r="S4050" s="246">
        <v>0</v>
      </c>
      <c r="T4050" s="247">
        <f>S4050*H4050</f>
        <v>0</v>
      </c>
      <c r="AR4050" s="248" t="s">
        <v>332</v>
      </c>
      <c r="AT4050" s="248" t="s">
        <v>141</v>
      </c>
      <c r="AU4050" s="248" t="s">
        <v>83</v>
      </c>
      <c r="AY4050" s="17" t="s">
        <v>139</v>
      </c>
      <c r="BE4050" s="249">
        <f>IF(N4050="základní",J4050,0)</f>
        <v>0</v>
      </c>
      <c r="BF4050" s="249">
        <f>IF(N4050="snížená",J4050,0)</f>
        <v>0</v>
      </c>
      <c r="BG4050" s="249">
        <f>IF(N4050="zákl. přenesená",J4050,0)</f>
        <v>0</v>
      </c>
      <c r="BH4050" s="249">
        <f>IF(N4050="sníž. přenesená",J4050,0)</f>
        <v>0</v>
      </c>
      <c r="BI4050" s="249">
        <f>IF(N4050="nulová",J4050,0)</f>
        <v>0</v>
      </c>
      <c r="BJ4050" s="17" t="s">
        <v>81</v>
      </c>
      <c r="BK4050" s="249">
        <f>ROUND(I4050*H4050,2)</f>
        <v>0</v>
      </c>
      <c r="BL4050" s="17" t="s">
        <v>332</v>
      </c>
      <c r="BM4050" s="248" t="s">
        <v>5570</v>
      </c>
    </row>
    <row r="4051" spans="2:65" s="1" customFormat="1" ht="48" customHeight="1">
      <c r="B4051" s="38"/>
      <c r="C4051" s="237" t="s">
        <v>5571</v>
      </c>
      <c r="D4051" s="237" t="s">
        <v>141</v>
      </c>
      <c r="E4051" s="238" t="s">
        <v>5572</v>
      </c>
      <c r="F4051" s="239" t="s">
        <v>5573</v>
      </c>
      <c r="G4051" s="240" t="s">
        <v>177</v>
      </c>
      <c r="H4051" s="241">
        <v>3</v>
      </c>
      <c r="I4051" s="242"/>
      <c r="J4051" s="243">
        <f>ROUND(I4051*H4051,2)</f>
        <v>0</v>
      </c>
      <c r="K4051" s="239" t="s">
        <v>1</v>
      </c>
      <c r="L4051" s="43"/>
      <c r="M4051" s="244" t="s">
        <v>1</v>
      </c>
      <c r="N4051" s="245" t="s">
        <v>38</v>
      </c>
      <c r="O4051" s="86"/>
      <c r="P4051" s="246">
        <f>O4051*H4051</f>
        <v>0</v>
      </c>
      <c r="Q4051" s="246">
        <v>0</v>
      </c>
      <c r="R4051" s="246">
        <f>Q4051*H4051</f>
        <v>0</v>
      </c>
      <c r="S4051" s="246">
        <v>0</v>
      </c>
      <c r="T4051" s="247">
        <f>S4051*H4051</f>
        <v>0</v>
      </c>
      <c r="AR4051" s="248" t="s">
        <v>332</v>
      </c>
      <c r="AT4051" s="248" t="s">
        <v>141</v>
      </c>
      <c r="AU4051" s="248" t="s">
        <v>83</v>
      </c>
      <c r="AY4051" s="17" t="s">
        <v>139</v>
      </c>
      <c r="BE4051" s="249">
        <f>IF(N4051="základní",J4051,0)</f>
        <v>0</v>
      </c>
      <c r="BF4051" s="249">
        <f>IF(N4051="snížená",J4051,0)</f>
        <v>0</v>
      </c>
      <c r="BG4051" s="249">
        <f>IF(N4051="zákl. přenesená",J4051,0)</f>
        <v>0</v>
      </c>
      <c r="BH4051" s="249">
        <f>IF(N4051="sníž. přenesená",J4051,0)</f>
        <v>0</v>
      </c>
      <c r="BI4051" s="249">
        <f>IF(N4051="nulová",J4051,0)</f>
        <v>0</v>
      </c>
      <c r="BJ4051" s="17" t="s">
        <v>81</v>
      </c>
      <c r="BK4051" s="249">
        <f>ROUND(I4051*H4051,2)</f>
        <v>0</v>
      </c>
      <c r="BL4051" s="17" t="s">
        <v>332</v>
      </c>
      <c r="BM4051" s="248" t="s">
        <v>5574</v>
      </c>
    </row>
    <row r="4052" spans="2:65" s="1" customFormat="1" ht="48" customHeight="1">
      <c r="B4052" s="38"/>
      <c r="C4052" s="237" t="s">
        <v>5575</v>
      </c>
      <c r="D4052" s="237" t="s">
        <v>141</v>
      </c>
      <c r="E4052" s="238" t="s">
        <v>5576</v>
      </c>
      <c r="F4052" s="239" t="s">
        <v>5577</v>
      </c>
      <c r="G4052" s="240" t="s">
        <v>177</v>
      </c>
      <c r="H4052" s="241">
        <v>26</v>
      </c>
      <c r="I4052" s="242"/>
      <c r="J4052" s="243">
        <f>ROUND(I4052*H4052,2)</f>
        <v>0</v>
      </c>
      <c r="K4052" s="239" t="s">
        <v>1</v>
      </c>
      <c r="L4052" s="43"/>
      <c r="M4052" s="244" t="s">
        <v>1</v>
      </c>
      <c r="N4052" s="245" t="s">
        <v>38</v>
      </c>
      <c r="O4052" s="86"/>
      <c r="P4052" s="246">
        <f>O4052*H4052</f>
        <v>0</v>
      </c>
      <c r="Q4052" s="246">
        <v>0</v>
      </c>
      <c r="R4052" s="246">
        <f>Q4052*H4052</f>
        <v>0</v>
      </c>
      <c r="S4052" s="246">
        <v>0</v>
      </c>
      <c r="T4052" s="247">
        <f>S4052*H4052</f>
        <v>0</v>
      </c>
      <c r="AR4052" s="248" t="s">
        <v>332</v>
      </c>
      <c r="AT4052" s="248" t="s">
        <v>141</v>
      </c>
      <c r="AU4052" s="248" t="s">
        <v>83</v>
      </c>
      <c r="AY4052" s="17" t="s">
        <v>139</v>
      </c>
      <c r="BE4052" s="249">
        <f>IF(N4052="základní",J4052,0)</f>
        <v>0</v>
      </c>
      <c r="BF4052" s="249">
        <f>IF(N4052="snížená",J4052,0)</f>
        <v>0</v>
      </c>
      <c r="BG4052" s="249">
        <f>IF(N4052="zákl. přenesená",J4052,0)</f>
        <v>0</v>
      </c>
      <c r="BH4052" s="249">
        <f>IF(N4052="sníž. přenesená",J4052,0)</f>
        <v>0</v>
      </c>
      <c r="BI4052" s="249">
        <f>IF(N4052="nulová",J4052,0)</f>
        <v>0</v>
      </c>
      <c r="BJ4052" s="17" t="s">
        <v>81</v>
      </c>
      <c r="BK4052" s="249">
        <f>ROUND(I4052*H4052,2)</f>
        <v>0</v>
      </c>
      <c r="BL4052" s="17" t="s">
        <v>332</v>
      </c>
      <c r="BM4052" s="248" t="s">
        <v>5578</v>
      </c>
    </row>
    <row r="4053" spans="2:65" s="1" customFormat="1" ht="24" customHeight="1">
      <c r="B4053" s="38"/>
      <c r="C4053" s="237" t="s">
        <v>5579</v>
      </c>
      <c r="D4053" s="237" t="s">
        <v>141</v>
      </c>
      <c r="E4053" s="238" t="s">
        <v>5580</v>
      </c>
      <c r="F4053" s="239" t="s">
        <v>5581</v>
      </c>
      <c r="G4053" s="240" t="s">
        <v>177</v>
      </c>
      <c r="H4053" s="241">
        <v>1</v>
      </c>
      <c r="I4053" s="242"/>
      <c r="J4053" s="243">
        <f>ROUND(I4053*H4053,2)</f>
        <v>0</v>
      </c>
      <c r="K4053" s="239" t="s">
        <v>1</v>
      </c>
      <c r="L4053" s="43"/>
      <c r="M4053" s="244" t="s">
        <v>1</v>
      </c>
      <c r="N4053" s="245" t="s">
        <v>38</v>
      </c>
      <c r="O4053" s="86"/>
      <c r="P4053" s="246">
        <f>O4053*H4053</f>
        <v>0</v>
      </c>
      <c r="Q4053" s="246">
        <v>0</v>
      </c>
      <c r="R4053" s="246">
        <f>Q4053*H4053</f>
        <v>0</v>
      </c>
      <c r="S4053" s="246">
        <v>0</v>
      </c>
      <c r="T4053" s="247">
        <f>S4053*H4053</f>
        <v>0</v>
      </c>
      <c r="AR4053" s="248" t="s">
        <v>332</v>
      </c>
      <c r="AT4053" s="248" t="s">
        <v>141</v>
      </c>
      <c r="AU4053" s="248" t="s">
        <v>83</v>
      </c>
      <c r="AY4053" s="17" t="s">
        <v>139</v>
      </c>
      <c r="BE4053" s="249">
        <f>IF(N4053="základní",J4053,0)</f>
        <v>0</v>
      </c>
      <c r="BF4053" s="249">
        <f>IF(N4053="snížená",J4053,0)</f>
        <v>0</v>
      </c>
      <c r="BG4053" s="249">
        <f>IF(N4053="zákl. přenesená",J4053,0)</f>
        <v>0</v>
      </c>
      <c r="BH4053" s="249">
        <f>IF(N4053="sníž. přenesená",J4053,0)</f>
        <v>0</v>
      </c>
      <c r="BI4053" s="249">
        <f>IF(N4053="nulová",J4053,0)</f>
        <v>0</v>
      </c>
      <c r="BJ4053" s="17" t="s">
        <v>81</v>
      </c>
      <c r="BK4053" s="249">
        <f>ROUND(I4053*H4053,2)</f>
        <v>0</v>
      </c>
      <c r="BL4053" s="17" t="s">
        <v>332</v>
      </c>
      <c r="BM4053" s="248" t="s">
        <v>5582</v>
      </c>
    </row>
    <row r="4054" spans="2:65" s="1" customFormat="1" ht="36" customHeight="1">
      <c r="B4054" s="38"/>
      <c r="C4054" s="237" t="s">
        <v>5583</v>
      </c>
      <c r="D4054" s="237" t="s">
        <v>141</v>
      </c>
      <c r="E4054" s="238" t="s">
        <v>5584</v>
      </c>
      <c r="F4054" s="239" t="s">
        <v>5585</v>
      </c>
      <c r="G4054" s="240" t="s">
        <v>177</v>
      </c>
      <c r="H4054" s="241">
        <v>2</v>
      </c>
      <c r="I4054" s="242"/>
      <c r="J4054" s="243">
        <f>ROUND(I4054*H4054,2)</f>
        <v>0</v>
      </c>
      <c r="K4054" s="239" t="s">
        <v>1</v>
      </c>
      <c r="L4054" s="43"/>
      <c r="M4054" s="244" t="s">
        <v>1</v>
      </c>
      <c r="N4054" s="245" t="s">
        <v>38</v>
      </c>
      <c r="O4054" s="86"/>
      <c r="P4054" s="246">
        <f>O4054*H4054</f>
        <v>0</v>
      </c>
      <c r="Q4054" s="246">
        <v>0</v>
      </c>
      <c r="R4054" s="246">
        <f>Q4054*H4054</f>
        <v>0</v>
      </c>
      <c r="S4054" s="246">
        <v>0</v>
      </c>
      <c r="T4054" s="247">
        <f>S4054*H4054</f>
        <v>0</v>
      </c>
      <c r="AR4054" s="248" t="s">
        <v>332</v>
      </c>
      <c r="AT4054" s="248" t="s">
        <v>141</v>
      </c>
      <c r="AU4054" s="248" t="s">
        <v>83</v>
      </c>
      <c r="AY4054" s="17" t="s">
        <v>139</v>
      </c>
      <c r="BE4054" s="249">
        <f>IF(N4054="základní",J4054,0)</f>
        <v>0</v>
      </c>
      <c r="BF4054" s="249">
        <f>IF(N4054="snížená",J4054,0)</f>
        <v>0</v>
      </c>
      <c r="BG4054" s="249">
        <f>IF(N4054="zákl. přenesená",J4054,0)</f>
        <v>0</v>
      </c>
      <c r="BH4054" s="249">
        <f>IF(N4054="sníž. přenesená",J4054,0)</f>
        <v>0</v>
      </c>
      <c r="BI4054" s="249">
        <f>IF(N4054="nulová",J4054,0)</f>
        <v>0</v>
      </c>
      <c r="BJ4054" s="17" t="s">
        <v>81</v>
      </c>
      <c r="BK4054" s="249">
        <f>ROUND(I4054*H4054,2)</f>
        <v>0</v>
      </c>
      <c r="BL4054" s="17" t="s">
        <v>332</v>
      </c>
      <c r="BM4054" s="248" t="s">
        <v>5586</v>
      </c>
    </row>
    <row r="4055" spans="2:65" s="1" customFormat="1" ht="16.5" customHeight="1">
      <c r="B4055" s="38"/>
      <c r="C4055" s="237" t="s">
        <v>5587</v>
      </c>
      <c r="D4055" s="237" t="s">
        <v>141</v>
      </c>
      <c r="E4055" s="238" t="s">
        <v>5588</v>
      </c>
      <c r="F4055" s="239" t="s">
        <v>5589</v>
      </c>
      <c r="G4055" s="240" t="s">
        <v>177</v>
      </c>
      <c r="H4055" s="241">
        <v>3</v>
      </c>
      <c r="I4055" s="242"/>
      <c r="J4055" s="243">
        <f>ROUND(I4055*H4055,2)</f>
        <v>0</v>
      </c>
      <c r="K4055" s="239" t="s">
        <v>1</v>
      </c>
      <c r="L4055" s="43"/>
      <c r="M4055" s="244" t="s">
        <v>1</v>
      </c>
      <c r="N4055" s="245" t="s">
        <v>38</v>
      </c>
      <c r="O4055" s="86"/>
      <c r="P4055" s="246">
        <f>O4055*H4055</f>
        <v>0</v>
      </c>
      <c r="Q4055" s="246">
        <v>0</v>
      </c>
      <c r="R4055" s="246">
        <f>Q4055*H4055</f>
        <v>0</v>
      </c>
      <c r="S4055" s="246">
        <v>0</v>
      </c>
      <c r="T4055" s="247">
        <f>S4055*H4055</f>
        <v>0</v>
      </c>
      <c r="AR4055" s="248" t="s">
        <v>332</v>
      </c>
      <c r="AT4055" s="248" t="s">
        <v>141</v>
      </c>
      <c r="AU4055" s="248" t="s">
        <v>83</v>
      </c>
      <c r="AY4055" s="17" t="s">
        <v>139</v>
      </c>
      <c r="BE4055" s="249">
        <f>IF(N4055="základní",J4055,0)</f>
        <v>0</v>
      </c>
      <c r="BF4055" s="249">
        <f>IF(N4055="snížená",J4055,0)</f>
        <v>0</v>
      </c>
      <c r="BG4055" s="249">
        <f>IF(N4055="zákl. přenesená",J4055,0)</f>
        <v>0</v>
      </c>
      <c r="BH4055" s="249">
        <f>IF(N4055="sníž. přenesená",J4055,0)</f>
        <v>0</v>
      </c>
      <c r="BI4055" s="249">
        <f>IF(N4055="nulová",J4055,0)</f>
        <v>0</v>
      </c>
      <c r="BJ4055" s="17" t="s">
        <v>81</v>
      </c>
      <c r="BK4055" s="249">
        <f>ROUND(I4055*H4055,2)</f>
        <v>0</v>
      </c>
      <c r="BL4055" s="17" t="s">
        <v>332</v>
      </c>
      <c r="BM4055" s="248" t="s">
        <v>5590</v>
      </c>
    </row>
    <row r="4056" spans="2:65" s="1" customFormat="1" ht="16.5" customHeight="1">
      <c r="B4056" s="38"/>
      <c r="C4056" s="237" t="s">
        <v>5591</v>
      </c>
      <c r="D4056" s="237" t="s">
        <v>141</v>
      </c>
      <c r="E4056" s="238" t="s">
        <v>5592</v>
      </c>
      <c r="F4056" s="239" t="s">
        <v>5593</v>
      </c>
      <c r="G4056" s="240" t="s">
        <v>171</v>
      </c>
      <c r="H4056" s="241">
        <v>964</v>
      </c>
      <c r="I4056" s="242"/>
      <c r="J4056" s="243">
        <f>ROUND(I4056*H4056,2)</f>
        <v>0</v>
      </c>
      <c r="K4056" s="239" t="s">
        <v>1</v>
      </c>
      <c r="L4056" s="43"/>
      <c r="M4056" s="244" t="s">
        <v>1</v>
      </c>
      <c r="N4056" s="245" t="s">
        <v>38</v>
      </c>
      <c r="O4056" s="86"/>
      <c r="P4056" s="246">
        <f>O4056*H4056</f>
        <v>0</v>
      </c>
      <c r="Q4056" s="246">
        <v>0</v>
      </c>
      <c r="R4056" s="246">
        <f>Q4056*H4056</f>
        <v>0</v>
      </c>
      <c r="S4056" s="246">
        <v>0</v>
      </c>
      <c r="T4056" s="247">
        <f>S4056*H4056</f>
        <v>0</v>
      </c>
      <c r="AR4056" s="248" t="s">
        <v>332</v>
      </c>
      <c r="AT4056" s="248" t="s">
        <v>141</v>
      </c>
      <c r="AU4056" s="248" t="s">
        <v>83</v>
      </c>
      <c r="AY4056" s="17" t="s">
        <v>139</v>
      </c>
      <c r="BE4056" s="249">
        <f>IF(N4056="základní",J4056,0)</f>
        <v>0</v>
      </c>
      <c r="BF4056" s="249">
        <f>IF(N4056="snížená",J4056,0)</f>
        <v>0</v>
      </c>
      <c r="BG4056" s="249">
        <f>IF(N4056="zákl. přenesená",J4056,0)</f>
        <v>0</v>
      </c>
      <c r="BH4056" s="249">
        <f>IF(N4056="sníž. přenesená",J4056,0)</f>
        <v>0</v>
      </c>
      <c r="BI4056" s="249">
        <f>IF(N4056="nulová",J4056,0)</f>
        <v>0</v>
      </c>
      <c r="BJ4056" s="17" t="s">
        <v>81</v>
      </c>
      <c r="BK4056" s="249">
        <f>ROUND(I4056*H4056,2)</f>
        <v>0</v>
      </c>
      <c r="BL4056" s="17" t="s">
        <v>332</v>
      </c>
      <c r="BM4056" s="248" t="s">
        <v>5594</v>
      </c>
    </row>
    <row r="4057" spans="2:65" s="1" customFormat="1" ht="24" customHeight="1">
      <c r="B4057" s="38"/>
      <c r="C4057" s="237" t="s">
        <v>5595</v>
      </c>
      <c r="D4057" s="237" t="s">
        <v>141</v>
      </c>
      <c r="E4057" s="238" t="s">
        <v>5596</v>
      </c>
      <c r="F4057" s="239" t="s">
        <v>5597</v>
      </c>
      <c r="G4057" s="240" t="s">
        <v>177</v>
      </c>
      <c r="H4057" s="241">
        <v>2231</v>
      </c>
      <c r="I4057" s="242"/>
      <c r="J4057" s="243">
        <f>ROUND(I4057*H4057,2)</f>
        <v>0</v>
      </c>
      <c r="K4057" s="239" t="s">
        <v>1</v>
      </c>
      <c r="L4057" s="43"/>
      <c r="M4057" s="244" t="s">
        <v>1</v>
      </c>
      <c r="N4057" s="245" t="s">
        <v>38</v>
      </c>
      <c r="O4057" s="86"/>
      <c r="P4057" s="246">
        <f>O4057*H4057</f>
        <v>0</v>
      </c>
      <c r="Q4057" s="246">
        <v>0</v>
      </c>
      <c r="R4057" s="246">
        <f>Q4057*H4057</f>
        <v>0</v>
      </c>
      <c r="S4057" s="246">
        <v>0</v>
      </c>
      <c r="T4057" s="247">
        <f>S4057*H4057</f>
        <v>0</v>
      </c>
      <c r="AR4057" s="248" t="s">
        <v>332</v>
      </c>
      <c r="AT4057" s="248" t="s">
        <v>141</v>
      </c>
      <c r="AU4057" s="248" t="s">
        <v>83</v>
      </c>
      <c r="AY4057" s="17" t="s">
        <v>139</v>
      </c>
      <c r="BE4057" s="249">
        <f>IF(N4057="základní",J4057,0)</f>
        <v>0</v>
      </c>
      <c r="BF4057" s="249">
        <f>IF(N4057="snížená",J4057,0)</f>
        <v>0</v>
      </c>
      <c r="BG4057" s="249">
        <f>IF(N4057="zákl. přenesená",J4057,0)</f>
        <v>0</v>
      </c>
      <c r="BH4057" s="249">
        <f>IF(N4057="sníž. přenesená",J4057,0)</f>
        <v>0</v>
      </c>
      <c r="BI4057" s="249">
        <f>IF(N4057="nulová",J4057,0)</f>
        <v>0</v>
      </c>
      <c r="BJ4057" s="17" t="s">
        <v>81</v>
      </c>
      <c r="BK4057" s="249">
        <f>ROUND(I4057*H4057,2)</f>
        <v>0</v>
      </c>
      <c r="BL4057" s="17" t="s">
        <v>332</v>
      </c>
      <c r="BM4057" s="248" t="s">
        <v>5598</v>
      </c>
    </row>
    <row r="4058" spans="2:65" s="1" customFormat="1" ht="16.5" customHeight="1">
      <c r="B4058" s="38"/>
      <c r="C4058" s="237" t="s">
        <v>5599</v>
      </c>
      <c r="D4058" s="237" t="s">
        <v>141</v>
      </c>
      <c r="E4058" s="238" t="s">
        <v>5600</v>
      </c>
      <c r="F4058" s="239" t="s">
        <v>5601</v>
      </c>
      <c r="G4058" s="240" t="s">
        <v>177</v>
      </c>
      <c r="H4058" s="241">
        <v>9</v>
      </c>
      <c r="I4058" s="242"/>
      <c r="J4058" s="243">
        <f>ROUND(I4058*H4058,2)</f>
        <v>0</v>
      </c>
      <c r="K4058" s="239" t="s">
        <v>1</v>
      </c>
      <c r="L4058" s="43"/>
      <c r="M4058" s="244" t="s">
        <v>1</v>
      </c>
      <c r="N4058" s="245" t="s">
        <v>38</v>
      </c>
      <c r="O4058" s="86"/>
      <c r="P4058" s="246">
        <f>O4058*H4058</f>
        <v>0</v>
      </c>
      <c r="Q4058" s="246">
        <v>0</v>
      </c>
      <c r="R4058" s="246">
        <f>Q4058*H4058</f>
        <v>0</v>
      </c>
      <c r="S4058" s="246">
        <v>0</v>
      </c>
      <c r="T4058" s="247">
        <f>S4058*H4058</f>
        <v>0</v>
      </c>
      <c r="AR4058" s="248" t="s">
        <v>332</v>
      </c>
      <c r="AT4058" s="248" t="s">
        <v>141</v>
      </c>
      <c r="AU4058" s="248" t="s">
        <v>83</v>
      </c>
      <c r="AY4058" s="17" t="s">
        <v>139</v>
      </c>
      <c r="BE4058" s="249">
        <f>IF(N4058="základní",J4058,0)</f>
        <v>0</v>
      </c>
      <c r="BF4058" s="249">
        <f>IF(N4058="snížená",J4058,0)</f>
        <v>0</v>
      </c>
      <c r="BG4058" s="249">
        <f>IF(N4058="zákl. přenesená",J4058,0)</f>
        <v>0</v>
      </c>
      <c r="BH4058" s="249">
        <f>IF(N4058="sníž. přenesená",J4058,0)</f>
        <v>0</v>
      </c>
      <c r="BI4058" s="249">
        <f>IF(N4058="nulová",J4058,0)</f>
        <v>0</v>
      </c>
      <c r="BJ4058" s="17" t="s">
        <v>81</v>
      </c>
      <c r="BK4058" s="249">
        <f>ROUND(I4058*H4058,2)</f>
        <v>0</v>
      </c>
      <c r="BL4058" s="17" t="s">
        <v>332</v>
      </c>
      <c r="BM4058" s="248" t="s">
        <v>5602</v>
      </c>
    </row>
    <row r="4059" spans="2:65" s="1" customFormat="1" ht="24" customHeight="1">
      <c r="B4059" s="38"/>
      <c r="C4059" s="237" t="s">
        <v>5603</v>
      </c>
      <c r="D4059" s="237" t="s">
        <v>141</v>
      </c>
      <c r="E4059" s="238" t="s">
        <v>5604</v>
      </c>
      <c r="F4059" s="239" t="s">
        <v>5605</v>
      </c>
      <c r="G4059" s="240" t="s">
        <v>2313</v>
      </c>
      <c r="H4059" s="241">
        <v>9</v>
      </c>
      <c r="I4059" s="242"/>
      <c r="J4059" s="243">
        <f>ROUND(I4059*H4059,2)</f>
        <v>0</v>
      </c>
      <c r="K4059" s="239" t="s">
        <v>1</v>
      </c>
      <c r="L4059" s="43"/>
      <c r="M4059" s="244" t="s">
        <v>1</v>
      </c>
      <c r="N4059" s="245" t="s">
        <v>38</v>
      </c>
      <c r="O4059" s="86"/>
      <c r="P4059" s="246">
        <f>O4059*H4059</f>
        <v>0</v>
      </c>
      <c r="Q4059" s="246">
        <v>0</v>
      </c>
      <c r="R4059" s="246">
        <f>Q4059*H4059</f>
        <v>0</v>
      </c>
      <c r="S4059" s="246">
        <v>0</v>
      </c>
      <c r="T4059" s="247">
        <f>S4059*H4059</f>
        <v>0</v>
      </c>
      <c r="AR4059" s="248" t="s">
        <v>332</v>
      </c>
      <c r="AT4059" s="248" t="s">
        <v>141</v>
      </c>
      <c r="AU4059" s="248" t="s">
        <v>83</v>
      </c>
      <c r="AY4059" s="17" t="s">
        <v>139</v>
      </c>
      <c r="BE4059" s="249">
        <f>IF(N4059="základní",J4059,0)</f>
        <v>0</v>
      </c>
      <c r="BF4059" s="249">
        <f>IF(N4059="snížená",J4059,0)</f>
        <v>0</v>
      </c>
      <c r="BG4059" s="249">
        <f>IF(N4059="zákl. přenesená",J4059,0)</f>
        <v>0</v>
      </c>
      <c r="BH4059" s="249">
        <f>IF(N4059="sníž. přenesená",J4059,0)</f>
        <v>0</v>
      </c>
      <c r="BI4059" s="249">
        <f>IF(N4059="nulová",J4059,0)</f>
        <v>0</v>
      </c>
      <c r="BJ4059" s="17" t="s">
        <v>81</v>
      </c>
      <c r="BK4059" s="249">
        <f>ROUND(I4059*H4059,2)</f>
        <v>0</v>
      </c>
      <c r="BL4059" s="17" t="s">
        <v>332</v>
      </c>
      <c r="BM4059" s="248" t="s">
        <v>5606</v>
      </c>
    </row>
    <row r="4060" spans="2:65" s="1" customFormat="1" ht="16.5" customHeight="1">
      <c r="B4060" s="38"/>
      <c r="C4060" s="237" t="s">
        <v>5607</v>
      </c>
      <c r="D4060" s="237" t="s">
        <v>141</v>
      </c>
      <c r="E4060" s="238" t="s">
        <v>5608</v>
      </c>
      <c r="F4060" s="239" t="s">
        <v>5609</v>
      </c>
      <c r="G4060" s="240" t="s">
        <v>177</v>
      </c>
      <c r="H4060" s="241">
        <v>1</v>
      </c>
      <c r="I4060" s="242"/>
      <c r="J4060" s="243">
        <f>ROUND(I4060*H4060,2)</f>
        <v>0</v>
      </c>
      <c r="K4060" s="239" t="s">
        <v>1</v>
      </c>
      <c r="L4060" s="43"/>
      <c r="M4060" s="244" t="s">
        <v>1</v>
      </c>
      <c r="N4060" s="245" t="s">
        <v>38</v>
      </c>
      <c r="O4060" s="86"/>
      <c r="P4060" s="246">
        <f>O4060*H4060</f>
        <v>0</v>
      </c>
      <c r="Q4060" s="246">
        <v>0</v>
      </c>
      <c r="R4060" s="246">
        <f>Q4060*H4060</f>
        <v>0</v>
      </c>
      <c r="S4060" s="246">
        <v>0</v>
      </c>
      <c r="T4060" s="247">
        <f>S4060*H4060</f>
        <v>0</v>
      </c>
      <c r="AR4060" s="248" t="s">
        <v>332</v>
      </c>
      <c r="AT4060" s="248" t="s">
        <v>141</v>
      </c>
      <c r="AU4060" s="248" t="s">
        <v>83</v>
      </c>
      <c r="AY4060" s="17" t="s">
        <v>139</v>
      </c>
      <c r="BE4060" s="249">
        <f>IF(N4060="základní",J4060,0)</f>
        <v>0</v>
      </c>
      <c r="BF4060" s="249">
        <f>IF(N4060="snížená",J4060,0)</f>
        <v>0</v>
      </c>
      <c r="BG4060" s="249">
        <f>IF(N4060="zákl. přenesená",J4060,0)</f>
        <v>0</v>
      </c>
      <c r="BH4060" s="249">
        <f>IF(N4060="sníž. přenesená",J4060,0)</f>
        <v>0</v>
      </c>
      <c r="BI4060" s="249">
        <f>IF(N4060="nulová",J4060,0)</f>
        <v>0</v>
      </c>
      <c r="BJ4060" s="17" t="s">
        <v>81</v>
      </c>
      <c r="BK4060" s="249">
        <f>ROUND(I4060*H4060,2)</f>
        <v>0</v>
      </c>
      <c r="BL4060" s="17" t="s">
        <v>332</v>
      </c>
      <c r="BM4060" s="248" t="s">
        <v>5610</v>
      </c>
    </row>
    <row r="4061" spans="2:65" s="1" customFormat="1" ht="16.5" customHeight="1">
      <c r="B4061" s="38"/>
      <c r="C4061" s="237" t="s">
        <v>5611</v>
      </c>
      <c r="D4061" s="237" t="s">
        <v>141</v>
      </c>
      <c r="E4061" s="238" t="s">
        <v>5612</v>
      </c>
      <c r="F4061" s="239" t="s">
        <v>5613</v>
      </c>
      <c r="G4061" s="240" t="s">
        <v>2313</v>
      </c>
      <c r="H4061" s="241">
        <v>1</v>
      </c>
      <c r="I4061" s="242"/>
      <c r="J4061" s="243">
        <f>ROUND(I4061*H4061,2)</f>
        <v>0</v>
      </c>
      <c r="K4061" s="239" t="s">
        <v>1</v>
      </c>
      <c r="L4061" s="43"/>
      <c r="M4061" s="244" t="s">
        <v>1</v>
      </c>
      <c r="N4061" s="245" t="s">
        <v>38</v>
      </c>
      <c r="O4061" s="86"/>
      <c r="P4061" s="246">
        <f>O4061*H4061</f>
        <v>0</v>
      </c>
      <c r="Q4061" s="246">
        <v>0</v>
      </c>
      <c r="R4061" s="246">
        <f>Q4061*H4061</f>
        <v>0</v>
      </c>
      <c r="S4061" s="246">
        <v>0</v>
      </c>
      <c r="T4061" s="247">
        <f>S4061*H4061</f>
        <v>0</v>
      </c>
      <c r="AR4061" s="248" t="s">
        <v>332</v>
      </c>
      <c r="AT4061" s="248" t="s">
        <v>141</v>
      </c>
      <c r="AU4061" s="248" t="s">
        <v>83</v>
      </c>
      <c r="AY4061" s="17" t="s">
        <v>139</v>
      </c>
      <c r="BE4061" s="249">
        <f>IF(N4061="základní",J4061,0)</f>
        <v>0</v>
      </c>
      <c r="BF4061" s="249">
        <f>IF(N4061="snížená",J4061,0)</f>
        <v>0</v>
      </c>
      <c r="BG4061" s="249">
        <f>IF(N4061="zákl. přenesená",J4061,0)</f>
        <v>0</v>
      </c>
      <c r="BH4061" s="249">
        <f>IF(N4061="sníž. přenesená",J4061,0)</f>
        <v>0</v>
      </c>
      <c r="BI4061" s="249">
        <f>IF(N4061="nulová",J4061,0)</f>
        <v>0</v>
      </c>
      <c r="BJ4061" s="17" t="s">
        <v>81</v>
      </c>
      <c r="BK4061" s="249">
        <f>ROUND(I4061*H4061,2)</f>
        <v>0</v>
      </c>
      <c r="BL4061" s="17" t="s">
        <v>332</v>
      </c>
      <c r="BM4061" s="248" t="s">
        <v>5614</v>
      </c>
    </row>
    <row r="4062" spans="2:65" s="1" customFormat="1" ht="16.5" customHeight="1">
      <c r="B4062" s="38"/>
      <c r="C4062" s="237" t="s">
        <v>5615</v>
      </c>
      <c r="D4062" s="237" t="s">
        <v>141</v>
      </c>
      <c r="E4062" s="238" t="s">
        <v>5616</v>
      </c>
      <c r="F4062" s="239" t="s">
        <v>5617</v>
      </c>
      <c r="G4062" s="240" t="s">
        <v>2313</v>
      </c>
      <c r="H4062" s="241">
        <v>1</v>
      </c>
      <c r="I4062" s="242"/>
      <c r="J4062" s="243">
        <f>ROUND(I4062*H4062,2)</f>
        <v>0</v>
      </c>
      <c r="K4062" s="239" t="s">
        <v>1</v>
      </c>
      <c r="L4062" s="43"/>
      <c r="M4062" s="244" t="s">
        <v>1</v>
      </c>
      <c r="N4062" s="245" t="s">
        <v>38</v>
      </c>
      <c r="O4062" s="86"/>
      <c r="P4062" s="246">
        <f>O4062*H4062</f>
        <v>0</v>
      </c>
      <c r="Q4062" s="246">
        <v>0</v>
      </c>
      <c r="R4062" s="246">
        <f>Q4062*H4062</f>
        <v>0</v>
      </c>
      <c r="S4062" s="246">
        <v>0</v>
      </c>
      <c r="T4062" s="247">
        <f>S4062*H4062</f>
        <v>0</v>
      </c>
      <c r="AR4062" s="248" t="s">
        <v>332</v>
      </c>
      <c r="AT4062" s="248" t="s">
        <v>141</v>
      </c>
      <c r="AU4062" s="248" t="s">
        <v>83</v>
      </c>
      <c r="AY4062" s="17" t="s">
        <v>139</v>
      </c>
      <c r="BE4062" s="249">
        <f>IF(N4062="základní",J4062,0)</f>
        <v>0</v>
      </c>
      <c r="BF4062" s="249">
        <f>IF(N4062="snížená",J4062,0)</f>
        <v>0</v>
      </c>
      <c r="BG4062" s="249">
        <f>IF(N4062="zákl. přenesená",J4062,0)</f>
        <v>0</v>
      </c>
      <c r="BH4062" s="249">
        <f>IF(N4062="sníž. přenesená",J4062,0)</f>
        <v>0</v>
      </c>
      <c r="BI4062" s="249">
        <f>IF(N4062="nulová",J4062,0)</f>
        <v>0</v>
      </c>
      <c r="BJ4062" s="17" t="s">
        <v>81</v>
      </c>
      <c r="BK4062" s="249">
        <f>ROUND(I4062*H4062,2)</f>
        <v>0</v>
      </c>
      <c r="BL4062" s="17" t="s">
        <v>332</v>
      </c>
      <c r="BM4062" s="248" t="s">
        <v>5618</v>
      </c>
    </row>
    <row r="4063" spans="2:65" s="1" customFormat="1" ht="24" customHeight="1">
      <c r="B4063" s="38"/>
      <c r="C4063" s="237" t="s">
        <v>5619</v>
      </c>
      <c r="D4063" s="237" t="s">
        <v>141</v>
      </c>
      <c r="E4063" s="238" t="s">
        <v>5620</v>
      </c>
      <c r="F4063" s="239" t="s">
        <v>5621</v>
      </c>
      <c r="G4063" s="240" t="s">
        <v>2313</v>
      </c>
      <c r="H4063" s="241">
        <v>1</v>
      </c>
      <c r="I4063" s="242"/>
      <c r="J4063" s="243">
        <f>ROUND(I4063*H4063,2)</f>
        <v>0</v>
      </c>
      <c r="K4063" s="239" t="s">
        <v>1</v>
      </c>
      <c r="L4063" s="43"/>
      <c r="M4063" s="244" t="s">
        <v>1</v>
      </c>
      <c r="N4063" s="245" t="s">
        <v>38</v>
      </c>
      <c r="O4063" s="86"/>
      <c r="P4063" s="246">
        <f>O4063*H4063</f>
        <v>0</v>
      </c>
      <c r="Q4063" s="246">
        <v>0</v>
      </c>
      <c r="R4063" s="246">
        <f>Q4063*H4063</f>
        <v>0</v>
      </c>
      <c r="S4063" s="246">
        <v>0</v>
      </c>
      <c r="T4063" s="247">
        <f>S4063*H4063</f>
        <v>0</v>
      </c>
      <c r="AR4063" s="248" t="s">
        <v>332</v>
      </c>
      <c r="AT4063" s="248" t="s">
        <v>141</v>
      </c>
      <c r="AU4063" s="248" t="s">
        <v>83</v>
      </c>
      <c r="AY4063" s="17" t="s">
        <v>139</v>
      </c>
      <c r="BE4063" s="249">
        <f>IF(N4063="základní",J4063,0)</f>
        <v>0</v>
      </c>
      <c r="BF4063" s="249">
        <f>IF(N4063="snížená",J4063,0)</f>
        <v>0</v>
      </c>
      <c r="BG4063" s="249">
        <f>IF(N4063="zákl. přenesená",J4063,0)</f>
        <v>0</v>
      </c>
      <c r="BH4063" s="249">
        <f>IF(N4063="sníž. přenesená",J4063,0)</f>
        <v>0</v>
      </c>
      <c r="BI4063" s="249">
        <f>IF(N4063="nulová",J4063,0)</f>
        <v>0</v>
      </c>
      <c r="BJ4063" s="17" t="s">
        <v>81</v>
      </c>
      <c r="BK4063" s="249">
        <f>ROUND(I4063*H4063,2)</f>
        <v>0</v>
      </c>
      <c r="BL4063" s="17" t="s">
        <v>332</v>
      </c>
      <c r="BM4063" s="248" t="s">
        <v>5622</v>
      </c>
    </row>
    <row r="4064" spans="2:65" s="1" customFormat="1" ht="16.5" customHeight="1">
      <c r="B4064" s="38"/>
      <c r="C4064" s="237" t="s">
        <v>5623</v>
      </c>
      <c r="D4064" s="237" t="s">
        <v>141</v>
      </c>
      <c r="E4064" s="238" t="s">
        <v>5624</v>
      </c>
      <c r="F4064" s="239" t="s">
        <v>5625</v>
      </c>
      <c r="G4064" s="240" t="s">
        <v>2313</v>
      </c>
      <c r="H4064" s="241">
        <v>1</v>
      </c>
      <c r="I4064" s="242"/>
      <c r="J4064" s="243">
        <f>ROUND(I4064*H4064,2)</f>
        <v>0</v>
      </c>
      <c r="K4064" s="239" t="s">
        <v>1</v>
      </c>
      <c r="L4064" s="43"/>
      <c r="M4064" s="244" t="s">
        <v>1</v>
      </c>
      <c r="N4064" s="245" t="s">
        <v>38</v>
      </c>
      <c r="O4064" s="86"/>
      <c r="P4064" s="246">
        <f>O4064*H4064</f>
        <v>0</v>
      </c>
      <c r="Q4064" s="246">
        <v>0</v>
      </c>
      <c r="R4064" s="246">
        <f>Q4064*H4064</f>
        <v>0</v>
      </c>
      <c r="S4064" s="246">
        <v>0</v>
      </c>
      <c r="T4064" s="247">
        <f>S4064*H4064</f>
        <v>0</v>
      </c>
      <c r="AR4064" s="248" t="s">
        <v>332</v>
      </c>
      <c r="AT4064" s="248" t="s">
        <v>141</v>
      </c>
      <c r="AU4064" s="248" t="s">
        <v>83</v>
      </c>
      <c r="AY4064" s="17" t="s">
        <v>139</v>
      </c>
      <c r="BE4064" s="249">
        <f>IF(N4064="základní",J4064,0)</f>
        <v>0</v>
      </c>
      <c r="BF4064" s="249">
        <f>IF(N4064="snížená",J4064,0)</f>
        <v>0</v>
      </c>
      <c r="BG4064" s="249">
        <f>IF(N4064="zákl. přenesená",J4064,0)</f>
        <v>0</v>
      </c>
      <c r="BH4064" s="249">
        <f>IF(N4064="sníž. přenesená",J4064,0)</f>
        <v>0</v>
      </c>
      <c r="BI4064" s="249">
        <f>IF(N4064="nulová",J4064,0)</f>
        <v>0</v>
      </c>
      <c r="BJ4064" s="17" t="s">
        <v>81</v>
      </c>
      <c r="BK4064" s="249">
        <f>ROUND(I4064*H4064,2)</f>
        <v>0</v>
      </c>
      <c r="BL4064" s="17" t="s">
        <v>332</v>
      </c>
      <c r="BM4064" s="248" t="s">
        <v>5626</v>
      </c>
    </row>
    <row r="4065" spans="2:65" s="1" customFormat="1" ht="16.5" customHeight="1">
      <c r="B4065" s="38"/>
      <c r="C4065" s="237" t="s">
        <v>5627</v>
      </c>
      <c r="D4065" s="237" t="s">
        <v>141</v>
      </c>
      <c r="E4065" s="238" t="s">
        <v>5628</v>
      </c>
      <c r="F4065" s="239" t="s">
        <v>5629</v>
      </c>
      <c r="G4065" s="240" t="s">
        <v>2313</v>
      </c>
      <c r="H4065" s="241">
        <v>1</v>
      </c>
      <c r="I4065" s="242"/>
      <c r="J4065" s="243">
        <f>ROUND(I4065*H4065,2)</f>
        <v>0</v>
      </c>
      <c r="K4065" s="239" t="s">
        <v>1</v>
      </c>
      <c r="L4065" s="43"/>
      <c r="M4065" s="244" t="s">
        <v>1</v>
      </c>
      <c r="N4065" s="245" t="s">
        <v>38</v>
      </c>
      <c r="O4065" s="86"/>
      <c r="P4065" s="246">
        <f>O4065*H4065</f>
        <v>0</v>
      </c>
      <c r="Q4065" s="246">
        <v>0</v>
      </c>
      <c r="R4065" s="246">
        <f>Q4065*H4065</f>
        <v>0</v>
      </c>
      <c r="S4065" s="246">
        <v>0</v>
      </c>
      <c r="T4065" s="247">
        <f>S4065*H4065</f>
        <v>0</v>
      </c>
      <c r="AR4065" s="248" t="s">
        <v>332</v>
      </c>
      <c r="AT4065" s="248" t="s">
        <v>141</v>
      </c>
      <c r="AU4065" s="248" t="s">
        <v>83</v>
      </c>
      <c r="AY4065" s="17" t="s">
        <v>139</v>
      </c>
      <c r="BE4065" s="249">
        <f>IF(N4065="základní",J4065,0)</f>
        <v>0</v>
      </c>
      <c r="BF4065" s="249">
        <f>IF(N4065="snížená",J4065,0)</f>
        <v>0</v>
      </c>
      <c r="BG4065" s="249">
        <f>IF(N4065="zákl. přenesená",J4065,0)</f>
        <v>0</v>
      </c>
      <c r="BH4065" s="249">
        <f>IF(N4065="sníž. přenesená",J4065,0)</f>
        <v>0</v>
      </c>
      <c r="BI4065" s="249">
        <f>IF(N4065="nulová",J4065,0)</f>
        <v>0</v>
      </c>
      <c r="BJ4065" s="17" t="s">
        <v>81</v>
      </c>
      <c r="BK4065" s="249">
        <f>ROUND(I4065*H4065,2)</f>
        <v>0</v>
      </c>
      <c r="BL4065" s="17" t="s">
        <v>332</v>
      </c>
      <c r="BM4065" s="248" t="s">
        <v>5630</v>
      </c>
    </row>
    <row r="4066" spans="2:65" s="1" customFormat="1" ht="16.5" customHeight="1">
      <c r="B4066" s="38"/>
      <c r="C4066" s="237" t="s">
        <v>5631</v>
      </c>
      <c r="D4066" s="237" t="s">
        <v>141</v>
      </c>
      <c r="E4066" s="238" t="s">
        <v>5632</v>
      </c>
      <c r="F4066" s="239" t="s">
        <v>5633</v>
      </c>
      <c r="G4066" s="240" t="s">
        <v>2313</v>
      </c>
      <c r="H4066" s="241">
        <v>1</v>
      </c>
      <c r="I4066" s="242"/>
      <c r="J4066" s="243">
        <f>ROUND(I4066*H4066,2)</f>
        <v>0</v>
      </c>
      <c r="K4066" s="239" t="s">
        <v>1</v>
      </c>
      <c r="L4066" s="43"/>
      <c r="M4066" s="244" t="s">
        <v>1</v>
      </c>
      <c r="N4066" s="245" t="s">
        <v>38</v>
      </c>
      <c r="O4066" s="86"/>
      <c r="P4066" s="246">
        <f>O4066*H4066</f>
        <v>0</v>
      </c>
      <c r="Q4066" s="246">
        <v>0</v>
      </c>
      <c r="R4066" s="246">
        <f>Q4066*H4066</f>
        <v>0</v>
      </c>
      <c r="S4066" s="246">
        <v>0</v>
      </c>
      <c r="T4066" s="247">
        <f>S4066*H4066</f>
        <v>0</v>
      </c>
      <c r="AR4066" s="248" t="s">
        <v>332</v>
      </c>
      <c r="AT4066" s="248" t="s">
        <v>141</v>
      </c>
      <c r="AU4066" s="248" t="s">
        <v>83</v>
      </c>
      <c r="AY4066" s="17" t="s">
        <v>139</v>
      </c>
      <c r="BE4066" s="249">
        <f>IF(N4066="základní",J4066,0)</f>
        <v>0</v>
      </c>
      <c r="BF4066" s="249">
        <f>IF(N4066="snížená",J4066,0)</f>
        <v>0</v>
      </c>
      <c r="BG4066" s="249">
        <f>IF(N4066="zákl. přenesená",J4066,0)</f>
        <v>0</v>
      </c>
      <c r="BH4066" s="249">
        <f>IF(N4066="sníž. přenesená",J4066,0)</f>
        <v>0</v>
      </c>
      <c r="BI4066" s="249">
        <f>IF(N4066="nulová",J4066,0)</f>
        <v>0</v>
      </c>
      <c r="BJ4066" s="17" t="s">
        <v>81</v>
      </c>
      <c r="BK4066" s="249">
        <f>ROUND(I4066*H4066,2)</f>
        <v>0</v>
      </c>
      <c r="BL4066" s="17" t="s">
        <v>332</v>
      </c>
      <c r="BM4066" s="248" t="s">
        <v>5634</v>
      </c>
    </row>
    <row r="4067" spans="2:63" s="11" customFormat="1" ht="22.8" customHeight="1">
      <c r="B4067" s="221"/>
      <c r="C4067" s="222"/>
      <c r="D4067" s="223" t="s">
        <v>72</v>
      </c>
      <c r="E4067" s="235" t="s">
        <v>5635</v>
      </c>
      <c r="F4067" s="235" t="s">
        <v>5636</v>
      </c>
      <c r="G4067" s="222"/>
      <c r="H4067" s="222"/>
      <c r="I4067" s="225"/>
      <c r="J4067" s="236">
        <f>BK4067</f>
        <v>0</v>
      </c>
      <c r="K4067" s="222"/>
      <c r="L4067" s="227"/>
      <c r="M4067" s="228"/>
      <c r="N4067" s="229"/>
      <c r="O4067" s="229"/>
      <c r="P4067" s="230">
        <f>SUM(P4068:P4107)</f>
        <v>0</v>
      </c>
      <c r="Q4067" s="229"/>
      <c r="R4067" s="230">
        <f>SUM(R4068:R4107)</f>
        <v>0</v>
      </c>
      <c r="S4067" s="229"/>
      <c r="T4067" s="231">
        <f>SUM(T4068:T4107)</f>
        <v>0</v>
      </c>
      <c r="AR4067" s="232" t="s">
        <v>155</v>
      </c>
      <c r="AT4067" s="233" t="s">
        <v>72</v>
      </c>
      <c r="AU4067" s="233" t="s">
        <v>81</v>
      </c>
      <c r="AY4067" s="232" t="s">
        <v>139</v>
      </c>
      <c r="BK4067" s="234">
        <f>SUM(BK4068:BK4107)</f>
        <v>0</v>
      </c>
    </row>
    <row r="4068" spans="2:65" s="1" customFormat="1" ht="24" customHeight="1">
      <c r="B4068" s="38"/>
      <c r="C4068" s="237" t="s">
        <v>5637</v>
      </c>
      <c r="D4068" s="237" t="s">
        <v>141</v>
      </c>
      <c r="E4068" s="238" t="s">
        <v>5638</v>
      </c>
      <c r="F4068" s="239" t="s">
        <v>5639</v>
      </c>
      <c r="G4068" s="240" t="s">
        <v>177</v>
      </c>
      <c r="H4068" s="241">
        <v>1</v>
      </c>
      <c r="I4068" s="242"/>
      <c r="J4068" s="243">
        <f>ROUND(I4068*H4068,2)</f>
        <v>0</v>
      </c>
      <c r="K4068" s="239" t="s">
        <v>1</v>
      </c>
      <c r="L4068" s="43"/>
      <c r="M4068" s="244" t="s">
        <v>1</v>
      </c>
      <c r="N4068" s="245" t="s">
        <v>38</v>
      </c>
      <c r="O4068" s="86"/>
      <c r="P4068" s="246">
        <f>O4068*H4068</f>
        <v>0</v>
      </c>
      <c r="Q4068" s="246">
        <v>0</v>
      </c>
      <c r="R4068" s="246">
        <f>Q4068*H4068</f>
        <v>0</v>
      </c>
      <c r="S4068" s="246">
        <v>0</v>
      </c>
      <c r="T4068" s="247">
        <f>S4068*H4068</f>
        <v>0</v>
      </c>
      <c r="AR4068" s="248" t="s">
        <v>332</v>
      </c>
      <c r="AT4068" s="248" t="s">
        <v>141</v>
      </c>
      <c r="AU4068" s="248" t="s">
        <v>83</v>
      </c>
      <c r="AY4068" s="17" t="s">
        <v>139</v>
      </c>
      <c r="BE4068" s="249">
        <f>IF(N4068="základní",J4068,0)</f>
        <v>0</v>
      </c>
      <c r="BF4068" s="249">
        <f>IF(N4068="snížená",J4068,0)</f>
        <v>0</v>
      </c>
      <c r="BG4068" s="249">
        <f>IF(N4068="zákl. přenesená",J4068,0)</f>
        <v>0</v>
      </c>
      <c r="BH4068" s="249">
        <f>IF(N4068="sníž. přenesená",J4068,0)</f>
        <v>0</v>
      </c>
      <c r="BI4068" s="249">
        <f>IF(N4068="nulová",J4068,0)</f>
        <v>0</v>
      </c>
      <c r="BJ4068" s="17" t="s">
        <v>81</v>
      </c>
      <c r="BK4068" s="249">
        <f>ROUND(I4068*H4068,2)</f>
        <v>0</v>
      </c>
      <c r="BL4068" s="17" t="s">
        <v>332</v>
      </c>
      <c r="BM4068" s="248" t="s">
        <v>5640</v>
      </c>
    </row>
    <row r="4069" spans="2:65" s="1" customFormat="1" ht="24" customHeight="1">
      <c r="B4069" s="38"/>
      <c r="C4069" s="237" t="s">
        <v>5641</v>
      </c>
      <c r="D4069" s="237" t="s">
        <v>141</v>
      </c>
      <c r="E4069" s="238" t="s">
        <v>5642</v>
      </c>
      <c r="F4069" s="239" t="s">
        <v>5643</v>
      </c>
      <c r="G4069" s="240" t="s">
        <v>177</v>
      </c>
      <c r="H4069" s="241">
        <v>1</v>
      </c>
      <c r="I4069" s="242"/>
      <c r="J4069" s="243">
        <f>ROUND(I4069*H4069,2)</f>
        <v>0</v>
      </c>
      <c r="K4069" s="239" t="s">
        <v>1</v>
      </c>
      <c r="L4069" s="43"/>
      <c r="M4069" s="244" t="s">
        <v>1</v>
      </c>
      <c r="N4069" s="245" t="s">
        <v>38</v>
      </c>
      <c r="O4069" s="86"/>
      <c r="P4069" s="246">
        <f>O4069*H4069</f>
        <v>0</v>
      </c>
      <c r="Q4069" s="246">
        <v>0</v>
      </c>
      <c r="R4069" s="246">
        <f>Q4069*H4069</f>
        <v>0</v>
      </c>
      <c r="S4069" s="246">
        <v>0</v>
      </c>
      <c r="T4069" s="247">
        <f>S4069*H4069</f>
        <v>0</v>
      </c>
      <c r="AR4069" s="248" t="s">
        <v>332</v>
      </c>
      <c r="AT4069" s="248" t="s">
        <v>141</v>
      </c>
      <c r="AU4069" s="248" t="s">
        <v>83</v>
      </c>
      <c r="AY4069" s="17" t="s">
        <v>139</v>
      </c>
      <c r="BE4069" s="249">
        <f>IF(N4069="základní",J4069,0)</f>
        <v>0</v>
      </c>
      <c r="BF4069" s="249">
        <f>IF(N4069="snížená",J4069,0)</f>
        <v>0</v>
      </c>
      <c r="BG4069" s="249">
        <f>IF(N4069="zákl. přenesená",J4069,0)</f>
        <v>0</v>
      </c>
      <c r="BH4069" s="249">
        <f>IF(N4069="sníž. přenesená",J4069,0)</f>
        <v>0</v>
      </c>
      <c r="BI4069" s="249">
        <f>IF(N4069="nulová",J4069,0)</f>
        <v>0</v>
      </c>
      <c r="BJ4069" s="17" t="s">
        <v>81</v>
      </c>
      <c r="BK4069" s="249">
        <f>ROUND(I4069*H4069,2)</f>
        <v>0</v>
      </c>
      <c r="BL4069" s="17" t="s">
        <v>332</v>
      </c>
      <c r="BM4069" s="248" t="s">
        <v>5644</v>
      </c>
    </row>
    <row r="4070" spans="2:65" s="1" customFormat="1" ht="16.5" customHeight="1">
      <c r="B4070" s="38"/>
      <c r="C4070" s="237" t="s">
        <v>5645</v>
      </c>
      <c r="D4070" s="237" t="s">
        <v>141</v>
      </c>
      <c r="E4070" s="238" t="s">
        <v>5646</v>
      </c>
      <c r="F4070" s="239" t="s">
        <v>5647</v>
      </c>
      <c r="G4070" s="240" t="s">
        <v>177</v>
      </c>
      <c r="H4070" s="241">
        <v>1</v>
      </c>
      <c r="I4070" s="242"/>
      <c r="J4070" s="243">
        <f>ROUND(I4070*H4070,2)</f>
        <v>0</v>
      </c>
      <c r="K4070" s="239" t="s">
        <v>1</v>
      </c>
      <c r="L4070" s="43"/>
      <c r="M4070" s="244" t="s">
        <v>1</v>
      </c>
      <c r="N4070" s="245" t="s">
        <v>38</v>
      </c>
      <c r="O4070" s="86"/>
      <c r="P4070" s="246">
        <f>O4070*H4070</f>
        <v>0</v>
      </c>
      <c r="Q4070" s="246">
        <v>0</v>
      </c>
      <c r="R4070" s="246">
        <f>Q4070*H4070</f>
        <v>0</v>
      </c>
      <c r="S4070" s="246">
        <v>0</v>
      </c>
      <c r="T4070" s="247">
        <f>S4070*H4070</f>
        <v>0</v>
      </c>
      <c r="AR4070" s="248" t="s">
        <v>332</v>
      </c>
      <c r="AT4070" s="248" t="s">
        <v>141</v>
      </c>
      <c r="AU4070" s="248" t="s">
        <v>83</v>
      </c>
      <c r="AY4070" s="17" t="s">
        <v>139</v>
      </c>
      <c r="BE4070" s="249">
        <f>IF(N4070="základní",J4070,0)</f>
        <v>0</v>
      </c>
      <c r="BF4070" s="249">
        <f>IF(N4070="snížená",J4070,0)</f>
        <v>0</v>
      </c>
      <c r="BG4070" s="249">
        <f>IF(N4070="zákl. přenesená",J4070,0)</f>
        <v>0</v>
      </c>
      <c r="BH4070" s="249">
        <f>IF(N4070="sníž. přenesená",J4070,0)</f>
        <v>0</v>
      </c>
      <c r="BI4070" s="249">
        <f>IF(N4070="nulová",J4070,0)</f>
        <v>0</v>
      </c>
      <c r="BJ4070" s="17" t="s">
        <v>81</v>
      </c>
      <c r="BK4070" s="249">
        <f>ROUND(I4070*H4070,2)</f>
        <v>0</v>
      </c>
      <c r="BL4070" s="17" t="s">
        <v>332</v>
      </c>
      <c r="BM4070" s="248" t="s">
        <v>5648</v>
      </c>
    </row>
    <row r="4071" spans="2:65" s="1" customFormat="1" ht="16.5" customHeight="1">
      <c r="B4071" s="38"/>
      <c r="C4071" s="237" t="s">
        <v>5649</v>
      </c>
      <c r="D4071" s="237" t="s">
        <v>141</v>
      </c>
      <c r="E4071" s="238" t="s">
        <v>5650</v>
      </c>
      <c r="F4071" s="239" t="s">
        <v>5651</v>
      </c>
      <c r="G4071" s="240" t="s">
        <v>177</v>
      </c>
      <c r="H4071" s="241">
        <v>4</v>
      </c>
      <c r="I4071" s="242"/>
      <c r="J4071" s="243">
        <f>ROUND(I4071*H4071,2)</f>
        <v>0</v>
      </c>
      <c r="K4071" s="239" t="s">
        <v>1</v>
      </c>
      <c r="L4071" s="43"/>
      <c r="M4071" s="244" t="s">
        <v>1</v>
      </c>
      <c r="N4071" s="245" t="s">
        <v>38</v>
      </c>
      <c r="O4071" s="86"/>
      <c r="P4071" s="246">
        <f>O4071*H4071</f>
        <v>0</v>
      </c>
      <c r="Q4071" s="246">
        <v>0</v>
      </c>
      <c r="R4071" s="246">
        <f>Q4071*H4071</f>
        <v>0</v>
      </c>
      <c r="S4071" s="246">
        <v>0</v>
      </c>
      <c r="T4071" s="247">
        <f>S4071*H4071</f>
        <v>0</v>
      </c>
      <c r="AR4071" s="248" t="s">
        <v>332</v>
      </c>
      <c r="AT4071" s="248" t="s">
        <v>141</v>
      </c>
      <c r="AU4071" s="248" t="s">
        <v>83</v>
      </c>
      <c r="AY4071" s="17" t="s">
        <v>139</v>
      </c>
      <c r="BE4071" s="249">
        <f>IF(N4071="základní",J4071,0)</f>
        <v>0</v>
      </c>
      <c r="BF4071" s="249">
        <f>IF(N4071="snížená",J4071,0)</f>
        <v>0</v>
      </c>
      <c r="BG4071" s="249">
        <f>IF(N4071="zákl. přenesená",J4071,0)</f>
        <v>0</v>
      </c>
      <c r="BH4071" s="249">
        <f>IF(N4071="sníž. přenesená",J4071,0)</f>
        <v>0</v>
      </c>
      <c r="BI4071" s="249">
        <f>IF(N4071="nulová",J4071,0)</f>
        <v>0</v>
      </c>
      <c r="BJ4071" s="17" t="s">
        <v>81</v>
      </c>
      <c r="BK4071" s="249">
        <f>ROUND(I4071*H4071,2)</f>
        <v>0</v>
      </c>
      <c r="BL4071" s="17" t="s">
        <v>332</v>
      </c>
      <c r="BM4071" s="248" t="s">
        <v>5652</v>
      </c>
    </row>
    <row r="4072" spans="2:65" s="1" customFormat="1" ht="16.5" customHeight="1">
      <c r="B4072" s="38"/>
      <c r="C4072" s="237" t="s">
        <v>5653</v>
      </c>
      <c r="D4072" s="237" t="s">
        <v>141</v>
      </c>
      <c r="E4072" s="238" t="s">
        <v>5654</v>
      </c>
      <c r="F4072" s="239" t="s">
        <v>5655</v>
      </c>
      <c r="G4072" s="240" t="s">
        <v>177</v>
      </c>
      <c r="H4072" s="241">
        <v>1</v>
      </c>
      <c r="I4072" s="242"/>
      <c r="J4072" s="243">
        <f>ROUND(I4072*H4072,2)</f>
        <v>0</v>
      </c>
      <c r="K4072" s="239" t="s">
        <v>1</v>
      </c>
      <c r="L4072" s="43"/>
      <c r="M4072" s="244" t="s">
        <v>1</v>
      </c>
      <c r="N4072" s="245" t="s">
        <v>38</v>
      </c>
      <c r="O4072" s="86"/>
      <c r="P4072" s="246">
        <f>O4072*H4072</f>
        <v>0</v>
      </c>
      <c r="Q4072" s="246">
        <v>0</v>
      </c>
      <c r="R4072" s="246">
        <f>Q4072*H4072</f>
        <v>0</v>
      </c>
      <c r="S4072" s="246">
        <v>0</v>
      </c>
      <c r="T4072" s="247">
        <f>S4072*H4072</f>
        <v>0</v>
      </c>
      <c r="AR4072" s="248" t="s">
        <v>332</v>
      </c>
      <c r="AT4072" s="248" t="s">
        <v>141</v>
      </c>
      <c r="AU4072" s="248" t="s">
        <v>83</v>
      </c>
      <c r="AY4072" s="17" t="s">
        <v>139</v>
      </c>
      <c r="BE4072" s="249">
        <f>IF(N4072="základní",J4072,0)</f>
        <v>0</v>
      </c>
      <c r="BF4072" s="249">
        <f>IF(N4072="snížená",J4072,0)</f>
        <v>0</v>
      </c>
      <c r="BG4072" s="249">
        <f>IF(N4072="zákl. přenesená",J4072,0)</f>
        <v>0</v>
      </c>
      <c r="BH4072" s="249">
        <f>IF(N4072="sníž. přenesená",J4072,0)</f>
        <v>0</v>
      </c>
      <c r="BI4072" s="249">
        <f>IF(N4072="nulová",J4072,0)</f>
        <v>0</v>
      </c>
      <c r="BJ4072" s="17" t="s">
        <v>81</v>
      </c>
      <c r="BK4072" s="249">
        <f>ROUND(I4072*H4072,2)</f>
        <v>0</v>
      </c>
      <c r="BL4072" s="17" t="s">
        <v>332</v>
      </c>
      <c r="BM4072" s="248" t="s">
        <v>5656</v>
      </c>
    </row>
    <row r="4073" spans="2:65" s="1" customFormat="1" ht="16.5" customHeight="1">
      <c r="B4073" s="38"/>
      <c r="C4073" s="237" t="s">
        <v>5657</v>
      </c>
      <c r="D4073" s="237" t="s">
        <v>141</v>
      </c>
      <c r="E4073" s="238" t="s">
        <v>5658</v>
      </c>
      <c r="F4073" s="239" t="s">
        <v>5659</v>
      </c>
      <c r="G4073" s="240" t="s">
        <v>177</v>
      </c>
      <c r="H4073" s="241">
        <v>1</v>
      </c>
      <c r="I4073" s="242"/>
      <c r="J4073" s="243">
        <f>ROUND(I4073*H4073,2)</f>
        <v>0</v>
      </c>
      <c r="K4073" s="239" t="s">
        <v>1</v>
      </c>
      <c r="L4073" s="43"/>
      <c r="M4073" s="244" t="s">
        <v>1</v>
      </c>
      <c r="N4073" s="245" t="s">
        <v>38</v>
      </c>
      <c r="O4073" s="86"/>
      <c r="P4073" s="246">
        <f>O4073*H4073</f>
        <v>0</v>
      </c>
      <c r="Q4073" s="246">
        <v>0</v>
      </c>
      <c r="R4073" s="246">
        <f>Q4073*H4073</f>
        <v>0</v>
      </c>
      <c r="S4073" s="246">
        <v>0</v>
      </c>
      <c r="T4073" s="247">
        <f>S4073*H4073</f>
        <v>0</v>
      </c>
      <c r="AR4073" s="248" t="s">
        <v>332</v>
      </c>
      <c r="AT4073" s="248" t="s">
        <v>141</v>
      </c>
      <c r="AU4073" s="248" t="s">
        <v>83</v>
      </c>
      <c r="AY4073" s="17" t="s">
        <v>139</v>
      </c>
      <c r="BE4073" s="249">
        <f>IF(N4073="základní",J4073,0)</f>
        <v>0</v>
      </c>
      <c r="BF4073" s="249">
        <f>IF(N4073="snížená",J4073,0)</f>
        <v>0</v>
      </c>
      <c r="BG4073" s="249">
        <f>IF(N4073="zákl. přenesená",J4073,0)</f>
        <v>0</v>
      </c>
      <c r="BH4073" s="249">
        <f>IF(N4073="sníž. přenesená",J4073,0)</f>
        <v>0</v>
      </c>
      <c r="BI4073" s="249">
        <f>IF(N4073="nulová",J4073,0)</f>
        <v>0</v>
      </c>
      <c r="BJ4073" s="17" t="s">
        <v>81</v>
      </c>
      <c r="BK4073" s="249">
        <f>ROUND(I4073*H4073,2)</f>
        <v>0</v>
      </c>
      <c r="BL4073" s="17" t="s">
        <v>332</v>
      </c>
      <c r="BM4073" s="248" t="s">
        <v>5660</v>
      </c>
    </row>
    <row r="4074" spans="2:65" s="1" customFormat="1" ht="16.5" customHeight="1">
      <c r="B4074" s="38"/>
      <c r="C4074" s="237" t="s">
        <v>5661</v>
      </c>
      <c r="D4074" s="237" t="s">
        <v>141</v>
      </c>
      <c r="E4074" s="238" t="s">
        <v>5662</v>
      </c>
      <c r="F4074" s="239" t="s">
        <v>5663</v>
      </c>
      <c r="G4074" s="240" t="s">
        <v>177</v>
      </c>
      <c r="H4074" s="241">
        <v>1</v>
      </c>
      <c r="I4074" s="242"/>
      <c r="J4074" s="243">
        <f>ROUND(I4074*H4074,2)</f>
        <v>0</v>
      </c>
      <c r="K4074" s="239" t="s">
        <v>1</v>
      </c>
      <c r="L4074" s="43"/>
      <c r="M4074" s="244" t="s">
        <v>1</v>
      </c>
      <c r="N4074" s="245" t="s">
        <v>38</v>
      </c>
      <c r="O4074" s="86"/>
      <c r="P4074" s="246">
        <f>O4074*H4074</f>
        <v>0</v>
      </c>
      <c r="Q4074" s="246">
        <v>0</v>
      </c>
      <c r="R4074" s="246">
        <f>Q4074*H4074</f>
        <v>0</v>
      </c>
      <c r="S4074" s="246">
        <v>0</v>
      </c>
      <c r="T4074" s="247">
        <f>S4074*H4074</f>
        <v>0</v>
      </c>
      <c r="AR4074" s="248" t="s">
        <v>332</v>
      </c>
      <c r="AT4074" s="248" t="s">
        <v>141</v>
      </c>
      <c r="AU4074" s="248" t="s">
        <v>83</v>
      </c>
      <c r="AY4074" s="17" t="s">
        <v>139</v>
      </c>
      <c r="BE4074" s="249">
        <f>IF(N4074="základní",J4074,0)</f>
        <v>0</v>
      </c>
      <c r="BF4074" s="249">
        <f>IF(N4074="snížená",J4074,0)</f>
        <v>0</v>
      </c>
      <c r="BG4074" s="249">
        <f>IF(N4074="zákl. přenesená",J4074,0)</f>
        <v>0</v>
      </c>
      <c r="BH4074" s="249">
        <f>IF(N4074="sníž. přenesená",J4074,0)</f>
        <v>0</v>
      </c>
      <c r="BI4074" s="249">
        <f>IF(N4074="nulová",J4074,0)</f>
        <v>0</v>
      </c>
      <c r="BJ4074" s="17" t="s">
        <v>81</v>
      </c>
      <c r="BK4074" s="249">
        <f>ROUND(I4074*H4074,2)</f>
        <v>0</v>
      </c>
      <c r="BL4074" s="17" t="s">
        <v>332</v>
      </c>
      <c r="BM4074" s="248" t="s">
        <v>5664</v>
      </c>
    </row>
    <row r="4075" spans="2:65" s="1" customFormat="1" ht="16.5" customHeight="1">
      <c r="B4075" s="38"/>
      <c r="C4075" s="237" t="s">
        <v>5665</v>
      </c>
      <c r="D4075" s="237" t="s">
        <v>141</v>
      </c>
      <c r="E4075" s="238" t="s">
        <v>5666</v>
      </c>
      <c r="F4075" s="239" t="s">
        <v>5667</v>
      </c>
      <c r="G4075" s="240" t="s">
        <v>177</v>
      </c>
      <c r="H4075" s="241">
        <v>1</v>
      </c>
      <c r="I4075" s="242"/>
      <c r="J4075" s="243">
        <f>ROUND(I4075*H4075,2)</f>
        <v>0</v>
      </c>
      <c r="K4075" s="239" t="s">
        <v>1</v>
      </c>
      <c r="L4075" s="43"/>
      <c r="M4075" s="244" t="s">
        <v>1</v>
      </c>
      <c r="N4075" s="245" t="s">
        <v>38</v>
      </c>
      <c r="O4075" s="86"/>
      <c r="P4075" s="246">
        <f>O4075*H4075</f>
        <v>0</v>
      </c>
      <c r="Q4075" s="246">
        <v>0</v>
      </c>
      <c r="R4075" s="246">
        <f>Q4075*H4075</f>
        <v>0</v>
      </c>
      <c r="S4075" s="246">
        <v>0</v>
      </c>
      <c r="T4075" s="247">
        <f>S4075*H4075</f>
        <v>0</v>
      </c>
      <c r="AR4075" s="248" t="s">
        <v>332</v>
      </c>
      <c r="AT4075" s="248" t="s">
        <v>141</v>
      </c>
      <c r="AU4075" s="248" t="s">
        <v>83</v>
      </c>
      <c r="AY4075" s="17" t="s">
        <v>139</v>
      </c>
      <c r="BE4075" s="249">
        <f>IF(N4075="základní",J4075,0)</f>
        <v>0</v>
      </c>
      <c r="BF4075" s="249">
        <f>IF(N4075="snížená",J4075,0)</f>
        <v>0</v>
      </c>
      <c r="BG4075" s="249">
        <f>IF(N4075="zákl. přenesená",J4075,0)</f>
        <v>0</v>
      </c>
      <c r="BH4075" s="249">
        <f>IF(N4075="sníž. přenesená",J4075,0)</f>
        <v>0</v>
      </c>
      <c r="BI4075" s="249">
        <f>IF(N4075="nulová",J4075,0)</f>
        <v>0</v>
      </c>
      <c r="BJ4075" s="17" t="s">
        <v>81</v>
      </c>
      <c r="BK4075" s="249">
        <f>ROUND(I4075*H4075,2)</f>
        <v>0</v>
      </c>
      <c r="BL4075" s="17" t="s">
        <v>332</v>
      </c>
      <c r="BM4075" s="248" t="s">
        <v>5668</v>
      </c>
    </row>
    <row r="4076" spans="2:65" s="1" customFormat="1" ht="16.5" customHeight="1">
      <c r="B4076" s="38"/>
      <c r="C4076" s="237" t="s">
        <v>5669</v>
      </c>
      <c r="D4076" s="237" t="s">
        <v>141</v>
      </c>
      <c r="E4076" s="238" t="s">
        <v>5670</v>
      </c>
      <c r="F4076" s="239" t="s">
        <v>5671</v>
      </c>
      <c r="G4076" s="240" t="s">
        <v>177</v>
      </c>
      <c r="H4076" s="241">
        <v>1</v>
      </c>
      <c r="I4076" s="242"/>
      <c r="J4076" s="243">
        <f>ROUND(I4076*H4076,2)</f>
        <v>0</v>
      </c>
      <c r="K4076" s="239" t="s">
        <v>1</v>
      </c>
      <c r="L4076" s="43"/>
      <c r="M4076" s="244" t="s">
        <v>1</v>
      </c>
      <c r="N4076" s="245" t="s">
        <v>38</v>
      </c>
      <c r="O4076" s="86"/>
      <c r="P4076" s="246">
        <f>O4076*H4076</f>
        <v>0</v>
      </c>
      <c r="Q4076" s="246">
        <v>0</v>
      </c>
      <c r="R4076" s="246">
        <f>Q4076*H4076</f>
        <v>0</v>
      </c>
      <c r="S4076" s="246">
        <v>0</v>
      </c>
      <c r="T4076" s="247">
        <f>S4076*H4076</f>
        <v>0</v>
      </c>
      <c r="AR4076" s="248" t="s">
        <v>332</v>
      </c>
      <c r="AT4076" s="248" t="s">
        <v>141</v>
      </c>
      <c r="AU4076" s="248" t="s">
        <v>83</v>
      </c>
      <c r="AY4076" s="17" t="s">
        <v>139</v>
      </c>
      <c r="BE4076" s="249">
        <f>IF(N4076="základní",J4076,0)</f>
        <v>0</v>
      </c>
      <c r="BF4076" s="249">
        <f>IF(N4076="snížená",J4076,0)</f>
        <v>0</v>
      </c>
      <c r="BG4076" s="249">
        <f>IF(N4076="zákl. přenesená",J4076,0)</f>
        <v>0</v>
      </c>
      <c r="BH4076" s="249">
        <f>IF(N4076="sníž. přenesená",J4076,0)</f>
        <v>0</v>
      </c>
      <c r="BI4076" s="249">
        <f>IF(N4076="nulová",J4076,0)</f>
        <v>0</v>
      </c>
      <c r="BJ4076" s="17" t="s">
        <v>81</v>
      </c>
      <c r="BK4076" s="249">
        <f>ROUND(I4076*H4076,2)</f>
        <v>0</v>
      </c>
      <c r="BL4076" s="17" t="s">
        <v>332</v>
      </c>
      <c r="BM4076" s="248" t="s">
        <v>5672</v>
      </c>
    </row>
    <row r="4077" spans="2:65" s="1" customFormat="1" ht="16.5" customHeight="1">
      <c r="B4077" s="38"/>
      <c r="C4077" s="237" t="s">
        <v>5673</v>
      </c>
      <c r="D4077" s="237" t="s">
        <v>141</v>
      </c>
      <c r="E4077" s="238" t="s">
        <v>5674</v>
      </c>
      <c r="F4077" s="239" t="s">
        <v>5675</v>
      </c>
      <c r="G4077" s="240" t="s">
        <v>177</v>
      </c>
      <c r="H4077" s="241">
        <v>7</v>
      </c>
      <c r="I4077" s="242"/>
      <c r="J4077" s="243">
        <f>ROUND(I4077*H4077,2)</f>
        <v>0</v>
      </c>
      <c r="K4077" s="239" t="s">
        <v>1</v>
      </c>
      <c r="L4077" s="43"/>
      <c r="M4077" s="244" t="s">
        <v>1</v>
      </c>
      <c r="N4077" s="245" t="s">
        <v>38</v>
      </c>
      <c r="O4077" s="86"/>
      <c r="P4077" s="246">
        <f>O4077*H4077</f>
        <v>0</v>
      </c>
      <c r="Q4077" s="246">
        <v>0</v>
      </c>
      <c r="R4077" s="246">
        <f>Q4077*H4077</f>
        <v>0</v>
      </c>
      <c r="S4077" s="246">
        <v>0</v>
      </c>
      <c r="T4077" s="247">
        <f>S4077*H4077</f>
        <v>0</v>
      </c>
      <c r="AR4077" s="248" t="s">
        <v>332</v>
      </c>
      <c r="AT4077" s="248" t="s">
        <v>141</v>
      </c>
      <c r="AU4077" s="248" t="s">
        <v>83</v>
      </c>
      <c r="AY4077" s="17" t="s">
        <v>139</v>
      </c>
      <c r="BE4077" s="249">
        <f>IF(N4077="základní",J4077,0)</f>
        <v>0</v>
      </c>
      <c r="BF4077" s="249">
        <f>IF(N4077="snížená",J4077,0)</f>
        <v>0</v>
      </c>
      <c r="BG4077" s="249">
        <f>IF(N4077="zákl. přenesená",J4077,0)</f>
        <v>0</v>
      </c>
      <c r="BH4077" s="249">
        <f>IF(N4077="sníž. přenesená",J4077,0)</f>
        <v>0</v>
      </c>
      <c r="BI4077" s="249">
        <f>IF(N4077="nulová",J4077,0)</f>
        <v>0</v>
      </c>
      <c r="BJ4077" s="17" t="s">
        <v>81</v>
      </c>
      <c r="BK4077" s="249">
        <f>ROUND(I4077*H4077,2)</f>
        <v>0</v>
      </c>
      <c r="BL4077" s="17" t="s">
        <v>332</v>
      </c>
      <c r="BM4077" s="248" t="s">
        <v>5676</v>
      </c>
    </row>
    <row r="4078" spans="2:65" s="1" customFormat="1" ht="16.5" customHeight="1">
      <c r="B4078" s="38"/>
      <c r="C4078" s="237" t="s">
        <v>5677</v>
      </c>
      <c r="D4078" s="237" t="s">
        <v>141</v>
      </c>
      <c r="E4078" s="238" t="s">
        <v>5678</v>
      </c>
      <c r="F4078" s="239" t="s">
        <v>5679</v>
      </c>
      <c r="G4078" s="240" t="s">
        <v>177</v>
      </c>
      <c r="H4078" s="241">
        <v>2</v>
      </c>
      <c r="I4078" s="242"/>
      <c r="J4078" s="243">
        <f>ROUND(I4078*H4078,2)</f>
        <v>0</v>
      </c>
      <c r="K4078" s="239" t="s">
        <v>1</v>
      </c>
      <c r="L4078" s="43"/>
      <c r="M4078" s="244" t="s">
        <v>1</v>
      </c>
      <c r="N4078" s="245" t="s">
        <v>38</v>
      </c>
      <c r="O4078" s="86"/>
      <c r="P4078" s="246">
        <f>O4078*H4078</f>
        <v>0</v>
      </c>
      <c r="Q4078" s="246">
        <v>0</v>
      </c>
      <c r="R4078" s="246">
        <f>Q4078*H4078</f>
        <v>0</v>
      </c>
      <c r="S4078" s="246">
        <v>0</v>
      </c>
      <c r="T4078" s="247">
        <f>S4078*H4078</f>
        <v>0</v>
      </c>
      <c r="AR4078" s="248" t="s">
        <v>332</v>
      </c>
      <c r="AT4078" s="248" t="s">
        <v>141</v>
      </c>
      <c r="AU4078" s="248" t="s">
        <v>83</v>
      </c>
      <c r="AY4078" s="17" t="s">
        <v>139</v>
      </c>
      <c r="BE4078" s="249">
        <f>IF(N4078="základní",J4078,0)</f>
        <v>0</v>
      </c>
      <c r="BF4078" s="249">
        <f>IF(N4078="snížená",J4078,0)</f>
        <v>0</v>
      </c>
      <c r="BG4078" s="249">
        <f>IF(N4078="zákl. přenesená",J4078,0)</f>
        <v>0</v>
      </c>
      <c r="BH4078" s="249">
        <f>IF(N4078="sníž. přenesená",J4078,0)</f>
        <v>0</v>
      </c>
      <c r="BI4078" s="249">
        <f>IF(N4078="nulová",J4078,0)</f>
        <v>0</v>
      </c>
      <c r="BJ4078" s="17" t="s">
        <v>81</v>
      </c>
      <c r="BK4078" s="249">
        <f>ROUND(I4078*H4078,2)</f>
        <v>0</v>
      </c>
      <c r="BL4078" s="17" t="s">
        <v>332</v>
      </c>
      <c r="BM4078" s="248" t="s">
        <v>5680</v>
      </c>
    </row>
    <row r="4079" spans="2:65" s="1" customFormat="1" ht="16.5" customHeight="1">
      <c r="B4079" s="38"/>
      <c r="C4079" s="237" t="s">
        <v>5681</v>
      </c>
      <c r="D4079" s="237" t="s">
        <v>141</v>
      </c>
      <c r="E4079" s="238" t="s">
        <v>5682</v>
      </c>
      <c r="F4079" s="239" t="s">
        <v>5683</v>
      </c>
      <c r="G4079" s="240" t="s">
        <v>177</v>
      </c>
      <c r="H4079" s="241">
        <v>57</v>
      </c>
      <c r="I4079" s="242"/>
      <c r="J4079" s="243">
        <f>ROUND(I4079*H4079,2)</f>
        <v>0</v>
      </c>
      <c r="K4079" s="239" t="s">
        <v>1</v>
      </c>
      <c r="L4079" s="43"/>
      <c r="M4079" s="244" t="s">
        <v>1</v>
      </c>
      <c r="N4079" s="245" t="s">
        <v>38</v>
      </c>
      <c r="O4079" s="86"/>
      <c r="P4079" s="246">
        <f>O4079*H4079</f>
        <v>0</v>
      </c>
      <c r="Q4079" s="246">
        <v>0</v>
      </c>
      <c r="R4079" s="246">
        <f>Q4079*H4079</f>
        <v>0</v>
      </c>
      <c r="S4079" s="246">
        <v>0</v>
      </c>
      <c r="T4079" s="247">
        <f>S4079*H4079</f>
        <v>0</v>
      </c>
      <c r="AR4079" s="248" t="s">
        <v>332</v>
      </c>
      <c r="AT4079" s="248" t="s">
        <v>141</v>
      </c>
      <c r="AU4079" s="248" t="s">
        <v>83</v>
      </c>
      <c r="AY4079" s="17" t="s">
        <v>139</v>
      </c>
      <c r="BE4079" s="249">
        <f>IF(N4079="základní",J4079,0)</f>
        <v>0</v>
      </c>
      <c r="BF4079" s="249">
        <f>IF(N4079="snížená",J4079,0)</f>
        <v>0</v>
      </c>
      <c r="BG4079" s="249">
        <f>IF(N4079="zákl. přenesená",J4079,0)</f>
        <v>0</v>
      </c>
      <c r="BH4079" s="249">
        <f>IF(N4079="sníž. přenesená",J4079,0)</f>
        <v>0</v>
      </c>
      <c r="BI4079" s="249">
        <f>IF(N4079="nulová",J4079,0)</f>
        <v>0</v>
      </c>
      <c r="BJ4079" s="17" t="s">
        <v>81</v>
      </c>
      <c r="BK4079" s="249">
        <f>ROUND(I4079*H4079,2)</f>
        <v>0</v>
      </c>
      <c r="BL4079" s="17" t="s">
        <v>332</v>
      </c>
      <c r="BM4079" s="248" t="s">
        <v>5684</v>
      </c>
    </row>
    <row r="4080" spans="2:65" s="1" customFormat="1" ht="16.5" customHeight="1">
      <c r="B4080" s="38"/>
      <c r="C4080" s="237" t="s">
        <v>5685</v>
      </c>
      <c r="D4080" s="237" t="s">
        <v>141</v>
      </c>
      <c r="E4080" s="238" t="s">
        <v>5686</v>
      </c>
      <c r="F4080" s="239" t="s">
        <v>5687</v>
      </c>
      <c r="G4080" s="240" t="s">
        <v>177</v>
      </c>
      <c r="H4080" s="241">
        <v>2</v>
      </c>
      <c r="I4080" s="242"/>
      <c r="J4080" s="243">
        <f>ROUND(I4080*H4080,2)</f>
        <v>0</v>
      </c>
      <c r="K4080" s="239" t="s">
        <v>1</v>
      </c>
      <c r="L4080" s="43"/>
      <c r="M4080" s="244" t="s">
        <v>1</v>
      </c>
      <c r="N4080" s="245" t="s">
        <v>38</v>
      </c>
      <c r="O4080" s="86"/>
      <c r="P4080" s="246">
        <f>O4080*H4080</f>
        <v>0</v>
      </c>
      <c r="Q4080" s="246">
        <v>0</v>
      </c>
      <c r="R4080" s="246">
        <f>Q4080*H4080</f>
        <v>0</v>
      </c>
      <c r="S4080" s="246">
        <v>0</v>
      </c>
      <c r="T4080" s="247">
        <f>S4080*H4080</f>
        <v>0</v>
      </c>
      <c r="AR4080" s="248" t="s">
        <v>332</v>
      </c>
      <c r="AT4080" s="248" t="s">
        <v>141</v>
      </c>
      <c r="AU4080" s="248" t="s">
        <v>83</v>
      </c>
      <c r="AY4080" s="17" t="s">
        <v>139</v>
      </c>
      <c r="BE4080" s="249">
        <f>IF(N4080="základní",J4080,0)</f>
        <v>0</v>
      </c>
      <c r="BF4080" s="249">
        <f>IF(N4080="snížená",J4080,0)</f>
        <v>0</v>
      </c>
      <c r="BG4080" s="249">
        <f>IF(N4080="zákl. přenesená",J4080,0)</f>
        <v>0</v>
      </c>
      <c r="BH4080" s="249">
        <f>IF(N4080="sníž. přenesená",J4080,0)</f>
        <v>0</v>
      </c>
      <c r="BI4080" s="249">
        <f>IF(N4080="nulová",J4080,0)</f>
        <v>0</v>
      </c>
      <c r="BJ4080" s="17" t="s">
        <v>81</v>
      </c>
      <c r="BK4080" s="249">
        <f>ROUND(I4080*H4080,2)</f>
        <v>0</v>
      </c>
      <c r="BL4080" s="17" t="s">
        <v>332</v>
      </c>
      <c r="BM4080" s="248" t="s">
        <v>5688</v>
      </c>
    </row>
    <row r="4081" spans="2:65" s="1" customFormat="1" ht="24" customHeight="1">
      <c r="B4081" s="38"/>
      <c r="C4081" s="237" t="s">
        <v>5689</v>
      </c>
      <c r="D4081" s="237" t="s">
        <v>141</v>
      </c>
      <c r="E4081" s="238" t="s">
        <v>5690</v>
      </c>
      <c r="F4081" s="239" t="s">
        <v>5691</v>
      </c>
      <c r="G4081" s="240" t="s">
        <v>177</v>
      </c>
      <c r="H4081" s="241">
        <v>1</v>
      </c>
      <c r="I4081" s="242"/>
      <c r="J4081" s="243">
        <f>ROUND(I4081*H4081,2)</f>
        <v>0</v>
      </c>
      <c r="K4081" s="239" t="s">
        <v>1</v>
      </c>
      <c r="L4081" s="43"/>
      <c r="M4081" s="244" t="s">
        <v>1</v>
      </c>
      <c r="N4081" s="245" t="s">
        <v>38</v>
      </c>
      <c r="O4081" s="86"/>
      <c r="P4081" s="246">
        <f>O4081*H4081</f>
        <v>0</v>
      </c>
      <c r="Q4081" s="246">
        <v>0</v>
      </c>
      <c r="R4081" s="246">
        <f>Q4081*H4081</f>
        <v>0</v>
      </c>
      <c r="S4081" s="246">
        <v>0</v>
      </c>
      <c r="T4081" s="247">
        <f>S4081*H4081</f>
        <v>0</v>
      </c>
      <c r="AR4081" s="248" t="s">
        <v>332</v>
      </c>
      <c r="AT4081" s="248" t="s">
        <v>141</v>
      </c>
      <c r="AU4081" s="248" t="s">
        <v>83</v>
      </c>
      <c r="AY4081" s="17" t="s">
        <v>139</v>
      </c>
      <c r="BE4081" s="249">
        <f>IF(N4081="základní",J4081,0)</f>
        <v>0</v>
      </c>
      <c r="BF4081" s="249">
        <f>IF(N4081="snížená",J4081,0)</f>
        <v>0</v>
      </c>
      <c r="BG4081" s="249">
        <f>IF(N4081="zákl. přenesená",J4081,0)</f>
        <v>0</v>
      </c>
      <c r="BH4081" s="249">
        <f>IF(N4081="sníž. přenesená",J4081,0)</f>
        <v>0</v>
      </c>
      <c r="BI4081" s="249">
        <f>IF(N4081="nulová",J4081,0)</f>
        <v>0</v>
      </c>
      <c r="BJ4081" s="17" t="s">
        <v>81</v>
      </c>
      <c r="BK4081" s="249">
        <f>ROUND(I4081*H4081,2)</f>
        <v>0</v>
      </c>
      <c r="BL4081" s="17" t="s">
        <v>332</v>
      </c>
      <c r="BM4081" s="248" t="s">
        <v>5692</v>
      </c>
    </row>
    <row r="4082" spans="2:65" s="1" customFormat="1" ht="16.5" customHeight="1">
      <c r="B4082" s="38"/>
      <c r="C4082" s="237" t="s">
        <v>5693</v>
      </c>
      <c r="D4082" s="237" t="s">
        <v>141</v>
      </c>
      <c r="E4082" s="238" t="s">
        <v>5694</v>
      </c>
      <c r="F4082" s="239" t="s">
        <v>5695</v>
      </c>
      <c r="G4082" s="240" t="s">
        <v>177</v>
      </c>
      <c r="H4082" s="241">
        <v>1</v>
      </c>
      <c r="I4082" s="242"/>
      <c r="J4082" s="243">
        <f>ROUND(I4082*H4082,2)</f>
        <v>0</v>
      </c>
      <c r="K4082" s="239" t="s">
        <v>1</v>
      </c>
      <c r="L4082" s="43"/>
      <c r="M4082" s="244" t="s">
        <v>1</v>
      </c>
      <c r="N4082" s="245" t="s">
        <v>38</v>
      </c>
      <c r="O4082" s="86"/>
      <c r="P4082" s="246">
        <f>O4082*H4082</f>
        <v>0</v>
      </c>
      <c r="Q4082" s="246">
        <v>0</v>
      </c>
      <c r="R4082" s="246">
        <f>Q4082*H4082</f>
        <v>0</v>
      </c>
      <c r="S4082" s="246">
        <v>0</v>
      </c>
      <c r="T4082" s="247">
        <f>S4082*H4082</f>
        <v>0</v>
      </c>
      <c r="AR4082" s="248" t="s">
        <v>332</v>
      </c>
      <c r="AT4082" s="248" t="s">
        <v>141</v>
      </c>
      <c r="AU4082" s="248" t="s">
        <v>83</v>
      </c>
      <c r="AY4082" s="17" t="s">
        <v>139</v>
      </c>
      <c r="BE4082" s="249">
        <f>IF(N4082="základní",J4082,0)</f>
        <v>0</v>
      </c>
      <c r="BF4082" s="249">
        <f>IF(N4082="snížená",J4082,0)</f>
        <v>0</v>
      </c>
      <c r="BG4082" s="249">
        <f>IF(N4082="zákl. přenesená",J4082,0)</f>
        <v>0</v>
      </c>
      <c r="BH4082" s="249">
        <f>IF(N4082="sníž. přenesená",J4082,0)</f>
        <v>0</v>
      </c>
      <c r="BI4082" s="249">
        <f>IF(N4082="nulová",J4082,0)</f>
        <v>0</v>
      </c>
      <c r="BJ4082" s="17" t="s">
        <v>81</v>
      </c>
      <c r="BK4082" s="249">
        <f>ROUND(I4082*H4082,2)</f>
        <v>0</v>
      </c>
      <c r="BL4082" s="17" t="s">
        <v>332</v>
      </c>
      <c r="BM4082" s="248" t="s">
        <v>5696</v>
      </c>
    </row>
    <row r="4083" spans="2:65" s="1" customFormat="1" ht="16.5" customHeight="1">
      <c r="B4083" s="38"/>
      <c r="C4083" s="237" t="s">
        <v>5697</v>
      </c>
      <c r="D4083" s="237" t="s">
        <v>141</v>
      </c>
      <c r="E4083" s="238" t="s">
        <v>5698</v>
      </c>
      <c r="F4083" s="239" t="s">
        <v>5699</v>
      </c>
      <c r="G4083" s="240" t="s">
        <v>177</v>
      </c>
      <c r="H4083" s="241">
        <v>1</v>
      </c>
      <c r="I4083" s="242"/>
      <c r="J4083" s="243">
        <f>ROUND(I4083*H4083,2)</f>
        <v>0</v>
      </c>
      <c r="K4083" s="239" t="s">
        <v>1</v>
      </c>
      <c r="L4083" s="43"/>
      <c r="M4083" s="244" t="s">
        <v>1</v>
      </c>
      <c r="N4083" s="245" t="s">
        <v>38</v>
      </c>
      <c r="O4083" s="86"/>
      <c r="P4083" s="246">
        <f>O4083*H4083</f>
        <v>0</v>
      </c>
      <c r="Q4083" s="246">
        <v>0</v>
      </c>
      <c r="R4083" s="246">
        <f>Q4083*H4083</f>
        <v>0</v>
      </c>
      <c r="S4083" s="246">
        <v>0</v>
      </c>
      <c r="T4083" s="247">
        <f>S4083*H4083</f>
        <v>0</v>
      </c>
      <c r="AR4083" s="248" t="s">
        <v>332</v>
      </c>
      <c r="AT4083" s="248" t="s">
        <v>141</v>
      </c>
      <c r="AU4083" s="248" t="s">
        <v>83</v>
      </c>
      <c r="AY4083" s="17" t="s">
        <v>139</v>
      </c>
      <c r="BE4083" s="249">
        <f>IF(N4083="základní",J4083,0)</f>
        <v>0</v>
      </c>
      <c r="BF4083" s="249">
        <f>IF(N4083="snížená",J4083,0)</f>
        <v>0</v>
      </c>
      <c r="BG4083" s="249">
        <f>IF(N4083="zákl. přenesená",J4083,0)</f>
        <v>0</v>
      </c>
      <c r="BH4083" s="249">
        <f>IF(N4083="sníž. přenesená",J4083,0)</f>
        <v>0</v>
      </c>
      <c r="BI4083" s="249">
        <f>IF(N4083="nulová",J4083,0)</f>
        <v>0</v>
      </c>
      <c r="BJ4083" s="17" t="s">
        <v>81</v>
      </c>
      <c r="BK4083" s="249">
        <f>ROUND(I4083*H4083,2)</f>
        <v>0</v>
      </c>
      <c r="BL4083" s="17" t="s">
        <v>332</v>
      </c>
      <c r="BM4083" s="248" t="s">
        <v>5700</v>
      </c>
    </row>
    <row r="4084" spans="2:65" s="1" customFormat="1" ht="16.5" customHeight="1">
      <c r="B4084" s="38"/>
      <c r="C4084" s="237" t="s">
        <v>5701</v>
      </c>
      <c r="D4084" s="237" t="s">
        <v>141</v>
      </c>
      <c r="E4084" s="238" t="s">
        <v>5702</v>
      </c>
      <c r="F4084" s="239" t="s">
        <v>5703</v>
      </c>
      <c r="G4084" s="240" t="s">
        <v>177</v>
      </c>
      <c r="H4084" s="241">
        <v>2</v>
      </c>
      <c r="I4084" s="242"/>
      <c r="J4084" s="243">
        <f>ROUND(I4084*H4084,2)</f>
        <v>0</v>
      </c>
      <c r="K4084" s="239" t="s">
        <v>1</v>
      </c>
      <c r="L4084" s="43"/>
      <c r="M4084" s="244" t="s">
        <v>1</v>
      </c>
      <c r="N4084" s="245" t="s">
        <v>38</v>
      </c>
      <c r="O4084" s="86"/>
      <c r="P4084" s="246">
        <f>O4084*H4084</f>
        <v>0</v>
      </c>
      <c r="Q4084" s="246">
        <v>0</v>
      </c>
      <c r="R4084" s="246">
        <f>Q4084*H4084</f>
        <v>0</v>
      </c>
      <c r="S4084" s="246">
        <v>0</v>
      </c>
      <c r="T4084" s="247">
        <f>S4084*H4084</f>
        <v>0</v>
      </c>
      <c r="AR4084" s="248" t="s">
        <v>332</v>
      </c>
      <c r="AT4084" s="248" t="s">
        <v>141</v>
      </c>
      <c r="AU4084" s="248" t="s">
        <v>83</v>
      </c>
      <c r="AY4084" s="17" t="s">
        <v>139</v>
      </c>
      <c r="BE4084" s="249">
        <f>IF(N4084="základní",J4084,0)</f>
        <v>0</v>
      </c>
      <c r="BF4084" s="249">
        <f>IF(N4084="snížená",J4084,0)</f>
        <v>0</v>
      </c>
      <c r="BG4084" s="249">
        <f>IF(N4084="zákl. přenesená",J4084,0)</f>
        <v>0</v>
      </c>
      <c r="BH4084" s="249">
        <f>IF(N4084="sníž. přenesená",J4084,0)</f>
        <v>0</v>
      </c>
      <c r="BI4084" s="249">
        <f>IF(N4084="nulová",J4084,0)</f>
        <v>0</v>
      </c>
      <c r="BJ4084" s="17" t="s">
        <v>81</v>
      </c>
      <c r="BK4084" s="249">
        <f>ROUND(I4084*H4084,2)</f>
        <v>0</v>
      </c>
      <c r="BL4084" s="17" t="s">
        <v>332</v>
      </c>
      <c r="BM4084" s="248" t="s">
        <v>5704</v>
      </c>
    </row>
    <row r="4085" spans="2:65" s="1" customFormat="1" ht="24" customHeight="1">
      <c r="B4085" s="38"/>
      <c r="C4085" s="237" t="s">
        <v>5705</v>
      </c>
      <c r="D4085" s="237" t="s">
        <v>141</v>
      </c>
      <c r="E4085" s="238" t="s">
        <v>5706</v>
      </c>
      <c r="F4085" s="239" t="s">
        <v>5707</v>
      </c>
      <c r="G4085" s="240" t="s">
        <v>177</v>
      </c>
      <c r="H4085" s="241">
        <v>7</v>
      </c>
      <c r="I4085" s="242"/>
      <c r="J4085" s="243">
        <f>ROUND(I4085*H4085,2)</f>
        <v>0</v>
      </c>
      <c r="K4085" s="239" t="s">
        <v>1</v>
      </c>
      <c r="L4085" s="43"/>
      <c r="M4085" s="244" t="s">
        <v>1</v>
      </c>
      <c r="N4085" s="245" t="s">
        <v>38</v>
      </c>
      <c r="O4085" s="86"/>
      <c r="P4085" s="246">
        <f>O4085*H4085</f>
        <v>0</v>
      </c>
      <c r="Q4085" s="246">
        <v>0</v>
      </c>
      <c r="R4085" s="246">
        <f>Q4085*H4085</f>
        <v>0</v>
      </c>
      <c r="S4085" s="246">
        <v>0</v>
      </c>
      <c r="T4085" s="247">
        <f>S4085*H4085</f>
        <v>0</v>
      </c>
      <c r="AR4085" s="248" t="s">
        <v>332</v>
      </c>
      <c r="AT4085" s="248" t="s">
        <v>141</v>
      </c>
      <c r="AU4085" s="248" t="s">
        <v>83</v>
      </c>
      <c r="AY4085" s="17" t="s">
        <v>139</v>
      </c>
      <c r="BE4085" s="249">
        <f>IF(N4085="základní",J4085,0)</f>
        <v>0</v>
      </c>
      <c r="BF4085" s="249">
        <f>IF(N4085="snížená",J4085,0)</f>
        <v>0</v>
      </c>
      <c r="BG4085" s="249">
        <f>IF(N4085="zákl. přenesená",J4085,0)</f>
        <v>0</v>
      </c>
      <c r="BH4085" s="249">
        <f>IF(N4085="sníž. přenesená",J4085,0)</f>
        <v>0</v>
      </c>
      <c r="BI4085" s="249">
        <f>IF(N4085="nulová",J4085,0)</f>
        <v>0</v>
      </c>
      <c r="BJ4085" s="17" t="s">
        <v>81</v>
      </c>
      <c r="BK4085" s="249">
        <f>ROUND(I4085*H4085,2)</f>
        <v>0</v>
      </c>
      <c r="BL4085" s="17" t="s">
        <v>332</v>
      </c>
      <c r="BM4085" s="248" t="s">
        <v>5708</v>
      </c>
    </row>
    <row r="4086" spans="2:65" s="1" customFormat="1" ht="16.5" customHeight="1">
      <c r="B4086" s="38"/>
      <c r="C4086" s="237" t="s">
        <v>5709</v>
      </c>
      <c r="D4086" s="237" t="s">
        <v>141</v>
      </c>
      <c r="E4086" s="238" t="s">
        <v>5710</v>
      </c>
      <c r="F4086" s="239" t="s">
        <v>5711</v>
      </c>
      <c r="G4086" s="240" t="s">
        <v>177</v>
      </c>
      <c r="H4086" s="241">
        <v>1</v>
      </c>
      <c r="I4086" s="242"/>
      <c r="J4086" s="243">
        <f>ROUND(I4086*H4086,2)</f>
        <v>0</v>
      </c>
      <c r="K4086" s="239" t="s">
        <v>1</v>
      </c>
      <c r="L4086" s="43"/>
      <c r="M4086" s="244" t="s">
        <v>1</v>
      </c>
      <c r="N4086" s="245" t="s">
        <v>38</v>
      </c>
      <c r="O4086" s="86"/>
      <c r="P4086" s="246">
        <f>O4086*H4086</f>
        <v>0</v>
      </c>
      <c r="Q4086" s="246">
        <v>0</v>
      </c>
      <c r="R4086" s="246">
        <f>Q4086*H4086</f>
        <v>0</v>
      </c>
      <c r="S4086" s="246">
        <v>0</v>
      </c>
      <c r="T4086" s="247">
        <f>S4086*H4086</f>
        <v>0</v>
      </c>
      <c r="AR4086" s="248" t="s">
        <v>332</v>
      </c>
      <c r="AT4086" s="248" t="s">
        <v>141</v>
      </c>
      <c r="AU4086" s="248" t="s">
        <v>83</v>
      </c>
      <c r="AY4086" s="17" t="s">
        <v>139</v>
      </c>
      <c r="BE4086" s="249">
        <f>IF(N4086="základní",J4086,0)</f>
        <v>0</v>
      </c>
      <c r="BF4086" s="249">
        <f>IF(N4086="snížená",J4086,0)</f>
        <v>0</v>
      </c>
      <c r="BG4086" s="249">
        <f>IF(N4086="zákl. přenesená",J4086,0)</f>
        <v>0</v>
      </c>
      <c r="BH4086" s="249">
        <f>IF(N4086="sníž. přenesená",J4086,0)</f>
        <v>0</v>
      </c>
      <c r="BI4086" s="249">
        <f>IF(N4086="nulová",J4086,0)</f>
        <v>0</v>
      </c>
      <c r="BJ4086" s="17" t="s">
        <v>81</v>
      </c>
      <c r="BK4086" s="249">
        <f>ROUND(I4086*H4086,2)</f>
        <v>0</v>
      </c>
      <c r="BL4086" s="17" t="s">
        <v>332</v>
      </c>
      <c r="BM4086" s="248" t="s">
        <v>5712</v>
      </c>
    </row>
    <row r="4087" spans="2:65" s="1" customFormat="1" ht="24" customHeight="1">
      <c r="B4087" s="38"/>
      <c r="C4087" s="237" t="s">
        <v>5713</v>
      </c>
      <c r="D4087" s="237" t="s">
        <v>141</v>
      </c>
      <c r="E4087" s="238" t="s">
        <v>5714</v>
      </c>
      <c r="F4087" s="239" t="s">
        <v>5715</v>
      </c>
      <c r="G4087" s="240" t="s">
        <v>177</v>
      </c>
      <c r="H4087" s="241">
        <v>21</v>
      </c>
      <c r="I4087" s="242"/>
      <c r="J4087" s="243">
        <f>ROUND(I4087*H4087,2)</f>
        <v>0</v>
      </c>
      <c r="K4087" s="239" t="s">
        <v>1</v>
      </c>
      <c r="L4087" s="43"/>
      <c r="M4087" s="244" t="s">
        <v>1</v>
      </c>
      <c r="N4087" s="245" t="s">
        <v>38</v>
      </c>
      <c r="O4087" s="86"/>
      <c r="P4087" s="246">
        <f>O4087*H4087</f>
        <v>0</v>
      </c>
      <c r="Q4087" s="246">
        <v>0</v>
      </c>
      <c r="R4087" s="246">
        <f>Q4087*H4087</f>
        <v>0</v>
      </c>
      <c r="S4087" s="246">
        <v>0</v>
      </c>
      <c r="T4087" s="247">
        <f>S4087*H4087</f>
        <v>0</v>
      </c>
      <c r="AR4087" s="248" t="s">
        <v>332</v>
      </c>
      <c r="AT4087" s="248" t="s">
        <v>141</v>
      </c>
      <c r="AU4087" s="248" t="s">
        <v>83</v>
      </c>
      <c r="AY4087" s="17" t="s">
        <v>139</v>
      </c>
      <c r="BE4087" s="249">
        <f>IF(N4087="základní",J4087,0)</f>
        <v>0</v>
      </c>
      <c r="BF4087" s="249">
        <f>IF(N4087="snížená",J4087,0)</f>
        <v>0</v>
      </c>
      <c r="BG4087" s="249">
        <f>IF(N4087="zákl. přenesená",J4087,0)</f>
        <v>0</v>
      </c>
      <c r="BH4087" s="249">
        <f>IF(N4087="sníž. přenesená",J4087,0)</f>
        <v>0</v>
      </c>
      <c r="BI4087" s="249">
        <f>IF(N4087="nulová",J4087,0)</f>
        <v>0</v>
      </c>
      <c r="BJ4087" s="17" t="s">
        <v>81</v>
      </c>
      <c r="BK4087" s="249">
        <f>ROUND(I4087*H4087,2)</f>
        <v>0</v>
      </c>
      <c r="BL4087" s="17" t="s">
        <v>332</v>
      </c>
      <c r="BM4087" s="248" t="s">
        <v>5716</v>
      </c>
    </row>
    <row r="4088" spans="2:65" s="1" customFormat="1" ht="24" customHeight="1">
      <c r="B4088" s="38"/>
      <c r="C4088" s="237" t="s">
        <v>5717</v>
      </c>
      <c r="D4088" s="237" t="s">
        <v>141</v>
      </c>
      <c r="E4088" s="238" t="s">
        <v>5718</v>
      </c>
      <c r="F4088" s="239" t="s">
        <v>5719</v>
      </c>
      <c r="G4088" s="240" t="s">
        <v>177</v>
      </c>
      <c r="H4088" s="241">
        <v>15</v>
      </c>
      <c r="I4088" s="242"/>
      <c r="J4088" s="243">
        <f>ROUND(I4088*H4088,2)</f>
        <v>0</v>
      </c>
      <c r="K4088" s="239" t="s">
        <v>1</v>
      </c>
      <c r="L4088" s="43"/>
      <c r="M4088" s="244" t="s">
        <v>1</v>
      </c>
      <c r="N4088" s="245" t="s">
        <v>38</v>
      </c>
      <c r="O4088" s="86"/>
      <c r="P4088" s="246">
        <f>O4088*H4088</f>
        <v>0</v>
      </c>
      <c r="Q4088" s="246">
        <v>0</v>
      </c>
      <c r="R4088" s="246">
        <f>Q4088*H4088</f>
        <v>0</v>
      </c>
      <c r="S4088" s="246">
        <v>0</v>
      </c>
      <c r="T4088" s="247">
        <f>S4088*H4088</f>
        <v>0</v>
      </c>
      <c r="AR4088" s="248" t="s">
        <v>332</v>
      </c>
      <c r="AT4088" s="248" t="s">
        <v>141</v>
      </c>
      <c r="AU4088" s="248" t="s">
        <v>83</v>
      </c>
      <c r="AY4088" s="17" t="s">
        <v>139</v>
      </c>
      <c r="BE4088" s="249">
        <f>IF(N4088="základní",J4088,0)</f>
        <v>0</v>
      </c>
      <c r="BF4088" s="249">
        <f>IF(N4088="snížená",J4088,0)</f>
        <v>0</v>
      </c>
      <c r="BG4088" s="249">
        <f>IF(N4088="zákl. přenesená",J4088,0)</f>
        <v>0</v>
      </c>
      <c r="BH4088" s="249">
        <f>IF(N4088="sníž. přenesená",J4088,0)</f>
        <v>0</v>
      </c>
      <c r="BI4088" s="249">
        <f>IF(N4088="nulová",J4088,0)</f>
        <v>0</v>
      </c>
      <c r="BJ4088" s="17" t="s">
        <v>81</v>
      </c>
      <c r="BK4088" s="249">
        <f>ROUND(I4088*H4088,2)</f>
        <v>0</v>
      </c>
      <c r="BL4088" s="17" t="s">
        <v>332</v>
      </c>
      <c r="BM4088" s="248" t="s">
        <v>5720</v>
      </c>
    </row>
    <row r="4089" spans="2:65" s="1" customFormat="1" ht="16.5" customHeight="1">
      <c r="B4089" s="38"/>
      <c r="C4089" s="237" t="s">
        <v>5721</v>
      </c>
      <c r="D4089" s="237" t="s">
        <v>141</v>
      </c>
      <c r="E4089" s="238" t="s">
        <v>5722</v>
      </c>
      <c r="F4089" s="239" t="s">
        <v>5723</v>
      </c>
      <c r="G4089" s="240" t="s">
        <v>171</v>
      </c>
      <c r="H4089" s="241">
        <v>3900</v>
      </c>
      <c r="I4089" s="242"/>
      <c r="J4089" s="243">
        <f>ROUND(I4089*H4089,2)</f>
        <v>0</v>
      </c>
      <c r="K4089" s="239" t="s">
        <v>1</v>
      </c>
      <c r="L4089" s="43"/>
      <c r="M4089" s="244" t="s">
        <v>1</v>
      </c>
      <c r="N4089" s="245" t="s">
        <v>38</v>
      </c>
      <c r="O4089" s="86"/>
      <c r="P4089" s="246">
        <f>O4089*H4089</f>
        <v>0</v>
      </c>
      <c r="Q4089" s="246">
        <v>0</v>
      </c>
      <c r="R4089" s="246">
        <f>Q4089*H4089</f>
        <v>0</v>
      </c>
      <c r="S4089" s="246">
        <v>0</v>
      </c>
      <c r="T4089" s="247">
        <f>S4089*H4089</f>
        <v>0</v>
      </c>
      <c r="AR4089" s="248" t="s">
        <v>332</v>
      </c>
      <c r="AT4089" s="248" t="s">
        <v>141</v>
      </c>
      <c r="AU4089" s="248" t="s">
        <v>83</v>
      </c>
      <c r="AY4089" s="17" t="s">
        <v>139</v>
      </c>
      <c r="BE4089" s="249">
        <f>IF(N4089="základní",J4089,0)</f>
        <v>0</v>
      </c>
      <c r="BF4089" s="249">
        <f>IF(N4089="snížená",J4089,0)</f>
        <v>0</v>
      </c>
      <c r="BG4089" s="249">
        <f>IF(N4089="zákl. přenesená",J4089,0)</f>
        <v>0</v>
      </c>
      <c r="BH4089" s="249">
        <f>IF(N4089="sníž. přenesená",J4089,0)</f>
        <v>0</v>
      </c>
      <c r="BI4089" s="249">
        <f>IF(N4089="nulová",J4089,0)</f>
        <v>0</v>
      </c>
      <c r="BJ4089" s="17" t="s">
        <v>81</v>
      </c>
      <c r="BK4089" s="249">
        <f>ROUND(I4089*H4089,2)</f>
        <v>0</v>
      </c>
      <c r="BL4089" s="17" t="s">
        <v>332</v>
      </c>
      <c r="BM4089" s="248" t="s">
        <v>5724</v>
      </c>
    </row>
    <row r="4090" spans="2:65" s="1" customFormat="1" ht="24" customHeight="1">
      <c r="B4090" s="38"/>
      <c r="C4090" s="237" t="s">
        <v>5725</v>
      </c>
      <c r="D4090" s="237" t="s">
        <v>141</v>
      </c>
      <c r="E4090" s="238" t="s">
        <v>5726</v>
      </c>
      <c r="F4090" s="239" t="s">
        <v>5727</v>
      </c>
      <c r="G4090" s="240" t="s">
        <v>171</v>
      </c>
      <c r="H4090" s="241">
        <v>140</v>
      </c>
      <c r="I4090" s="242"/>
      <c r="J4090" s="243">
        <f>ROUND(I4090*H4090,2)</f>
        <v>0</v>
      </c>
      <c r="K4090" s="239" t="s">
        <v>1</v>
      </c>
      <c r="L4090" s="43"/>
      <c r="M4090" s="244" t="s">
        <v>1</v>
      </c>
      <c r="N4090" s="245" t="s">
        <v>38</v>
      </c>
      <c r="O4090" s="86"/>
      <c r="P4090" s="246">
        <f>O4090*H4090</f>
        <v>0</v>
      </c>
      <c r="Q4090" s="246">
        <v>0</v>
      </c>
      <c r="R4090" s="246">
        <f>Q4090*H4090</f>
        <v>0</v>
      </c>
      <c r="S4090" s="246">
        <v>0</v>
      </c>
      <c r="T4090" s="247">
        <f>S4090*H4090</f>
        <v>0</v>
      </c>
      <c r="AR4090" s="248" t="s">
        <v>332</v>
      </c>
      <c r="AT4090" s="248" t="s">
        <v>141</v>
      </c>
      <c r="AU4090" s="248" t="s">
        <v>83</v>
      </c>
      <c r="AY4090" s="17" t="s">
        <v>139</v>
      </c>
      <c r="BE4090" s="249">
        <f>IF(N4090="základní",J4090,0)</f>
        <v>0</v>
      </c>
      <c r="BF4090" s="249">
        <f>IF(N4090="snížená",J4090,0)</f>
        <v>0</v>
      </c>
      <c r="BG4090" s="249">
        <f>IF(N4090="zákl. přenesená",J4090,0)</f>
        <v>0</v>
      </c>
      <c r="BH4090" s="249">
        <f>IF(N4090="sníž. přenesená",J4090,0)</f>
        <v>0</v>
      </c>
      <c r="BI4090" s="249">
        <f>IF(N4090="nulová",J4090,0)</f>
        <v>0</v>
      </c>
      <c r="BJ4090" s="17" t="s">
        <v>81</v>
      </c>
      <c r="BK4090" s="249">
        <f>ROUND(I4090*H4090,2)</f>
        <v>0</v>
      </c>
      <c r="BL4090" s="17" t="s">
        <v>332</v>
      </c>
      <c r="BM4090" s="248" t="s">
        <v>5728</v>
      </c>
    </row>
    <row r="4091" spans="2:65" s="1" customFormat="1" ht="16.5" customHeight="1">
      <c r="B4091" s="38"/>
      <c r="C4091" s="237" t="s">
        <v>5729</v>
      </c>
      <c r="D4091" s="237" t="s">
        <v>141</v>
      </c>
      <c r="E4091" s="238" t="s">
        <v>5730</v>
      </c>
      <c r="F4091" s="239" t="s">
        <v>5731</v>
      </c>
      <c r="G4091" s="240" t="s">
        <v>171</v>
      </c>
      <c r="H4091" s="241">
        <v>35</v>
      </c>
      <c r="I4091" s="242"/>
      <c r="J4091" s="243">
        <f>ROUND(I4091*H4091,2)</f>
        <v>0</v>
      </c>
      <c r="K4091" s="239" t="s">
        <v>1</v>
      </c>
      <c r="L4091" s="43"/>
      <c r="M4091" s="244" t="s">
        <v>1</v>
      </c>
      <c r="N4091" s="245" t="s">
        <v>38</v>
      </c>
      <c r="O4091" s="86"/>
      <c r="P4091" s="246">
        <f>O4091*H4091</f>
        <v>0</v>
      </c>
      <c r="Q4091" s="246">
        <v>0</v>
      </c>
      <c r="R4091" s="246">
        <f>Q4091*H4091</f>
        <v>0</v>
      </c>
      <c r="S4091" s="246">
        <v>0</v>
      </c>
      <c r="T4091" s="247">
        <f>S4091*H4091</f>
        <v>0</v>
      </c>
      <c r="AR4091" s="248" t="s">
        <v>332</v>
      </c>
      <c r="AT4091" s="248" t="s">
        <v>141</v>
      </c>
      <c r="AU4091" s="248" t="s">
        <v>83</v>
      </c>
      <c r="AY4091" s="17" t="s">
        <v>139</v>
      </c>
      <c r="BE4091" s="249">
        <f>IF(N4091="základní",J4091,0)</f>
        <v>0</v>
      </c>
      <c r="BF4091" s="249">
        <f>IF(N4091="snížená",J4091,0)</f>
        <v>0</v>
      </c>
      <c r="BG4091" s="249">
        <f>IF(N4091="zákl. přenesená",J4091,0)</f>
        <v>0</v>
      </c>
      <c r="BH4091" s="249">
        <f>IF(N4091="sníž. přenesená",J4091,0)</f>
        <v>0</v>
      </c>
      <c r="BI4091" s="249">
        <f>IF(N4091="nulová",J4091,0)</f>
        <v>0</v>
      </c>
      <c r="BJ4091" s="17" t="s">
        <v>81</v>
      </c>
      <c r="BK4091" s="249">
        <f>ROUND(I4091*H4091,2)</f>
        <v>0</v>
      </c>
      <c r="BL4091" s="17" t="s">
        <v>332</v>
      </c>
      <c r="BM4091" s="248" t="s">
        <v>5732</v>
      </c>
    </row>
    <row r="4092" spans="2:65" s="1" customFormat="1" ht="16.5" customHeight="1">
      <c r="B4092" s="38"/>
      <c r="C4092" s="237" t="s">
        <v>5733</v>
      </c>
      <c r="D4092" s="237" t="s">
        <v>141</v>
      </c>
      <c r="E4092" s="238" t="s">
        <v>5734</v>
      </c>
      <c r="F4092" s="239" t="s">
        <v>5735</v>
      </c>
      <c r="G4092" s="240" t="s">
        <v>171</v>
      </c>
      <c r="H4092" s="241">
        <v>20</v>
      </c>
      <c r="I4092" s="242"/>
      <c r="J4092" s="243">
        <f>ROUND(I4092*H4092,2)</f>
        <v>0</v>
      </c>
      <c r="K4092" s="239" t="s">
        <v>1</v>
      </c>
      <c r="L4092" s="43"/>
      <c r="M4092" s="244" t="s">
        <v>1</v>
      </c>
      <c r="N4092" s="245" t="s">
        <v>38</v>
      </c>
      <c r="O4092" s="86"/>
      <c r="P4092" s="246">
        <f>O4092*H4092</f>
        <v>0</v>
      </c>
      <c r="Q4092" s="246">
        <v>0</v>
      </c>
      <c r="R4092" s="246">
        <f>Q4092*H4092</f>
        <v>0</v>
      </c>
      <c r="S4092" s="246">
        <v>0</v>
      </c>
      <c r="T4092" s="247">
        <f>S4092*H4092</f>
        <v>0</v>
      </c>
      <c r="AR4092" s="248" t="s">
        <v>332</v>
      </c>
      <c r="AT4092" s="248" t="s">
        <v>141</v>
      </c>
      <c r="AU4092" s="248" t="s">
        <v>83</v>
      </c>
      <c r="AY4092" s="17" t="s">
        <v>139</v>
      </c>
      <c r="BE4092" s="249">
        <f>IF(N4092="základní",J4092,0)</f>
        <v>0</v>
      </c>
      <c r="BF4092" s="249">
        <f>IF(N4092="snížená",J4092,0)</f>
        <v>0</v>
      </c>
      <c r="BG4092" s="249">
        <f>IF(N4092="zákl. přenesená",J4092,0)</f>
        <v>0</v>
      </c>
      <c r="BH4092" s="249">
        <f>IF(N4092="sníž. přenesená",J4092,0)</f>
        <v>0</v>
      </c>
      <c r="BI4092" s="249">
        <f>IF(N4092="nulová",J4092,0)</f>
        <v>0</v>
      </c>
      <c r="BJ4092" s="17" t="s">
        <v>81</v>
      </c>
      <c r="BK4092" s="249">
        <f>ROUND(I4092*H4092,2)</f>
        <v>0</v>
      </c>
      <c r="BL4092" s="17" t="s">
        <v>332</v>
      </c>
      <c r="BM4092" s="248" t="s">
        <v>5736</v>
      </c>
    </row>
    <row r="4093" spans="2:65" s="1" customFormat="1" ht="16.5" customHeight="1">
      <c r="B4093" s="38"/>
      <c r="C4093" s="237" t="s">
        <v>5737</v>
      </c>
      <c r="D4093" s="237" t="s">
        <v>141</v>
      </c>
      <c r="E4093" s="238" t="s">
        <v>5738</v>
      </c>
      <c r="F4093" s="239" t="s">
        <v>5739</v>
      </c>
      <c r="G4093" s="240" t="s">
        <v>177</v>
      </c>
      <c r="H4093" s="241">
        <v>50</v>
      </c>
      <c r="I4093" s="242"/>
      <c r="J4093" s="243">
        <f>ROUND(I4093*H4093,2)</f>
        <v>0</v>
      </c>
      <c r="K4093" s="239" t="s">
        <v>1</v>
      </c>
      <c r="L4093" s="43"/>
      <c r="M4093" s="244" t="s">
        <v>1</v>
      </c>
      <c r="N4093" s="245" t="s">
        <v>38</v>
      </c>
      <c r="O4093" s="86"/>
      <c r="P4093" s="246">
        <f>O4093*H4093</f>
        <v>0</v>
      </c>
      <c r="Q4093" s="246">
        <v>0</v>
      </c>
      <c r="R4093" s="246">
        <f>Q4093*H4093</f>
        <v>0</v>
      </c>
      <c r="S4093" s="246">
        <v>0</v>
      </c>
      <c r="T4093" s="247">
        <f>S4093*H4093</f>
        <v>0</v>
      </c>
      <c r="AR4093" s="248" t="s">
        <v>332</v>
      </c>
      <c r="AT4093" s="248" t="s">
        <v>141</v>
      </c>
      <c r="AU4093" s="248" t="s">
        <v>83</v>
      </c>
      <c r="AY4093" s="17" t="s">
        <v>139</v>
      </c>
      <c r="BE4093" s="249">
        <f>IF(N4093="základní",J4093,0)</f>
        <v>0</v>
      </c>
      <c r="BF4093" s="249">
        <f>IF(N4093="snížená",J4093,0)</f>
        <v>0</v>
      </c>
      <c r="BG4093" s="249">
        <f>IF(N4093="zákl. přenesená",J4093,0)</f>
        <v>0</v>
      </c>
      <c r="BH4093" s="249">
        <f>IF(N4093="sníž. přenesená",J4093,0)</f>
        <v>0</v>
      </c>
      <c r="BI4093" s="249">
        <f>IF(N4093="nulová",J4093,0)</f>
        <v>0</v>
      </c>
      <c r="BJ4093" s="17" t="s">
        <v>81</v>
      </c>
      <c r="BK4093" s="249">
        <f>ROUND(I4093*H4093,2)</f>
        <v>0</v>
      </c>
      <c r="BL4093" s="17" t="s">
        <v>332</v>
      </c>
      <c r="BM4093" s="248" t="s">
        <v>5740</v>
      </c>
    </row>
    <row r="4094" spans="2:65" s="1" customFormat="1" ht="24" customHeight="1">
      <c r="B4094" s="38"/>
      <c r="C4094" s="237" t="s">
        <v>5741</v>
      </c>
      <c r="D4094" s="237" t="s">
        <v>141</v>
      </c>
      <c r="E4094" s="238" t="s">
        <v>5742</v>
      </c>
      <c r="F4094" s="239" t="s">
        <v>5743</v>
      </c>
      <c r="G4094" s="240" t="s">
        <v>177</v>
      </c>
      <c r="H4094" s="241">
        <v>15</v>
      </c>
      <c r="I4094" s="242"/>
      <c r="J4094" s="243">
        <f>ROUND(I4094*H4094,2)</f>
        <v>0</v>
      </c>
      <c r="K4094" s="239" t="s">
        <v>1</v>
      </c>
      <c r="L4094" s="43"/>
      <c r="M4094" s="244" t="s">
        <v>1</v>
      </c>
      <c r="N4094" s="245" t="s">
        <v>38</v>
      </c>
      <c r="O4094" s="86"/>
      <c r="P4094" s="246">
        <f>O4094*H4094</f>
        <v>0</v>
      </c>
      <c r="Q4094" s="246">
        <v>0</v>
      </c>
      <c r="R4094" s="246">
        <f>Q4094*H4094</f>
        <v>0</v>
      </c>
      <c r="S4094" s="246">
        <v>0</v>
      </c>
      <c r="T4094" s="247">
        <f>S4094*H4094</f>
        <v>0</v>
      </c>
      <c r="AR4094" s="248" t="s">
        <v>332</v>
      </c>
      <c r="AT4094" s="248" t="s">
        <v>141</v>
      </c>
      <c r="AU4094" s="248" t="s">
        <v>83</v>
      </c>
      <c r="AY4094" s="17" t="s">
        <v>139</v>
      </c>
      <c r="BE4094" s="249">
        <f>IF(N4094="základní",J4094,0)</f>
        <v>0</v>
      </c>
      <c r="BF4094" s="249">
        <f>IF(N4094="snížená",J4094,0)</f>
        <v>0</v>
      </c>
      <c r="BG4094" s="249">
        <f>IF(N4094="zákl. přenesená",J4094,0)</f>
        <v>0</v>
      </c>
      <c r="BH4094" s="249">
        <f>IF(N4094="sníž. přenesená",J4094,0)</f>
        <v>0</v>
      </c>
      <c r="BI4094" s="249">
        <f>IF(N4094="nulová",J4094,0)</f>
        <v>0</v>
      </c>
      <c r="BJ4094" s="17" t="s">
        <v>81</v>
      </c>
      <c r="BK4094" s="249">
        <f>ROUND(I4094*H4094,2)</f>
        <v>0</v>
      </c>
      <c r="BL4094" s="17" t="s">
        <v>332</v>
      </c>
      <c r="BM4094" s="248" t="s">
        <v>5744</v>
      </c>
    </row>
    <row r="4095" spans="2:65" s="1" customFormat="1" ht="24" customHeight="1">
      <c r="B4095" s="38"/>
      <c r="C4095" s="237" t="s">
        <v>5745</v>
      </c>
      <c r="D4095" s="237" t="s">
        <v>141</v>
      </c>
      <c r="E4095" s="238" t="s">
        <v>5746</v>
      </c>
      <c r="F4095" s="239" t="s">
        <v>5747</v>
      </c>
      <c r="G4095" s="240" t="s">
        <v>177</v>
      </c>
      <c r="H4095" s="241">
        <v>21</v>
      </c>
      <c r="I4095" s="242"/>
      <c r="J4095" s="243">
        <f>ROUND(I4095*H4095,2)</f>
        <v>0</v>
      </c>
      <c r="K4095" s="239" t="s">
        <v>1</v>
      </c>
      <c r="L4095" s="43"/>
      <c r="M4095" s="244" t="s">
        <v>1</v>
      </c>
      <c r="N4095" s="245" t="s">
        <v>38</v>
      </c>
      <c r="O4095" s="86"/>
      <c r="P4095" s="246">
        <f>O4095*H4095</f>
        <v>0</v>
      </c>
      <c r="Q4095" s="246">
        <v>0</v>
      </c>
      <c r="R4095" s="246">
        <f>Q4095*H4095</f>
        <v>0</v>
      </c>
      <c r="S4095" s="246">
        <v>0</v>
      </c>
      <c r="T4095" s="247">
        <f>S4095*H4095</f>
        <v>0</v>
      </c>
      <c r="AR4095" s="248" t="s">
        <v>332</v>
      </c>
      <c r="AT4095" s="248" t="s">
        <v>141</v>
      </c>
      <c r="AU4095" s="248" t="s">
        <v>83</v>
      </c>
      <c r="AY4095" s="17" t="s">
        <v>139</v>
      </c>
      <c r="BE4095" s="249">
        <f>IF(N4095="základní",J4095,0)</f>
        <v>0</v>
      </c>
      <c r="BF4095" s="249">
        <f>IF(N4095="snížená",J4095,0)</f>
        <v>0</v>
      </c>
      <c r="BG4095" s="249">
        <f>IF(N4095="zákl. přenesená",J4095,0)</f>
        <v>0</v>
      </c>
      <c r="BH4095" s="249">
        <f>IF(N4095="sníž. přenesená",J4095,0)</f>
        <v>0</v>
      </c>
      <c r="BI4095" s="249">
        <f>IF(N4095="nulová",J4095,0)</f>
        <v>0</v>
      </c>
      <c r="BJ4095" s="17" t="s">
        <v>81</v>
      </c>
      <c r="BK4095" s="249">
        <f>ROUND(I4095*H4095,2)</f>
        <v>0</v>
      </c>
      <c r="BL4095" s="17" t="s">
        <v>332</v>
      </c>
      <c r="BM4095" s="248" t="s">
        <v>5748</v>
      </c>
    </row>
    <row r="4096" spans="2:65" s="1" customFormat="1" ht="24" customHeight="1">
      <c r="B4096" s="38"/>
      <c r="C4096" s="237" t="s">
        <v>5749</v>
      </c>
      <c r="D4096" s="237" t="s">
        <v>141</v>
      </c>
      <c r="E4096" s="238" t="s">
        <v>5750</v>
      </c>
      <c r="F4096" s="239" t="s">
        <v>5751</v>
      </c>
      <c r="G4096" s="240" t="s">
        <v>171</v>
      </c>
      <c r="H4096" s="241">
        <v>4</v>
      </c>
      <c r="I4096" s="242"/>
      <c r="J4096" s="243">
        <f>ROUND(I4096*H4096,2)</f>
        <v>0</v>
      </c>
      <c r="K4096" s="239" t="s">
        <v>1</v>
      </c>
      <c r="L4096" s="43"/>
      <c r="M4096" s="244" t="s">
        <v>1</v>
      </c>
      <c r="N4096" s="245" t="s">
        <v>38</v>
      </c>
      <c r="O4096" s="86"/>
      <c r="P4096" s="246">
        <f>O4096*H4096</f>
        <v>0</v>
      </c>
      <c r="Q4096" s="246">
        <v>0</v>
      </c>
      <c r="R4096" s="246">
        <f>Q4096*H4096</f>
        <v>0</v>
      </c>
      <c r="S4096" s="246">
        <v>0</v>
      </c>
      <c r="T4096" s="247">
        <f>S4096*H4096</f>
        <v>0</v>
      </c>
      <c r="AR4096" s="248" t="s">
        <v>332</v>
      </c>
      <c r="AT4096" s="248" t="s">
        <v>141</v>
      </c>
      <c r="AU4096" s="248" t="s">
        <v>83</v>
      </c>
      <c r="AY4096" s="17" t="s">
        <v>139</v>
      </c>
      <c r="BE4096" s="249">
        <f>IF(N4096="základní",J4096,0)</f>
        <v>0</v>
      </c>
      <c r="BF4096" s="249">
        <f>IF(N4096="snížená",J4096,0)</f>
        <v>0</v>
      </c>
      <c r="BG4096" s="249">
        <f>IF(N4096="zákl. přenesená",J4096,0)</f>
        <v>0</v>
      </c>
      <c r="BH4096" s="249">
        <f>IF(N4096="sníž. přenesená",J4096,0)</f>
        <v>0</v>
      </c>
      <c r="BI4096" s="249">
        <f>IF(N4096="nulová",J4096,0)</f>
        <v>0</v>
      </c>
      <c r="BJ4096" s="17" t="s">
        <v>81</v>
      </c>
      <c r="BK4096" s="249">
        <f>ROUND(I4096*H4096,2)</f>
        <v>0</v>
      </c>
      <c r="BL4096" s="17" t="s">
        <v>332</v>
      </c>
      <c r="BM4096" s="248" t="s">
        <v>5752</v>
      </c>
    </row>
    <row r="4097" spans="2:65" s="1" customFormat="1" ht="16.5" customHeight="1">
      <c r="B4097" s="38"/>
      <c r="C4097" s="237" t="s">
        <v>5753</v>
      </c>
      <c r="D4097" s="237" t="s">
        <v>141</v>
      </c>
      <c r="E4097" s="238" t="s">
        <v>5754</v>
      </c>
      <c r="F4097" s="239" t="s">
        <v>5755</v>
      </c>
      <c r="G4097" s="240" t="s">
        <v>171</v>
      </c>
      <c r="H4097" s="241">
        <v>110</v>
      </c>
      <c r="I4097" s="242"/>
      <c r="J4097" s="243">
        <f>ROUND(I4097*H4097,2)</f>
        <v>0</v>
      </c>
      <c r="K4097" s="239" t="s">
        <v>1</v>
      </c>
      <c r="L4097" s="43"/>
      <c r="M4097" s="244" t="s">
        <v>1</v>
      </c>
      <c r="N4097" s="245" t="s">
        <v>38</v>
      </c>
      <c r="O4097" s="86"/>
      <c r="P4097" s="246">
        <f>O4097*H4097</f>
        <v>0</v>
      </c>
      <c r="Q4097" s="246">
        <v>0</v>
      </c>
      <c r="R4097" s="246">
        <f>Q4097*H4097</f>
        <v>0</v>
      </c>
      <c r="S4097" s="246">
        <v>0</v>
      </c>
      <c r="T4097" s="247">
        <f>S4097*H4097</f>
        <v>0</v>
      </c>
      <c r="AR4097" s="248" t="s">
        <v>332</v>
      </c>
      <c r="AT4097" s="248" t="s">
        <v>141</v>
      </c>
      <c r="AU4097" s="248" t="s">
        <v>83</v>
      </c>
      <c r="AY4097" s="17" t="s">
        <v>139</v>
      </c>
      <c r="BE4097" s="249">
        <f>IF(N4097="základní",J4097,0)</f>
        <v>0</v>
      </c>
      <c r="BF4097" s="249">
        <f>IF(N4097="snížená",J4097,0)</f>
        <v>0</v>
      </c>
      <c r="BG4097" s="249">
        <f>IF(N4097="zákl. přenesená",J4097,0)</f>
        <v>0</v>
      </c>
      <c r="BH4097" s="249">
        <f>IF(N4097="sníž. přenesená",J4097,0)</f>
        <v>0</v>
      </c>
      <c r="BI4097" s="249">
        <f>IF(N4097="nulová",J4097,0)</f>
        <v>0</v>
      </c>
      <c r="BJ4097" s="17" t="s">
        <v>81</v>
      </c>
      <c r="BK4097" s="249">
        <f>ROUND(I4097*H4097,2)</f>
        <v>0</v>
      </c>
      <c r="BL4097" s="17" t="s">
        <v>332</v>
      </c>
      <c r="BM4097" s="248" t="s">
        <v>5756</v>
      </c>
    </row>
    <row r="4098" spans="2:65" s="1" customFormat="1" ht="24" customHeight="1">
      <c r="B4098" s="38"/>
      <c r="C4098" s="237" t="s">
        <v>5757</v>
      </c>
      <c r="D4098" s="237" t="s">
        <v>141</v>
      </c>
      <c r="E4098" s="238" t="s">
        <v>5758</v>
      </c>
      <c r="F4098" s="239" t="s">
        <v>5759</v>
      </c>
      <c r="G4098" s="240" t="s">
        <v>177</v>
      </c>
      <c r="H4098" s="241">
        <v>3250</v>
      </c>
      <c r="I4098" s="242"/>
      <c r="J4098" s="243">
        <f>ROUND(I4098*H4098,2)</f>
        <v>0</v>
      </c>
      <c r="K4098" s="239" t="s">
        <v>1</v>
      </c>
      <c r="L4098" s="43"/>
      <c r="M4098" s="244" t="s">
        <v>1</v>
      </c>
      <c r="N4098" s="245" t="s">
        <v>38</v>
      </c>
      <c r="O4098" s="86"/>
      <c r="P4098" s="246">
        <f>O4098*H4098</f>
        <v>0</v>
      </c>
      <c r="Q4098" s="246">
        <v>0</v>
      </c>
      <c r="R4098" s="246">
        <f>Q4098*H4098</f>
        <v>0</v>
      </c>
      <c r="S4098" s="246">
        <v>0</v>
      </c>
      <c r="T4098" s="247">
        <f>S4098*H4098</f>
        <v>0</v>
      </c>
      <c r="AR4098" s="248" t="s">
        <v>332</v>
      </c>
      <c r="AT4098" s="248" t="s">
        <v>141</v>
      </c>
      <c r="AU4098" s="248" t="s">
        <v>83</v>
      </c>
      <c r="AY4098" s="17" t="s">
        <v>139</v>
      </c>
      <c r="BE4098" s="249">
        <f>IF(N4098="základní",J4098,0)</f>
        <v>0</v>
      </c>
      <c r="BF4098" s="249">
        <f>IF(N4098="snížená",J4098,0)</f>
        <v>0</v>
      </c>
      <c r="BG4098" s="249">
        <f>IF(N4098="zákl. přenesená",J4098,0)</f>
        <v>0</v>
      </c>
      <c r="BH4098" s="249">
        <f>IF(N4098="sníž. přenesená",J4098,0)</f>
        <v>0</v>
      </c>
      <c r="BI4098" s="249">
        <f>IF(N4098="nulová",J4098,0)</f>
        <v>0</v>
      </c>
      <c r="BJ4098" s="17" t="s">
        <v>81</v>
      </c>
      <c r="BK4098" s="249">
        <f>ROUND(I4098*H4098,2)</f>
        <v>0</v>
      </c>
      <c r="BL4098" s="17" t="s">
        <v>332</v>
      </c>
      <c r="BM4098" s="248" t="s">
        <v>5760</v>
      </c>
    </row>
    <row r="4099" spans="2:65" s="1" customFormat="1" ht="24" customHeight="1">
      <c r="B4099" s="38"/>
      <c r="C4099" s="237" t="s">
        <v>5761</v>
      </c>
      <c r="D4099" s="237" t="s">
        <v>141</v>
      </c>
      <c r="E4099" s="238" t="s">
        <v>5762</v>
      </c>
      <c r="F4099" s="239" t="s">
        <v>5605</v>
      </c>
      <c r="G4099" s="240" t="s">
        <v>2313</v>
      </c>
      <c r="H4099" s="241">
        <v>84</v>
      </c>
      <c r="I4099" s="242"/>
      <c r="J4099" s="243">
        <f>ROUND(I4099*H4099,2)</f>
        <v>0</v>
      </c>
      <c r="K4099" s="239" t="s">
        <v>1</v>
      </c>
      <c r="L4099" s="43"/>
      <c r="M4099" s="244" t="s">
        <v>1</v>
      </c>
      <c r="N4099" s="245" t="s">
        <v>38</v>
      </c>
      <c r="O4099" s="86"/>
      <c r="P4099" s="246">
        <f>O4099*H4099</f>
        <v>0</v>
      </c>
      <c r="Q4099" s="246">
        <v>0</v>
      </c>
      <c r="R4099" s="246">
        <f>Q4099*H4099</f>
        <v>0</v>
      </c>
      <c r="S4099" s="246">
        <v>0</v>
      </c>
      <c r="T4099" s="247">
        <f>S4099*H4099</f>
        <v>0</v>
      </c>
      <c r="AR4099" s="248" t="s">
        <v>332</v>
      </c>
      <c r="AT4099" s="248" t="s">
        <v>141</v>
      </c>
      <c r="AU4099" s="248" t="s">
        <v>83</v>
      </c>
      <c r="AY4099" s="17" t="s">
        <v>139</v>
      </c>
      <c r="BE4099" s="249">
        <f>IF(N4099="základní",J4099,0)</f>
        <v>0</v>
      </c>
      <c r="BF4099" s="249">
        <f>IF(N4099="snížená",J4099,0)</f>
        <v>0</v>
      </c>
      <c r="BG4099" s="249">
        <f>IF(N4099="zákl. přenesená",J4099,0)</f>
        <v>0</v>
      </c>
      <c r="BH4099" s="249">
        <f>IF(N4099="sníž. přenesená",J4099,0)</f>
        <v>0</v>
      </c>
      <c r="BI4099" s="249">
        <f>IF(N4099="nulová",J4099,0)</f>
        <v>0</v>
      </c>
      <c r="BJ4099" s="17" t="s">
        <v>81</v>
      </c>
      <c r="BK4099" s="249">
        <f>ROUND(I4099*H4099,2)</f>
        <v>0</v>
      </c>
      <c r="BL4099" s="17" t="s">
        <v>332</v>
      </c>
      <c r="BM4099" s="248" t="s">
        <v>5763</v>
      </c>
    </row>
    <row r="4100" spans="2:65" s="1" customFormat="1" ht="16.5" customHeight="1">
      <c r="B4100" s="38"/>
      <c r="C4100" s="237" t="s">
        <v>5764</v>
      </c>
      <c r="D4100" s="237" t="s">
        <v>141</v>
      </c>
      <c r="E4100" s="238" t="s">
        <v>5765</v>
      </c>
      <c r="F4100" s="239" t="s">
        <v>5609</v>
      </c>
      <c r="G4100" s="240" t="s">
        <v>177</v>
      </c>
      <c r="H4100" s="241">
        <v>1</v>
      </c>
      <c r="I4100" s="242"/>
      <c r="J4100" s="243">
        <f>ROUND(I4100*H4100,2)</f>
        <v>0</v>
      </c>
      <c r="K4100" s="239" t="s">
        <v>1</v>
      </c>
      <c r="L4100" s="43"/>
      <c r="M4100" s="244" t="s">
        <v>1</v>
      </c>
      <c r="N4100" s="245" t="s">
        <v>38</v>
      </c>
      <c r="O4100" s="86"/>
      <c r="P4100" s="246">
        <f>O4100*H4100</f>
        <v>0</v>
      </c>
      <c r="Q4100" s="246">
        <v>0</v>
      </c>
      <c r="R4100" s="246">
        <f>Q4100*H4100</f>
        <v>0</v>
      </c>
      <c r="S4100" s="246">
        <v>0</v>
      </c>
      <c r="T4100" s="247">
        <f>S4100*H4100</f>
        <v>0</v>
      </c>
      <c r="AR4100" s="248" t="s">
        <v>332</v>
      </c>
      <c r="AT4100" s="248" t="s">
        <v>141</v>
      </c>
      <c r="AU4100" s="248" t="s">
        <v>83</v>
      </c>
      <c r="AY4100" s="17" t="s">
        <v>139</v>
      </c>
      <c r="BE4100" s="249">
        <f>IF(N4100="základní",J4100,0)</f>
        <v>0</v>
      </c>
      <c r="BF4100" s="249">
        <f>IF(N4100="snížená",J4100,0)</f>
        <v>0</v>
      </c>
      <c r="BG4100" s="249">
        <f>IF(N4100="zákl. přenesená",J4100,0)</f>
        <v>0</v>
      </c>
      <c r="BH4100" s="249">
        <f>IF(N4100="sníž. přenesená",J4100,0)</f>
        <v>0</v>
      </c>
      <c r="BI4100" s="249">
        <f>IF(N4100="nulová",J4100,0)</f>
        <v>0</v>
      </c>
      <c r="BJ4100" s="17" t="s">
        <v>81</v>
      </c>
      <c r="BK4100" s="249">
        <f>ROUND(I4100*H4100,2)</f>
        <v>0</v>
      </c>
      <c r="BL4100" s="17" t="s">
        <v>332</v>
      </c>
      <c r="BM4100" s="248" t="s">
        <v>5766</v>
      </c>
    </row>
    <row r="4101" spans="2:65" s="1" customFormat="1" ht="16.5" customHeight="1">
      <c r="B4101" s="38"/>
      <c r="C4101" s="237" t="s">
        <v>5767</v>
      </c>
      <c r="D4101" s="237" t="s">
        <v>141</v>
      </c>
      <c r="E4101" s="238" t="s">
        <v>5768</v>
      </c>
      <c r="F4101" s="239" t="s">
        <v>5613</v>
      </c>
      <c r="G4101" s="240" t="s">
        <v>2313</v>
      </c>
      <c r="H4101" s="241">
        <v>1</v>
      </c>
      <c r="I4101" s="242"/>
      <c r="J4101" s="243">
        <f>ROUND(I4101*H4101,2)</f>
        <v>0</v>
      </c>
      <c r="K4101" s="239" t="s">
        <v>1</v>
      </c>
      <c r="L4101" s="43"/>
      <c r="M4101" s="244" t="s">
        <v>1</v>
      </c>
      <c r="N4101" s="245" t="s">
        <v>38</v>
      </c>
      <c r="O4101" s="86"/>
      <c r="P4101" s="246">
        <f>O4101*H4101</f>
        <v>0</v>
      </c>
      <c r="Q4101" s="246">
        <v>0</v>
      </c>
      <c r="R4101" s="246">
        <f>Q4101*H4101</f>
        <v>0</v>
      </c>
      <c r="S4101" s="246">
        <v>0</v>
      </c>
      <c r="T4101" s="247">
        <f>S4101*H4101</f>
        <v>0</v>
      </c>
      <c r="AR4101" s="248" t="s">
        <v>332</v>
      </c>
      <c r="AT4101" s="248" t="s">
        <v>141</v>
      </c>
      <c r="AU4101" s="248" t="s">
        <v>83</v>
      </c>
      <c r="AY4101" s="17" t="s">
        <v>139</v>
      </c>
      <c r="BE4101" s="249">
        <f>IF(N4101="základní",J4101,0)</f>
        <v>0</v>
      </c>
      <c r="BF4101" s="249">
        <f>IF(N4101="snížená",J4101,0)</f>
        <v>0</v>
      </c>
      <c r="BG4101" s="249">
        <f>IF(N4101="zákl. přenesená",J4101,0)</f>
        <v>0</v>
      </c>
      <c r="BH4101" s="249">
        <f>IF(N4101="sníž. přenesená",J4101,0)</f>
        <v>0</v>
      </c>
      <c r="BI4101" s="249">
        <f>IF(N4101="nulová",J4101,0)</f>
        <v>0</v>
      </c>
      <c r="BJ4101" s="17" t="s">
        <v>81</v>
      </c>
      <c r="BK4101" s="249">
        <f>ROUND(I4101*H4101,2)</f>
        <v>0</v>
      </c>
      <c r="BL4101" s="17" t="s">
        <v>332</v>
      </c>
      <c r="BM4101" s="248" t="s">
        <v>5769</v>
      </c>
    </row>
    <row r="4102" spans="2:65" s="1" customFormat="1" ht="16.5" customHeight="1">
      <c r="B4102" s="38"/>
      <c r="C4102" s="237" t="s">
        <v>5770</v>
      </c>
      <c r="D4102" s="237" t="s">
        <v>141</v>
      </c>
      <c r="E4102" s="238" t="s">
        <v>5771</v>
      </c>
      <c r="F4102" s="239" t="s">
        <v>5617</v>
      </c>
      <c r="G4102" s="240" t="s">
        <v>2313</v>
      </c>
      <c r="H4102" s="241">
        <v>1</v>
      </c>
      <c r="I4102" s="242"/>
      <c r="J4102" s="243">
        <f>ROUND(I4102*H4102,2)</f>
        <v>0</v>
      </c>
      <c r="K4102" s="239" t="s">
        <v>1</v>
      </c>
      <c r="L4102" s="43"/>
      <c r="M4102" s="244" t="s">
        <v>1</v>
      </c>
      <c r="N4102" s="245" t="s">
        <v>38</v>
      </c>
      <c r="O4102" s="86"/>
      <c r="P4102" s="246">
        <f>O4102*H4102</f>
        <v>0</v>
      </c>
      <c r="Q4102" s="246">
        <v>0</v>
      </c>
      <c r="R4102" s="246">
        <f>Q4102*H4102</f>
        <v>0</v>
      </c>
      <c r="S4102" s="246">
        <v>0</v>
      </c>
      <c r="T4102" s="247">
        <f>S4102*H4102</f>
        <v>0</v>
      </c>
      <c r="AR4102" s="248" t="s">
        <v>332</v>
      </c>
      <c r="AT4102" s="248" t="s">
        <v>141</v>
      </c>
      <c r="AU4102" s="248" t="s">
        <v>83</v>
      </c>
      <c r="AY4102" s="17" t="s">
        <v>139</v>
      </c>
      <c r="BE4102" s="249">
        <f>IF(N4102="základní",J4102,0)</f>
        <v>0</v>
      </c>
      <c r="BF4102" s="249">
        <f>IF(N4102="snížená",J4102,0)</f>
        <v>0</v>
      </c>
      <c r="BG4102" s="249">
        <f>IF(N4102="zákl. přenesená",J4102,0)</f>
        <v>0</v>
      </c>
      <c r="BH4102" s="249">
        <f>IF(N4102="sníž. přenesená",J4102,0)</f>
        <v>0</v>
      </c>
      <c r="BI4102" s="249">
        <f>IF(N4102="nulová",J4102,0)</f>
        <v>0</v>
      </c>
      <c r="BJ4102" s="17" t="s">
        <v>81</v>
      </c>
      <c r="BK4102" s="249">
        <f>ROUND(I4102*H4102,2)</f>
        <v>0</v>
      </c>
      <c r="BL4102" s="17" t="s">
        <v>332</v>
      </c>
      <c r="BM4102" s="248" t="s">
        <v>5772</v>
      </c>
    </row>
    <row r="4103" spans="2:65" s="1" customFormat="1" ht="24" customHeight="1">
      <c r="B4103" s="38"/>
      <c r="C4103" s="237" t="s">
        <v>5773</v>
      </c>
      <c r="D4103" s="237" t="s">
        <v>141</v>
      </c>
      <c r="E4103" s="238" t="s">
        <v>5774</v>
      </c>
      <c r="F4103" s="239" t="s">
        <v>5775</v>
      </c>
      <c r="G4103" s="240" t="s">
        <v>177</v>
      </c>
      <c r="H4103" s="241">
        <v>57</v>
      </c>
      <c r="I4103" s="242"/>
      <c r="J4103" s="243">
        <f>ROUND(I4103*H4103,2)</f>
        <v>0</v>
      </c>
      <c r="K4103" s="239" t="s">
        <v>1</v>
      </c>
      <c r="L4103" s="43"/>
      <c r="M4103" s="244" t="s">
        <v>1</v>
      </c>
      <c r="N4103" s="245" t="s">
        <v>38</v>
      </c>
      <c r="O4103" s="86"/>
      <c r="P4103" s="246">
        <f>O4103*H4103</f>
        <v>0</v>
      </c>
      <c r="Q4103" s="246">
        <v>0</v>
      </c>
      <c r="R4103" s="246">
        <f>Q4103*H4103</f>
        <v>0</v>
      </c>
      <c r="S4103" s="246">
        <v>0</v>
      </c>
      <c r="T4103" s="247">
        <f>S4103*H4103</f>
        <v>0</v>
      </c>
      <c r="AR4103" s="248" t="s">
        <v>332</v>
      </c>
      <c r="AT4103" s="248" t="s">
        <v>141</v>
      </c>
      <c r="AU4103" s="248" t="s">
        <v>83</v>
      </c>
      <c r="AY4103" s="17" t="s">
        <v>139</v>
      </c>
      <c r="BE4103" s="249">
        <f>IF(N4103="základní",J4103,0)</f>
        <v>0</v>
      </c>
      <c r="BF4103" s="249">
        <f>IF(N4103="snížená",J4103,0)</f>
        <v>0</v>
      </c>
      <c r="BG4103" s="249">
        <f>IF(N4103="zákl. přenesená",J4103,0)</f>
        <v>0</v>
      </c>
      <c r="BH4103" s="249">
        <f>IF(N4103="sníž. přenesená",J4103,0)</f>
        <v>0</v>
      </c>
      <c r="BI4103" s="249">
        <f>IF(N4103="nulová",J4103,0)</f>
        <v>0</v>
      </c>
      <c r="BJ4103" s="17" t="s">
        <v>81</v>
      </c>
      <c r="BK4103" s="249">
        <f>ROUND(I4103*H4103,2)</f>
        <v>0</v>
      </c>
      <c r="BL4103" s="17" t="s">
        <v>332</v>
      </c>
      <c r="BM4103" s="248" t="s">
        <v>5776</v>
      </c>
    </row>
    <row r="4104" spans="2:65" s="1" customFormat="1" ht="16.5" customHeight="1">
      <c r="B4104" s="38"/>
      <c r="C4104" s="237" t="s">
        <v>5777</v>
      </c>
      <c r="D4104" s="237" t="s">
        <v>141</v>
      </c>
      <c r="E4104" s="238" t="s">
        <v>5778</v>
      </c>
      <c r="F4104" s="239" t="s">
        <v>5779</v>
      </c>
      <c r="G4104" s="240" t="s">
        <v>177</v>
      </c>
      <c r="H4104" s="241">
        <v>24</v>
      </c>
      <c r="I4104" s="242"/>
      <c r="J4104" s="243">
        <f>ROUND(I4104*H4104,2)</f>
        <v>0</v>
      </c>
      <c r="K4104" s="239" t="s">
        <v>1</v>
      </c>
      <c r="L4104" s="43"/>
      <c r="M4104" s="244" t="s">
        <v>1</v>
      </c>
      <c r="N4104" s="245" t="s">
        <v>38</v>
      </c>
      <c r="O4104" s="86"/>
      <c r="P4104" s="246">
        <f>O4104*H4104</f>
        <v>0</v>
      </c>
      <c r="Q4104" s="246">
        <v>0</v>
      </c>
      <c r="R4104" s="246">
        <f>Q4104*H4104</f>
        <v>0</v>
      </c>
      <c r="S4104" s="246">
        <v>0</v>
      </c>
      <c r="T4104" s="247">
        <f>S4104*H4104</f>
        <v>0</v>
      </c>
      <c r="AR4104" s="248" t="s">
        <v>332</v>
      </c>
      <c r="AT4104" s="248" t="s">
        <v>141</v>
      </c>
      <c r="AU4104" s="248" t="s">
        <v>83</v>
      </c>
      <c r="AY4104" s="17" t="s">
        <v>139</v>
      </c>
      <c r="BE4104" s="249">
        <f>IF(N4104="základní",J4104,0)</f>
        <v>0</v>
      </c>
      <c r="BF4104" s="249">
        <f>IF(N4104="snížená",J4104,0)</f>
        <v>0</v>
      </c>
      <c r="BG4104" s="249">
        <f>IF(N4104="zákl. přenesená",J4104,0)</f>
        <v>0</v>
      </c>
      <c r="BH4104" s="249">
        <f>IF(N4104="sníž. přenesená",J4104,0)</f>
        <v>0</v>
      </c>
      <c r="BI4104" s="249">
        <f>IF(N4104="nulová",J4104,0)</f>
        <v>0</v>
      </c>
      <c r="BJ4104" s="17" t="s">
        <v>81</v>
      </c>
      <c r="BK4104" s="249">
        <f>ROUND(I4104*H4104,2)</f>
        <v>0</v>
      </c>
      <c r="BL4104" s="17" t="s">
        <v>332</v>
      </c>
      <c r="BM4104" s="248" t="s">
        <v>5780</v>
      </c>
    </row>
    <row r="4105" spans="2:65" s="1" customFormat="1" ht="24" customHeight="1">
      <c r="B4105" s="38"/>
      <c r="C4105" s="237" t="s">
        <v>5781</v>
      </c>
      <c r="D4105" s="237" t="s">
        <v>141</v>
      </c>
      <c r="E4105" s="238" t="s">
        <v>5782</v>
      </c>
      <c r="F4105" s="239" t="s">
        <v>5783</v>
      </c>
      <c r="G4105" s="240" t="s">
        <v>177</v>
      </c>
      <c r="H4105" s="241">
        <v>12</v>
      </c>
      <c r="I4105" s="242"/>
      <c r="J4105" s="243">
        <f>ROUND(I4105*H4105,2)</f>
        <v>0</v>
      </c>
      <c r="K4105" s="239" t="s">
        <v>1</v>
      </c>
      <c r="L4105" s="43"/>
      <c r="M4105" s="244" t="s">
        <v>1</v>
      </c>
      <c r="N4105" s="245" t="s">
        <v>38</v>
      </c>
      <c r="O4105" s="86"/>
      <c r="P4105" s="246">
        <f>O4105*H4105</f>
        <v>0</v>
      </c>
      <c r="Q4105" s="246">
        <v>0</v>
      </c>
      <c r="R4105" s="246">
        <f>Q4105*H4105</f>
        <v>0</v>
      </c>
      <c r="S4105" s="246">
        <v>0</v>
      </c>
      <c r="T4105" s="247">
        <f>S4105*H4105</f>
        <v>0</v>
      </c>
      <c r="AR4105" s="248" t="s">
        <v>332</v>
      </c>
      <c r="AT4105" s="248" t="s">
        <v>141</v>
      </c>
      <c r="AU4105" s="248" t="s">
        <v>83</v>
      </c>
      <c r="AY4105" s="17" t="s">
        <v>139</v>
      </c>
      <c r="BE4105" s="249">
        <f>IF(N4105="základní",J4105,0)</f>
        <v>0</v>
      </c>
      <c r="BF4105" s="249">
        <f>IF(N4105="snížená",J4105,0)</f>
        <v>0</v>
      </c>
      <c r="BG4105" s="249">
        <f>IF(N4105="zákl. přenesená",J4105,0)</f>
        <v>0</v>
      </c>
      <c r="BH4105" s="249">
        <f>IF(N4105="sníž. přenesená",J4105,0)</f>
        <v>0</v>
      </c>
      <c r="BI4105" s="249">
        <f>IF(N4105="nulová",J4105,0)</f>
        <v>0</v>
      </c>
      <c r="BJ4105" s="17" t="s">
        <v>81</v>
      </c>
      <c r="BK4105" s="249">
        <f>ROUND(I4105*H4105,2)</f>
        <v>0</v>
      </c>
      <c r="BL4105" s="17" t="s">
        <v>332</v>
      </c>
      <c r="BM4105" s="248" t="s">
        <v>5784</v>
      </c>
    </row>
    <row r="4106" spans="2:65" s="1" customFormat="1" ht="24" customHeight="1">
      <c r="B4106" s="38"/>
      <c r="C4106" s="237" t="s">
        <v>5785</v>
      </c>
      <c r="D4106" s="237" t="s">
        <v>141</v>
      </c>
      <c r="E4106" s="238" t="s">
        <v>5786</v>
      </c>
      <c r="F4106" s="239" t="s">
        <v>5787</v>
      </c>
      <c r="G4106" s="240" t="s">
        <v>2313</v>
      </c>
      <c r="H4106" s="241">
        <v>1</v>
      </c>
      <c r="I4106" s="242"/>
      <c r="J4106" s="243">
        <f>ROUND(I4106*H4106,2)</f>
        <v>0</v>
      </c>
      <c r="K4106" s="239" t="s">
        <v>1</v>
      </c>
      <c r="L4106" s="43"/>
      <c r="M4106" s="244" t="s">
        <v>1</v>
      </c>
      <c r="N4106" s="245" t="s">
        <v>38</v>
      </c>
      <c r="O4106" s="86"/>
      <c r="P4106" s="246">
        <f>O4106*H4106</f>
        <v>0</v>
      </c>
      <c r="Q4106" s="246">
        <v>0</v>
      </c>
      <c r="R4106" s="246">
        <f>Q4106*H4106</f>
        <v>0</v>
      </c>
      <c r="S4106" s="246">
        <v>0</v>
      </c>
      <c r="T4106" s="247">
        <f>S4106*H4106</f>
        <v>0</v>
      </c>
      <c r="AR4106" s="248" t="s">
        <v>332</v>
      </c>
      <c r="AT4106" s="248" t="s">
        <v>141</v>
      </c>
      <c r="AU4106" s="248" t="s">
        <v>83</v>
      </c>
      <c r="AY4106" s="17" t="s">
        <v>139</v>
      </c>
      <c r="BE4106" s="249">
        <f>IF(N4106="základní",J4106,0)</f>
        <v>0</v>
      </c>
      <c r="BF4106" s="249">
        <f>IF(N4106="snížená",J4106,0)</f>
        <v>0</v>
      </c>
      <c r="BG4106" s="249">
        <f>IF(N4106="zákl. přenesená",J4106,0)</f>
        <v>0</v>
      </c>
      <c r="BH4106" s="249">
        <f>IF(N4106="sníž. přenesená",J4106,0)</f>
        <v>0</v>
      </c>
      <c r="BI4106" s="249">
        <f>IF(N4106="nulová",J4106,0)</f>
        <v>0</v>
      </c>
      <c r="BJ4106" s="17" t="s">
        <v>81</v>
      </c>
      <c r="BK4106" s="249">
        <f>ROUND(I4106*H4106,2)</f>
        <v>0</v>
      </c>
      <c r="BL4106" s="17" t="s">
        <v>332</v>
      </c>
      <c r="BM4106" s="248" t="s">
        <v>5788</v>
      </c>
    </row>
    <row r="4107" spans="2:65" s="1" customFormat="1" ht="16.5" customHeight="1">
      <c r="B4107" s="38"/>
      <c r="C4107" s="237" t="s">
        <v>5789</v>
      </c>
      <c r="D4107" s="237" t="s">
        <v>141</v>
      </c>
      <c r="E4107" s="238" t="s">
        <v>5790</v>
      </c>
      <c r="F4107" s="239" t="s">
        <v>5633</v>
      </c>
      <c r="G4107" s="240" t="s">
        <v>2313</v>
      </c>
      <c r="H4107" s="241">
        <v>1</v>
      </c>
      <c r="I4107" s="242"/>
      <c r="J4107" s="243">
        <f>ROUND(I4107*H4107,2)</f>
        <v>0</v>
      </c>
      <c r="K4107" s="239" t="s">
        <v>1</v>
      </c>
      <c r="L4107" s="43"/>
      <c r="M4107" s="244" t="s">
        <v>1</v>
      </c>
      <c r="N4107" s="245" t="s">
        <v>38</v>
      </c>
      <c r="O4107" s="86"/>
      <c r="P4107" s="246">
        <f>O4107*H4107</f>
        <v>0</v>
      </c>
      <c r="Q4107" s="246">
        <v>0</v>
      </c>
      <c r="R4107" s="246">
        <f>Q4107*H4107</f>
        <v>0</v>
      </c>
      <c r="S4107" s="246">
        <v>0</v>
      </c>
      <c r="T4107" s="247">
        <f>S4107*H4107</f>
        <v>0</v>
      </c>
      <c r="AR4107" s="248" t="s">
        <v>332</v>
      </c>
      <c r="AT4107" s="248" t="s">
        <v>141</v>
      </c>
      <c r="AU4107" s="248" t="s">
        <v>83</v>
      </c>
      <c r="AY4107" s="17" t="s">
        <v>139</v>
      </c>
      <c r="BE4107" s="249">
        <f>IF(N4107="základní",J4107,0)</f>
        <v>0</v>
      </c>
      <c r="BF4107" s="249">
        <f>IF(N4107="snížená",J4107,0)</f>
        <v>0</v>
      </c>
      <c r="BG4107" s="249">
        <f>IF(N4107="zákl. přenesená",J4107,0)</f>
        <v>0</v>
      </c>
      <c r="BH4107" s="249">
        <f>IF(N4107="sníž. přenesená",J4107,0)</f>
        <v>0</v>
      </c>
      <c r="BI4107" s="249">
        <f>IF(N4107="nulová",J4107,0)</f>
        <v>0</v>
      </c>
      <c r="BJ4107" s="17" t="s">
        <v>81</v>
      </c>
      <c r="BK4107" s="249">
        <f>ROUND(I4107*H4107,2)</f>
        <v>0</v>
      </c>
      <c r="BL4107" s="17" t="s">
        <v>332</v>
      </c>
      <c r="BM4107" s="248" t="s">
        <v>5791</v>
      </c>
    </row>
    <row r="4108" spans="2:63" s="11" customFormat="1" ht="22.8" customHeight="1">
      <c r="B4108" s="221"/>
      <c r="C4108" s="222"/>
      <c r="D4108" s="223" t="s">
        <v>72</v>
      </c>
      <c r="E4108" s="235" t="s">
        <v>5792</v>
      </c>
      <c r="F4108" s="235" t="s">
        <v>5793</v>
      </c>
      <c r="G4108" s="222"/>
      <c r="H4108" s="222"/>
      <c r="I4108" s="225"/>
      <c r="J4108" s="236">
        <f>BK4108</f>
        <v>0</v>
      </c>
      <c r="K4108" s="222"/>
      <c r="L4108" s="227"/>
      <c r="M4108" s="228"/>
      <c r="N4108" s="229"/>
      <c r="O4108" s="229"/>
      <c r="P4108" s="230">
        <f>SUM(P4109:P4118)</f>
        <v>0</v>
      </c>
      <c r="Q4108" s="229"/>
      <c r="R4108" s="230">
        <f>SUM(R4109:R4118)</f>
        <v>0</v>
      </c>
      <c r="S4108" s="229"/>
      <c r="T4108" s="231">
        <f>SUM(T4109:T4118)</f>
        <v>0</v>
      </c>
      <c r="AR4108" s="232" t="s">
        <v>155</v>
      </c>
      <c r="AT4108" s="233" t="s">
        <v>72</v>
      </c>
      <c r="AU4108" s="233" t="s">
        <v>81</v>
      </c>
      <c r="AY4108" s="232" t="s">
        <v>139</v>
      </c>
      <c r="BK4108" s="234">
        <f>SUM(BK4109:BK4118)</f>
        <v>0</v>
      </c>
    </row>
    <row r="4109" spans="2:65" s="1" customFormat="1" ht="24" customHeight="1">
      <c r="B4109" s="38"/>
      <c r="C4109" s="237" t="s">
        <v>5794</v>
      </c>
      <c r="D4109" s="237" t="s">
        <v>141</v>
      </c>
      <c r="E4109" s="238" t="s">
        <v>5795</v>
      </c>
      <c r="F4109" s="239" t="s">
        <v>5796</v>
      </c>
      <c r="G4109" s="240" t="s">
        <v>177</v>
      </c>
      <c r="H4109" s="241">
        <v>4</v>
      </c>
      <c r="I4109" s="242"/>
      <c r="J4109" s="243">
        <f>ROUND(I4109*H4109,2)</f>
        <v>0</v>
      </c>
      <c r="K4109" s="239" t="s">
        <v>1</v>
      </c>
      <c r="L4109" s="43"/>
      <c r="M4109" s="244" t="s">
        <v>1</v>
      </c>
      <c r="N4109" s="245" t="s">
        <v>38</v>
      </c>
      <c r="O4109" s="86"/>
      <c r="P4109" s="246">
        <f>O4109*H4109</f>
        <v>0</v>
      </c>
      <c r="Q4109" s="246">
        <v>0</v>
      </c>
      <c r="R4109" s="246">
        <f>Q4109*H4109</f>
        <v>0</v>
      </c>
      <c r="S4109" s="246">
        <v>0</v>
      </c>
      <c r="T4109" s="247">
        <f>S4109*H4109</f>
        <v>0</v>
      </c>
      <c r="AR4109" s="248" t="s">
        <v>332</v>
      </c>
      <c r="AT4109" s="248" t="s">
        <v>141</v>
      </c>
      <c r="AU4109" s="248" t="s">
        <v>83</v>
      </c>
      <c r="AY4109" s="17" t="s">
        <v>139</v>
      </c>
      <c r="BE4109" s="249">
        <f>IF(N4109="základní",J4109,0)</f>
        <v>0</v>
      </c>
      <c r="BF4109" s="249">
        <f>IF(N4109="snížená",J4109,0)</f>
        <v>0</v>
      </c>
      <c r="BG4109" s="249">
        <f>IF(N4109="zákl. přenesená",J4109,0)</f>
        <v>0</v>
      </c>
      <c r="BH4109" s="249">
        <f>IF(N4109="sníž. přenesená",J4109,0)</f>
        <v>0</v>
      </c>
      <c r="BI4109" s="249">
        <f>IF(N4109="nulová",J4109,0)</f>
        <v>0</v>
      </c>
      <c r="BJ4109" s="17" t="s">
        <v>81</v>
      </c>
      <c r="BK4109" s="249">
        <f>ROUND(I4109*H4109,2)</f>
        <v>0</v>
      </c>
      <c r="BL4109" s="17" t="s">
        <v>332</v>
      </c>
      <c r="BM4109" s="248" t="s">
        <v>5797</v>
      </c>
    </row>
    <row r="4110" spans="2:65" s="1" customFormat="1" ht="16.5" customHeight="1">
      <c r="B4110" s="38"/>
      <c r="C4110" s="237" t="s">
        <v>5798</v>
      </c>
      <c r="D4110" s="237" t="s">
        <v>141</v>
      </c>
      <c r="E4110" s="238" t="s">
        <v>5799</v>
      </c>
      <c r="F4110" s="239" t="s">
        <v>5800</v>
      </c>
      <c r="G4110" s="240" t="s">
        <v>177</v>
      </c>
      <c r="H4110" s="241">
        <v>4</v>
      </c>
      <c r="I4110" s="242"/>
      <c r="J4110" s="243">
        <f>ROUND(I4110*H4110,2)</f>
        <v>0</v>
      </c>
      <c r="K4110" s="239" t="s">
        <v>1</v>
      </c>
      <c r="L4110" s="43"/>
      <c r="M4110" s="244" t="s">
        <v>1</v>
      </c>
      <c r="N4110" s="245" t="s">
        <v>38</v>
      </c>
      <c r="O4110" s="86"/>
      <c r="P4110" s="246">
        <f>O4110*H4110</f>
        <v>0</v>
      </c>
      <c r="Q4110" s="246">
        <v>0</v>
      </c>
      <c r="R4110" s="246">
        <f>Q4110*H4110</f>
        <v>0</v>
      </c>
      <c r="S4110" s="246">
        <v>0</v>
      </c>
      <c r="T4110" s="247">
        <f>S4110*H4110</f>
        <v>0</v>
      </c>
      <c r="AR4110" s="248" t="s">
        <v>332</v>
      </c>
      <c r="AT4110" s="248" t="s">
        <v>141</v>
      </c>
      <c r="AU4110" s="248" t="s">
        <v>83</v>
      </c>
      <c r="AY4110" s="17" t="s">
        <v>139</v>
      </c>
      <c r="BE4110" s="249">
        <f>IF(N4110="základní",J4110,0)</f>
        <v>0</v>
      </c>
      <c r="BF4110" s="249">
        <f>IF(N4110="snížená",J4110,0)</f>
        <v>0</v>
      </c>
      <c r="BG4110" s="249">
        <f>IF(N4110="zákl. přenesená",J4110,0)</f>
        <v>0</v>
      </c>
      <c r="BH4110" s="249">
        <f>IF(N4110="sníž. přenesená",J4110,0)</f>
        <v>0</v>
      </c>
      <c r="BI4110" s="249">
        <f>IF(N4110="nulová",J4110,0)</f>
        <v>0</v>
      </c>
      <c r="BJ4110" s="17" t="s">
        <v>81</v>
      </c>
      <c r="BK4110" s="249">
        <f>ROUND(I4110*H4110,2)</f>
        <v>0</v>
      </c>
      <c r="BL4110" s="17" t="s">
        <v>332</v>
      </c>
      <c r="BM4110" s="248" t="s">
        <v>5801</v>
      </c>
    </row>
    <row r="4111" spans="2:65" s="1" customFormat="1" ht="24" customHeight="1">
      <c r="B4111" s="38"/>
      <c r="C4111" s="237" t="s">
        <v>5802</v>
      </c>
      <c r="D4111" s="237" t="s">
        <v>141</v>
      </c>
      <c r="E4111" s="238" t="s">
        <v>5803</v>
      </c>
      <c r="F4111" s="239" t="s">
        <v>5804</v>
      </c>
      <c r="G4111" s="240" t="s">
        <v>177</v>
      </c>
      <c r="H4111" s="241">
        <v>4</v>
      </c>
      <c r="I4111" s="242"/>
      <c r="J4111" s="243">
        <f>ROUND(I4111*H4111,2)</f>
        <v>0</v>
      </c>
      <c r="K4111" s="239" t="s">
        <v>1</v>
      </c>
      <c r="L4111" s="43"/>
      <c r="M4111" s="244" t="s">
        <v>1</v>
      </c>
      <c r="N4111" s="245" t="s">
        <v>38</v>
      </c>
      <c r="O4111" s="86"/>
      <c r="P4111" s="246">
        <f>O4111*H4111</f>
        <v>0</v>
      </c>
      <c r="Q4111" s="246">
        <v>0</v>
      </c>
      <c r="R4111" s="246">
        <f>Q4111*H4111</f>
        <v>0</v>
      </c>
      <c r="S4111" s="246">
        <v>0</v>
      </c>
      <c r="T4111" s="247">
        <f>S4111*H4111</f>
        <v>0</v>
      </c>
      <c r="AR4111" s="248" t="s">
        <v>332</v>
      </c>
      <c r="AT4111" s="248" t="s">
        <v>141</v>
      </c>
      <c r="AU4111" s="248" t="s">
        <v>83</v>
      </c>
      <c r="AY4111" s="17" t="s">
        <v>139</v>
      </c>
      <c r="BE4111" s="249">
        <f>IF(N4111="základní",J4111,0)</f>
        <v>0</v>
      </c>
      <c r="BF4111" s="249">
        <f>IF(N4111="snížená",J4111,0)</f>
        <v>0</v>
      </c>
      <c r="BG4111" s="249">
        <f>IF(N4111="zákl. přenesená",J4111,0)</f>
        <v>0</v>
      </c>
      <c r="BH4111" s="249">
        <f>IF(N4111="sníž. přenesená",J4111,0)</f>
        <v>0</v>
      </c>
      <c r="BI4111" s="249">
        <f>IF(N4111="nulová",J4111,0)</f>
        <v>0</v>
      </c>
      <c r="BJ4111" s="17" t="s">
        <v>81</v>
      </c>
      <c r="BK4111" s="249">
        <f>ROUND(I4111*H4111,2)</f>
        <v>0</v>
      </c>
      <c r="BL4111" s="17" t="s">
        <v>332</v>
      </c>
      <c r="BM4111" s="248" t="s">
        <v>5805</v>
      </c>
    </row>
    <row r="4112" spans="2:65" s="1" customFormat="1" ht="16.5" customHeight="1">
      <c r="B4112" s="38"/>
      <c r="C4112" s="237" t="s">
        <v>5806</v>
      </c>
      <c r="D4112" s="237" t="s">
        <v>141</v>
      </c>
      <c r="E4112" s="238" t="s">
        <v>5807</v>
      </c>
      <c r="F4112" s="239" t="s">
        <v>5808</v>
      </c>
      <c r="G4112" s="240" t="s">
        <v>177</v>
      </c>
      <c r="H4112" s="241">
        <v>4</v>
      </c>
      <c r="I4112" s="242"/>
      <c r="J4112" s="243">
        <f>ROUND(I4112*H4112,2)</f>
        <v>0</v>
      </c>
      <c r="K4112" s="239" t="s">
        <v>1</v>
      </c>
      <c r="L4112" s="43"/>
      <c r="M4112" s="244" t="s">
        <v>1</v>
      </c>
      <c r="N4112" s="245" t="s">
        <v>38</v>
      </c>
      <c r="O4112" s="86"/>
      <c r="P4112" s="246">
        <f>O4112*H4112</f>
        <v>0</v>
      </c>
      <c r="Q4112" s="246">
        <v>0</v>
      </c>
      <c r="R4112" s="246">
        <f>Q4112*H4112</f>
        <v>0</v>
      </c>
      <c r="S4112" s="246">
        <v>0</v>
      </c>
      <c r="T4112" s="247">
        <f>S4112*H4112</f>
        <v>0</v>
      </c>
      <c r="AR4112" s="248" t="s">
        <v>332</v>
      </c>
      <c r="AT4112" s="248" t="s">
        <v>141</v>
      </c>
      <c r="AU4112" s="248" t="s">
        <v>83</v>
      </c>
      <c r="AY4112" s="17" t="s">
        <v>139</v>
      </c>
      <c r="BE4112" s="249">
        <f>IF(N4112="základní",J4112,0)</f>
        <v>0</v>
      </c>
      <c r="BF4112" s="249">
        <f>IF(N4112="snížená",J4112,0)</f>
        <v>0</v>
      </c>
      <c r="BG4112" s="249">
        <f>IF(N4112="zákl. přenesená",J4112,0)</f>
        <v>0</v>
      </c>
      <c r="BH4112" s="249">
        <f>IF(N4112="sníž. přenesená",J4112,0)</f>
        <v>0</v>
      </c>
      <c r="BI4112" s="249">
        <f>IF(N4112="nulová",J4112,0)</f>
        <v>0</v>
      </c>
      <c r="BJ4112" s="17" t="s">
        <v>81</v>
      </c>
      <c r="BK4112" s="249">
        <f>ROUND(I4112*H4112,2)</f>
        <v>0</v>
      </c>
      <c r="BL4112" s="17" t="s">
        <v>332</v>
      </c>
      <c r="BM4112" s="248" t="s">
        <v>5809</v>
      </c>
    </row>
    <row r="4113" spans="2:65" s="1" customFormat="1" ht="24" customHeight="1">
      <c r="B4113" s="38"/>
      <c r="C4113" s="237" t="s">
        <v>5810</v>
      </c>
      <c r="D4113" s="237" t="s">
        <v>141</v>
      </c>
      <c r="E4113" s="238" t="s">
        <v>5811</v>
      </c>
      <c r="F4113" s="239" t="s">
        <v>5812</v>
      </c>
      <c r="G4113" s="240" t="s">
        <v>177</v>
      </c>
      <c r="H4113" s="241">
        <v>1</v>
      </c>
      <c r="I4113" s="242"/>
      <c r="J4113" s="243">
        <f>ROUND(I4113*H4113,2)</f>
        <v>0</v>
      </c>
      <c r="K4113" s="239" t="s">
        <v>1</v>
      </c>
      <c r="L4113" s="43"/>
      <c r="M4113" s="244" t="s">
        <v>1</v>
      </c>
      <c r="N4113" s="245" t="s">
        <v>38</v>
      </c>
      <c r="O4113" s="86"/>
      <c r="P4113" s="246">
        <f>O4113*H4113</f>
        <v>0</v>
      </c>
      <c r="Q4113" s="246">
        <v>0</v>
      </c>
      <c r="R4113" s="246">
        <f>Q4113*H4113</f>
        <v>0</v>
      </c>
      <c r="S4113" s="246">
        <v>0</v>
      </c>
      <c r="T4113" s="247">
        <f>S4113*H4113</f>
        <v>0</v>
      </c>
      <c r="AR4113" s="248" t="s">
        <v>332</v>
      </c>
      <c r="AT4113" s="248" t="s">
        <v>141</v>
      </c>
      <c r="AU4113" s="248" t="s">
        <v>83</v>
      </c>
      <c r="AY4113" s="17" t="s">
        <v>139</v>
      </c>
      <c r="BE4113" s="249">
        <f>IF(N4113="základní",J4113,0)</f>
        <v>0</v>
      </c>
      <c r="BF4113" s="249">
        <f>IF(N4113="snížená",J4113,0)</f>
        <v>0</v>
      </c>
      <c r="BG4113" s="249">
        <f>IF(N4113="zákl. přenesená",J4113,0)</f>
        <v>0</v>
      </c>
      <c r="BH4113" s="249">
        <f>IF(N4113="sníž. přenesená",J4113,0)</f>
        <v>0</v>
      </c>
      <c r="BI4113" s="249">
        <f>IF(N4113="nulová",J4113,0)</f>
        <v>0</v>
      </c>
      <c r="BJ4113" s="17" t="s">
        <v>81</v>
      </c>
      <c r="BK4113" s="249">
        <f>ROUND(I4113*H4113,2)</f>
        <v>0</v>
      </c>
      <c r="BL4113" s="17" t="s">
        <v>332</v>
      </c>
      <c r="BM4113" s="248" t="s">
        <v>5813</v>
      </c>
    </row>
    <row r="4114" spans="2:65" s="1" customFormat="1" ht="16.5" customHeight="1">
      <c r="B4114" s="38"/>
      <c r="C4114" s="237" t="s">
        <v>5814</v>
      </c>
      <c r="D4114" s="237" t="s">
        <v>141</v>
      </c>
      <c r="E4114" s="238" t="s">
        <v>5815</v>
      </c>
      <c r="F4114" s="239" t="s">
        <v>5816</v>
      </c>
      <c r="G4114" s="240" t="s">
        <v>177</v>
      </c>
      <c r="H4114" s="241">
        <v>1</v>
      </c>
      <c r="I4114" s="242"/>
      <c r="J4114" s="243">
        <f>ROUND(I4114*H4114,2)</f>
        <v>0</v>
      </c>
      <c r="K4114" s="239" t="s">
        <v>1</v>
      </c>
      <c r="L4114" s="43"/>
      <c r="M4114" s="244" t="s">
        <v>1</v>
      </c>
      <c r="N4114" s="245" t="s">
        <v>38</v>
      </c>
      <c r="O4114" s="86"/>
      <c r="P4114" s="246">
        <f>O4114*H4114</f>
        <v>0</v>
      </c>
      <c r="Q4114" s="246">
        <v>0</v>
      </c>
      <c r="R4114" s="246">
        <f>Q4114*H4114</f>
        <v>0</v>
      </c>
      <c r="S4114" s="246">
        <v>0</v>
      </c>
      <c r="T4114" s="247">
        <f>S4114*H4114</f>
        <v>0</v>
      </c>
      <c r="AR4114" s="248" t="s">
        <v>332</v>
      </c>
      <c r="AT4114" s="248" t="s">
        <v>141</v>
      </c>
      <c r="AU4114" s="248" t="s">
        <v>83</v>
      </c>
      <c r="AY4114" s="17" t="s">
        <v>139</v>
      </c>
      <c r="BE4114" s="249">
        <f>IF(N4114="základní",J4114,0)</f>
        <v>0</v>
      </c>
      <c r="BF4114" s="249">
        <f>IF(N4114="snížená",J4114,0)</f>
        <v>0</v>
      </c>
      <c r="BG4114" s="249">
        <f>IF(N4114="zákl. přenesená",J4114,0)</f>
        <v>0</v>
      </c>
      <c r="BH4114" s="249">
        <f>IF(N4114="sníž. přenesená",J4114,0)</f>
        <v>0</v>
      </c>
      <c r="BI4114" s="249">
        <f>IF(N4114="nulová",J4114,0)</f>
        <v>0</v>
      </c>
      <c r="BJ4114" s="17" t="s">
        <v>81</v>
      </c>
      <c r="BK4114" s="249">
        <f>ROUND(I4114*H4114,2)</f>
        <v>0</v>
      </c>
      <c r="BL4114" s="17" t="s">
        <v>332</v>
      </c>
      <c r="BM4114" s="248" t="s">
        <v>5817</v>
      </c>
    </row>
    <row r="4115" spans="2:65" s="1" customFormat="1" ht="16.5" customHeight="1">
      <c r="B4115" s="38"/>
      <c r="C4115" s="237" t="s">
        <v>5818</v>
      </c>
      <c r="D4115" s="237" t="s">
        <v>141</v>
      </c>
      <c r="E4115" s="238" t="s">
        <v>5819</v>
      </c>
      <c r="F4115" s="239" t="s">
        <v>5820</v>
      </c>
      <c r="G4115" s="240" t="s">
        <v>2313</v>
      </c>
      <c r="H4115" s="241">
        <v>1</v>
      </c>
      <c r="I4115" s="242"/>
      <c r="J4115" s="243">
        <f>ROUND(I4115*H4115,2)</f>
        <v>0</v>
      </c>
      <c r="K4115" s="239" t="s">
        <v>1</v>
      </c>
      <c r="L4115" s="43"/>
      <c r="M4115" s="244" t="s">
        <v>1</v>
      </c>
      <c r="N4115" s="245" t="s">
        <v>38</v>
      </c>
      <c r="O4115" s="86"/>
      <c r="P4115" s="246">
        <f>O4115*H4115</f>
        <v>0</v>
      </c>
      <c r="Q4115" s="246">
        <v>0</v>
      </c>
      <c r="R4115" s="246">
        <f>Q4115*H4115</f>
        <v>0</v>
      </c>
      <c r="S4115" s="246">
        <v>0</v>
      </c>
      <c r="T4115" s="247">
        <f>S4115*H4115</f>
        <v>0</v>
      </c>
      <c r="AR4115" s="248" t="s">
        <v>332</v>
      </c>
      <c r="AT4115" s="248" t="s">
        <v>141</v>
      </c>
      <c r="AU4115" s="248" t="s">
        <v>83</v>
      </c>
      <c r="AY4115" s="17" t="s">
        <v>139</v>
      </c>
      <c r="BE4115" s="249">
        <f>IF(N4115="základní",J4115,0)</f>
        <v>0</v>
      </c>
      <c r="BF4115" s="249">
        <f>IF(N4115="snížená",J4115,0)</f>
        <v>0</v>
      </c>
      <c r="BG4115" s="249">
        <f>IF(N4115="zákl. přenesená",J4115,0)</f>
        <v>0</v>
      </c>
      <c r="BH4115" s="249">
        <f>IF(N4115="sníž. přenesená",J4115,0)</f>
        <v>0</v>
      </c>
      <c r="BI4115" s="249">
        <f>IF(N4115="nulová",J4115,0)</f>
        <v>0</v>
      </c>
      <c r="BJ4115" s="17" t="s">
        <v>81</v>
      </c>
      <c r="BK4115" s="249">
        <f>ROUND(I4115*H4115,2)</f>
        <v>0</v>
      </c>
      <c r="BL4115" s="17" t="s">
        <v>332</v>
      </c>
      <c r="BM4115" s="248" t="s">
        <v>5821</v>
      </c>
    </row>
    <row r="4116" spans="2:65" s="1" customFormat="1" ht="16.5" customHeight="1">
      <c r="B4116" s="38"/>
      <c r="C4116" s="237" t="s">
        <v>5822</v>
      </c>
      <c r="D4116" s="237" t="s">
        <v>141</v>
      </c>
      <c r="E4116" s="238" t="s">
        <v>5823</v>
      </c>
      <c r="F4116" s="239" t="s">
        <v>5824</v>
      </c>
      <c r="G4116" s="240" t="s">
        <v>2313</v>
      </c>
      <c r="H4116" s="241">
        <v>1</v>
      </c>
      <c r="I4116" s="242"/>
      <c r="J4116" s="243">
        <f>ROUND(I4116*H4116,2)</f>
        <v>0</v>
      </c>
      <c r="K4116" s="239" t="s">
        <v>1</v>
      </c>
      <c r="L4116" s="43"/>
      <c r="M4116" s="244" t="s">
        <v>1</v>
      </c>
      <c r="N4116" s="245" t="s">
        <v>38</v>
      </c>
      <c r="O4116" s="86"/>
      <c r="P4116" s="246">
        <f>O4116*H4116</f>
        <v>0</v>
      </c>
      <c r="Q4116" s="246">
        <v>0</v>
      </c>
      <c r="R4116" s="246">
        <f>Q4116*H4116</f>
        <v>0</v>
      </c>
      <c r="S4116" s="246">
        <v>0</v>
      </c>
      <c r="T4116" s="247">
        <f>S4116*H4116</f>
        <v>0</v>
      </c>
      <c r="AR4116" s="248" t="s">
        <v>332</v>
      </c>
      <c r="AT4116" s="248" t="s">
        <v>141</v>
      </c>
      <c r="AU4116" s="248" t="s">
        <v>83</v>
      </c>
      <c r="AY4116" s="17" t="s">
        <v>139</v>
      </c>
      <c r="BE4116" s="249">
        <f>IF(N4116="základní",J4116,0)</f>
        <v>0</v>
      </c>
      <c r="BF4116" s="249">
        <f>IF(N4116="snížená",J4116,0)</f>
        <v>0</v>
      </c>
      <c r="BG4116" s="249">
        <f>IF(N4116="zákl. přenesená",J4116,0)</f>
        <v>0</v>
      </c>
      <c r="BH4116" s="249">
        <f>IF(N4116="sníž. přenesená",J4116,0)</f>
        <v>0</v>
      </c>
      <c r="BI4116" s="249">
        <f>IF(N4116="nulová",J4116,0)</f>
        <v>0</v>
      </c>
      <c r="BJ4116" s="17" t="s">
        <v>81</v>
      </c>
      <c r="BK4116" s="249">
        <f>ROUND(I4116*H4116,2)</f>
        <v>0</v>
      </c>
      <c r="BL4116" s="17" t="s">
        <v>332</v>
      </c>
      <c r="BM4116" s="248" t="s">
        <v>5825</v>
      </c>
    </row>
    <row r="4117" spans="2:65" s="1" customFormat="1" ht="16.5" customHeight="1">
      <c r="B4117" s="38"/>
      <c r="C4117" s="237" t="s">
        <v>5826</v>
      </c>
      <c r="D4117" s="237" t="s">
        <v>141</v>
      </c>
      <c r="E4117" s="238" t="s">
        <v>5827</v>
      </c>
      <c r="F4117" s="239" t="s">
        <v>5828</v>
      </c>
      <c r="G4117" s="240" t="s">
        <v>2313</v>
      </c>
      <c r="H4117" s="241">
        <v>1</v>
      </c>
      <c r="I4117" s="242"/>
      <c r="J4117" s="243">
        <f>ROUND(I4117*H4117,2)</f>
        <v>0</v>
      </c>
      <c r="K4117" s="239" t="s">
        <v>1</v>
      </c>
      <c r="L4117" s="43"/>
      <c r="M4117" s="244" t="s">
        <v>1</v>
      </c>
      <c r="N4117" s="245" t="s">
        <v>38</v>
      </c>
      <c r="O4117" s="86"/>
      <c r="P4117" s="246">
        <f>O4117*H4117</f>
        <v>0</v>
      </c>
      <c r="Q4117" s="246">
        <v>0</v>
      </c>
      <c r="R4117" s="246">
        <f>Q4117*H4117</f>
        <v>0</v>
      </c>
      <c r="S4117" s="246">
        <v>0</v>
      </c>
      <c r="T4117" s="247">
        <f>S4117*H4117</f>
        <v>0</v>
      </c>
      <c r="AR4117" s="248" t="s">
        <v>332</v>
      </c>
      <c r="AT4117" s="248" t="s">
        <v>141</v>
      </c>
      <c r="AU4117" s="248" t="s">
        <v>83</v>
      </c>
      <c r="AY4117" s="17" t="s">
        <v>139</v>
      </c>
      <c r="BE4117" s="249">
        <f>IF(N4117="základní",J4117,0)</f>
        <v>0</v>
      </c>
      <c r="BF4117" s="249">
        <f>IF(N4117="snížená",J4117,0)</f>
        <v>0</v>
      </c>
      <c r="BG4117" s="249">
        <f>IF(N4117="zákl. přenesená",J4117,0)</f>
        <v>0</v>
      </c>
      <c r="BH4117" s="249">
        <f>IF(N4117="sníž. přenesená",J4117,0)</f>
        <v>0</v>
      </c>
      <c r="BI4117" s="249">
        <f>IF(N4117="nulová",J4117,0)</f>
        <v>0</v>
      </c>
      <c r="BJ4117" s="17" t="s">
        <v>81</v>
      </c>
      <c r="BK4117" s="249">
        <f>ROUND(I4117*H4117,2)</f>
        <v>0</v>
      </c>
      <c r="BL4117" s="17" t="s">
        <v>332</v>
      </c>
      <c r="BM4117" s="248" t="s">
        <v>5829</v>
      </c>
    </row>
    <row r="4118" spans="2:65" s="1" customFormat="1" ht="16.5" customHeight="1">
      <c r="B4118" s="38"/>
      <c r="C4118" s="237" t="s">
        <v>5830</v>
      </c>
      <c r="D4118" s="237" t="s">
        <v>141</v>
      </c>
      <c r="E4118" s="238" t="s">
        <v>5831</v>
      </c>
      <c r="F4118" s="239" t="s">
        <v>5633</v>
      </c>
      <c r="G4118" s="240" t="s">
        <v>2313</v>
      </c>
      <c r="H4118" s="241">
        <v>1</v>
      </c>
      <c r="I4118" s="242"/>
      <c r="J4118" s="243">
        <f>ROUND(I4118*H4118,2)</f>
        <v>0</v>
      </c>
      <c r="K4118" s="239" t="s">
        <v>1</v>
      </c>
      <c r="L4118" s="43"/>
      <c r="M4118" s="244" t="s">
        <v>1</v>
      </c>
      <c r="N4118" s="245" t="s">
        <v>38</v>
      </c>
      <c r="O4118" s="86"/>
      <c r="P4118" s="246">
        <f>O4118*H4118</f>
        <v>0</v>
      </c>
      <c r="Q4118" s="246">
        <v>0</v>
      </c>
      <c r="R4118" s="246">
        <f>Q4118*H4118</f>
        <v>0</v>
      </c>
      <c r="S4118" s="246">
        <v>0</v>
      </c>
      <c r="T4118" s="247">
        <f>S4118*H4118</f>
        <v>0</v>
      </c>
      <c r="AR4118" s="248" t="s">
        <v>332</v>
      </c>
      <c r="AT4118" s="248" t="s">
        <v>141</v>
      </c>
      <c r="AU4118" s="248" t="s">
        <v>83</v>
      </c>
      <c r="AY4118" s="17" t="s">
        <v>139</v>
      </c>
      <c r="BE4118" s="249">
        <f>IF(N4118="základní",J4118,0)</f>
        <v>0</v>
      </c>
      <c r="BF4118" s="249">
        <f>IF(N4118="snížená",J4118,0)</f>
        <v>0</v>
      </c>
      <c r="BG4118" s="249">
        <f>IF(N4118="zákl. přenesená",J4118,0)</f>
        <v>0</v>
      </c>
      <c r="BH4118" s="249">
        <f>IF(N4118="sníž. přenesená",J4118,0)</f>
        <v>0</v>
      </c>
      <c r="BI4118" s="249">
        <f>IF(N4118="nulová",J4118,0)</f>
        <v>0</v>
      </c>
      <c r="BJ4118" s="17" t="s">
        <v>81</v>
      </c>
      <c r="BK4118" s="249">
        <f>ROUND(I4118*H4118,2)</f>
        <v>0</v>
      </c>
      <c r="BL4118" s="17" t="s">
        <v>332</v>
      </c>
      <c r="BM4118" s="248" t="s">
        <v>5832</v>
      </c>
    </row>
    <row r="4119" spans="2:63" s="11" customFormat="1" ht="22.8" customHeight="1">
      <c r="B4119" s="221"/>
      <c r="C4119" s="222"/>
      <c r="D4119" s="223" t="s">
        <v>72</v>
      </c>
      <c r="E4119" s="235" t="s">
        <v>5833</v>
      </c>
      <c r="F4119" s="235" t="s">
        <v>5834</v>
      </c>
      <c r="G4119" s="222"/>
      <c r="H4119" s="222"/>
      <c r="I4119" s="225"/>
      <c r="J4119" s="236">
        <f>BK4119</f>
        <v>0</v>
      </c>
      <c r="K4119" s="222"/>
      <c r="L4119" s="227"/>
      <c r="M4119" s="228"/>
      <c r="N4119" s="229"/>
      <c r="O4119" s="229"/>
      <c r="P4119" s="230">
        <f>SUM(P4120:P4159)</f>
        <v>0</v>
      </c>
      <c r="Q4119" s="229"/>
      <c r="R4119" s="230">
        <f>SUM(R4120:R4159)</f>
        <v>0</v>
      </c>
      <c r="S4119" s="229"/>
      <c r="T4119" s="231">
        <f>SUM(T4120:T4159)</f>
        <v>0</v>
      </c>
      <c r="AR4119" s="232" t="s">
        <v>155</v>
      </c>
      <c r="AT4119" s="233" t="s">
        <v>72</v>
      </c>
      <c r="AU4119" s="233" t="s">
        <v>81</v>
      </c>
      <c r="AY4119" s="232" t="s">
        <v>139</v>
      </c>
      <c r="BK4119" s="234">
        <f>SUM(BK4120:BK4159)</f>
        <v>0</v>
      </c>
    </row>
    <row r="4120" spans="2:65" s="1" customFormat="1" ht="16.5" customHeight="1">
      <c r="B4120" s="38"/>
      <c r="C4120" s="237" t="s">
        <v>5835</v>
      </c>
      <c r="D4120" s="237" t="s">
        <v>141</v>
      </c>
      <c r="E4120" s="238" t="s">
        <v>5836</v>
      </c>
      <c r="F4120" s="239" t="s">
        <v>5837</v>
      </c>
      <c r="G4120" s="240" t="s">
        <v>1</v>
      </c>
      <c r="H4120" s="241">
        <v>0</v>
      </c>
      <c r="I4120" s="242"/>
      <c r="J4120" s="243">
        <f>ROUND(I4120*H4120,2)</f>
        <v>0</v>
      </c>
      <c r="K4120" s="239" t="s">
        <v>1</v>
      </c>
      <c r="L4120" s="43"/>
      <c r="M4120" s="244" t="s">
        <v>1</v>
      </c>
      <c r="N4120" s="245" t="s">
        <v>38</v>
      </c>
      <c r="O4120" s="86"/>
      <c r="P4120" s="246">
        <f>O4120*H4120</f>
        <v>0</v>
      </c>
      <c r="Q4120" s="246">
        <v>0</v>
      </c>
      <c r="R4120" s="246">
        <f>Q4120*H4120</f>
        <v>0</v>
      </c>
      <c r="S4120" s="246">
        <v>0</v>
      </c>
      <c r="T4120" s="247">
        <f>S4120*H4120</f>
        <v>0</v>
      </c>
      <c r="AR4120" s="248" t="s">
        <v>332</v>
      </c>
      <c r="AT4120" s="248" t="s">
        <v>141</v>
      </c>
      <c r="AU4120" s="248" t="s">
        <v>83</v>
      </c>
      <c r="AY4120" s="17" t="s">
        <v>139</v>
      </c>
      <c r="BE4120" s="249">
        <f>IF(N4120="základní",J4120,0)</f>
        <v>0</v>
      </c>
      <c r="BF4120" s="249">
        <f>IF(N4120="snížená",J4120,0)</f>
        <v>0</v>
      </c>
      <c r="BG4120" s="249">
        <f>IF(N4120="zákl. přenesená",J4120,0)</f>
        <v>0</v>
      </c>
      <c r="BH4120" s="249">
        <f>IF(N4120="sníž. přenesená",J4120,0)</f>
        <v>0</v>
      </c>
      <c r="BI4120" s="249">
        <f>IF(N4120="nulová",J4120,0)</f>
        <v>0</v>
      </c>
      <c r="BJ4120" s="17" t="s">
        <v>81</v>
      </c>
      <c r="BK4120" s="249">
        <f>ROUND(I4120*H4120,2)</f>
        <v>0</v>
      </c>
      <c r="BL4120" s="17" t="s">
        <v>332</v>
      </c>
      <c r="BM4120" s="248" t="s">
        <v>5838</v>
      </c>
    </row>
    <row r="4121" spans="2:65" s="1" customFormat="1" ht="36" customHeight="1">
      <c r="B4121" s="38"/>
      <c r="C4121" s="237" t="s">
        <v>5839</v>
      </c>
      <c r="D4121" s="237" t="s">
        <v>141</v>
      </c>
      <c r="E4121" s="238" t="s">
        <v>5840</v>
      </c>
      <c r="F4121" s="239" t="s">
        <v>5841</v>
      </c>
      <c r="G4121" s="240" t="s">
        <v>177</v>
      </c>
      <c r="H4121" s="241">
        <v>1</v>
      </c>
      <c r="I4121" s="242"/>
      <c r="J4121" s="243">
        <f>ROUND(I4121*H4121,2)</f>
        <v>0</v>
      </c>
      <c r="K4121" s="239" t="s">
        <v>1</v>
      </c>
      <c r="L4121" s="43"/>
      <c r="M4121" s="244" t="s">
        <v>1</v>
      </c>
      <c r="N4121" s="245" t="s">
        <v>38</v>
      </c>
      <c r="O4121" s="86"/>
      <c r="P4121" s="246">
        <f>O4121*H4121</f>
        <v>0</v>
      </c>
      <c r="Q4121" s="246">
        <v>0</v>
      </c>
      <c r="R4121" s="246">
        <f>Q4121*H4121</f>
        <v>0</v>
      </c>
      <c r="S4121" s="246">
        <v>0</v>
      </c>
      <c r="T4121" s="247">
        <f>S4121*H4121</f>
        <v>0</v>
      </c>
      <c r="AR4121" s="248" t="s">
        <v>332</v>
      </c>
      <c r="AT4121" s="248" t="s">
        <v>141</v>
      </c>
      <c r="AU4121" s="248" t="s">
        <v>83</v>
      </c>
      <c r="AY4121" s="17" t="s">
        <v>139</v>
      </c>
      <c r="BE4121" s="249">
        <f>IF(N4121="základní",J4121,0)</f>
        <v>0</v>
      </c>
      <c r="BF4121" s="249">
        <f>IF(N4121="snížená",J4121,0)</f>
        <v>0</v>
      </c>
      <c r="BG4121" s="249">
        <f>IF(N4121="zákl. přenesená",J4121,0)</f>
        <v>0</v>
      </c>
      <c r="BH4121" s="249">
        <f>IF(N4121="sníž. přenesená",J4121,0)</f>
        <v>0</v>
      </c>
      <c r="BI4121" s="249">
        <f>IF(N4121="nulová",J4121,0)</f>
        <v>0</v>
      </c>
      <c r="BJ4121" s="17" t="s">
        <v>81</v>
      </c>
      <c r="BK4121" s="249">
        <f>ROUND(I4121*H4121,2)</f>
        <v>0</v>
      </c>
      <c r="BL4121" s="17" t="s">
        <v>332</v>
      </c>
      <c r="BM4121" s="248" t="s">
        <v>5842</v>
      </c>
    </row>
    <row r="4122" spans="2:65" s="1" customFormat="1" ht="24" customHeight="1">
      <c r="B4122" s="38"/>
      <c r="C4122" s="237" t="s">
        <v>5843</v>
      </c>
      <c r="D4122" s="237" t="s">
        <v>141</v>
      </c>
      <c r="E4122" s="238" t="s">
        <v>5844</v>
      </c>
      <c r="F4122" s="239" t="s">
        <v>5845</v>
      </c>
      <c r="G4122" s="240" t="s">
        <v>177</v>
      </c>
      <c r="H4122" s="241">
        <v>1</v>
      </c>
      <c r="I4122" s="242"/>
      <c r="J4122" s="243">
        <f>ROUND(I4122*H4122,2)</f>
        <v>0</v>
      </c>
      <c r="K4122" s="239" t="s">
        <v>1</v>
      </c>
      <c r="L4122" s="43"/>
      <c r="M4122" s="244" t="s">
        <v>1</v>
      </c>
      <c r="N4122" s="245" t="s">
        <v>38</v>
      </c>
      <c r="O4122" s="86"/>
      <c r="P4122" s="246">
        <f>O4122*H4122</f>
        <v>0</v>
      </c>
      <c r="Q4122" s="246">
        <v>0</v>
      </c>
      <c r="R4122" s="246">
        <f>Q4122*H4122</f>
        <v>0</v>
      </c>
      <c r="S4122" s="246">
        <v>0</v>
      </c>
      <c r="T4122" s="247">
        <f>S4122*H4122</f>
        <v>0</v>
      </c>
      <c r="AR4122" s="248" t="s">
        <v>332</v>
      </c>
      <c r="AT4122" s="248" t="s">
        <v>141</v>
      </c>
      <c r="AU4122" s="248" t="s">
        <v>83</v>
      </c>
      <c r="AY4122" s="17" t="s">
        <v>139</v>
      </c>
      <c r="BE4122" s="249">
        <f>IF(N4122="základní",J4122,0)</f>
        <v>0</v>
      </c>
      <c r="BF4122" s="249">
        <f>IF(N4122="snížená",J4122,0)</f>
        <v>0</v>
      </c>
      <c r="BG4122" s="249">
        <f>IF(N4122="zákl. přenesená",J4122,0)</f>
        <v>0</v>
      </c>
      <c r="BH4122" s="249">
        <f>IF(N4122="sníž. přenesená",J4122,0)</f>
        <v>0</v>
      </c>
      <c r="BI4122" s="249">
        <f>IF(N4122="nulová",J4122,0)</f>
        <v>0</v>
      </c>
      <c r="BJ4122" s="17" t="s">
        <v>81</v>
      </c>
      <c r="BK4122" s="249">
        <f>ROUND(I4122*H4122,2)</f>
        <v>0</v>
      </c>
      <c r="BL4122" s="17" t="s">
        <v>332</v>
      </c>
      <c r="BM4122" s="248" t="s">
        <v>5846</v>
      </c>
    </row>
    <row r="4123" spans="2:65" s="1" customFormat="1" ht="16.5" customHeight="1">
      <c r="B4123" s="38"/>
      <c r="C4123" s="237" t="s">
        <v>5847</v>
      </c>
      <c r="D4123" s="237" t="s">
        <v>141</v>
      </c>
      <c r="E4123" s="238" t="s">
        <v>5848</v>
      </c>
      <c r="F4123" s="239" t="s">
        <v>5849</v>
      </c>
      <c r="G4123" s="240" t="s">
        <v>177</v>
      </c>
      <c r="H4123" s="241">
        <v>2</v>
      </c>
      <c r="I4123" s="242"/>
      <c r="J4123" s="243">
        <f>ROUND(I4123*H4123,2)</f>
        <v>0</v>
      </c>
      <c r="K4123" s="239" t="s">
        <v>1</v>
      </c>
      <c r="L4123" s="43"/>
      <c r="M4123" s="244" t="s">
        <v>1</v>
      </c>
      <c r="N4123" s="245" t="s">
        <v>38</v>
      </c>
      <c r="O4123" s="86"/>
      <c r="P4123" s="246">
        <f>O4123*H4123</f>
        <v>0</v>
      </c>
      <c r="Q4123" s="246">
        <v>0</v>
      </c>
      <c r="R4123" s="246">
        <f>Q4123*H4123</f>
        <v>0</v>
      </c>
      <c r="S4123" s="246">
        <v>0</v>
      </c>
      <c r="T4123" s="247">
        <f>S4123*H4123</f>
        <v>0</v>
      </c>
      <c r="AR4123" s="248" t="s">
        <v>332</v>
      </c>
      <c r="AT4123" s="248" t="s">
        <v>141</v>
      </c>
      <c r="AU4123" s="248" t="s">
        <v>83</v>
      </c>
      <c r="AY4123" s="17" t="s">
        <v>139</v>
      </c>
      <c r="BE4123" s="249">
        <f>IF(N4123="základní",J4123,0)</f>
        <v>0</v>
      </c>
      <c r="BF4123" s="249">
        <f>IF(N4123="snížená",J4123,0)</f>
        <v>0</v>
      </c>
      <c r="BG4123" s="249">
        <f>IF(N4123="zákl. přenesená",J4123,0)</f>
        <v>0</v>
      </c>
      <c r="BH4123" s="249">
        <f>IF(N4123="sníž. přenesená",J4123,0)</f>
        <v>0</v>
      </c>
      <c r="BI4123" s="249">
        <f>IF(N4123="nulová",J4123,0)</f>
        <v>0</v>
      </c>
      <c r="BJ4123" s="17" t="s">
        <v>81</v>
      </c>
      <c r="BK4123" s="249">
        <f>ROUND(I4123*H4123,2)</f>
        <v>0</v>
      </c>
      <c r="BL4123" s="17" t="s">
        <v>332</v>
      </c>
      <c r="BM4123" s="248" t="s">
        <v>5850</v>
      </c>
    </row>
    <row r="4124" spans="2:65" s="1" customFormat="1" ht="24" customHeight="1">
      <c r="B4124" s="38"/>
      <c r="C4124" s="237" t="s">
        <v>5851</v>
      </c>
      <c r="D4124" s="237" t="s">
        <v>141</v>
      </c>
      <c r="E4124" s="238" t="s">
        <v>5852</v>
      </c>
      <c r="F4124" s="239" t="s">
        <v>5853</v>
      </c>
      <c r="G4124" s="240" t="s">
        <v>177</v>
      </c>
      <c r="H4124" s="241">
        <v>1</v>
      </c>
      <c r="I4124" s="242"/>
      <c r="J4124" s="243">
        <f>ROUND(I4124*H4124,2)</f>
        <v>0</v>
      </c>
      <c r="K4124" s="239" t="s">
        <v>1</v>
      </c>
      <c r="L4124" s="43"/>
      <c r="M4124" s="244" t="s">
        <v>1</v>
      </c>
      <c r="N4124" s="245" t="s">
        <v>38</v>
      </c>
      <c r="O4124" s="86"/>
      <c r="P4124" s="246">
        <f>O4124*H4124</f>
        <v>0</v>
      </c>
      <c r="Q4124" s="246">
        <v>0</v>
      </c>
      <c r="R4124" s="246">
        <f>Q4124*H4124</f>
        <v>0</v>
      </c>
      <c r="S4124" s="246">
        <v>0</v>
      </c>
      <c r="T4124" s="247">
        <f>S4124*H4124</f>
        <v>0</v>
      </c>
      <c r="AR4124" s="248" t="s">
        <v>332</v>
      </c>
      <c r="AT4124" s="248" t="s">
        <v>141</v>
      </c>
      <c r="AU4124" s="248" t="s">
        <v>83</v>
      </c>
      <c r="AY4124" s="17" t="s">
        <v>139</v>
      </c>
      <c r="BE4124" s="249">
        <f>IF(N4124="základní",J4124,0)</f>
        <v>0</v>
      </c>
      <c r="BF4124" s="249">
        <f>IF(N4124="snížená",J4124,0)</f>
        <v>0</v>
      </c>
      <c r="BG4124" s="249">
        <f>IF(N4124="zákl. přenesená",J4124,0)</f>
        <v>0</v>
      </c>
      <c r="BH4124" s="249">
        <f>IF(N4124="sníž. přenesená",J4124,0)</f>
        <v>0</v>
      </c>
      <c r="BI4124" s="249">
        <f>IF(N4124="nulová",J4124,0)</f>
        <v>0</v>
      </c>
      <c r="BJ4124" s="17" t="s">
        <v>81</v>
      </c>
      <c r="BK4124" s="249">
        <f>ROUND(I4124*H4124,2)</f>
        <v>0</v>
      </c>
      <c r="BL4124" s="17" t="s">
        <v>332</v>
      </c>
      <c r="BM4124" s="248" t="s">
        <v>5854</v>
      </c>
    </row>
    <row r="4125" spans="2:65" s="1" customFormat="1" ht="16.5" customHeight="1">
      <c r="B4125" s="38"/>
      <c r="C4125" s="237" t="s">
        <v>5855</v>
      </c>
      <c r="D4125" s="237" t="s">
        <v>141</v>
      </c>
      <c r="E4125" s="238" t="s">
        <v>5856</v>
      </c>
      <c r="F4125" s="239" t="s">
        <v>5857</v>
      </c>
      <c r="G4125" s="240" t="s">
        <v>177</v>
      </c>
      <c r="H4125" s="241">
        <v>1</v>
      </c>
      <c r="I4125" s="242"/>
      <c r="J4125" s="243">
        <f>ROUND(I4125*H4125,2)</f>
        <v>0</v>
      </c>
      <c r="K4125" s="239" t="s">
        <v>1</v>
      </c>
      <c r="L4125" s="43"/>
      <c r="M4125" s="244" t="s">
        <v>1</v>
      </c>
      <c r="N4125" s="245" t="s">
        <v>38</v>
      </c>
      <c r="O4125" s="86"/>
      <c r="P4125" s="246">
        <f>O4125*H4125</f>
        <v>0</v>
      </c>
      <c r="Q4125" s="246">
        <v>0</v>
      </c>
      <c r="R4125" s="246">
        <f>Q4125*H4125</f>
        <v>0</v>
      </c>
      <c r="S4125" s="246">
        <v>0</v>
      </c>
      <c r="T4125" s="247">
        <f>S4125*H4125</f>
        <v>0</v>
      </c>
      <c r="AR4125" s="248" t="s">
        <v>332</v>
      </c>
      <c r="AT4125" s="248" t="s">
        <v>141</v>
      </c>
      <c r="AU4125" s="248" t="s">
        <v>83</v>
      </c>
      <c r="AY4125" s="17" t="s">
        <v>139</v>
      </c>
      <c r="BE4125" s="249">
        <f>IF(N4125="základní",J4125,0)</f>
        <v>0</v>
      </c>
      <c r="BF4125" s="249">
        <f>IF(N4125="snížená",J4125,0)</f>
        <v>0</v>
      </c>
      <c r="BG4125" s="249">
        <f>IF(N4125="zákl. přenesená",J4125,0)</f>
        <v>0</v>
      </c>
      <c r="BH4125" s="249">
        <f>IF(N4125="sníž. přenesená",J4125,0)</f>
        <v>0</v>
      </c>
      <c r="BI4125" s="249">
        <f>IF(N4125="nulová",J4125,0)</f>
        <v>0</v>
      </c>
      <c r="BJ4125" s="17" t="s">
        <v>81</v>
      </c>
      <c r="BK4125" s="249">
        <f>ROUND(I4125*H4125,2)</f>
        <v>0</v>
      </c>
      <c r="BL4125" s="17" t="s">
        <v>332</v>
      </c>
      <c r="BM4125" s="248" t="s">
        <v>5858</v>
      </c>
    </row>
    <row r="4126" spans="2:65" s="1" customFormat="1" ht="24" customHeight="1">
      <c r="B4126" s="38"/>
      <c r="C4126" s="237" t="s">
        <v>5859</v>
      </c>
      <c r="D4126" s="237" t="s">
        <v>141</v>
      </c>
      <c r="E4126" s="238" t="s">
        <v>5860</v>
      </c>
      <c r="F4126" s="239" t="s">
        <v>5861</v>
      </c>
      <c r="G4126" s="240" t="s">
        <v>177</v>
      </c>
      <c r="H4126" s="241">
        <v>1</v>
      </c>
      <c r="I4126" s="242"/>
      <c r="J4126" s="243">
        <f>ROUND(I4126*H4126,2)</f>
        <v>0</v>
      </c>
      <c r="K4126" s="239" t="s">
        <v>1</v>
      </c>
      <c r="L4126" s="43"/>
      <c r="M4126" s="244" t="s">
        <v>1</v>
      </c>
      <c r="N4126" s="245" t="s">
        <v>38</v>
      </c>
      <c r="O4126" s="86"/>
      <c r="P4126" s="246">
        <f>O4126*H4126</f>
        <v>0</v>
      </c>
      <c r="Q4126" s="246">
        <v>0</v>
      </c>
      <c r="R4126" s="246">
        <f>Q4126*H4126</f>
        <v>0</v>
      </c>
      <c r="S4126" s="246">
        <v>0</v>
      </c>
      <c r="T4126" s="247">
        <f>S4126*H4126</f>
        <v>0</v>
      </c>
      <c r="AR4126" s="248" t="s">
        <v>332</v>
      </c>
      <c r="AT4126" s="248" t="s">
        <v>141</v>
      </c>
      <c r="AU4126" s="248" t="s">
        <v>83</v>
      </c>
      <c r="AY4126" s="17" t="s">
        <v>139</v>
      </c>
      <c r="BE4126" s="249">
        <f>IF(N4126="základní",J4126,0)</f>
        <v>0</v>
      </c>
      <c r="BF4126" s="249">
        <f>IF(N4126="snížená",J4126,0)</f>
        <v>0</v>
      </c>
      <c r="BG4126" s="249">
        <f>IF(N4126="zákl. přenesená",J4126,0)</f>
        <v>0</v>
      </c>
      <c r="BH4126" s="249">
        <f>IF(N4126="sníž. přenesená",J4126,0)</f>
        <v>0</v>
      </c>
      <c r="BI4126" s="249">
        <f>IF(N4126="nulová",J4126,0)</f>
        <v>0</v>
      </c>
      <c r="BJ4126" s="17" t="s">
        <v>81</v>
      </c>
      <c r="BK4126" s="249">
        <f>ROUND(I4126*H4126,2)</f>
        <v>0</v>
      </c>
      <c r="BL4126" s="17" t="s">
        <v>332</v>
      </c>
      <c r="BM4126" s="248" t="s">
        <v>5862</v>
      </c>
    </row>
    <row r="4127" spans="2:65" s="1" customFormat="1" ht="16.5" customHeight="1">
      <c r="B4127" s="38"/>
      <c r="C4127" s="237" t="s">
        <v>5863</v>
      </c>
      <c r="D4127" s="237" t="s">
        <v>141</v>
      </c>
      <c r="E4127" s="238" t="s">
        <v>5864</v>
      </c>
      <c r="F4127" s="239" t="s">
        <v>5865</v>
      </c>
      <c r="G4127" s="240" t="s">
        <v>177</v>
      </c>
      <c r="H4127" s="241">
        <v>1</v>
      </c>
      <c r="I4127" s="242"/>
      <c r="J4127" s="243">
        <f>ROUND(I4127*H4127,2)</f>
        <v>0</v>
      </c>
      <c r="K4127" s="239" t="s">
        <v>1</v>
      </c>
      <c r="L4127" s="43"/>
      <c r="M4127" s="244" t="s">
        <v>1</v>
      </c>
      <c r="N4127" s="245" t="s">
        <v>38</v>
      </c>
      <c r="O4127" s="86"/>
      <c r="P4127" s="246">
        <f>O4127*H4127</f>
        <v>0</v>
      </c>
      <c r="Q4127" s="246">
        <v>0</v>
      </c>
      <c r="R4127" s="246">
        <f>Q4127*H4127</f>
        <v>0</v>
      </c>
      <c r="S4127" s="246">
        <v>0</v>
      </c>
      <c r="T4127" s="247">
        <f>S4127*H4127</f>
        <v>0</v>
      </c>
      <c r="AR4127" s="248" t="s">
        <v>332</v>
      </c>
      <c r="AT4127" s="248" t="s">
        <v>141</v>
      </c>
      <c r="AU4127" s="248" t="s">
        <v>83</v>
      </c>
      <c r="AY4127" s="17" t="s">
        <v>139</v>
      </c>
      <c r="BE4127" s="249">
        <f>IF(N4127="základní",J4127,0)</f>
        <v>0</v>
      </c>
      <c r="BF4127" s="249">
        <f>IF(N4127="snížená",J4127,0)</f>
        <v>0</v>
      </c>
      <c r="BG4127" s="249">
        <f>IF(N4127="zákl. přenesená",J4127,0)</f>
        <v>0</v>
      </c>
      <c r="BH4127" s="249">
        <f>IF(N4127="sníž. přenesená",J4127,0)</f>
        <v>0</v>
      </c>
      <c r="BI4127" s="249">
        <f>IF(N4127="nulová",J4127,0)</f>
        <v>0</v>
      </c>
      <c r="BJ4127" s="17" t="s">
        <v>81</v>
      </c>
      <c r="BK4127" s="249">
        <f>ROUND(I4127*H4127,2)</f>
        <v>0</v>
      </c>
      <c r="BL4127" s="17" t="s">
        <v>332</v>
      </c>
      <c r="BM4127" s="248" t="s">
        <v>5866</v>
      </c>
    </row>
    <row r="4128" spans="2:65" s="1" customFormat="1" ht="16.5" customHeight="1">
      <c r="B4128" s="38"/>
      <c r="C4128" s="237" t="s">
        <v>5867</v>
      </c>
      <c r="D4128" s="237" t="s">
        <v>141</v>
      </c>
      <c r="E4128" s="238" t="s">
        <v>5868</v>
      </c>
      <c r="F4128" s="239" t="s">
        <v>5869</v>
      </c>
      <c r="G4128" s="240" t="s">
        <v>177</v>
      </c>
      <c r="H4128" s="241">
        <v>26</v>
      </c>
      <c r="I4128" s="242"/>
      <c r="J4128" s="243">
        <f>ROUND(I4128*H4128,2)</f>
        <v>0</v>
      </c>
      <c r="K4128" s="239" t="s">
        <v>1</v>
      </c>
      <c r="L4128" s="43"/>
      <c r="M4128" s="244" t="s">
        <v>1</v>
      </c>
      <c r="N4128" s="245" t="s">
        <v>38</v>
      </c>
      <c r="O4128" s="86"/>
      <c r="P4128" s="246">
        <f>O4128*H4128</f>
        <v>0</v>
      </c>
      <c r="Q4128" s="246">
        <v>0</v>
      </c>
      <c r="R4128" s="246">
        <f>Q4128*H4128</f>
        <v>0</v>
      </c>
      <c r="S4128" s="246">
        <v>0</v>
      </c>
      <c r="T4128" s="247">
        <f>S4128*H4128</f>
        <v>0</v>
      </c>
      <c r="AR4128" s="248" t="s">
        <v>332</v>
      </c>
      <c r="AT4128" s="248" t="s">
        <v>141</v>
      </c>
      <c r="AU4128" s="248" t="s">
        <v>83</v>
      </c>
      <c r="AY4128" s="17" t="s">
        <v>139</v>
      </c>
      <c r="BE4128" s="249">
        <f>IF(N4128="základní",J4128,0)</f>
        <v>0</v>
      </c>
      <c r="BF4128" s="249">
        <f>IF(N4128="snížená",J4128,0)</f>
        <v>0</v>
      </c>
      <c r="BG4128" s="249">
        <f>IF(N4128="zákl. přenesená",J4128,0)</f>
        <v>0</v>
      </c>
      <c r="BH4128" s="249">
        <f>IF(N4128="sníž. přenesená",J4128,0)</f>
        <v>0</v>
      </c>
      <c r="BI4128" s="249">
        <f>IF(N4128="nulová",J4128,0)</f>
        <v>0</v>
      </c>
      <c r="BJ4128" s="17" t="s">
        <v>81</v>
      </c>
      <c r="BK4128" s="249">
        <f>ROUND(I4128*H4128,2)</f>
        <v>0</v>
      </c>
      <c r="BL4128" s="17" t="s">
        <v>332</v>
      </c>
      <c r="BM4128" s="248" t="s">
        <v>5870</v>
      </c>
    </row>
    <row r="4129" spans="2:65" s="1" customFormat="1" ht="16.5" customHeight="1">
      <c r="B4129" s="38"/>
      <c r="C4129" s="237" t="s">
        <v>5871</v>
      </c>
      <c r="D4129" s="237" t="s">
        <v>141</v>
      </c>
      <c r="E4129" s="238" t="s">
        <v>5872</v>
      </c>
      <c r="F4129" s="239" t="s">
        <v>5873</v>
      </c>
      <c r="G4129" s="240" t="s">
        <v>177</v>
      </c>
      <c r="H4129" s="241">
        <v>26</v>
      </c>
      <c r="I4129" s="242"/>
      <c r="J4129" s="243">
        <f>ROUND(I4129*H4129,2)</f>
        <v>0</v>
      </c>
      <c r="K4129" s="239" t="s">
        <v>1</v>
      </c>
      <c r="L4129" s="43"/>
      <c r="M4129" s="244" t="s">
        <v>1</v>
      </c>
      <c r="N4129" s="245" t="s">
        <v>38</v>
      </c>
      <c r="O4129" s="86"/>
      <c r="P4129" s="246">
        <f>O4129*H4129</f>
        <v>0</v>
      </c>
      <c r="Q4129" s="246">
        <v>0</v>
      </c>
      <c r="R4129" s="246">
        <f>Q4129*H4129</f>
        <v>0</v>
      </c>
      <c r="S4129" s="246">
        <v>0</v>
      </c>
      <c r="T4129" s="247">
        <f>S4129*H4129</f>
        <v>0</v>
      </c>
      <c r="AR4129" s="248" t="s">
        <v>332</v>
      </c>
      <c r="AT4129" s="248" t="s">
        <v>141</v>
      </c>
      <c r="AU4129" s="248" t="s">
        <v>83</v>
      </c>
      <c r="AY4129" s="17" t="s">
        <v>139</v>
      </c>
      <c r="BE4129" s="249">
        <f>IF(N4129="základní",J4129,0)</f>
        <v>0</v>
      </c>
      <c r="BF4129" s="249">
        <f>IF(N4129="snížená",J4129,0)</f>
        <v>0</v>
      </c>
      <c r="BG4129" s="249">
        <f>IF(N4129="zákl. přenesená",J4129,0)</f>
        <v>0</v>
      </c>
      <c r="BH4129" s="249">
        <f>IF(N4129="sníž. přenesená",J4129,0)</f>
        <v>0</v>
      </c>
      <c r="BI4129" s="249">
        <f>IF(N4129="nulová",J4129,0)</f>
        <v>0</v>
      </c>
      <c r="BJ4129" s="17" t="s">
        <v>81</v>
      </c>
      <c r="BK4129" s="249">
        <f>ROUND(I4129*H4129,2)</f>
        <v>0</v>
      </c>
      <c r="BL4129" s="17" t="s">
        <v>332</v>
      </c>
      <c r="BM4129" s="248" t="s">
        <v>5874</v>
      </c>
    </row>
    <row r="4130" spans="2:65" s="1" customFormat="1" ht="16.5" customHeight="1">
      <c r="B4130" s="38"/>
      <c r="C4130" s="237" t="s">
        <v>5875</v>
      </c>
      <c r="D4130" s="237" t="s">
        <v>141</v>
      </c>
      <c r="E4130" s="238" t="s">
        <v>5876</v>
      </c>
      <c r="F4130" s="239" t="s">
        <v>5877</v>
      </c>
      <c r="G4130" s="240" t="s">
        <v>177</v>
      </c>
      <c r="H4130" s="241">
        <v>11</v>
      </c>
      <c r="I4130" s="242"/>
      <c r="J4130" s="243">
        <f>ROUND(I4130*H4130,2)</f>
        <v>0</v>
      </c>
      <c r="K4130" s="239" t="s">
        <v>1</v>
      </c>
      <c r="L4130" s="43"/>
      <c r="M4130" s="244" t="s">
        <v>1</v>
      </c>
      <c r="N4130" s="245" t="s">
        <v>38</v>
      </c>
      <c r="O4130" s="86"/>
      <c r="P4130" s="246">
        <f>O4130*H4130</f>
        <v>0</v>
      </c>
      <c r="Q4130" s="246">
        <v>0</v>
      </c>
      <c r="R4130" s="246">
        <f>Q4130*H4130</f>
        <v>0</v>
      </c>
      <c r="S4130" s="246">
        <v>0</v>
      </c>
      <c r="T4130" s="247">
        <f>S4130*H4130</f>
        <v>0</v>
      </c>
      <c r="AR4130" s="248" t="s">
        <v>332</v>
      </c>
      <c r="AT4130" s="248" t="s">
        <v>141</v>
      </c>
      <c r="AU4130" s="248" t="s">
        <v>83</v>
      </c>
      <c r="AY4130" s="17" t="s">
        <v>139</v>
      </c>
      <c r="BE4130" s="249">
        <f>IF(N4130="základní",J4130,0)</f>
        <v>0</v>
      </c>
      <c r="BF4130" s="249">
        <f>IF(N4130="snížená",J4130,0)</f>
        <v>0</v>
      </c>
      <c r="BG4130" s="249">
        <f>IF(N4130="zákl. přenesená",J4130,0)</f>
        <v>0</v>
      </c>
      <c r="BH4130" s="249">
        <f>IF(N4130="sníž. přenesená",J4130,0)</f>
        <v>0</v>
      </c>
      <c r="BI4130" s="249">
        <f>IF(N4130="nulová",J4130,0)</f>
        <v>0</v>
      </c>
      <c r="BJ4130" s="17" t="s">
        <v>81</v>
      </c>
      <c r="BK4130" s="249">
        <f>ROUND(I4130*H4130,2)</f>
        <v>0</v>
      </c>
      <c r="BL4130" s="17" t="s">
        <v>332</v>
      </c>
      <c r="BM4130" s="248" t="s">
        <v>5878</v>
      </c>
    </row>
    <row r="4131" spans="2:65" s="1" customFormat="1" ht="16.5" customHeight="1">
      <c r="B4131" s="38"/>
      <c r="C4131" s="237" t="s">
        <v>5879</v>
      </c>
      <c r="D4131" s="237" t="s">
        <v>141</v>
      </c>
      <c r="E4131" s="238" t="s">
        <v>5880</v>
      </c>
      <c r="F4131" s="239" t="s">
        <v>5881</v>
      </c>
      <c r="G4131" s="240" t="s">
        <v>177</v>
      </c>
      <c r="H4131" s="241">
        <v>11</v>
      </c>
      <c r="I4131" s="242"/>
      <c r="J4131" s="243">
        <f>ROUND(I4131*H4131,2)</f>
        <v>0</v>
      </c>
      <c r="K4131" s="239" t="s">
        <v>1</v>
      </c>
      <c r="L4131" s="43"/>
      <c r="M4131" s="244" t="s">
        <v>1</v>
      </c>
      <c r="N4131" s="245" t="s">
        <v>38</v>
      </c>
      <c r="O4131" s="86"/>
      <c r="P4131" s="246">
        <f>O4131*H4131</f>
        <v>0</v>
      </c>
      <c r="Q4131" s="246">
        <v>0</v>
      </c>
      <c r="R4131" s="246">
        <f>Q4131*H4131</f>
        <v>0</v>
      </c>
      <c r="S4131" s="246">
        <v>0</v>
      </c>
      <c r="T4131" s="247">
        <f>S4131*H4131</f>
        <v>0</v>
      </c>
      <c r="AR4131" s="248" t="s">
        <v>332</v>
      </c>
      <c r="AT4131" s="248" t="s">
        <v>141</v>
      </c>
      <c r="AU4131" s="248" t="s">
        <v>83</v>
      </c>
      <c r="AY4131" s="17" t="s">
        <v>139</v>
      </c>
      <c r="BE4131" s="249">
        <f>IF(N4131="základní",J4131,0)</f>
        <v>0</v>
      </c>
      <c r="BF4131" s="249">
        <f>IF(N4131="snížená",J4131,0)</f>
        <v>0</v>
      </c>
      <c r="BG4131" s="249">
        <f>IF(N4131="zákl. přenesená",J4131,0)</f>
        <v>0</v>
      </c>
      <c r="BH4131" s="249">
        <f>IF(N4131="sníž. přenesená",J4131,0)</f>
        <v>0</v>
      </c>
      <c r="BI4131" s="249">
        <f>IF(N4131="nulová",J4131,0)</f>
        <v>0</v>
      </c>
      <c r="BJ4131" s="17" t="s">
        <v>81</v>
      </c>
      <c r="BK4131" s="249">
        <f>ROUND(I4131*H4131,2)</f>
        <v>0</v>
      </c>
      <c r="BL4131" s="17" t="s">
        <v>332</v>
      </c>
      <c r="BM4131" s="248" t="s">
        <v>5882</v>
      </c>
    </row>
    <row r="4132" spans="2:65" s="1" customFormat="1" ht="24" customHeight="1">
      <c r="B4132" s="38"/>
      <c r="C4132" s="237" t="s">
        <v>5883</v>
      </c>
      <c r="D4132" s="237" t="s">
        <v>141</v>
      </c>
      <c r="E4132" s="238" t="s">
        <v>5884</v>
      </c>
      <c r="F4132" s="239" t="s">
        <v>5885</v>
      </c>
      <c r="G4132" s="240" t="s">
        <v>177</v>
      </c>
      <c r="H4132" s="241">
        <v>1</v>
      </c>
      <c r="I4132" s="242"/>
      <c r="J4132" s="243">
        <f>ROUND(I4132*H4132,2)</f>
        <v>0</v>
      </c>
      <c r="K4132" s="239" t="s">
        <v>1</v>
      </c>
      <c r="L4132" s="43"/>
      <c r="M4132" s="244" t="s">
        <v>1</v>
      </c>
      <c r="N4132" s="245" t="s">
        <v>38</v>
      </c>
      <c r="O4132" s="86"/>
      <c r="P4132" s="246">
        <f>O4132*H4132</f>
        <v>0</v>
      </c>
      <c r="Q4132" s="246">
        <v>0</v>
      </c>
      <c r="R4132" s="246">
        <f>Q4132*H4132</f>
        <v>0</v>
      </c>
      <c r="S4132" s="246">
        <v>0</v>
      </c>
      <c r="T4132" s="247">
        <f>S4132*H4132</f>
        <v>0</v>
      </c>
      <c r="AR4132" s="248" t="s">
        <v>332</v>
      </c>
      <c r="AT4132" s="248" t="s">
        <v>141</v>
      </c>
      <c r="AU4132" s="248" t="s">
        <v>83</v>
      </c>
      <c r="AY4132" s="17" t="s">
        <v>139</v>
      </c>
      <c r="BE4132" s="249">
        <f>IF(N4132="základní",J4132,0)</f>
        <v>0</v>
      </c>
      <c r="BF4132" s="249">
        <f>IF(N4132="snížená",J4132,0)</f>
        <v>0</v>
      </c>
      <c r="BG4132" s="249">
        <f>IF(N4132="zákl. přenesená",J4132,0)</f>
        <v>0</v>
      </c>
      <c r="BH4132" s="249">
        <f>IF(N4132="sníž. přenesená",J4132,0)</f>
        <v>0</v>
      </c>
      <c r="BI4132" s="249">
        <f>IF(N4132="nulová",J4132,0)</f>
        <v>0</v>
      </c>
      <c r="BJ4132" s="17" t="s">
        <v>81</v>
      </c>
      <c r="BK4132" s="249">
        <f>ROUND(I4132*H4132,2)</f>
        <v>0</v>
      </c>
      <c r="BL4132" s="17" t="s">
        <v>332</v>
      </c>
      <c r="BM4132" s="248" t="s">
        <v>5886</v>
      </c>
    </row>
    <row r="4133" spans="2:65" s="1" customFormat="1" ht="16.5" customHeight="1">
      <c r="B4133" s="38"/>
      <c r="C4133" s="237" t="s">
        <v>5887</v>
      </c>
      <c r="D4133" s="237" t="s">
        <v>141</v>
      </c>
      <c r="E4133" s="238" t="s">
        <v>5888</v>
      </c>
      <c r="F4133" s="239" t="s">
        <v>5889</v>
      </c>
      <c r="G4133" s="240" t="s">
        <v>177</v>
      </c>
      <c r="H4133" s="241">
        <v>1</v>
      </c>
      <c r="I4133" s="242"/>
      <c r="J4133" s="243">
        <f>ROUND(I4133*H4133,2)</f>
        <v>0</v>
      </c>
      <c r="K4133" s="239" t="s">
        <v>1</v>
      </c>
      <c r="L4133" s="43"/>
      <c r="M4133" s="244" t="s">
        <v>1</v>
      </c>
      <c r="N4133" s="245" t="s">
        <v>38</v>
      </c>
      <c r="O4133" s="86"/>
      <c r="P4133" s="246">
        <f>O4133*H4133</f>
        <v>0</v>
      </c>
      <c r="Q4133" s="246">
        <v>0</v>
      </c>
      <c r="R4133" s="246">
        <f>Q4133*H4133</f>
        <v>0</v>
      </c>
      <c r="S4133" s="246">
        <v>0</v>
      </c>
      <c r="T4133" s="247">
        <f>S4133*H4133</f>
        <v>0</v>
      </c>
      <c r="AR4133" s="248" t="s">
        <v>332</v>
      </c>
      <c r="AT4133" s="248" t="s">
        <v>141</v>
      </c>
      <c r="AU4133" s="248" t="s">
        <v>83</v>
      </c>
      <c r="AY4133" s="17" t="s">
        <v>139</v>
      </c>
      <c r="BE4133" s="249">
        <f>IF(N4133="základní",J4133,0)</f>
        <v>0</v>
      </c>
      <c r="BF4133" s="249">
        <f>IF(N4133="snížená",J4133,0)</f>
        <v>0</v>
      </c>
      <c r="BG4133" s="249">
        <f>IF(N4133="zákl. přenesená",J4133,0)</f>
        <v>0</v>
      </c>
      <c r="BH4133" s="249">
        <f>IF(N4133="sníž. přenesená",J4133,0)</f>
        <v>0</v>
      </c>
      <c r="BI4133" s="249">
        <f>IF(N4133="nulová",J4133,0)</f>
        <v>0</v>
      </c>
      <c r="BJ4133" s="17" t="s">
        <v>81</v>
      </c>
      <c r="BK4133" s="249">
        <f>ROUND(I4133*H4133,2)</f>
        <v>0</v>
      </c>
      <c r="BL4133" s="17" t="s">
        <v>332</v>
      </c>
      <c r="BM4133" s="248" t="s">
        <v>5890</v>
      </c>
    </row>
    <row r="4134" spans="2:65" s="1" customFormat="1" ht="24" customHeight="1">
      <c r="B4134" s="38"/>
      <c r="C4134" s="237" t="s">
        <v>5891</v>
      </c>
      <c r="D4134" s="237" t="s">
        <v>141</v>
      </c>
      <c r="E4134" s="238" t="s">
        <v>5892</v>
      </c>
      <c r="F4134" s="239" t="s">
        <v>5893</v>
      </c>
      <c r="G4134" s="240" t="s">
        <v>177</v>
      </c>
      <c r="H4134" s="241">
        <v>20</v>
      </c>
      <c r="I4134" s="242"/>
      <c r="J4134" s="243">
        <f>ROUND(I4134*H4134,2)</f>
        <v>0</v>
      </c>
      <c r="K4134" s="239" t="s">
        <v>1</v>
      </c>
      <c r="L4134" s="43"/>
      <c r="M4134" s="244" t="s">
        <v>1</v>
      </c>
      <c r="N4134" s="245" t="s">
        <v>38</v>
      </c>
      <c r="O4134" s="86"/>
      <c r="P4134" s="246">
        <f>O4134*H4134</f>
        <v>0</v>
      </c>
      <c r="Q4134" s="246">
        <v>0</v>
      </c>
      <c r="R4134" s="246">
        <f>Q4134*H4134</f>
        <v>0</v>
      </c>
      <c r="S4134" s="246">
        <v>0</v>
      </c>
      <c r="T4134" s="247">
        <f>S4134*H4134</f>
        <v>0</v>
      </c>
      <c r="AR4134" s="248" t="s">
        <v>332</v>
      </c>
      <c r="AT4134" s="248" t="s">
        <v>141</v>
      </c>
      <c r="AU4134" s="248" t="s">
        <v>83</v>
      </c>
      <c r="AY4134" s="17" t="s">
        <v>139</v>
      </c>
      <c r="BE4134" s="249">
        <f>IF(N4134="základní",J4134,0)</f>
        <v>0</v>
      </c>
      <c r="BF4134" s="249">
        <f>IF(N4134="snížená",J4134,0)</f>
        <v>0</v>
      </c>
      <c r="BG4134" s="249">
        <f>IF(N4134="zákl. přenesená",J4134,0)</f>
        <v>0</v>
      </c>
      <c r="BH4134" s="249">
        <f>IF(N4134="sníž. přenesená",J4134,0)</f>
        <v>0</v>
      </c>
      <c r="BI4134" s="249">
        <f>IF(N4134="nulová",J4134,0)</f>
        <v>0</v>
      </c>
      <c r="BJ4134" s="17" t="s">
        <v>81</v>
      </c>
      <c r="BK4134" s="249">
        <f>ROUND(I4134*H4134,2)</f>
        <v>0</v>
      </c>
      <c r="BL4134" s="17" t="s">
        <v>332</v>
      </c>
      <c r="BM4134" s="248" t="s">
        <v>5894</v>
      </c>
    </row>
    <row r="4135" spans="2:65" s="1" customFormat="1" ht="24" customHeight="1">
      <c r="B4135" s="38"/>
      <c r="C4135" s="237" t="s">
        <v>5895</v>
      </c>
      <c r="D4135" s="237" t="s">
        <v>141</v>
      </c>
      <c r="E4135" s="238" t="s">
        <v>5896</v>
      </c>
      <c r="F4135" s="239" t="s">
        <v>5897</v>
      </c>
      <c r="G4135" s="240" t="s">
        <v>177</v>
      </c>
      <c r="H4135" s="241">
        <v>1</v>
      </c>
      <c r="I4135" s="242"/>
      <c r="J4135" s="243">
        <f>ROUND(I4135*H4135,2)</f>
        <v>0</v>
      </c>
      <c r="K4135" s="239" t="s">
        <v>1</v>
      </c>
      <c r="L4135" s="43"/>
      <c r="M4135" s="244" t="s">
        <v>1</v>
      </c>
      <c r="N4135" s="245" t="s">
        <v>38</v>
      </c>
      <c r="O4135" s="86"/>
      <c r="P4135" s="246">
        <f>O4135*H4135</f>
        <v>0</v>
      </c>
      <c r="Q4135" s="246">
        <v>0</v>
      </c>
      <c r="R4135" s="246">
        <f>Q4135*H4135</f>
        <v>0</v>
      </c>
      <c r="S4135" s="246">
        <v>0</v>
      </c>
      <c r="T4135" s="247">
        <f>S4135*H4135</f>
        <v>0</v>
      </c>
      <c r="AR4135" s="248" t="s">
        <v>332</v>
      </c>
      <c r="AT4135" s="248" t="s">
        <v>141</v>
      </c>
      <c r="AU4135" s="248" t="s">
        <v>83</v>
      </c>
      <c r="AY4135" s="17" t="s">
        <v>139</v>
      </c>
      <c r="BE4135" s="249">
        <f>IF(N4135="základní",J4135,0)</f>
        <v>0</v>
      </c>
      <c r="BF4135" s="249">
        <f>IF(N4135="snížená",J4135,0)</f>
        <v>0</v>
      </c>
      <c r="BG4135" s="249">
        <f>IF(N4135="zákl. přenesená",J4135,0)</f>
        <v>0</v>
      </c>
      <c r="BH4135" s="249">
        <f>IF(N4135="sníž. přenesená",J4135,0)</f>
        <v>0</v>
      </c>
      <c r="BI4135" s="249">
        <f>IF(N4135="nulová",J4135,0)</f>
        <v>0</v>
      </c>
      <c r="BJ4135" s="17" t="s">
        <v>81</v>
      </c>
      <c r="BK4135" s="249">
        <f>ROUND(I4135*H4135,2)</f>
        <v>0</v>
      </c>
      <c r="BL4135" s="17" t="s">
        <v>332</v>
      </c>
      <c r="BM4135" s="248" t="s">
        <v>5898</v>
      </c>
    </row>
    <row r="4136" spans="2:65" s="1" customFormat="1" ht="16.5" customHeight="1">
      <c r="B4136" s="38"/>
      <c r="C4136" s="237" t="s">
        <v>5899</v>
      </c>
      <c r="D4136" s="237" t="s">
        <v>141</v>
      </c>
      <c r="E4136" s="238" t="s">
        <v>5900</v>
      </c>
      <c r="F4136" s="239" t="s">
        <v>5901</v>
      </c>
      <c r="G4136" s="240" t="s">
        <v>5902</v>
      </c>
      <c r="H4136" s="241">
        <v>1</v>
      </c>
      <c r="I4136" s="242"/>
      <c r="J4136" s="243">
        <f>ROUND(I4136*H4136,2)</f>
        <v>0</v>
      </c>
      <c r="K4136" s="239" t="s">
        <v>1</v>
      </c>
      <c r="L4136" s="43"/>
      <c r="M4136" s="244" t="s">
        <v>1</v>
      </c>
      <c r="N4136" s="245" t="s">
        <v>38</v>
      </c>
      <c r="O4136" s="86"/>
      <c r="P4136" s="246">
        <f>O4136*H4136</f>
        <v>0</v>
      </c>
      <c r="Q4136" s="246">
        <v>0</v>
      </c>
      <c r="R4136" s="246">
        <f>Q4136*H4136</f>
        <v>0</v>
      </c>
      <c r="S4136" s="246">
        <v>0</v>
      </c>
      <c r="T4136" s="247">
        <f>S4136*H4136</f>
        <v>0</v>
      </c>
      <c r="AR4136" s="248" t="s">
        <v>332</v>
      </c>
      <c r="AT4136" s="248" t="s">
        <v>141</v>
      </c>
      <c r="AU4136" s="248" t="s">
        <v>83</v>
      </c>
      <c r="AY4136" s="17" t="s">
        <v>139</v>
      </c>
      <c r="BE4136" s="249">
        <f>IF(N4136="základní",J4136,0)</f>
        <v>0</v>
      </c>
      <c r="BF4136" s="249">
        <f>IF(N4136="snížená",J4136,0)</f>
        <v>0</v>
      </c>
      <c r="BG4136" s="249">
        <f>IF(N4136="zákl. přenesená",J4136,0)</f>
        <v>0</v>
      </c>
      <c r="BH4136" s="249">
        <f>IF(N4136="sníž. přenesená",J4136,0)</f>
        <v>0</v>
      </c>
      <c r="BI4136" s="249">
        <f>IF(N4136="nulová",J4136,0)</f>
        <v>0</v>
      </c>
      <c r="BJ4136" s="17" t="s">
        <v>81</v>
      </c>
      <c r="BK4136" s="249">
        <f>ROUND(I4136*H4136,2)</f>
        <v>0</v>
      </c>
      <c r="BL4136" s="17" t="s">
        <v>332</v>
      </c>
      <c r="BM4136" s="248" t="s">
        <v>5903</v>
      </c>
    </row>
    <row r="4137" spans="2:65" s="1" customFormat="1" ht="16.5" customHeight="1">
      <c r="B4137" s="38"/>
      <c r="C4137" s="237" t="s">
        <v>5904</v>
      </c>
      <c r="D4137" s="237" t="s">
        <v>141</v>
      </c>
      <c r="E4137" s="238" t="s">
        <v>5905</v>
      </c>
      <c r="F4137" s="239" t="s">
        <v>5906</v>
      </c>
      <c r="G4137" s="240" t="s">
        <v>1</v>
      </c>
      <c r="H4137" s="241">
        <v>0</v>
      </c>
      <c r="I4137" s="242"/>
      <c r="J4137" s="243">
        <f>ROUND(I4137*H4137,2)</f>
        <v>0</v>
      </c>
      <c r="K4137" s="239" t="s">
        <v>1</v>
      </c>
      <c r="L4137" s="43"/>
      <c r="M4137" s="244" t="s">
        <v>1</v>
      </c>
      <c r="N4137" s="245" t="s">
        <v>38</v>
      </c>
      <c r="O4137" s="86"/>
      <c r="P4137" s="246">
        <f>O4137*H4137</f>
        <v>0</v>
      </c>
      <c r="Q4137" s="246">
        <v>0</v>
      </c>
      <c r="R4137" s="246">
        <f>Q4137*H4137</f>
        <v>0</v>
      </c>
      <c r="S4137" s="246">
        <v>0</v>
      </c>
      <c r="T4137" s="247">
        <f>S4137*H4137</f>
        <v>0</v>
      </c>
      <c r="AR4137" s="248" t="s">
        <v>332</v>
      </c>
      <c r="AT4137" s="248" t="s">
        <v>141</v>
      </c>
      <c r="AU4137" s="248" t="s">
        <v>83</v>
      </c>
      <c r="AY4137" s="17" t="s">
        <v>139</v>
      </c>
      <c r="BE4137" s="249">
        <f>IF(N4137="základní",J4137,0)</f>
        <v>0</v>
      </c>
      <c r="BF4137" s="249">
        <f>IF(N4137="snížená",J4137,0)</f>
        <v>0</v>
      </c>
      <c r="BG4137" s="249">
        <f>IF(N4137="zákl. přenesená",J4137,0)</f>
        <v>0</v>
      </c>
      <c r="BH4137" s="249">
        <f>IF(N4137="sníž. přenesená",J4137,0)</f>
        <v>0</v>
      </c>
      <c r="BI4137" s="249">
        <f>IF(N4137="nulová",J4137,0)</f>
        <v>0</v>
      </c>
      <c r="BJ4137" s="17" t="s">
        <v>81</v>
      </c>
      <c r="BK4137" s="249">
        <f>ROUND(I4137*H4137,2)</f>
        <v>0</v>
      </c>
      <c r="BL4137" s="17" t="s">
        <v>332</v>
      </c>
      <c r="BM4137" s="248" t="s">
        <v>5907</v>
      </c>
    </row>
    <row r="4138" spans="2:65" s="1" customFormat="1" ht="24" customHeight="1">
      <c r="B4138" s="38"/>
      <c r="C4138" s="237" t="s">
        <v>5908</v>
      </c>
      <c r="D4138" s="237" t="s">
        <v>141</v>
      </c>
      <c r="E4138" s="238" t="s">
        <v>5909</v>
      </c>
      <c r="F4138" s="239" t="s">
        <v>5910</v>
      </c>
      <c r="G4138" s="240" t="s">
        <v>177</v>
      </c>
      <c r="H4138" s="241">
        <v>4</v>
      </c>
      <c r="I4138" s="242"/>
      <c r="J4138" s="243">
        <f>ROUND(I4138*H4138,2)</f>
        <v>0</v>
      </c>
      <c r="K4138" s="239" t="s">
        <v>1</v>
      </c>
      <c r="L4138" s="43"/>
      <c r="M4138" s="244" t="s">
        <v>1</v>
      </c>
      <c r="N4138" s="245" t="s">
        <v>38</v>
      </c>
      <c r="O4138" s="86"/>
      <c r="P4138" s="246">
        <f>O4138*H4138</f>
        <v>0</v>
      </c>
      <c r="Q4138" s="246">
        <v>0</v>
      </c>
      <c r="R4138" s="246">
        <f>Q4138*H4138</f>
        <v>0</v>
      </c>
      <c r="S4138" s="246">
        <v>0</v>
      </c>
      <c r="T4138" s="247">
        <f>S4138*H4138</f>
        <v>0</v>
      </c>
      <c r="AR4138" s="248" t="s">
        <v>332</v>
      </c>
      <c r="AT4138" s="248" t="s">
        <v>141</v>
      </c>
      <c r="AU4138" s="248" t="s">
        <v>83</v>
      </c>
      <c r="AY4138" s="17" t="s">
        <v>139</v>
      </c>
      <c r="BE4138" s="249">
        <f>IF(N4138="základní",J4138,0)</f>
        <v>0</v>
      </c>
      <c r="BF4138" s="249">
        <f>IF(N4138="snížená",J4138,0)</f>
        <v>0</v>
      </c>
      <c r="BG4138" s="249">
        <f>IF(N4138="zákl. přenesená",J4138,0)</f>
        <v>0</v>
      </c>
      <c r="BH4138" s="249">
        <f>IF(N4138="sníž. přenesená",J4138,0)</f>
        <v>0</v>
      </c>
      <c r="BI4138" s="249">
        <f>IF(N4138="nulová",J4138,0)</f>
        <v>0</v>
      </c>
      <c r="BJ4138" s="17" t="s">
        <v>81</v>
      </c>
      <c r="BK4138" s="249">
        <f>ROUND(I4138*H4138,2)</f>
        <v>0</v>
      </c>
      <c r="BL4138" s="17" t="s">
        <v>332</v>
      </c>
      <c r="BM4138" s="248" t="s">
        <v>5911</v>
      </c>
    </row>
    <row r="4139" spans="2:65" s="1" customFormat="1" ht="16.5" customHeight="1">
      <c r="B4139" s="38"/>
      <c r="C4139" s="237" t="s">
        <v>5912</v>
      </c>
      <c r="D4139" s="237" t="s">
        <v>141</v>
      </c>
      <c r="E4139" s="238" t="s">
        <v>5913</v>
      </c>
      <c r="F4139" s="239" t="s">
        <v>5914</v>
      </c>
      <c r="G4139" s="240" t="s">
        <v>177</v>
      </c>
      <c r="H4139" s="241">
        <v>1</v>
      </c>
      <c r="I4139" s="242"/>
      <c r="J4139" s="243">
        <f>ROUND(I4139*H4139,2)</f>
        <v>0</v>
      </c>
      <c r="K4139" s="239" t="s">
        <v>1</v>
      </c>
      <c r="L4139" s="43"/>
      <c r="M4139" s="244" t="s">
        <v>1</v>
      </c>
      <c r="N4139" s="245" t="s">
        <v>38</v>
      </c>
      <c r="O4139" s="86"/>
      <c r="P4139" s="246">
        <f>O4139*H4139</f>
        <v>0</v>
      </c>
      <c r="Q4139" s="246">
        <v>0</v>
      </c>
      <c r="R4139" s="246">
        <f>Q4139*H4139</f>
        <v>0</v>
      </c>
      <c r="S4139" s="246">
        <v>0</v>
      </c>
      <c r="T4139" s="247">
        <f>S4139*H4139</f>
        <v>0</v>
      </c>
      <c r="AR4139" s="248" t="s">
        <v>332</v>
      </c>
      <c r="AT4139" s="248" t="s">
        <v>141</v>
      </c>
      <c r="AU4139" s="248" t="s">
        <v>83</v>
      </c>
      <c r="AY4139" s="17" t="s">
        <v>139</v>
      </c>
      <c r="BE4139" s="249">
        <f>IF(N4139="základní",J4139,0)</f>
        <v>0</v>
      </c>
      <c r="BF4139" s="249">
        <f>IF(N4139="snížená",J4139,0)</f>
        <v>0</v>
      </c>
      <c r="BG4139" s="249">
        <f>IF(N4139="zákl. přenesená",J4139,0)</f>
        <v>0</v>
      </c>
      <c r="BH4139" s="249">
        <f>IF(N4139="sníž. přenesená",J4139,0)</f>
        <v>0</v>
      </c>
      <c r="BI4139" s="249">
        <f>IF(N4139="nulová",J4139,0)</f>
        <v>0</v>
      </c>
      <c r="BJ4139" s="17" t="s">
        <v>81</v>
      </c>
      <c r="BK4139" s="249">
        <f>ROUND(I4139*H4139,2)</f>
        <v>0</v>
      </c>
      <c r="BL4139" s="17" t="s">
        <v>332</v>
      </c>
      <c r="BM4139" s="248" t="s">
        <v>5915</v>
      </c>
    </row>
    <row r="4140" spans="2:65" s="1" customFormat="1" ht="16.5" customHeight="1">
      <c r="B4140" s="38"/>
      <c r="C4140" s="237" t="s">
        <v>5916</v>
      </c>
      <c r="D4140" s="237" t="s">
        <v>141</v>
      </c>
      <c r="E4140" s="238" t="s">
        <v>5917</v>
      </c>
      <c r="F4140" s="239" t="s">
        <v>5918</v>
      </c>
      <c r="G4140" s="240" t="s">
        <v>177</v>
      </c>
      <c r="H4140" s="241">
        <v>50</v>
      </c>
      <c r="I4140" s="242"/>
      <c r="J4140" s="243">
        <f>ROUND(I4140*H4140,2)</f>
        <v>0</v>
      </c>
      <c r="K4140" s="239" t="s">
        <v>1</v>
      </c>
      <c r="L4140" s="43"/>
      <c r="M4140" s="244" t="s">
        <v>1</v>
      </c>
      <c r="N4140" s="245" t="s">
        <v>38</v>
      </c>
      <c r="O4140" s="86"/>
      <c r="P4140" s="246">
        <f>O4140*H4140</f>
        <v>0</v>
      </c>
      <c r="Q4140" s="246">
        <v>0</v>
      </c>
      <c r="R4140" s="246">
        <f>Q4140*H4140</f>
        <v>0</v>
      </c>
      <c r="S4140" s="246">
        <v>0</v>
      </c>
      <c r="T4140" s="247">
        <f>S4140*H4140</f>
        <v>0</v>
      </c>
      <c r="AR4140" s="248" t="s">
        <v>332</v>
      </c>
      <c r="AT4140" s="248" t="s">
        <v>141</v>
      </c>
      <c r="AU4140" s="248" t="s">
        <v>83</v>
      </c>
      <c r="AY4140" s="17" t="s">
        <v>139</v>
      </c>
      <c r="BE4140" s="249">
        <f>IF(N4140="základní",J4140,0)</f>
        <v>0</v>
      </c>
      <c r="BF4140" s="249">
        <f>IF(N4140="snížená",J4140,0)</f>
        <v>0</v>
      </c>
      <c r="BG4140" s="249">
        <f>IF(N4140="zákl. přenesená",J4140,0)</f>
        <v>0</v>
      </c>
      <c r="BH4140" s="249">
        <f>IF(N4140="sníž. přenesená",J4140,0)</f>
        <v>0</v>
      </c>
      <c r="BI4140" s="249">
        <f>IF(N4140="nulová",J4140,0)</f>
        <v>0</v>
      </c>
      <c r="BJ4140" s="17" t="s">
        <v>81</v>
      </c>
      <c r="BK4140" s="249">
        <f>ROUND(I4140*H4140,2)</f>
        <v>0</v>
      </c>
      <c r="BL4140" s="17" t="s">
        <v>332</v>
      </c>
      <c r="BM4140" s="248" t="s">
        <v>5919</v>
      </c>
    </row>
    <row r="4141" spans="2:65" s="1" customFormat="1" ht="16.5" customHeight="1">
      <c r="B4141" s="38"/>
      <c r="C4141" s="237" t="s">
        <v>5920</v>
      </c>
      <c r="D4141" s="237" t="s">
        <v>141</v>
      </c>
      <c r="E4141" s="238" t="s">
        <v>5921</v>
      </c>
      <c r="F4141" s="239" t="s">
        <v>5922</v>
      </c>
      <c r="G4141" s="240" t="s">
        <v>177</v>
      </c>
      <c r="H4141" s="241">
        <v>50</v>
      </c>
      <c r="I4141" s="242"/>
      <c r="J4141" s="243">
        <f>ROUND(I4141*H4141,2)</f>
        <v>0</v>
      </c>
      <c r="K4141" s="239" t="s">
        <v>1</v>
      </c>
      <c r="L4141" s="43"/>
      <c r="M4141" s="244" t="s">
        <v>1</v>
      </c>
      <c r="N4141" s="245" t="s">
        <v>38</v>
      </c>
      <c r="O4141" s="86"/>
      <c r="P4141" s="246">
        <f>O4141*H4141</f>
        <v>0</v>
      </c>
      <c r="Q4141" s="246">
        <v>0</v>
      </c>
      <c r="R4141" s="246">
        <f>Q4141*H4141</f>
        <v>0</v>
      </c>
      <c r="S4141" s="246">
        <v>0</v>
      </c>
      <c r="T4141" s="247">
        <f>S4141*H4141</f>
        <v>0</v>
      </c>
      <c r="AR4141" s="248" t="s">
        <v>332</v>
      </c>
      <c r="AT4141" s="248" t="s">
        <v>141</v>
      </c>
      <c r="AU4141" s="248" t="s">
        <v>83</v>
      </c>
      <c r="AY4141" s="17" t="s">
        <v>139</v>
      </c>
      <c r="BE4141" s="249">
        <f>IF(N4141="základní",J4141,0)</f>
        <v>0</v>
      </c>
      <c r="BF4141" s="249">
        <f>IF(N4141="snížená",J4141,0)</f>
        <v>0</v>
      </c>
      <c r="BG4141" s="249">
        <f>IF(N4141="zákl. přenesená",J4141,0)</f>
        <v>0</v>
      </c>
      <c r="BH4141" s="249">
        <f>IF(N4141="sníž. přenesená",J4141,0)</f>
        <v>0</v>
      </c>
      <c r="BI4141" s="249">
        <f>IF(N4141="nulová",J4141,0)</f>
        <v>0</v>
      </c>
      <c r="BJ4141" s="17" t="s">
        <v>81</v>
      </c>
      <c r="BK4141" s="249">
        <f>ROUND(I4141*H4141,2)</f>
        <v>0</v>
      </c>
      <c r="BL4141" s="17" t="s">
        <v>332</v>
      </c>
      <c r="BM4141" s="248" t="s">
        <v>5923</v>
      </c>
    </row>
    <row r="4142" spans="2:65" s="1" customFormat="1" ht="24" customHeight="1">
      <c r="B4142" s="38"/>
      <c r="C4142" s="237" t="s">
        <v>5924</v>
      </c>
      <c r="D4142" s="237" t="s">
        <v>141</v>
      </c>
      <c r="E4142" s="238" t="s">
        <v>5925</v>
      </c>
      <c r="F4142" s="239" t="s">
        <v>5926</v>
      </c>
      <c r="G4142" s="240" t="s">
        <v>1</v>
      </c>
      <c r="H4142" s="241">
        <v>0</v>
      </c>
      <c r="I4142" s="242"/>
      <c r="J4142" s="243">
        <f>ROUND(I4142*H4142,2)</f>
        <v>0</v>
      </c>
      <c r="K4142" s="239" t="s">
        <v>1</v>
      </c>
      <c r="L4142" s="43"/>
      <c r="M4142" s="244" t="s">
        <v>1</v>
      </c>
      <c r="N4142" s="245" t="s">
        <v>38</v>
      </c>
      <c r="O4142" s="86"/>
      <c r="P4142" s="246">
        <f>O4142*H4142</f>
        <v>0</v>
      </c>
      <c r="Q4142" s="246">
        <v>0</v>
      </c>
      <c r="R4142" s="246">
        <f>Q4142*H4142</f>
        <v>0</v>
      </c>
      <c r="S4142" s="246">
        <v>0</v>
      </c>
      <c r="T4142" s="247">
        <f>S4142*H4142</f>
        <v>0</v>
      </c>
      <c r="AR4142" s="248" t="s">
        <v>332</v>
      </c>
      <c r="AT4142" s="248" t="s">
        <v>141</v>
      </c>
      <c r="AU4142" s="248" t="s">
        <v>83</v>
      </c>
      <c r="AY4142" s="17" t="s">
        <v>139</v>
      </c>
      <c r="BE4142" s="249">
        <f>IF(N4142="základní",J4142,0)</f>
        <v>0</v>
      </c>
      <c r="BF4142" s="249">
        <f>IF(N4142="snížená",J4142,0)</f>
        <v>0</v>
      </c>
      <c r="BG4142" s="249">
        <f>IF(N4142="zákl. přenesená",J4142,0)</f>
        <v>0</v>
      </c>
      <c r="BH4142" s="249">
        <f>IF(N4142="sníž. přenesená",J4142,0)</f>
        <v>0</v>
      </c>
      <c r="BI4142" s="249">
        <f>IF(N4142="nulová",J4142,0)</f>
        <v>0</v>
      </c>
      <c r="BJ4142" s="17" t="s">
        <v>81</v>
      </c>
      <c r="BK4142" s="249">
        <f>ROUND(I4142*H4142,2)</f>
        <v>0</v>
      </c>
      <c r="BL4142" s="17" t="s">
        <v>332</v>
      </c>
      <c r="BM4142" s="248" t="s">
        <v>5927</v>
      </c>
    </row>
    <row r="4143" spans="2:65" s="1" customFormat="1" ht="16.5" customHeight="1">
      <c r="B4143" s="38"/>
      <c r="C4143" s="237" t="s">
        <v>5928</v>
      </c>
      <c r="D4143" s="237" t="s">
        <v>141</v>
      </c>
      <c r="E4143" s="238" t="s">
        <v>5929</v>
      </c>
      <c r="F4143" s="239" t="s">
        <v>5930</v>
      </c>
      <c r="G4143" s="240" t="s">
        <v>171</v>
      </c>
      <c r="H4143" s="241">
        <v>740</v>
      </c>
      <c r="I4143" s="242"/>
      <c r="J4143" s="243">
        <f>ROUND(I4143*H4143,2)</f>
        <v>0</v>
      </c>
      <c r="K4143" s="239" t="s">
        <v>1</v>
      </c>
      <c r="L4143" s="43"/>
      <c r="M4143" s="244" t="s">
        <v>1</v>
      </c>
      <c r="N4143" s="245" t="s">
        <v>38</v>
      </c>
      <c r="O4143" s="86"/>
      <c r="P4143" s="246">
        <f>O4143*H4143</f>
        <v>0</v>
      </c>
      <c r="Q4143" s="246">
        <v>0</v>
      </c>
      <c r="R4143" s="246">
        <f>Q4143*H4143</f>
        <v>0</v>
      </c>
      <c r="S4143" s="246">
        <v>0</v>
      </c>
      <c r="T4143" s="247">
        <f>S4143*H4143</f>
        <v>0</v>
      </c>
      <c r="AR4143" s="248" t="s">
        <v>332</v>
      </c>
      <c r="AT4143" s="248" t="s">
        <v>141</v>
      </c>
      <c r="AU4143" s="248" t="s">
        <v>83</v>
      </c>
      <c r="AY4143" s="17" t="s">
        <v>139</v>
      </c>
      <c r="BE4143" s="249">
        <f>IF(N4143="základní",J4143,0)</f>
        <v>0</v>
      </c>
      <c r="BF4143" s="249">
        <f>IF(N4143="snížená",J4143,0)</f>
        <v>0</v>
      </c>
      <c r="BG4143" s="249">
        <f>IF(N4143="zákl. přenesená",J4143,0)</f>
        <v>0</v>
      </c>
      <c r="BH4143" s="249">
        <f>IF(N4143="sníž. přenesená",J4143,0)</f>
        <v>0</v>
      </c>
      <c r="BI4143" s="249">
        <f>IF(N4143="nulová",J4143,0)</f>
        <v>0</v>
      </c>
      <c r="BJ4143" s="17" t="s">
        <v>81</v>
      </c>
      <c r="BK4143" s="249">
        <f>ROUND(I4143*H4143,2)</f>
        <v>0</v>
      </c>
      <c r="BL4143" s="17" t="s">
        <v>332</v>
      </c>
      <c r="BM4143" s="248" t="s">
        <v>5931</v>
      </c>
    </row>
    <row r="4144" spans="2:65" s="1" customFormat="1" ht="24" customHeight="1">
      <c r="B4144" s="38"/>
      <c r="C4144" s="237" t="s">
        <v>5932</v>
      </c>
      <c r="D4144" s="237" t="s">
        <v>141</v>
      </c>
      <c r="E4144" s="238" t="s">
        <v>5933</v>
      </c>
      <c r="F4144" s="239" t="s">
        <v>5934</v>
      </c>
      <c r="G4144" s="240" t="s">
        <v>171</v>
      </c>
      <c r="H4144" s="241">
        <v>490</v>
      </c>
      <c r="I4144" s="242"/>
      <c r="J4144" s="243">
        <f>ROUND(I4144*H4144,2)</f>
        <v>0</v>
      </c>
      <c r="K4144" s="239" t="s">
        <v>1</v>
      </c>
      <c r="L4144" s="43"/>
      <c r="M4144" s="244" t="s">
        <v>1</v>
      </c>
      <c r="N4144" s="245" t="s">
        <v>38</v>
      </c>
      <c r="O4144" s="86"/>
      <c r="P4144" s="246">
        <f>O4144*H4144</f>
        <v>0</v>
      </c>
      <c r="Q4144" s="246">
        <v>0</v>
      </c>
      <c r="R4144" s="246">
        <f>Q4144*H4144</f>
        <v>0</v>
      </c>
      <c r="S4144" s="246">
        <v>0</v>
      </c>
      <c r="T4144" s="247">
        <f>S4144*H4144</f>
        <v>0</v>
      </c>
      <c r="AR4144" s="248" t="s">
        <v>332</v>
      </c>
      <c r="AT4144" s="248" t="s">
        <v>141</v>
      </c>
      <c r="AU4144" s="248" t="s">
        <v>83</v>
      </c>
      <c r="AY4144" s="17" t="s">
        <v>139</v>
      </c>
      <c r="BE4144" s="249">
        <f>IF(N4144="základní",J4144,0)</f>
        <v>0</v>
      </c>
      <c r="BF4144" s="249">
        <f>IF(N4144="snížená",J4144,0)</f>
        <v>0</v>
      </c>
      <c r="BG4144" s="249">
        <f>IF(N4144="zákl. přenesená",J4144,0)</f>
        <v>0</v>
      </c>
      <c r="BH4144" s="249">
        <f>IF(N4144="sníž. přenesená",J4144,0)</f>
        <v>0</v>
      </c>
      <c r="BI4144" s="249">
        <f>IF(N4144="nulová",J4144,0)</f>
        <v>0</v>
      </c>
      <c r="BJ4144" s="17" t="s">
        <v>81</v>
      </c>
      <c r="BK4144" s="249">
        <f>ROUND(I4144*H4144,2)</f>
        <v>0</v>
      </c>
      <c r="BL4144" s="17" t="s">
        <v>332</v>
      </c>
      <c r="BM4144" s="248" t="s">
        <v>5935</v>
      </c>
    </row>
    <row r="4145" spans="2:65" s="1" customFormat="1" ht="16.5" customHeight="1">
      <c r="B4145" s="38"/>
      <c r="C4145" s="237" t="s">
        <v>5936</v>
      </c>
      <c r="D4145" s="237" t="s">
        <v>141</v>
      </c>
      <c r="E4145" s="238" t="s">
        <v>5937</v>
      </c>
      <c r="F4145" s="239" t="s">
        <v>5938</v>
      </c>
      <c r="G4145" s="240" t="s">
        <v>177</v>
      </c>
      <c r="H4145" s="241">
        <v>35</v>
      </c>
      <c r="I4145" s="242"/>
      <c r="J4145" s="243">
        <f>ROUND(I4145*H4145,2)</f>
        <v>0</v>
      </c>
      <c r="K4145" s="239" t="s">
        <v>1</v>
      </c>
      <c r="L4145" s="43"/>
      <c r="M4145" s="244" t="s">
        <v>1</v>
      </c>
      <c r="N4145" s="245" t="s">
        <v>38</v>
      </c>
      <c r="O4145" s="86"/>
      <c r="P4145" s="246">
        <f>O4145*H4145</f>
        <v>0</v>
      </c>
      <c r="Q4145" s="246">
        <v>0</v>
      </c>
      <c r="R4145" s="246">
        <f>Q4145*H4145</f>
        <v>0</v>
      </c>
      <c r="S4145" s="246">
        <v>0</v>
      </c>
      <c r="T4145" s="247">
        <f>S4145*H4145</f>
        <v>0</v>
      </c>
      <c r="AR4145" s="248" t="s">
        <v>332</v>
      </c>
      <c r="AT4145" s="248" t="s">
        <v>141</v>
      </c>
      <c r="AU4145" s="248" t="s">
        <v>83</v>
      </c>
      <c r="AY4145" s="17" t="s">
        <v>139</v>
      </c>
      <c r="BE4145" s="249">
        <f>IF(N4145="základní",J4145,0)</f>
        <v>0</v>
      </c>
      <c r="BF4145" s="249">
        <f>IF(N4145="snížená",J4145,0)</f>
        <v>0</v>
      </c>
      <c r="BG4145" s="249">
        <f>IF(N4145="zákl. přenesená",J4145,0)</f>
        <v>0</v>
      </c>
      <c r="BH4145" s="249">
        <f>IF(N4145="sníž. přenesená",J4145,0)</f>
        <v>0</v>
      </c>
      <c r="BI4145" s="249">
        <f>IF(N4145="nulová",J4145,0)</f>
        <v>0</v>
      </c>
      <c r="BJ4145" s="17" t="s">
        <v>81</v>
      </c>
      <c r="BK4145" s="249">
        <f>ROUND(I4145*H4145,2)</f>
        <v>0</v>
      </c>
      <c r="BL4145" s="17" t="s">
        <v>332</v>
      </c>
      <c r="BM4145" s="248" t="s">
        <v>5939</v>
      </c>
    </row>
    <row r="4146" spans="2:65" s="1" customFormat="1" ht="24" customHeight="1">
      <c r="B4146" s="38"/>
      <c r="C4146" s="237" t="s">
        <v>5940</v>
      </c>
      <c r="D4146" s="237" t="s">
        <v>141</v>
      </c>
      <c r="E4146" s="238" t="s">
        <v>5941</v>
      </c>
      <c r="F4146" s="239" t="s">
        <v>5942</v>
      </c>
      <c r="G4146" s="240" t="s">
        <v>1</v>
      </c>
      <c r="H4146" s="241">
        <v>0</v>
      </c>
      <c r="I4146" s="242"/>
      <c r="J4146" s="243">
        <f>ROUND(I4146*H4146,2)</f>
        <v>0</v>
      </c>
      <c r="K4146" s="239" t="s">
        <v>1</v>
      </c>
      <c r="L4146" s="43"/>
      <c r="M4146" s="244" t="s">
        <v>1</v>
      </c>
      <c r="N4146" s="245" t="s">
        <v>38</v>
      </c>
      <c r="O4146" s="86"/>
      <c r="P4146" s="246">
        <f>O4146*H4146</f>
        <v>0</v>
      </c>
      <c r="Q4146" s="246">
        <v>0</v>
      </c>
      <c r="R4146" s="246">
        <f>Q4146*H4146</f>
        <v>0</v>
      </c>
      <c r="S4146" s="246">
        <v>0</v>
      </c>
      <c r="T4146" s="247">
        <f>S4146*H4146</f>
        <v>0</v>
      </c>
      <c r="AR4146" s="248" t="s">
        <v>332</v>
      </c>
      <c r="AT4146" s="248" t="s">
        <v>141</v>
      </c>
      <c r="AU4146" s="248" t="s">
        <v>83</v>
      </c>
      <c r="AY4146" s="17" t="s">
        <v>139</v>
      </c>
      <c r="BE4146" s="249">
        <f>IF(N4146="základní",J4146,0)</f>
        <v>0</v>
      </c>
      <c r="BF4146" s="249">
        <f>IF(N4146="snížená",J4146,0)</f>
        <v>0</v>
      </c>
      <c r="BG4146" s="249">
        <f>IF(N4146="zákl. přenesená",J4146,0)</f>
        <v>0</v>
      </c>
      <c r="BH4146" s="249">
        <f>IF(N4146="sníž. přenesená",J4146,0)</f>
        <v>0</v>
      </c>
      <c r="BI4146" s="249">
        <f>IF(N4146="nulová",J4146,0)</f>
        <v>0</v>
      </c>
      <c r="BJ4146" s="17" t="s">
        <v>81</v>
      </c>
      <c r="BK4146" s="249">
        <f>ROUND(I4146*H4146,2)</f>
        <v>0</v>
      </c>
      <c r="BL4146" s="17" t="s">
        <v>332</v>
      </c>
      <c r="BM4146" s="248" t="s">
        <v>5943</v>
      </c>
    </row>
    <row r="4147" spans="2:65" s="1" customFormat="1" ht="36" customHeight="1">
      <c r="B4147" s="38"/>
      <c r="C4147" s="237" t="s">
        <v>5944</v>
      </c>
      <c r="D4147" s="237" t="s">
        <v>141</v>
      </c>
      <c r="E4147" s="238" t="s">
        <v>5945</v>
      </c>
      <c r="F4147" s="239" t="s">
        <v>5946</v>
      </c>
      <c r="G4147" s="240" t="s">
        <v>171</v>
      </c>
      <c r="H4147" s="241">
        <v>270</v>
      </c>
      <c r="I4147" s="242"/>
      <c r="J4147" s="243">
        <f>ROUND(I4147*H4147,2)</f>
        <v>0</v>
      </c>
      <c r="K4147" s="239" t="s">
        <v>1</v>
      </c>
      <c r="L4147" s="43"/>
      <c r="M4147" s="244" t="s">
        <v>1</v>
      </c>
      <c r="N4147" s="245" t="s">
        <v>38</v>
      </c>
      <c r="O4147" s="86"/>
      <c r="P4147" s="246">
        <f>O4147*H4147</f>
        <v>0</v>
      </c>
      <c r="Q4147" s="246">
        <v>0</v>
      </c>
      <c r="R4147" s="246">
        <f>Q4147*H4147</f>
        <v>0</v>
      </c>
      <c r="S4147" s="246">
        <v>0</v>
      </c>
      <c r="T4147" s="247">
        <f>S4147*H4147</f>
        <v>0</v>
      </c>
      <c r="AR4147" s="248" t="s">
        <v>332</v>
      </c>
      <c r="AT4147" s="248" t="s">
        <v>141</v>
      </c>
      <c r="AU4147" s="248" t="s">
        <v>83</v>
      </c>
      <c r="AY4147" s="17" t="s">
        <v>139</v>
      </c>
      <c r="BE4147" s="249">
        <f>IF(N4147="základní",J4147,0)</f>
        <v>0</v>
      </c>
      <c r="BF4147" s="249">
        <f>IF(N4147="snížená",J4147,0)</f>
        <v>0</v>
      </c>
      <c r="BG4147" s="249">
        <f>IF(N4147="zákl. přenesená",J4147,0)</f>
        <v>0</v>
      </c>
      <c r="BH4147" s="249">
        <f>IF(N4147="sníž. přenesená",J4147,0)</f>
        <v>0</v>
      </c>
      <c r="BI4147" s="249">
        <f>IF(N4147="nulová",J4147,0)</f>
        <v>0</v>
      </c>
      <c r="BJ4147" s="17" t="s">
        <v>81</v>
      </c>
      <c r="BK4147" s="249">
        <f>ROUND(I4147*H4147,2)</f>
        <v>0</v>
      </c>
      <c r="BL4147" s="17" t="s">
        <v>332</v>
      </c>
      <c r="BM4147" s="248" t="s">
        <v>5947</v>
      </c>
    </row>
    <row r="4148" spans="2:65" s="1" customFormat="1" ht="36" customHeight="1">
      <c r="B4148" s="38"/>
      <c r="C4148" s="237" t="s">
        <v>5948</v>
      </c>
      <c r="D4148" s="237" t="s">
        <v>141</v>
      </c>
      <c r="E4148" s="238" t="s">
        <v>5949</v>
      </c>
      <c r="F4148" s="239" t="s">
        <v>5950</v>
      </c>
      <c r="G4148" s="240" t="s">
        <v>171</v>
      </c>
      <c r="H4148" s="241">
        <v>60</v>
      </c>
      <c r="I4148" s="242"/>
      <c r="J4148" s="243">
        <f>ROUND(I4148*H4148,2)</f>
        <v>0</v>
      </c>
      <c r="K4148" s="239" t="s">
        <v>1</v>
      </c>
      <c r="L4148" s="43"/>
      <c r="M4148" s="244" t="s">
        <v>1</v>
      </c>
      <c r="N4148" s="245" t="s">
        <v>38</v>
      </c>
      <c r="O4148" s="86"/>
      <c r="P4148" s="246">
        <f>O4148*H4148</f>
        <v>0</v>
      </c>
      <c r="Q4148" s="246">
        <v>0</v>
      </c>
      <c r="R4148" s="246">
        <f>Q4148*H4148</f>
        <v>0</v>
      </c>
      <c r="S4148" s="246">
        <v>0</v>
      </c>
      <c r="T4148" s="247">
        <f>S4148*H4148</f>
        <v>0</v>
      </c>
      <c r="AR4148" s="248" t="s">
        <v>332</v>
      </c>
      <c r="AT4148" s="248" t="s">
        <v>141</v>
      </c>
      <c r="AU4148" s="248" t="s">
        <v>83</v>
      </c>
      <c r="AY4148" s="17" t="s">
        <v>139</v>
      </c>
      <c r="BE4148" s="249">
        <f>IF(N4148="základní",J4148,0)</f>
        <v>0</v>
      </c>
      <c r="BF4148" s="249">
        <f>IF(N4148="snížená",J4148,0)</f>
        <v>0</v>
      </c>
      <c r="BG4148" s="249">
        <f>IF(N4148="zákl. přenesená",J4148,0)</f>
        <v>0</v>
      </c>
      <c r="BH4148" s="249">
        <f>IF(N4148="sníž. přenesená",J4148,0)</f>
        <v>0</v>
      </c>
      <c r="BI4148" s="249">
        <f>IF(N4148="nulová",J4148,0)</f>
        <v>0</v>
      </c>
      <c r="BJ4148" s="17" t="s">
        <v>81</v>
      </c>
      <c r="BK4148" s="249">
        <f>ROUND(I4148*H4148,2)</f>
        <v>0</v>
      </c>
      <c r="BL4148" s="17" t="s">
        <v>332</v>
      </c>
      <c r="BM4148" s="248" t="s">
        <v>5951</v>
      </c>
    </row>
    <row r="4149" spans="2:65" s="1" customFormat="1" ht="24" customHeight="1">
      <c r="B4149" s="38"/>
      <c r="C4149" s="237" t="s">
        <v>5952</v>
      </c>
      <c r="D4149" s="237" t="s">
        <v>141</v>
      </c>
      <c r="E4149" s="238" t="s">
        <v>5953</v>
      </c>
      <c r="F4149" s="239" t="s">
        <v>5954</v>
      </c>
      <c r="G4149" s="240" t="s">
        <v>177</v>
      </c>
      <c r="H4149" s="241">
        <v>650</v>
      </c>
      <c r="I4149" s="242"/>
      <c r="J4149" s="243">
        <f>ROUND(I4149*H4149,2)</f>
        <v>0</v>
      </c>
      <c r="K4149" s="239" t="s">
        <v>1</v>
      </c>
      <c r="L4149" s="43"/>
      <c r="M4149" s="244" t="s">
        <v>1</v>
      </c>
      <c r="N4149" s="245" t="s">
        <v>38</v>
      </c>
      <c r="O4149" s="86"/>
      <c r="P4149" s="246">
        <f>O4149*H4149</f>
        <v>0</v>
      </c>
      <c r="Q4149" s="246">
        <v>0</v>
      </c>
      <c r="R4149" s="246">
        <f>Q4149*H4149</f>
        <v>0</v>
      </c>
      <c r="S4149" s="246">
        <v>0</v>
      </c>
      <c r="T4149" s="247">
        <f>S4149*H4149</f>
        <v>0</v>
      </c>
      <c r="AR4149" s="248" t="s">
        <v>332</v>
      </c>
      <c r="AT4149" s="248" t="s">
        <v>141</v>
      </c>
      <c r="AU4149" s="248" t="s">
        <v>83</v>
      </c>
      <c r="AY4149" s="17" t="s">
        <v>139</v>
      </c>
      <c r="BE4149" s="249">
        <f>IF(N4149="základní",J4149,0)</f>
        <v>0</v>
      </c>
      <c r="BF4149" s="249">
        <f>IF(N4149="snížená",J4149,0)</f>
        <v>0</v>
      </c>
      <c r="BG4149" s="249">
        <f>IF(N4149="zákl. přenesená",J4149,0)</f>
        <v>0</v>
      </c>
      <c r="BH4149" s="249">
        <f>IF(N4149="sníž. přenesená",J4149,0)</f>
        <v>0</v>
      </c>
      <c r="BI4149" s="249">
        <f>IF(N4149="nulová",J4149,0)</f>
        <v>0</v>
      </c>
      <c r="BJ4149" s="17" t="s">
        <v>81</v>
      </c>
      <c r="BK4149" s="249">
        <f>ROUND(I4149*H4149,2)</f>
        <v>0</v>
      </c>
      <c r="BL4149" s="17" t="s">
        <v>332</v>
      </c>
      <c r="BM4149" s="248" t="s">
        <v>5955</v>
      </c>
    </row>
    <row r="4150" spans="2:65" s="1" customFormat="1" ht="16.5" customHeight="1">
      <c r="B4150" s="38"/>
      <c r="C4150" s="237" t="s">
        <v>5956</v>
      </c>
      <c r="D4150" s="237" t="s">
        <v>141</v>
      </c>
      <c r="E4150" s="238" t="s">
        <v>5957</v>
      </c>
      <c r="F4150" s="239" t="s">
        <v>5958</v>
      </c>
      <c r="G4150" s="240" t="s">
        <v>177</v>
      </c>
      <c r="H4150" s="241">
        <v>1</v>
      </c>
      <c r="I4150" s="242"/>
      <c r="J4150" s="243">
        <f>ROUND(I4150*H4150,2)</f>
        <v>0</v>
      </c>
      <c r="K4150" s="239" t="s">
        <v>1</v>
      </c>
      <c r="L4150" s="43"/>
      <c r="M4150" s="244" t="s">
        <v>1</v>
      </c>
      <c r="N4150" s="245" t="s">
        <v>38</v>
      </c>
      <c r="O4150" s="86"/>
      <c r="P4150" s="246">
        <f>O4150*H4150</f>
        <v>0</v>
      </c>
      <c r="Q4150" s="246">
        <v>0</v>
      </c>
      <c r="R4150" s="246">
        <f>Q4150*H4150</f>
        <v>0</v>
      </c>
      <c r="S4150" s="246">
        <v>0</v>
      </c>
      <c r="T4150" s="247">
        <f>S4150*H4150</f>
        <v>0</v>
      </c>
      <c r="AR4150" s="248" t="s">
        <v>332</v>
      </c>
      <c r="AT4150" s="248" t="s">
        <v>141</v>
      </c>
      <c r="AU4150" s="248" t="s">
        <v>83</v>
      </c>
      <c r="AY4150" s="17" t="s">
        <v>139</v>
      </c>
      <c r="BE4150" s="249">
        <f>IF(N4150="základní",J4150,0)</f>
        <v>0</v>
      </c>
      <c r="BF4150" s="249">
        <f>IF(N4150="snížená",J4150,0)</f>
        <v>0</v>
      </c>
      <c r="BG4150" s="249">
        <f>IF(N4150="zákl. přenesená",J4150,0)</f>
        <v>0</v>
      </c>
      <c r="BH4150" s="249">
        <f>IF(N4150="sníž. přenesená",J4150,0)</f>
        <v>0</v>
      </c>
      <c r="BI4150" s="249">
        <f>IF(N4150="nulová",J4150,0)</f>
        <v>0</v>
      </c>
      <c r="BJ4150" s="17" t="s">
        <v>81</v>
      </c>
      <c r="BK4150" s="249">
        <f>ROUND(I4150*H4150,2)</f>
        <v>0</v>
      </c>
      <c r="BL4150" s="17" t="s">
        <v>332</v>
      </c>
      <c r="BM4150" s="248" t="s">
        <v>5959</v>
      </c>
    </row>
    <row r="4151" spans="2:65" s="1" customFormat="1" ht="16.5" customHeight="1">
      <c r="B4151" s="38"/>
      <c r="C4151" s="237" t="s">
        <v>5960</v>
      </c>
      <c r="D4151" s="237" t="s">
        <v>141</v>
      </c>
      <c r="E4151" s="238" t="s">
        <v>5961</v>
      </c>
      <c r="F4151" s="239" t="s">
        <v>120</v>
      </c>
      <c r="G4151" s="240" t="s">
        <v>1</v>
      </c>
      <c r="H4151" s="241">
        <v>0</v>
      </c>
      <c r="I4151" s="242"/>
      <c r="J4151" s="243">
        <f>ROUND(I4151*H4151,2)</f>
        <v>0</v>
      </c>
      <c r="K4151" s="239" t="s">
        <v>1</v>
      </c>
      <c r="L4151" s="43"/>
      <c r="M4151" s="244" t="s">
        <v>1</v>
      </c>
      <c r="N4151" s="245" t="s">
        <v>38</v>
      </c>
      <c r="O4151" s="86"/>
      <c r="P4151" s="246">
        <f>O4151*H4151</f>
        <v>0</v>
      </c>
      <c r="Q4151" s="246">
        <v>0</v>
      </c>
      <c r="R4151" s="246">
        <f>Q4151*H4151</f>
        <v>0</v>
      </c>
      <c r="S4151" s="246">
        <v>0</v>
      </c>
      <c r="T4151" s="247">
        <f>S4151*H4151</f>
        <v>0</v>
      </c>
      <c r="AR4151" s="248" t="s">
        <v>332</v>
      </c>
      <c r="AT4151" s="248" t="s">
        <v>141</v>
      </c>
      <c r="AU4151" s="248" t="s">
        <v>83</v>
      </c>
      <c r="AY4151" s="17" t="s">
        <v>139</v>
      </c>
      <c r="BE4151" s="249">
        <f>IF(N4151="základní",J4151,0)</f>
        <v>0</v>
      </c>
      <c r="BF4151" s="249">
        <f>IF(N4151="snížená",J4151,0)</f>
        <v>0</v>
      </c>
      <c r="BG4151" s="249">
        <f>IF(N4151="zákl. přenesená",J4151,0)</f>
        <v>0</v>
      </c>
      <c r="BH4151" s="249">
        <f>IF(N4151="sníž. přenesená",J4151,0)</f>
        <v>0</v>
      </c>
      <c r="BI4151" s="249">
        <f>IF(N4151="nulová",J4151,0)</f>
        <v>0</v>
      </c>
      <c r="BJ4151" s="17" t="s">
        <v>81</v>
      </c>
      <c r="BK4151" s="249">
        <f>ROUND(I4151*H4151,2)</f>
        <v>0</v>
      </c>
      <c r="BL4151" s="17" t="s">
        <v>332</v>
      </c>
      <c r="BM4151" s="248" t="s">
        <v>5962</v>
      </c>
    </row>
    <row r="4152" spans="2:65" s="1" customFormat="1" ht="16.5" customHeight="1">
      <c r="B4152" s="38"/>
      <c r="C4152" s="237" t="s">
        <v>5963</v>
      </c>
      <c r="D4152" s="237" t="s">
        <v>141</v>
      </c>
      <c r="E4152" s="238" t="s">
        <v>5964</v>
      </c>
      <c r="F4152" s="239" t="s">
        <v>5965</v>
      </c>
      <c r="G4152" s="240" t="s">
        <v>384</v>
      </c>
      <c r="H4152" s="241">
        <v>8</v>
      </c>
      <c r="I4152" s="242"/>
      <c r="J4152" s="243">
        <f>ROUND(I4152*H4152,2)</f>
        <v>0</v>
      </c>
      <c r="K4152" s="239" t="s">
        <v>1</v>
      </c>
      <c r="L4152" s="43"/>
      <c r="M4152" s="244" t="s">
        <v>1</v>
      </c>
      <c r="N4152" s="245" t="s">
        <v>38</v>
      </c>
      <c r="O4152" s="86"/>
      <c r="P4152" s="246">
        <f>O4152*H4152</f>
        <v>0</v>
      </c>
      <c r="Q4152" s="246">
        <v>0</v>
      </c>
      <c r="R4152" s="246">
        <f>Q4152*H4152</f>
        <v>0</v>
      </c>
      <c r="S4152" s="246">
        <v>0</v>
      </c>
      <c r="T4152" s="247">
        <f>S4152*H4152</f>
        <v>0</v>
      </c>
      <c r="AR4152" s="248" t="s">
        <v>332</v>
      </c>
      <c r="AT4152" s="248" t="s">
        <v>141</v>
      </c>
      <c r="AU4152" s="248" t="s">
        <v>83</v>
      </c>
      <c r="AY4152" s="17" t="s">
        <v>139</v>
      </c>
      <c r="BE4152" s="249">
        <f>IF(N4152="základní",J4152,0)</f>
        <v>0</v>
      </c>
      <c r="BF4152" s="249">
        <f>IF(N4152="snížená",J4152,0)</f>
        <v>0</v>
      </c>
      <c r="BG4152" s="249">
        <f>IF(N4152="zákl. přenesená",J4152,0)</f>
        <v>0</v>
      </c>
      <c r="BH4152" s="249">
        <f>IF(N4152="sníž. přenesená",J4152,0)</f>
        <v>0</v>
      </c>
      <c r="BI4152" s="249">
        <f>IF(N4152="nulová",J4152,0)</f>
        <v>0</v>
      </c>
      <c r="BJ4152" s="17" t="s">
        <v>81</v>
      </c>
      <c r="BK4152" s="249">
        <f>ROUND(I4152*H4152,2)</f>
        <v>0</v>
      </c>
      <c r="BL4152" s="17" t="s">
        <v>332</v>
      </c>
      <c r="BM4152" s="248" t="s">
        <v>5966</v>
      </c>
    </row>
    <row r="4153" spans="2:65" s="1" customFormat="1" ht="16.5" customHeight="1">
      <c r="B4153" s="38"/>
      <c r="C4153" s="237" t="s">
        <v>5967</v>
      </c>
      <c r="D4153" s="237" t="s">
        <v>141</v>
      </c>
      <c r="E4153" s="238" t="s">
        <v>5968</v>
      </c>
      <c r="F4153" s="239" t="s">
        <v>5969</v>
      </c>
      <c r="G4153" s="240" t="s">
        <v>384</v>
      </c>
      <c r="H4153" s="241">
        <v>32</v>
      </c>
      <c r="I4153" s="242"/>
      <c r="J4153" s="243">
        <f>ROUND(I4153*H4153,2)</f>
        <v>0</v>
      </c>
      <c r="K4153" s="239" t="s">
        <v>1</v>
      </c>
      <c r="L4153" s="43"/>
      <c r="M4153" s="244" t="s">
        <v>1</v>
      </c>
      <c r="N4153" s="245" t="s">
        <v>38</v>
      </c>
      <c r="O4153" s="86"/>
      <c r="P4153" s="246">
        <f>O4153*H4153</f>
        <v>0</v>
      </c>
      <c r="Q4153" s="246">
        <v>0</v>
      </c>
      <c r="R4153" s="246">
        <f>Q4153*H4153</f>
        <v>0</v>
      </c>
      <c r="S4153" s="246">
        <v>0</v>
      </c>
      <c r="T4153" s="247">
        <f>S4153*H4153</f>
        <v>0</v>
      </c>
      <c r="AR4153" s="248" t="s">
        <v>332</v>
      </c>
      <c r="AT4153" s="248" t="s">
        <v>141</v>
      </c>
      <c r="AU4153" s="248" t="s">
        <v>83</v>
      </c>
      <c r="AY4153" s="17" t="s">
        <v>139</v>
      </c>
      <c r="BE4153" s="249">
        <f>IF(N4153="základní",J4153,0)</f>
        <v>0</v>
      </c>
      <c r="BF4153" s="249">
        <f>IF(N4153="snížená",J4153,0)</f>
        <v>0</v>
      </c>
      <c r="BG4153" s="249">
        <f>IF(N4153="zákl. přenesená",J4153,0)</f>
        <v>0</v>
      </c>
      <c r="BH4153" s="249">
        <f>IF(N4153="sníž. přenesená",J4153,0)</f>
        <v>0</v>
      </c>
      <c r="BI4153" s="249">
        <f>IF(N4153="nulová",J4153,0)</f>
        <v>0</v>
      </c>
      <c r="BJ4153" s="17" t="s">
        <v>81</v>
      </c>
      <c r="BK4153" s="249">
        <f>ROUND(I4153*H4153,2)</f>
        <v>0</v>
      </c>
      <c r="BL4153" s="17" t="s">
        <v>332</v>
      </c>
      <c r="BM4153" s="248" t="s">
        <v>5970</v>
      </c>
    </row>
    <row r="4154" spans="2:65" s="1" customFormat="1" ht="16.5" customHeight="1">
      <c r="B4154" s="38"/>
      <c r="C4154" s="237" t="s">
        <v>5971</v>
      </c>
      <c r="D4154" s="237" t="s">
        <v>141</v>
      </c>
      <c r="E4154" s="238" t="s">
        <v>5972</v>
      </c>
      <c r="F4154" s="239" t="s">
        <v>5973</v>
      </c>
      <c r="G4154" s="240" t="s">
        <v>384</v>
      </c>
      <c r="H4154" s="241">
        <v>2</v>
      </c>
      <c r="I4154" s="242"/>
      <c r="J4154" s="243">
        <f>ROUND(I4154*H4154,2)</f>
        <v>0</v>
      </c>
      <c r="K4154" s="239" t="s">
        <v>1</v>
      </c>
      <c r="L4154" s="43"/>
      <c r="M4154" s="244" t="s">
        <v>1</v>
      </c>
      <c r="N4154" s="245" t="s">
        <v>38</v>
      </c>
      <c r="O4154" s="86"/>
      <c r="P4154" s="246">
        <f>O4154*H4154</f>
        <v>0</v>
      </c>
      <c r="Q4154" s="246">
        <v>0</v>
      </c>
      <c r="R4154" s="246">
        <f>Q4154*H4154</f>
        <v>0</v>
      </c>
      <c r="S4154" s="246">
        <v>0</v>
      </c>
      <c r="T4154" s="247">
        <f>S4154*H4154</f>
        <v>0</v>
      </c>
      <c r="AR4154" s="248" t="s">
        <v>332</v>
      </c>
      <c r="AT4154" s="248" t="s">
        <v>141</v>
      </c>
      <c r="AU4154" s="248" t="s">
        <v>83</v>
      </c>
      <c r="AY4154" s="17" t="s">
        <v>139</v>
      </c>
      <c r="BE4154" s="249">
        <f>IF(N4154="základní",J4154,0)</f>
        <v>0</v>
      </c>
      <c r="BF4154" s="249">
        <f>IF(N4154="snížená",J4154,0)</f>
        <v>0</v>
      </c>
      <c r="BG4154" s="249">
        <f>IF(N4154="zákl. přenesená",J4154,0)</f>
        <v>0</v>
      </c>
      <c r="BH4154" s="249">
        <f>IF(N4154="sníž. přenesená",J4154,0)</f>
        <v>0</v>
      </c>
      <c r="BI4154" s="249">
        <f>IF(N4154="nulová",J4154,0)</f>
        <v>0</v>
      </c>
      <c r="BJ4154" s="17" t="s">
        <v>81</v>
      </c>
      <c r="BK4154" s="249">
        <f>ROUND(I4154*H4154,2)</f>
        <v>0</v>
      </c>
      <c r="BL4154" s="17" t="s">
        <v>332</v>
      </c>
      <c r="BM4154" s="248" t="s">
        <v>5974</v>
      </c>
    </row>
    <row r="4155" spans="2:65" s="1" customFormat="1" ht="16.5" customHeight="1">
      <c r="B4155" s="38"/>
      <c r="C4155" s="237" t="s">
        <v>5975</v>
      </c>
      <c r="D4155" s="237" t="s">
        <v>141</v>
      </c>
      <c r="E4155" s="238" t="s">
        <v>5976</v>
      </c>
      <c r="F4155" s="239" t="s">
        <v>5977</v>
      </c>
      <c r="G4155" s="240" t="s">
        <v>384</v>
      </c>
      <c r="H4155" s="241">
        <v>12</v>
      </c>
      <c r="I4155" s="242"/>
      <c r="J4155" s="243">
        <f>ROUND(I4155*H4155,2)</f>
        <v>0</v>
      </c>
      <c r="K4155" s="239" t="s">
        <v>1</v>
      </c>
      <c r="L4155" s="43"/>
      <c r="M4155" s="244" t="s">
        <v>1</v>
      </c>
      <c r="N4155" s="245" t="s">
        <v>38</v>
      </c>
      <c r="O4155" s="86"/>
      <c r="P4155" s="246">
        <f>O4155*H4155</f>
        <v>0</v>
      </c>
      <c r="Q4155" s="246">
        <v>0</v>
      </c>
      <c r="R4155" s="246">
        <f>Q4155*H4155</f>
        <v>0</v>
      </c>
      <c r="S4155" s="246">
        <v>0</v>
      </c>
      <c r="T4155" s="247">
        <f>S4155*H4155</f>
        <v>0</v>
      </c>
      <c r="AR4155" s="248" t="s">
        <v>332</v>
      </c>
      <c r="AT4155" s="248" t="s">
        <v>141</v>
      </c>
      <c r="AU4155" s="248" t="s">
        <v>83</v>
      </c>
      <c r="AY4155" s="17" t="s">
        <v>139</v>
      </c>
      <c r="BE4155" s="249">
        <f>IF(N4155="základní",J4155,0)</f>
        <v>0</v>
      </c>
      <c r="BF4155" s="249">
        <f>IF(N4155="snížená",J4155,0)</f>
        <v>0</v>
      </c>
      <c r="BG4155" s="249">
        <f>IF(N4155="zákl. přenesená",J4155,0)</f>
        <v>0</v>
      </c>
      <c r="BH4155" s="249">
        <f>IF(N4155="sníž. přenesená",J4155,0)</f>
        <v>0</v>
      </c>
      <c r="BI4155" s="249">
        <f>IF(N4155="nulová",J4155,0)</f>
        <v>0</v>
      </c>
      <c r="BJ4155" s="17" t="s">
        <v>81</v>
      </c>
      <c r="BK4155" s="249">
        <f>ROUND(I4155*H4155,2)</f>
        <v>0</v>
      </c>
      <c r="BL4155" s="17" t="s">
        <v>332</v>
      </c>
      <c r="BM4155" s="248" t="s">
        <v>5978</v>
      </c>
    </row>
    <row r="4156" spans="2:65" s="1" customFormat="1" ht="16.5" customHeight="1">
      <c r="B4156" s="38"/>
      <c r="C4156" s="237" t="s">
        <v>5979</v>
      </c>
      <c r="D4156" s="237" t="s">
        <v>141</v>
      </c>
      <c r="E4156" s="238" t="s">
        <v>5980</v>
      </c>
      <c r="F4156" s="239" t="s">
        <v>5981</v>
      </c>
      <c r="G4156" s="240" t="s">
        <v>384</v>
      </c>
      <c r="H4156" s="241">
        <v>16</v>
      </c>
      <c r="I4156" s="242"/>
      <c r="J4156" s="243">
        <f>ROUND(I4156*H4156,2)</f>
        <v>0</v>
      </c>
      <c r="K4156" s="239" t="s">
        <v>1</v>
      </c>
      <c r="L4156" s="43"/>
      <c r="M4156" s="244" t="s">
        <v>1</v>
      </c>
      <c r="N4156" s="245" t="s">
        <v>38</v>
      </c>
      <c r="O4156" s="86"/>
      <c r="P4156" s="246">
        <f>O4156*H4156</f>
        <v>0</v>
      </c>
      <c r="Q4156" s="246">
        <v>0</v>
      </c>
      <c r="R4156" s="246">
        <f>Q4156*H4156</f>
        <v>0</v>
      </c>
      <c r="S4156" s="246">
        <v>0</v>
      </c>
      <c r="T4156" s="247">
        <f>S4156*H4156</f>
        <v>0</v>
      </c>
      <c r="AR4156" s="248" t="s">
        <v>332</v>
      </c>
      <c r="AT4156" s="248" t="s">
        <v>141</v>
      </c>
      <c r="AU4156" s="248" t="s">
        <v>83</v>
      </c>
      <c r="AY4156" s="17" t="s">
        <v>139</v>
      </c>
      <c r="BE4156" s="249">
        <f>IF(N4156="základní",J4156,0)</f>
        <v>0</v>
      </c>
      <c r="BF4156" s="249">
        <f>IF(N4156="snížená",J4156,0)</f>
        <v>0</v>
      </c>
      <c r="BG4156" s="249">
        <f>IF(N4156="zákl. přenesená",J4156,0)</f>
        <v>0</v>
      </c>
      <c r="BH4156" s="249">
        <f>IF(N4156="sníž. přenesená",J4156,0)</f>
        <v>0</v>
      </c>
      <c r="BI4156" s="249">
        <f>IF(N4156="nulová",J4156,0)</f>
        <v>0</v>
      </c>
      <c r="BJ4156" s="17" t="s">
        <v>81</v>
      </c>
      <c r="BK4156" s="249">
        <f>ROUND(I4156*H4156,2)</f>
        <v>0</v>
      </c>
      <c r="BL4156" s="17" t="s">
        <v>332</v>
      </c>
      <c r="BM4156" s="248" t="s">
        <v>5982</v>
      </c>
    </row>
    <row r="4157" spans="2:65" s="1" customFormat="1" ht="16.5" customHeight="1">
      <c r="B4157" s="38"/>
      <c r="C4157" s="237" t="s">
        <v>5983</v>
      </c>
      <c r="D4157" s="237" t="s">
        <v>141</v>
      </c>
      <c r="E4157" s="238" t="s">
        <v>5984</v>
      </c>
      <c r="F4157" s="239" t="s">
        <v>5985</v>
      </c>
      <c r="G4157" s="240" t="s">
        <v>384</v>
      </c>
      <c r="H4157" s="241">
        <v>16</v>
      </c>
      <c r="I4157" s="242"/>
      <c r="J4157" s="243">
        <f>ROUND(I4157*H4157,2)</f>
        <v>0</v>
      </c>
      <c r="K4157" s="239" t="s">
        <v>1</v>
      </c>
      <c r="L4157" s="43"/>
      <c r="M4157" s="244" t="s">
        <v>1</v>
      </c>
      <c r="N4157" s="245" t="s">
        <v>38</v>
      </c>
      <c r="O4157" s="86"/>
      <c r="P4157" s="246">
        <f>O4157*H4157</f>
        <v>0</v>
      </c>
      <c r="Q4157" s="246">
        <v>0</v>
      </c>
      <c r="R4157" s="246">
        <f>Q4157*H4157</f>
        <v>0</v>
      </c>
      <c r="S4157" s="246">
        <v>0</v>
      </c>
      <c r="T4157" s="247">
        <f>S4157*H4157</f>
        <v>0</v>
      </c>
      <c r="AR4157" s="248" t="s">
        <v>332</v>
      </c>
      <c r="AT4157" s="248" t="s">
        <v>141</v>
      </c>
      <c r="AU4157" s="248" t="s">
        <v>83</v>
      </c>
      <c r="AY4157" s="17" t="s">
        <v>139</v>
      </c>
      <c r="BE4157" s="249">
        <f>IF(N4157="základní",J4157,0)</f>
        <v>0</v>
      </c>
      <c r="BF4157" s="249">
        <f>IF(N4157="snížená",J4157,0)</f>
        <v>0</v>
      </c>
      <c r="BG4157" s="249">
        <f>IF(N4157="zákl. přenesená",J4157,0)</f>
        <v>0</v>
      </c>
      <c r="BH4157" s="249">
        <f>IF(N4157="sníž. přenesená",J4157,0)</f>
        <v>0</v>
      </c>
      <c r="BI4157" s="249">
        <f>IF(N4157="nulová",J4157,0)</f>
        <v>0</v>
      </c>
      <c r="BJ4157" s="17" t="s">
        <v>81</v>
      </c>
      <c r="BK4157" s="249">
        <f>ROUND(I4157*H4157,2)</f>
        <v>0</v>
      </c>
      <c r="BL4157" s="17" t="s">
        <v>332</v>
      </c>
      <c r="BM4157" s="248" t="s">
        <v>5986</v>
      </c>
    </row>
    <row r="4158" spans="2:65" s="1" customFormat="1" ht="16.5" customHeight="1">
      <c r="B4158" s="38"/>
      <c r="C4158" s="237" t="s">
        <v>5987</v>
      </c>
      <c r="D4158" s="237" t="s">
        <v>141</v>
      </c>
      <c r="E4158" s="238" t="s">
        <v>5988</v>
      </c>
      <c r="F4158" s="239" t="s">
        <v>5989</v>
      </c>
      <c r="G4158" s="240" t="s">
        <v>384</v>
      </c>
      <c r="H4158" s="241">
        <v>12</v>
      </c>
      <c r="I4158" s="242"/>
      <c r="J4158" s="243">
        <f>ROUND(I4158*H4158,2)</f>
        <v>0</v>
      </c>
      <c r="K4158" s="239" t="s">
        <v>1</v>
      </c>
      <c r="L4158" s="43"/>
      <c r="M4158" s="244" t="s">
        <v>1</v>
      </c>
      <c r="N4158" s="245" t="s">
        <v>38</v>
      </c>
      <c r="O4158" s="86"/>
      <c r="P4158" s="246">
        <f>O4158*H4158</f>
        <v>0</v>
      </c>
      <c r="Q4158" s="246">
        <v>0</v>
      </c>
      <c r="R4158" s="246">
        <f>Q4158*H4158</f>
        <v>0</v>
      </c>
      <c r="S4158" s="246">
        <v>0</v>
      </c>
      <c r="T4158" s="247">
        <f>S4158*H4158</f>
        <v>0</v>
      </c>
      <c r="AR4158" s="248" t="s">
        <v>332</v>
      </c>
      <c r="AT4158" s="248" t="s">
        <v>141</v>
      </c>
      <c r="AU4158" s="248" t="s">
        <v>83</v>
      </c>
      <c r="AY4158" s="17" t="s">
        <v>139</v>
      </c>
      <c r="BE4158" s="249">
        <f>IF(N4158="základní",J4158,0)</f>
        <v>0</v>
      </c>
      <c r="BF4158" s="249">
        <f>IF(N4158="snížená",J4158,0)</f>
        <v>0</v>
      </c>
      <c r="BG4158" s="249">
        <f>IF(N4158="zákl. přenesená",J4158,0)</f>
        <v>0</v>
      </c>
      <c r="BH4158" s="249">
        <f>IF(N4158="sníž. přenesená",J4158,0)</f>
        <v>0</v>
      </c>
      <c r="BI4158" s="249">
        <f>IF(N4158="nulová",J4158,0)</f>
        <v>0</v>
      </c>
      <c r="BJ4158" s="17" t="s">
        <v>81</v>
      </c>
      <c r="BK4158" s="249">
        <f>ROUND(I4158*H4158,2)</f>
        <v>0</v>
      </c>
      <c r="BL4158" s="17" t="s">
        <v>332</v>
      </c>
      <c r="BM4158" s="248" t="s">
        <v>5990</v>
      </c>
    </row>
    <row r="4159" spans="2:65" s="1" customFormat="1" ht="16.5" customHeight="1">
      <c r="B4159" s="38"/>
      <c r="C4159" s="237" t="s">
        <v>5991</v>
      </c>
      <c r="D4159" s="237" t="s">
        <v>141</v>
      </c>
      <c r="E4159" s="238" t="s">
        <v>5992</v>
      </c>
      <c r="F4159" s="239" t="s">
        <v>5993</v>
      </c>
      <c r="G4159" s="240" t="s">
        <v>2313</v>
      </c>
      <c r="H4159" s="241">
        <v>1</v>
      </c>
      <c r="I4159" s="242"/>
      <c r="J4159" s="243">
        <f>ROUND(I4159*H4159,2)</f>
        <v>0</v>
      </c>
      <c r="K4159" s="239" t="s">
        <v>1</v>
      </c>
      <c r="L4159" s="43"/>
      <c r="M4159" s="244" t="s">
        <v>1</v>
      </c>
      <c r="N4159" s="245" t="s">
        <v>38</v>
      </c>
      <c r="O4159" s="86"/>
      <c r="P4159" s="246">
        <f>O4159*H4159</f>
        <v>0</v>
      </c>
      <c r="Q4159" s="246">
        <v>0</v>
      </c>
      <c r="R4159" s="246">
        <f>Q4159*H4159</f>
        <v>0</v>
      </c>
      <c r="S4159" s="246">
        <v>0</v>
      </c>
      <c r="T4159" s="247">
        <f>S4159*H4159</f>
        <v>0</v>
      </c>
      <c r="AR4159" s="248" t="s">
        <v>332</v>
      </c>
      <c r="AT4159" s="248" t="s">
        <v>141</v>
      </c>
      <c r="AU4159" s="248" t="s">
        <v>83</v>
      </c>
      <c r="AY4159" s="17" t="s">
        <v>139</v>
      </c>
      <c r="BE4159" s="249">
        <f>IF(N4159="základní",J4159,0)</f>
        <v>0</v>
      </c>
      <c r="BF4159" s="249">
        <f>IF(N4159="snížená",J4159,0)</f>
        <v>0</v>
      </c>
      <c r="BG4159" s="249">
        <f>IF(N4159="zákl. přenesená",J4159,0)</f>
        <v>0</v>
      </c>
      <c r="BH4159" s="249">
        <f>IF(N4159="sníž. přenesená",J4159,0)</f>
        <v>0</v>
      </c>
      <c r="BI4159" s="249">
        <f>IF(N4159="nulová",J4159,0)</f>
        <v>0</v>
      </c>
      <c r="BJ4159" s="17" t="s">
        <v>81</v>
      </c>
      <c r="BK4159" s="249">
        <f>ROUND(I4159*H4159,2)</f>
        <v>0</v>
      </c>
      <c r="BL4159" s="17" t="s">
        <v>332</v>
      </c>
      <c r="BM4159" s="248" t="s">
        <v>5994</v>
      </c>
    </row>
    <row r="4160" spans="2:63" s="11" customFormat="1" ht="22.8" customHeight="1">
      <c r="B4160" s="221"/>
      <c r="C4160" s="222"/>
      <c r="D4160" s="223" t="s">
        <v>72</v>
      </c>
      <c r="E4160" s="235" t="s">
        <v>5995</v>
      </c>
      <c r="F4160" s="235" t="s">
        <v>5996</v>
      </c>
      <c r="G4160" s="222"/>
      <c r="H4160" s="222"/>
      <c r="I4160" s="225"/>
      <c r="J4160" s="236">
        <f>BK4160</f>
        <v>0</v>
      </c>
      <c r="K4160" s="222"/>
      <c r="L4160" s="227"/>
      <c r="M4160" s="228"/>
      <c r="N4160" s="229"/>
      <c r="O4160" s="229"/>
      <c r="P4160" s="230">
        <f>SUM(P4161:P4162)</f>
        <v>0</v>
      </c>
      <c r="Q4160" s="229"/>
      <c r="R4160" s="230">
        <f>SUM(R4161:R4162)</f>
        <v>0</v>
      </c>
      <c r="S4160" s="229"/>
      <c r="T4160" s="231">
        <f>SUM(T4161:T4162)</f>
        <v>0</v>
      </c>
      <c r="AR4160" s="232" t="s">
        <v>155</v>
      </c>
      <c r="AT4160" s="233" t="s">
        <v>72</v>
      </c>
      <c r="AU4160" s="233" t="s">
        <v>81</v>
      </c>
      <c r="AY4160" s="232" t="s">
        <v>139</v>
      </c>
      <c r="BK4160" s="234">
        <f>SUM(BK4161:BK4162)</f>
        <v>0</v>
      </c>
    </row>
    <row r="4161" spans="2:65" s="1" customFormat="1" ht="24" customHeight="1">
      <c r="B4161" s="38"/>
      <c r="C4161" s="237" t="s">
        <v>5997</v>
      </c>
      <c r="D4161" s="237" t="s">
        <v>141</v>
      </c>
      <c r="E4161" s="238" t="s">
        <v>5998</v>
      </c>
      <c r="F4161" s="239" t="s">
        <v>5999</v>
      </c>
      <c r="G4161" s="240" t="s">
        <v>247</v>
      </c>
      <c r="H4161" s="241">
        <v>1</v>
      </c>
      <c r="I4161" s="242"/>
      <c r="J4161" s="243">
        <f>ROUND(I4161*H4161,2)</f>
        <v>0</v>
      </c>
      <c r="K4161" s="239" t="s">
        <v>1</v>
      </c>
      <c r="L4161" s="43"/>
      <c r="M4161" s="244" t="s">
        <v>1</v>
      </c>
      <c r="N4161" s="245" t="s">
        <v>38</v>
      </c>
      <c r="O4161" s="86"/>
      <c r="P4161" s="246">
        <f>O4161*H4161</f>
        <v>0</v>
      </c>
      <c r="Q4161" s="246">
        <v>0</v>
      </c>
      <c r="R4161" s="246">
        <f>Q4161*H4161</f>
        <v>0</v>
      </c>
      <c r="S4161" s="246">
        <v>0</v>
      </c>
      <c r="T4161" s="247">
        <f>S4161*H4161</f>
        <v>0</v>
      </c>
      <c r="AR4161" s="248" t="s">
        <v>332</v>
      </c>
      <c r="AT4161" s="248" t="s">
        <v>141</v>
      </c>
      <c r="AU4161" s="248" t="s">
        <v>83</v>
      </c>
      <c r="AY4161" s="17" t="s">
        <v>139</v>
      </c>
      <c r="BE4161" s="249">
        <f>IF(N4161="základní",J4161,0)</f>
        <v>0</v>
      </c>
      <c r="BF4161" s="249">
        <f>IF(N4161="snížená",J4161,0)</f>
        <v>0</v>
      </c>
      <c r="BG4161" s="249">
        <f>IF(N4161="zákl. přenesená",J4161,0)</f>
        <v>0</v>
      </c>
      <c r="BH4161" s="249">
        <f>IF(N4161="sníž. přenesená",J4161,0)</f>
        <v>0</v>
      </c>
      <c r="BI4161" s="249">
        <f>IF(N4161="nulová",J4161,0)</f>
        <v>0</v>
      </c>
      <c r="BJ4161" s="17" t="s">
        <v>81</v>
      </c>
      <c r="BK4161" s="249">
        <f>ROUND(I4161*H4161,2)</f>
        <v>0</v>
      </c>
      <c r="BL4161" s="17" t="s">
        <v>332</v>
      </c>
      <c r="BM4161" s="248" t="s">
        <v>6000</v>
      </c>
    </row>
    <row r="4162" spans="2:65" s="1" customFormat="1" ht="48" customHeight="1">
      <c r="B4162" s="38"/>
      <c r="C4162" s="237" t="s">
        <v>6001</v>
      </c>
      <c r="D4162" s="237" t="s">
        <v>141</v>
      </c>
      <c r="E4162" s="238" t="s">
        <v>6002</v>
      </c>
      <c r="F4162" s="239" t="s">
        <v>6003</v>
      </c>
      <c r="G4162" s="240" t="s">
        <v>247</v>
      </c>
      <c r="H4162" s="241">
        <v>1</v>
      </c>
      <c r="I4162" s="242"/>
      <c r="J4162" s="243">
        <f>ROUND(I4162*H4162,2)</f>
        <v>0</v>
      </c>
      <c r="K4162" s="239" t="s">
        <v>1</v>
      </c>
      <c r="L4162" s="43"/>
      <c r="M4162" s="244" t="s">
        <v>1</v>
      </c>
      <c r="N4162" s="245" t="s">
        <v>38</v>
      </c>
      <c r="O4162" s="86"/>
      <c r="P4162" s="246">
        <f>O4162*H4162</f>
        <v>0</v>
      </c>
      <c r="Q4162" s="246">
        <v>0</v>
      </c>
      <c r="R4162" s="246">
        <f>Q4162*H4162</f>
        <v>0</v>
      </c>
      <c r="S4162" s="246">
        <v>0</v>
      </c>
      <c r="T4162" s="247">
        <f>S4162*H4162</f>
        <v>0</v>
      </c>
      <c r="AR4162" s="248" t="s">
        <v>332</v>
      </c>
      <c r="AT4162" s="248" t="s">
        <v>141</v>
      </c>
      <c r="AU4162" s="248" t="s">
        <v>83</v>
      </c>
      <c r="AY4162" s="17" t="s">
        <v>139</v>
      </c>
      <c r="BE4162" s="249">
        <f>IF(N4162="základní",J4162,0)</f>
        <v>0</v>
      </c>
      <c r="BF4162" s="249">
        <f>IF(N4162="snížená",J4162,0)</f>
        <v>0</v>
      </c>
      <c r="BG4162" s="249">
        <f>IF(N4162="zákl. přenesená",J4162,0)</f>
        <v>0</v>
      </c>
      <c r="BH4162" s="249">
        <f>IF(N4162="sníž. přenesená",J4162,0)</f>
        <v>0</v>
      </c>
      <c r="BI4162" s="249">
        <f>IF(N4162="nulová",J4162,0)</f>
        <v>0</v>
      </c>
      <c r="BJ4162" s="17" t="s">
        <v>81</v>
      </c>
      <c r="BK4162" s="249">
        <f>ROUND(I4162*H4162,2)</f>
        <v>0</v>
      </c>
      <c r="BL4162" s="17" t="s">
        <v>332</v>
      </c>
      <c r="BM4162" s="248" t="s">
        <v>6004</v>
      </c>
    </row>
    <row r="4163" spans="2:63" s="11" customFormat="1" ht="22.8" customHeight="1">
      <c r="B4163" s="221"/>
      <c r="C4163" s="222"/>
      <c r="D4163" s="223" t="s">
        <v>72</v>
      </c>
      <c r="E4163" s="235" t="s">
        <v>6005</v>
      </c>
      <c r="F4163" s="235" t="s">
        <v>6006</v>
      </c>
      <c r="G4163" s="222"/>
      <c r="H4163" s="222"/>
      <c r="I4163" s="225"/>
      <c r="J4163" s="236">
        <f>BK4163</f>
        <v>0</v>
      </c>
      <c r="K4163" s="222"/>
      <c r="L4163" s="227"/>
      <c r="M4163" s="228"/>
      <c r="N4163" s="229"/>
      <c r="O4163" s="229"/>
      <c r="P4163" s="230">
        <f>SUM(P4164:P4466)</f>
        <v>0</v>
      </c>
      <c r="Q4163" s="229"/>
      <c r="R4163" s="230">
        <f>SUM(R4164:R4466)</f>
        <v>0</v>
      </c>
      <c r="S4163" s="229"/>
      <c r="T4163" s="231">
        <f>SUM(T4164:T4466)</f>
        <v>0</v>
      </c>
      <c r="AR4163" s="232" t="s">
        <v>155</v>
      </c>
      <c r="AT4163" s="233" t="s">
        <v>72</v>
      </c>
      <c r="AU4163" s="233" t="s">
        <v>81</v>
      </c>
      <c r="AY4163" s="232" t="s">
        <v>139</v>
      </c>
      <c r="BK4163" s="234">
        <f>SUM(BK4164:BK4466)</f>
        <v>0</v>
      </c>
    </row>
    <row r="4164" spans="2:65" s="1" customFormat="1" ht="16.5" customHeight="1">
      <c r="B4164" s="38"/>
      <c r="C4164" s="237" t="s">
        <v>6007</v>
      </c>
      <c r="D4164" s="237" t="s">
        <v>141</v>
      </c>
      <c r="E4164" s="238" t="s">
        <v>6008</v>
      </c>
      <c r="F4164" s="239" t="s">
        <v>6009</v>
      </c>
      <c r="G4164" s="240" t="s">
        <v>171</v>
      </c>
      <c r="H4164" s="241">
        <v>2700</v>
      </c>
      <c r="I4164" s="242"/>
      <c r="J4164" s="243">
        <f>ROUND(I4164*H4164,2)</f>
        <v>0</v>
      </c>
      <c r="K4164" s="239" t="s">
        <v>1</v>
      </c>
      <c r="L4164" s="43"/>
      <c r="M4164" s="244" t="s">
        <v>1</v>
      </c>
      <c r="N4164" s="245" t="s">
        <v>38</v>
      </c>
      <c r="O4164" s="86"/>
      <c r="P4164" s="246">
        <f>O4164*H4164</f>
        <v>0</v>
      </c>
      <c r="Q4164" s="246">
        <v>0</v>
      </c>
      <c r="R4164" s="246">
        <f>Q4164*H4164</f>
        <v>0</v>
      </c>
      <c r="S4164" s="246">
        <v>0</v>
      </c>
      <c r="T4164" s="247">
        <f>S4164*H4164</f>
        <v>0</v>
      </c>
      <c r="AR4164" s="248" t="s">
        <v>332</v>
      </c>
      <c r="AT4164" s="248" t="s">
        <v>141</v>
      </c>
      <c r="AU4164" s="248" t="s">
        <v>83</v>
      </c>
      <c r="AY4164" s="17" t="s">
        <v>139</v>
      </c>
      <c r="BE4164" s="249">
        <f>IF(N4164="základní",J4164,0)</f>
        <v>0</v>
      </c>
      <c r="BF4164" s="249">
        <f>IF(N4164="snížená",J4164,0)</f>
        <v>0</v>
      </c>
      <c r="BG4164" s="249">
        <f>IF(N4164="zákl. přenesená",J4164,0)</f>
        <v>0</v>
      </c>
      <c r="BH4164" s="249">
        <f>IF(N4164="sníž. přenesená",J4164,0)</f>
        <v>0</v>
      </c>
      <c r="BI4164" s="249">
        <f>IF(N4164="nulová",J4164,0)</f>
        <v>0</v>
      </c>
      <c r="BJ4164" s="17" t="s">
        <v>81</v>
      </c>
      <c r="BK4164" s="249">
        <f>ROUND(I4164*H4164,2)</f>
        <v>0</v>
      </c>
      <c r="BL4164" s="17" t="s">
        <v>332</v>
      </c>
      <c r="BM4164" s="248" t="s">
        <v>6010</v>
      </c>
    </row>
    <row r="4165" spans="2:51" s="12" customFormat="1" ht="12">
      <c r="B4165" s="250"/>
      <c r="C4165" s="251"/>
      <c r="D4165" s="252" t="s">
        <v>148</v>
      </c>
      <c r="E4165" s="253" t="s">
        <v>1</v>
      </c>
      <c r="F4165" s="254" t="s">
        <v>6011</v>
      </c>
      <c r="G4165" s="251"/>
      <c r="H4165" s="255">
        <v>300</v>
      </c>
      <c r="I4165" s="256"/>
      <c r="J4165" s="251"/>
      <c r="K4165" s="251"/>
      <c r="L4165" s="257"/>
      <c r="M4165" s="258"/>
      <c r="N4165" s="259"/>
      <c r="O4165" s="259"/>
      <c r="P4165" s="259"/>
      <c r="Q4165" s="259"/>
      <c r="R4165" s="259"/>
      <c r="S4165" s="259"/>
      <c r="T4165" s="260"/>
      <c r="AT4165" s="261" t="s">
        <v>148</v>
      </c>
      <c r="AU4165" s="261" t="s">
        <v>83</v>
      </c>
      <c r="AV4165" s="12" t="s">
        <v>83</v>
      </c>
      <c r="AW4165" s="12" t="s">
        <v>30</v>
      </c>
      <c r="AX4165" s="12" t="s">
        <v>73</v>
      </c>
      <c r="AY4165" s="261" t="s">
        <v>139</v>
      </c>
    </row>
    <row r="4166" spans="2:51" s="12" customFormat="1" ht="12">
      <c r="B4166" s="250"/>
      <c r="C4166" s="251"/>
      <c r="D4166" s="252" t="s">
        <v>148</v>
      </c>
      <c r="E4166" s="253" t="s">
        <v>1</v>
      </c>
      <c r="F4166" s="254" t="s">
        <v>6012</v>
      </c>
      <c r="G4166" s="251"/>
      <c r="H4166" s="255">
        <v>200</v>
      </c>
      <c r="I4166" s="256"/>
      <c r="J4166" s="251"/>
      <c r="K4166" s="251"/>
      <c r="L4166" s="257"/>
      <c r="M4166" s="258"/>
      <c r="N4166" s="259"/>
      <c r="O4166" s="259"/>
      <c r="P4166" s="259"/>
      <c r="Q4166" s="259"/>
      <c r="R4166" s="259"/>
      <c r="S4166" s="259"/>
      <c r="T4166" s="260"/>
      <c r="AT4166" s="261" t="s">
        <v>148</v>
      </c>
      <c r="AU4166" s="261" t="s">
        <v>83</v>
      </c>
      <c r="AV4166" s="12" t="s">
        <v>83</v>
      </c>
      <c r="AW4166" s="12" t="s">
        <v>30</v>
      </c>
      <c r="AX4166" s="12" t="s">
        <v>73</v>
      </c>
      <c r="AY4166" s="261" t="s">
        <v>139</v>
      </c>
    </row>
    <row r="4167" spans="2:51" s="12" customFormat="1" ht="12">
      <c r="B4167" s="250"/>
      <c r="C4167" s="251"/>
      <c r="D4167" s="252" t="s">
        <v>148</v>
      </c>
      <c r="E4167" s="253" t="s">
        <v>1</v>
      </c>
      <c r="F4167" s="254" t="s">
        <v>6013</v>
      </c>
      <c r="G4167" s="251"/>
      <c r="H4167" s="255">
        <v>400</v>
      </c>
      <c r="I4167" s="256"/>
      <c r="J4167" s="251"/>
      <c r="K4167" s="251"/>
      <c r="L4167" s="257"/>
      <c r="M4167" s="258"/>
      <c r="N4167" s="259"/>
      <c r="O4167" s="259"/>
      <c r="P4167" s="259"/>
      <c r="Q4167" s="259"/>
      <c r="R4167" s="259"/>
      <c r="S4167" s="259"/>
      <c r="T4167" s="260"/>
      <c r="AT4167" s="261" t="s">
        <v>148</v>
      </c>
      <c r="AU4167" s="261" t="s">
        <v>83</v>
      </c>
      <c r="AV4167" s="12" t="s">
        <v>83</v>
      </c>
      <c r="AW4167" s="12" t="s">
        <v>30</v>
      </c>
      <c r="AX4167" s="12" t="s">
        <v>73</v>
      </c>
      <c r="AY4167" s="261" t="s">
        <v>139</v>
      </c>
    </row>
    <row r="4168" spans="2:51" s="12" customFormat="1" ht="12">
      <c r="B4168" s="250"/>
      <c r="C4168" s="251"/>
      <c r="D4168" s="252" t="s">
        <v>148</v>
      </c>
      <c r="E4168" s="253" t="s">
        <v>1</v>
      </c>
      <c r="F4168" s="254" t="s">
        <v>6014</v>
      </c>
      <c r="G4168" s="251"/>
      <c r="H4168" s="255">
        <v>500</v>
      </c>
      <c r="I4168" s="256"/>
      <c r="J4168" s="251"/>
      <c r="K4168" s="251"/>
      <c r="L4168" s="257"/>
      <c r="M4168" s="258"/>
      <c r="N4168" s="259"/>
      <c r="O4168" s="259"/>
      <c r="P4168" s="259"/>
      <c r="Q4168" s="259"/>
      <c r="R4168" s="259"/>
      <c r="S4168" s="259"/>
      <c r="T4168" s="260"/>
      <c r="AT4168" s="261" t="s">
        <v>148</v>
      </c>
      <c r="AU4168" s="261" t="s">
        <v>83</v>
      </c>
      <c r="AV4168" s="12" t="s">
        <v>83</v>
      </c>
      <c r="AW4168" s="12" t="s">
        <v>30</v>
      </c>
      <c r="AX4168" s="12" t="s">
        <v>73</v>
      </c>
      <c r="AY4168" s="261" t="s">
        <v>139</v>
      </c>
    </row>
    <row r="4169" spans="2:51" s="12" customFormat="1" ht="12">
      <c r="B4169" s="250"/>
      <c r="C4169" s="251"/>
      <c r="D4169" s="252" t="s">
        <v>148</v>
      </c>
      <c r="E4169" s="253" t="s">
        <v>1</v>
      </c>
      <c r="F4169" s="254" t="s">
        <v>6015</v>
      </c>
      <c r="G4169" s="251"/>
      <c r="H4169" s="255">
        <v>400</v>
      </c>
      <c r="I4169" s="256"/>
      <c r="J4169" s="251"/>
      <c r="K4169" s="251"/>
      <c r="L4169" s="257"/>
      <c r="M4169" s="258"/>
      <c r="N4169" s="259"/>
      <c r="O4169" s="259"/>
      <c r="P4169" s="259"/>
      <c r="Q4169" s="259"/>
      <c r="R4169" s="259"/>
      <c r="S4169" s="259"/>
      <c r="T4169" s="260"/>
      <c r="AT4169" s="261" t="s">
        <v>148</v>
      </c>
      <c r="AU4169" s="261" t="s">
        <v>83</v>
      </c>
      <c r="AV4169" s="12" t="s">
        <v>83</v>
      </c>
      <c r="AW4169" s="12" t="s">
        <v>30</v>
      </c>
      <c r="AX4169" s="12" t="s">
        <v>73</v>
      </c>
      <c r="AY4169" s="261" t="s">
        <v>139</v>
      </c>
    </row>
    <row r="4170" spans="2:51" s="12" customFormat="1" ht="12">
      <c r="B4170" s="250"/>
      <c r="C4170" s="251"/>
      <c r="D4170" s="252" t="s">
        <v>148</v>
      </c>
      <c r="E4170" s="253" t="s">
        <v>1</v>
      </c>
      <c r="F4170" s="254" t="s">
        <v>6016</v>
      </c>
      <c r="G4170" s="251"/>
      <c r="H4170" s="255">
        <v>400</v>
      </c>
      <c r="I4170" s="256"/>
      <c r="J4170" s="251"/>
      <c r="K4170" s="251"/>
      <c r="L4170" s="257"/>
      <c r="M4170" s="258"/>
      <c r="N4170" s="259"/>
      <c r="O4170" s="259"/>
      <c r="P4170" s="259"/>
      <c r="Q4170" s="259"/>
      <c r="R4170" s="259"/>
      <c r="S4170" s="259"/>
      <c r="T4170" s="260"/>
      <c r="AT4170" s="261" t="s">
        <v>148</v>
      </c>
      <c r="AU4170" s="261" t="s">
        <v>83</v>
      </c>
      <c r="AV4170" s="12" t="s">
        <v>83</v>
      </c>
      <c r="AW4170" s="12" t="s">
        <v>30</v>
      </c>
      <c r="AX4170" s="12" t="s">
        <v>73</v>
      </c>
      <c r="AY4170" s="261" t="s">
        <v>139</v>
      </c>
    </row>
    <row r="4171" spans="2:51" s="12" customFormat="1" ht="12">
      <c r="B4171" s="250"/>
      <c r="C4171" s="251"/>
      <c r="D4171" s="252" t="s">
        <v>148</v>
      </c>
      <c r="E4171" s="253" t="s">
        <v>1</v>
      </c>
      <c r="F4171" s="254" t="s">
        <v>6017</v>
      </c>
      <c r="G4171" s="251"/>
      <c r="H4171" s="255">
        <v>200</v>
      </c>
      <c r="I4171" s="256"/>
      <c r="J4171" s="251"/>
      <c r="K4171" s="251"/>
      <c r="L4171" s="257"/>
      <c r="M4171" s="258"/>
      <c r="N4171" s="259"/>
      <c r="O4171" s="259"/>
      <c r="P4171" s="259"/>
      <c r="Q4171" s="259"/>
      <c r="R4171" s="259"/>
      <c r="S4171" s="259"/>
      <c r="T4171" s="260"/>
      <c r="AT4171" s="261" t="s">
        <v>148</v>
      </c>
      <c r="AU4171" s="261" t="s">
        <v>83</v>
      </c>
      <c r="AV4171" s="12" t="s">
        <v>83</v>
      </c>
      <c r="AW4171" s="12" t="s">
        <v>30</v>
      </c>
      <c r="AX4171" s="12" t="s">
        <v>73</v>
      </c>
      <c r="AY4171" s="261" t="s">
        <v>139</v>
      </c>
    </row>
    <row r="4172" spans="2:51" s="12" customFormat="1" ht="12">
      <c r="B4172" s="250"/>
      <c r="C4172" s="251"/>
      <c r="D4172" s="252" t="s">
        <v>148</v>
      </c>
      <c r="E4172" s="253" t="s">
        <v>1</v>
      </c>
      <c r="F4172" s="254" t="s">
        <v>6018</v>
      </c>
      <c r="G4172" s="251"/>
      <c r="H4172" s="255">
        <v>100</v>
      </c>
      <c r="I4172" s="256"/>
      <c r="J4172" s="251"/>
      <c r="K4172" s="251"/>
      <c r="L4172" s="257"/>
      <c r="M4172" s="258"/>
      <c r="N4172" s="259"/>
      <c r="O4172" s="259"/>
      <c r="P4172" s="259"/>
      <c r="Q4172" s="259"/>
      <c r="R4172" s="259"/>
      <c r="S4172" s="259"/>
      <c r="T4172" s="260"/>
      <c r="AT4172" s="261" t="s">
        <v>148</v>
      </c>
      <c r="AU4172" s="261" t="s">
        <v>83</v>
      </c>
      <c r="AV4172" s="12" t="s">
        <v>83</v>
      </c>
      <c r="AW4172" s="12" t="s">
        <v>30</v>
      </c>
      <c r="AX4172" s="12" t="s">
        <v>73</v>
      </c>
      <c r="AY4172" s="261" t="s">
        <v>139</v>
      </c>
    </row>
    <row r="4173" spans="2:51" s="12" customFormat="1" ht="12">
      <c r="B4173" s="250"/>
      <c r="C4173" s="251"/>
      <c r="D4173" s="252" t="s">
        <v>148</v>
      </c>
      <c r="E4173" s="253" t="s">
        <v>1</v>
      </c>
      <c r="F4173" s="254" t="s">
        <v>2119</v>
      </c>
      <c r="G4173" s="251"/>
      <c r="H4173" s="255">
        <v>200</v>
      </c>
      <c r="I4173" s="256"/>
      <c r="J4173" s="251"/>
      <c r="K4173" s="251"/>
      <c r="L4173" s="257"/>
      <c r="M4173" s="258"/>
      <c r="N4173" s="259"/>
      <c r="O4173" s="259"/>
      <c r="P4173" s="259"/>
      <c r="Q4173" s="259"/>
      <c r="R4173" s="259"/>
      <c r="S4173" s="259"/>
      <c r="T4173" s="260"/>
      <c r="AT4173" s="261" t="s">
        <v>148</v>
      </c>
      <c r="AU4173" s="261" t="s">
        <v>83</v>
      </c>
      <c r="AV4173" s="12" t="s">
        <v>83</v>
      </c>
      <c r="AW4173" s="12" t="s">
        <v>30</v>
      </c>
      <c r="AX4173" s="12" t="s">
        <v>73</v>
      </c>
      <c r="AY4173" s="261" t="s">
        <v>139</v>
      </c>
    </row>
    <row r="4174" spans="2:51" s="13" customFormat="1" ht="12">
      <c r="B4174" s="262"/>
      <c r="C4174" s="263"/>
      <c r="D4174" s="252" t="s">
        <v>148</v>
      </c>
      <c r="E4174" s="264" t="s">
        <v>1</v>
      </c>
      <c r="F4174" s="265" t="s">
        <v>150</v>
      </c>
      <c r="G4174" s="263"/>
      <c r="H4174" s="266">
        <v>2700</v>
      </c>
      <c r="I4174" s="267"/>
      <c r="J4174" s="263"/>
      <c r="K4174" s="263"/>
      <c r="L4174" s="268"/>
      <c r="M4174" s="269"/>
      <c r="N4174" s="270"/>
      <c r="O4174" s="270"/>
      <c r="P4174" s="270"/>
      <c r="Q4174" s="270"/>
      <c r="R4174" s="270"/>
      <c r="S4174" s="270"/>
      <c r="T4174" s="271"/>
      <c r="AT4174" s="272" t="s">
        <v>148</v>
      </c>
      <c r="AU4174" s="272" t="s">
        <v>83</v>
      </c>
      <c r="AV4174" s="13" t="s">
        <v>146</v>
      </c>
      <c r="AW4174" s="13" t="s">
        <v>30</v>
      </c>
      <c r="AX4174" s="13" t="s">
        <v>81</v>
      </c>
      <c r="AY4174" s="272" t="s">
        <v>139</v>
      </c>
    </row>
    <row r="4175" spans="2:65" s="1" customFormat="1" ht="16.5" customHeight="1">
      <c r="B4175" s="38"/>
      <c r="C4175" s="237" t="s">
        <v>6019</v>
      </c>
      <c r="D4175" s="237" t="s">
        <v>141</v>
      </c>
      <c r="E4175" s="238" t="s">
        <v>6020</v>
      </c>
      <c r="F4175" s="239" t="s">
        <v>6021</v>
      </c>
      <c r="G4175" s="240" t="s">
        <v>171</v>
      </c>
      <c r="H4175" s="241">
        <v>5300</v>
      </c>
      <c r="I4175" s="242"/>
      <c r="J4175" s="243">
        <f>ROUND(I4175*H4175,2)</f>
        <v>0</v>
      </c>
      <c r="K4175" s="239" t="s">
        <v>1</v>
      </c>
      <c r="L4175" s="43"/>
      <c r="M4175" s="244" t="s">
        <v>1</v>
      </c>
      <c r="N4175" s="245" t="s">
        <v>38</v>
      </c>
      <c r="O4175" s="86"/>
      <c r="P4175" s="246">
        <f>O4175*H4175</f>
        <v>0</v>
      </c>
      <c r="Q4175" s="246">
        <v>0</v>
      </c>
      <c r="R4175" s="246">
        <f>Q4175*H4175</f>
        <v>0</v>
      </c>
      <c r="S4175" s="246">
        <v>0</v>
      </c>
      <c r="T4175" s="247">
        <f>S4175*H4175</f>
        <v>0</v>
      </c>
      <c r="AR4175" s="248" t="s">
        <v>332</v>
      </c>
      <c r="AT4175" s="248" t="s">
        <v>141</v>
      </c>
      <c r="AU4175" s="248" t="s">
        <v>83</v>
      </c>
      <c r="AY4175" s="17" t="s">
        <v>139</v>
      </c>
      <c r="BE4175" s="249">
        <f>IF(N4175="základní",J4175,0)</f>
        <v>0</v>
      </c>
      <c r="BF4175" s="249">
        <f>IF(N4175="snížená",J4175,0)</f>
        <v>0</v>
      </c>
      <c r="BG4175" s="249">
        <f>IF(N4175="zákl. přenesená",J4175,0)</f>
        <v>0</v>
      </c>
      <c r="BH4175" s="249">
        <f>IF(N4175="sníž. přenesená",J4175,0)</f>
        <v>0</v>
      </c>
      <c r="BI4175" s="249">
        <f>IF(N4175="nulová",J4175,0)</f>
        <v>0</v>
      </c>
      <c r="BJ4175" s="17" t="s">
        <v>81</v>
      </c>
      <c r="BK4175" s="249">
        <f>ROUND(I4175*H4175,2)</f>
        <v>0</v>
      </c>
      <c r="BL4175" s="17" t="s">
        <v>332</v>
      </c>
      <c r="BM4175" s="248" t="s">
        <v>6022</v>
      </c>
    </row>
    <row r="4176" spans="2:51" s="12" customFormat="1" ht="12">
      <c r="B4176" s="250"/>
      <c r="C4176" s="251"/>
      <c r="D4176" s="252" t="s">
        <v>148</v>
      </c>
      <c r="E4176" s="253" t="s">
        <v>1</v>
      </c>
      <c r="F4176" s="254" t="s">
        <v>6023</v>
      </c>
      <c r="G4176" s="251"/>
      <c r="H4176" s="255">
        <v>400</v>
      </c>
      <c r="I4176" s="256"/>
      <c r="J4176" s="251"/>
      <c r="K4176" s="251"/>
      <c r="L4176" s="257"/>
      <c r="M4176" s="258"/>
      <c r="N4176" s="259"/>
      <c r="O4176" s="259"/>
      <c r="P4176" s="259"/>
      <c r="Q4176" s="259"/>
      <c r="R4176" s="259"/>
      <c r="S4176" s="259"/>
      <c r="T4176" s="260"/>
      <c r="AT4176" s="261" t="s">
        <v>148</v>
      </c>
      <c r="AU4176" s="261" t="s">
        <v>83</v>
      </c>
      <c r="AV4176" s="12" t="s">
        <v>83</v>
      </c>
      <c r="AW4176" s="12" t="s">
        <v>30</v>
      </c>
      <c r="AX4176" s="12" t="s">
        <v>73</v>
      </c>
      <c r="AY4176" s="261" t="s">
        <v>139</v>
      </c>
    </row>
    <row r="4177" spans="2:51" s="12" customFormat="1" ht="12">
      <c r="B4177" s="250"/>
      <c r="C4177" s="251"/>
      <c r="D4177" s="252" t="s">
        <v>148</v>
      </c>
      <c r="E4177" s="253" t="s">
        <v>1</v>
      </c>
      <c r="F4177" s="254" t="s">
        <v>6024</v>
      </c>
      <c r="G4177" s="251"/>
      <c r="H4177" s="255">
        <v>400</v>
      </c>
      <c r="I4177" s="256"/>
      <c r="J4177" s="251"/>
      <c r="K4177" s="251"/>
      <c r="L4177" s="257"/>
      <c r="M4177" s="258"/>
      <c r="N4177" s="259"/>
      <c r="O4177" s="259"/>
      <c r="P4177" s="259"/>
      <c r="Q4177" s="259"/>
      <c r="R4177" s="259"/>
      <c r="S4177" s="259"/>
      <c r="T4177" s="260"/>
      <c r="AT4177" s="261" t="s">
        <v>148</v>
      </c>
      <c r="AU4177" s="261" t="s">
        <v>83</v>
      </c>
      <c r="AV4177" s="12" t="s">
        <v>83</v>
      </c>
      <c r="AW4177" s="12" t="s">
        <v>30</v>
      </c>
      <c r="AX4177" s="12" t="s">
        <v>73</v>
      </c>
      <c r="AY4177" s="261" t="s">
        <v>139</v>
      </c>
    </row>
    <row r="4178" spans="2:51" s="12" customFormat="1" ht="12">
      <c r="B4178" s="250"/>
      <c r="C4178" s="251"/>
      <c r="D4178" s="252" t="s">
        <v>148</v>
      </c>
      <c r="E4178" s="253" t="s">
        <v>1</v>
      </c>
      <c r="F4178" s="254" t="s">
        <v>6025</v>
      </c>
      <c r="G4178" s="251"/>
      <c r="H4178" s="255">
        <v>600</v>
      </c>
      <c r="I4178" s="256"/>
      <c r="J4178" s="251"/>
      <c r="K4178" s="251"/>
      <c r="L4178" s="257"/>
      <c r="M4178" s="258"/>
      <c r="N4178" s="259"/>
      <c r="O4178" s="259"/>
      <c r="P4178" s="259"/>
      <c r="Q4178" s="259"/>
      <c r="R4178" s="259"/>
      <c r="S4178" s="259"/>
      <c r="T4178" s="260"/>
      <c r="AT4178" s="261" t="s">
        <v>148</v>
      </c>
      <c r="AU4178" s="261" t="s">
        <v>83</v>
      </c>
      <c r="AV4178" s="12" t="s">
        <v>83</v>
      </c>
      <c r="AW4178" s="12" t="s">
        <v>30</v>
      </c>
      <c r="AX4178" s="12" t="s">
        <v>73</v>
      </c>
      <c r="AY4178" s="261" t="s">
        <v>139</v>
      </c>
    </row>
    <row r="4179" spans="2:51" s="12" customFormat="1" ht="12">
      <c r="B4179" s="250"/>
      <c r="C4179" s="251"/>
      <c r="D4179" s="252" t="s">
        <v>148</v>
      </c>
      <c r="E4179" s="253" t="s">
        <v>1</v>
      </c>
      <c r="F4179" s="254" t="s">
        <v>6026</v>
      </c>
      <c r="G4179" s="251"/>
      <c r="H4179" s="255">
        <v>600</v>
      </c>
      <c r="I4179" s="256"/>
      <c r="J4179" s="251"/>
      <c r="K4179" s="251"/>
      <c r="L4179" s="257"/>
      <c r="M4179" s="258"/>
      <c r="N4179" s="259"/>
      <c r="O4179" s="259"/>
      <c r="P4179" s="259"/>
      <c r="Q4179" s="259"/>
      <c r="R4179" s="259"/>
      <c r="S4179" s="259"/>
      <c r="T4179" s="260"/>
      <c r="AT4179" s="261" t="s">
        <v>148</v>
      </c>
      <c r="AU4179" s="261" t="s">
        <v>83</v>
      </c>
      <c r="AV4179" s="12" t="s">
        <v>83</v>
      </c>
      <c r="AW4179" s="12" t="s">
        <v>30</v>
      </c>
      <c r="AX4179" s="12" t="s">
        <v>73</v>
      </c>
      <c r="AY4179" s="261" t="s">
        <v>139</v>
      </c>
    </row>
    <row r="4180" spans="2:51" s="12" customFormat="1" ht="12">
      <c r="B4180" s="250"/>
      <c r="C4180" s="251"/>
      <c r="D4180" s="252" t="s">
        <v>148</v>
      </c>
      <c r="E4180" s="253" t="s">
        <v>1</v>
      </c>
      <c r="F4180" s="254" t="s">
        <v>6027</v>
      </c>
      <c r="G4180" s="251"/>
      <c r="H4180" s="255">
        <v>600</v>
      </c>
      <c r="I4180" s="256"/>
      <c r="J4180" s="251"/>
      <c r="K4180" s="251"/>
      <c r="L4180" s="257"/>
      <c r="M4180" s="258"/>
      <c r="N4180" s="259"/>
      <c r="O4180" s="259"/>
      <c r="P4180" s="259"/>
      <c r="Q4180" s="259"/>
      <c r="R4180" s="259"/>
      <c r="S4180" s="259"/>
      <c r="T4180" s="260"/>
      <c r="AT4180" s="261" t="s">
        <v>148</v>
      </c>
      <c r="AU4180" s="261" t="s">
        <v>83</v>
      </c>
      <c r="AV4180" s="12" t="s">
        <v>83</v>
      </c>
      <c r="AW4180" s="12" t="s">
        <v>30</v>
      </c>
      <c r="AX4180" s="12" t="s">
        <v>73</v>
      </c>
      <c r="AY4180" s="261" t="s">
        <v>139</v>
      </c>
    </row>
    <row r="4181" spans="2:51" s="12" customFormat="1" ht="12">
      <c r="B4181" s="250"/>
      <c r="C4181" s="251"/>
      <c r="D4181" s="252" t="s">
        <v>148</v>
      </c>
      <c r="E4181" s="253" t="s">
        <v>1</v>
      </c>
      <c r="F4181" s="254" t="s">
        <v>6028</v>
      </c>
      <c r="G4181" s="251"/>
      <c r="H4181" s="255">
        <v>700</v>
      </c>
      <c r="I4181" s="256"/>
      <c r="J4181" s="251"/>
      <c r="K4181" s="251"/>
      <c r="L4181" s="257"/>
      <c r="M4181" s="258"/>
      <c r="N4181" s="259"/>
      <c r="O4181" s="259"/>
      <c r="P4181" s="259"/>
      <c r="Q4181" s="259"/>
      <c r="R4181" s="259"/>
      <c r="S4181" s="259"/>
      <c r="T4181" s="260"/>
      <c r="AT4181" s="261" t="s">
        <v>148</v>
      </c>
      <c r="AU4181" s="261" t="s">
        <v>83</v>
      </c>
      <c r="AV4181" s="12" t="s">
        <v>83</v>
      </c>
      <c r="AW4181" s="12" t="s">
        <v>30</v>
      </c>
      <c r="AX4181" s="12" t="s">
        <v>73</v>
      </c>
      <c r="AY4181" s="261" t="s">
        <v>139</v>
      </c>
    </row>
    <row r="4182" spans="2:51" s="12" customFormat="1" ht="12">
      <c r="B4182" s="250"/>
      <c r="C4182" s="251"/>
      <c r="D4182" s="252" t="s">
        <v>148</v>
      </c>
      <c r="E4182" s="253" t="s">
        <v>1</v>
      </c>
      <c r="F4182" s="254" t="s">
        <v>6029</v>
      </c>
      <c r="G4182" s="251"/>
      <c r="H4182" s="255">
        <v>1500</v>
      </c>
      <c r="I4182" s="256"/>
      <c r="J4182" s="251"/>
      <c r="K4182" s="251"/>
      <c r="L4182" s="257"/>
      <c r="M4182" s="258"/>
      <c r="N4182" s="259"/>
      <c r="O4182" s="259"/>
      <c r="P4182" s="259"/>
      <c r="Q4182" s="259"/>
      <c r="R4182" s="259"/>
      <c r="S4182" s="259"/>
      <c r="T4182" s="260"/>
      <c r="AT4182" s="261" t="s">
        <v>148</v>
      </c>
      <c r="AU4182" s="261" t="s">
        <v>83</v>
      </c>
      <c r="AV4182" s="12" t="s">
        <v>83</v>
      </c>
      <c r="AW4182" s="12" t="s">
        <v>30</v>
      </c>
      <c r="AX4182" s="12" t="s">
        <v>73</v>
      </c>
      <c r="AY4182" s="261" t="s">
        <v>139</v>
      </c>
    </row>
    <row r="4183" spans="2:51" s="12" customFormat="1" ht="12">
      <c r="B4183" s="250"/>
      <c r="C4183" s="251"/>
      <c r="D4183" s="252" t="s">
        <v>148</v>
      </c>
      <c r="E4183" s="253" t="s">
        <v>1</v>
      </c>
      <c r="F4183" s="254" t="s">
        <v>6030</v>
      </c>
      <c r="G4183" s="251"/>
      <c r="H4183" s="255">
        <v>500</v>
      </c>
      <c r="I4183" s="256"/>
      <c r="J4183" s="251"/>
      <c r="K4183" s="251"/>
      <c r="L4183" s="257"/>
      <c r="M4183" s="258"/>
      <c r="N4183" s="259"/>
      <c r="O4183" s="259"/>
      <c r="P4183" s="259"/>
      <c r="Q4183" s="259"/>
      <c r="R4183" s="259"/>
      <c r="S4183" s="259"/>
      <c r="T4183" s="260"/>
      <c r="AT4183" s="261" t="s">
        <v>148</v>
      </c>
      <c r="AU4183" s="261" t="s">
        <v>83</v>
      </c>
      <c r="AV4183" s="12" t="s">
        <v>83</v>
      </c>
      <c r="AW4183" s="12" t="s">
        <v>30</v>
      </c>
      <c r="AX4183" s="12" t="s">
        <v>73</v>
      </c>
      <c r="AY4183" s="261" t="s">
        <v>139</v>
      </c>
    </row>
    <row r="4184" spans="2:51" s="13" customFormat="1" ht="12">
      <c r="B4184" s="262"/>
      <c r="C4184" s="263"/>
      <c r="D4184" s="252" t="s">
        <v>148</v>
      </c>
      <c r="E4184" s="264" t="s">
        <v>1</v>
      </c>
      <c r="F4184" s="265" t="s">
        <v>150</v>
      </c>
      <c r="G4184" s="263"/>
      <c r="H4184" s="266">
        <v>5300</v>
      </c>
      <c r="I4184" s="267"/>
      <c r="J4184" s="263"/>
      <c r="K4184" s="263"/>
      <c r="L4184" s="268"/>
      <c r="M4184" s="269"/>
      <c r="N4184" s="270"/>
      <c r="O4184" s="270"/>
      <c r="P4184" s="270"/>
      <c r="Q4184" s="270"/>
      <c r="R4184" s="270"/>
      <c r="S4184" s="270"/>
      <c r="T4184" s="271"/>
      <c r="AT4184" s="272" t="s">
        <v>148</v>
      </c>
      <c r="AU4184" s="272" t="s">
        <v>83</v>
      </c>
      <c r="AV4184" s="13" t="s">
        <v>146</v>
      </c>
      <c r="AW4184" s="13" t="s">
        <v>30</v>
      </c>
      <c r="AX4184" s="13" t="s">
        <v>81</v>
      </c>
      <c r="AY4184" s="272" t="s">
        <v>139</v>
      </c>
    </row>
    <row r="4185" spans="2:65" s="1" customFormat="1" ht="16.5" customHeight="1">
      <c r="B4185" s="38"/>
      <c r="C4185" s="237" t="s">
        <v>6031</v>
      </c>
      <c r="D4185" s="237" t="s">
        <v>141</v>
      </c>
      <c r="E4185" s="238" t="s">
        <v>6032</v>
      </c>
      <c r="F4185" s="239" t="s">
        <v>6033</v>
      </c>
      <c r="G4185" s="240" t="s">
        <v>171</v>
      </c>
      <c r="H4185" s="241">
        <v>140</v>
      </c>
      <c r="I4185" s="242"/>
      <c r="J4185" s="243">
        <f>ROUND(I4185*H4185,2)</f>
        <v>0</v>
      </c>
      <c r="K4185" s="239" t="s">
        <v>1</v>
      </c>
      <c r="L4185" s="43"/>
      <c r="M4185" s="244" t="s">
        <v>1</v>
      </c>
      <c r="N4185" s="245" t="s">
        <v>38</v>
      </c>
      <c r="O4185" s="86"/>
      <c r="P4185" s="246">
        <f>O4185*H4185</f>
        <v>0</v>
      </c>
      <c r="Q4185" s="246">
        <v>0</v>
      </c>
      <c r="R4185" s="246">
        <f>Q4185*H4185</f>
        <v>0</v>
      </c>
      <c r="S4185" s="246">
        <v>0</v>
      </c>
      <c r="T4185" s="247">
        <f>S4185*H4185</f>
        <v>0</v>
      </c>
      <c r="AR4185" s="248" t="s">
        <v>332</v>
      </c>
      <c r="AT4185" s="248" t="s">
        <v>141</v>
      </c>
      <c r="AU4185" s="248" t="s">
        <v>83</v>
      </c>
      <c r="AY4185" s="17" t="s">
        <v>139</v>
      </c>
      <c r="BE4185" s="249">
        <f>IF(N4185="základní",J4185,0)</f>
        <v>0</v>
      </c>
      <c r="BF4185" s="249">
        <f>IF(N4185="snížená",J4185,0)</f>
        <v>0</v>
      </c>
      <c r="BG4185" s="249">
        <f>IF(N4185="zákl. přenesená",J4185,0)</f>
        <v>0</v>
      </c>
      <c r="BH4185" s="249">
        <f>IF(N4185="sníž. přenesená",J4185,0)</f>
        <v>0</v>
      </c>
      <c r="BI4185" s="249">
        <f>IF(N4185="nulová",J4185,0)</f>
        <v>0</v>
      </c>
      <c r="BJ4185" s="17" t="s">
        <v>81</v>
      </c>
      <c r="BK4185" s="249">
        <f>ROUND(I4185*H4185,2)</f>
        <v>0</v>
      </c>
      <c r="BL4185" s="17" t="s">
        <v>332</v>
      </c>
      <c r="BM4185" s="248" t="s">
        <v>6034</v>
      </c>
    </row>
    <row r="4186" spans="2:51" s="12" customFormat="1" ht="12">
      <c r="B4186" s="250"/>
      <c r="C4186" s="251"/>
      <c r="D4186" s="252" t="s">
        <v>148</v>
      </c>
      <c r="E4186" s="253" t="s">
        <v>1</v>
      </c>
      <c r="F4186" s="254" t="s">
        <v>6035</v>
      </c>
      <c r="G4186" s="251"/>
      <c r="H4186" s="255">
        <v>10</v>
      </c>
      <c r="I4186" s="256"/>
      <c r="J4186" s="251"/>
      <c r="K4186" s="251"/>
      <c r="L4186" s="257"/>
      <c r="M4186" s="258"/>
      <c r="N4186" s="259"/>
      <c r="O4186" s="259"/>
      <c r="P4186" s="259"/>
      <c r="Q4186" s="259"/>
      <c r="R4186" s="259"/>
      <c r="S4186" s="259"/>
      <c r="T4186" s="260"/>
      <c r="AT4186" s="261" t="s">
        <v>148</v>
      </c>
      <c r="AU4186" s="261" t="s">
        <v>83</v>
      </c>
      <c r="AV4186" s="12" t="s">
        <v>83</v>
      </c>
      <c r="AW4186" s="12" t="s">
        <v>30</v>
      </c>
      <c r="AX4186" s="12" t="s">
        <v>73</v>
      </c>
      <c r="AY4186" s="261" t="s">
        <v>139</v>
      </c>
    </row>
    <row r="4187" spans="2:51" s="12" customFormat="1" ht="12">
      <c r="B4187" s="250"/>
      <c r="C4187" s="251"/>
      <c r="D4187" s="252" t="s">
        <v>148</v>
      </c>
      <c r="E4187" s="253" t="s">
        <v>1</v>
      </c>
      <c r="F4187" s="254" t="s">
        <v>6036</v>
      </c>
      <c r="G4187" s="251"/>
      <c r="H4187" s="255">
        <v>10</v>
      </c>
      <c r="I4187" s="256"/>
      <c r="J4187" s="251"/>
      <c r="K4187" s="251"/>
      <c r="L4187" s="257"/>
      <c r="M4187" s="258"/>
      <c r="N4187" s="259"/>
      <c r="O4187" s="259"/>
      <c r="P4187" s="259"/>
      <c r="Q4187" s="259"/>
      <c r="R4187" s="259"/>
      <c r="S4187" s="259"/>
      <c r="T4187" s="260"/>
      <c r="AT4187" s="261" t="s">
        <v>148</v>
      </c>
      <c r="AU4187" s="261" t="s">
        <v>83</v>
      </c>
      <c r="AV4187" s="12" t="s">
        <v>83</v>
      </c>
      <c r="AW4187" s="12" t="s">
        <v>30</v>
      </c>
      <c r="AX4187" s="12" t="s">
        <v>73</v>
      </c>
      <c r="AY4187" s="261" t="s">
        <v>139</v>
      </c>
    </row>
    <row r="4188" spans="2:51" s="12" customFormat="1" ht="12">
      <c r="B4188" s="250"/>
      <c r="C4188" s="251"/>
      <c r="D4188" s="252" t="s">
        <v>148</v>
      </c>
      <c r="E4188" s="253" t="s">
        <v>1</v>
      </c>
      <c r="F4188" s="254" t="s">
        <v>6037</v>
      </c>
      <c r="G4188" s="251"/>
      <c r="H4188" s="255">
        <v>10</v>
      </c>
      <c r="I4188" s="256"/>
      <c r="J4188" s="251"/>
      <c r="K4188" s="251"/>
      <c r="L4188" s="257"/>
      <c r="M4188" s="258"/>
      <c r="N4188" s="259"/>
      <c r="O4188" s="259"/>
      <c r="P4188" s="259"/>
      <c r="Q4188" s="259"/>
      <c r="R4188" s="259"/>
      <c r="S4188" s="259"/>
      <c r="T4188" s="260"/>
      <c r="AT4188" s="261" t="s">
        <v>148</v>
      </c>
      <c r="AU4188" s="261" t="s">
        <v>83</v>
      </c>
      <c r="AV4188" s="12" t="s">
        <v>83</v>
      </c>
      <c r="AW4188" s="12" t="s">
        <v>30</v>
      </c>
      <c r="AX4188" s="12" t="s">
        <v>73</v>
      </c>
      <c r="AY4188" s="261" t="s">
        <v>139</v>
      </c>
    </row>
    <row r="4189" spans="2:51" s="12" customFormat="1" ht="12">
      <c r="B4189" s="250"/>
      <c r="C4189" s="251"/>
      <c r="D4189" s="252" t="s">
        <v>148</v>
      </c>
      <c r="E4189" s="253" t="s">
        <v>1</v>
      </c>
      <c r="F4189" s="254" t="s">
        <v>6038</v>
      </c>
      <c r="G4189" s="251"/>
      <c r="H4189" s="255">
        <v>20</v>
      </c>
      <c r="I4189" s="256"/>
      <c r="J4189" s="251"/>
      <c r="K4189" s="251"/>
      <c r="L4189" s="257"/>
      <c r="M4189" s="258"/>
      <c r="N4189" s="259"/>
      <c r="O4189" s="259"/>
      <c r="P4189" s="259"/>
      <c r="Q4189" s="259"/>
      <c r="R4189" s="259"/>
      <c r="S4189" s="259"/>
      <c r="T4189" s="260"/>
      <c r="AT4189" s="261" t="s">
        <v>148</v>
      </c>
      <c r="AU4189" s="261" t="s">
        <v>83</v>
      </c>
      <c r="AV4189" s="12" t="s">
        <v>83</v>
      </c>
      <c r="AW4189" s="12" t="s">
        <v>30</v>
      </c>
      <c r="AX4189" s="12" t="s">
        <v>73</v>
      </c>
      <c r="AY4189" s="261" t="s">
        <v>139</v>
      </c>
    </row>
    <row r="4190" spans="2:51" s="12" customFormat="1" ht="12">
      <c r="B4190" s="250"/>
      <c r="C4190" s="251"/>
      <c r="D4190" s="252" t="s">
        <v>148</v>
      </c>
      <c r="E4190" s="253" t="s">
        <v>1</v>
      </c>
      <c r="F4190" s="254" t="s">
        <v>6039</v>
      </c>
      <c r="G4190" s="251"/>
      <c r="H4190" s="255">
        <v>20</v>
      </c>
      <c r="I4190" s="256"/>
      <c r="J4190" s="251"/>
      <c r="K4190" s="251"/>
      <c r="L4190" s="257"/>
      <c r="M4190" s="258"/>
      <c r="N4190" s="259"/>
      <c r="O4190" s="259"/>
      <c r="P4190" s="259"/>
      <c r="Q4190" s="259"/>
      <c r="R4190" s="259"/>
      <c r="S4190" s="259"/>
      <c r="T4190" s="260"/>
      <c r="AT4190" s="261" t="s">
        <v>148</v>
      </c>
      <c r="AU4190" s="261" t="s">
        <v>83</v>
      </c>
      <c r="AV4190" s="12" t="s">
        <v>83</v>
      </c>
      <c r="AW4190" s="12" t="s">
        <v>30</v>
      </c>
      <c r="AX4190" s="12" t="s">
        <v>73</v>
      </c>
      <c r="AY4190" s="261" t="s">
        <v>139</v>
      </c>
    </row>
    <row r="4191" spans="2:51" s="12" customFormat="1" ht="12">
      <c r="B4191" s="250"/>
      <c r="C4191" s="251"/>
      <c r="D4191" s="252" t="s">
        <v>148</v>
      </c>
      <c r="E4191" s="253" t="s">
        <v>1</v>
      </c>
      <c r="F4191" s="254" t="s">
        <v>6040</v>
      </c>
      <c r="G4191" s="251"/>
      <c r="H4191" s="255">
        <v>20</v>
      </c>
      <c r="I4191" s="256"/>
      <c r="J4191" s="251"/>
      <c r="K4191" s="251"/>
      <c r="L4191" s="257"/>
      <c r="M4191" s="258"/>
      <c r="N4191" s="259"/>
      <c r="O4191" s="259"/>
      <c r="P4191" s="259"/>
      <c r="Q4191" s="259"/>
      <c r="R4191" s="259"/>
      <c r="S4191" s="259"/>
      <c r="T4191" s="260"/>
      <c r="AT4191" s="261" t="s">
        <v>148</v>
      </c>
      <c r="AU4191" s="261" t="s">
        <v>83</v>
      </c>
      <c r="AV4191" s="12" t="s">
        <v>83</v>
      </c>
      <c r="AW4191" s="12" t="s">
        <v>30</v>
      </c>
      <c r="AX4191" s="12" t="s">
        <v>73</v>
      </c>
      <c r="AY4191" s="261" t="s">
        <v>139</v>
      </c>
    </row>
    <row r="4192" spans="2:51" s="12" customFormat="1" ht="12">
      <c r="B4192" s="250"/>
      <c r="C4192" s="251"/>
      <c r="D4192" s="252" t="s">
        <v>148</v>
      </c>
      <c r="E4192" s="253" t="s">
        <v>1</v>
      </c>
      <c r="F4192" s="254" t="s">
        <v>6041</v>
      </c>
      <c r="G4192" s="251"/>
      <c r="H4192" s="255">
        <v>50</v>
      </c>
      <c r="I4192" s="256"/>
      <c r="J4192" s="251"/>
      <c r="K4192" s="251"/>
      <c r="L4192" s="257"/>
      <c r="M4192" s="258"/>
      <c r="N4192" s="259"/>
      <c r="O4192" s="259"/>
      <c r="P4192" s="259"/>
      <c r="Q4192" s="259"/>
      <c r="R4192" s="259"/>
      <c r="S4192" s="259"/>
      <c r="T4192" s="260"/>
      <c r="AT4192" s="261" t="s">
        <v>148</v>
      </c>
      <c r="AU4192" s="261" t="s">
        <v>83</v>
      </c>
      <c r="AV4192" s="12" t="s">
        <v>83</v>
      </c>
      <c r="AW4192" s="12" t="s">
        <v>30</v>
      </c>
      <c r="AX4192" s="12" t="s">
        <v>73</v>
      </c>
      <c r="AY4192" s="261" t="s">
        <v>139</v>
      </c>
    </row>
    <row r="4193" spans="2:51" s="13" customFormat="1" ht="12">
      <c r="B4193" s="262"/>
      <c r="C4193" s="263"/>
      <c r="D4193" s="252" t="s">
        <v>148</v>
      </c>
      <c r="E4193" s="264" t="s">
        <v>1</v>
      </c>
      <c r="F4193" s="265" t="s">
        <v>150</v>
      </c>
      <c r="G4193" s="263"/>
      <c r="H4193" s="266">
        <v>140</v>
      </c>
      <c r="I4193" s="267"/>
      <c r="J4193" s="263"/>
      <c r="K4193" s="263"/>
      <c r="L4193" s="268"/>
      <c r="M4193" s="269"/>
      <c r="N4193" s="270"/>
      <c r="O4193" s="270"/>
      <c r="P4193" s="270"/>
      <c r="Q4193" s="270"/>
      <c r="R4193" s="270"/>
      <c r="S4193" s="270"/>
      <c r="T4193" s="271"/>
      <c r="AT4193" s="272" t="s">
        <v>148</v>
      </c>
      <c r="AU4193" s="272" t="s">
        <v>83</v>
      </c>
      <c r="AV4193" s="13" t="s">
        <v>146</v>
      </c>
      <c r="AW4193" s="13" t="s">
        <v>30</v>
      </c>
      <c r="AX4193" s="13" t="s">
        <v>81</v>
      </c>
      <c r="AY4193" s="272" t="s">
        <v>139</v>
      </c>
    </row>
    <row r="4194" spans="2:65" s="1" customFormat="1" ht="16.5" customHeight="1">
      <c r="B4194" s="38"/>
      <c r="C4194" s="237" t="s">
        <v>6042</v>
      </c>
      <c r="D4194" s="237" t="s">
        <v>141</v>
      </c>
      <c r="E4194" s="238" t="s">
        <v>6043</v>
      </c>
      <c r="F4194" s="239" t="s">
        <v>6044</v>
      </c>
      <c r="G4194" s="240" t="s">
        <v>171</v>
      </c>
      <c r="H4194" s="241">
        <v>20</v>
      </c>
      <c r="I4194" s="242"/>
      <c r="J4194" s="243">
        <f>ROUND(I4194*H4194,2)</f>
        <v>0</v>
      </c>
      <c r="K4194" s="239" t="s">
        <v>1</v>
      </c>
      <c r="L4194" s="43"/>
      <c r="M4194" s="244" t="s">
        <v>1</v>
      </c>
      <c r="N4194" s="245" t="s">
        <v>38</v>
      </c>
      <c r="O4194" s="86"/>
      <c r="P4194" s="246">
        <f>O4194*H4194</f>
        <v>0</v>
      </c>
      <c r="Q4194" s="246">
        <v>0</v>
      </c>
      <c r="R4194" s="246">
        <f>Q4194*H4194</f>
        <v>0</v>
      </c>
      <c r="S4194" s="246">
        <v>0</v>
      </c>
      <c r="T4194" s="247">
        <f>S4194*H4194</f>
        <v>0</v>
      </c>
      <c r="AR4194" s="248" t="s">
        <v>332</v>
      </c>
      <c r="AT4194" s="248" t="s">
        <v>141</v>
      </c>
      <c r="AU4194" s="248" t="s">
        <v>83</v>
      </c>
      <c r="AY4194" s="17" t="s">
        <v>139</v>
      </c>
      <c r="BE4194" s="249">
        <f>IF(N4194="základní",J4194,0)</f>
        <v>0</v>
      </c>
      <c r="BF4194" s="249">
        <f>IF(N4194="snížená",J4194,0)</f>
        <v>0</v>
      </c>
      <c r="BG4194" s="249">
        <f>IF(N4194="zákl. přenesená",J4194,0)</f>
        <v>0</v>
      </c>
      <c r="BH4194" s="249">
        <f>IF(N4194="sníž. přenesená",J4194,0)</f>
        <v>0</v>
      </c>
      <c r="BI4194" s="249">
        <f>IF(N4194="nulová",J4194,0)</f>
        <v>0</v>
      </c>
      <c r="BJ4194" s="17" t="s">
        <v>81</v>
      </c>
      <c r="BK4194" s="249">
        <f>ROUND(I4194*H4194,2)</f>
        <v>0</v>
      </c>
      <c r="BL4194" s="17" t="s">
        <v>332</v>
      </c>
      <c r="BM4194" s="248" t="s">
        <v>6045</v>
      </c>
    </row>
    <row r="4195" spans="2:51" s="12" customFormat="1" ht="12">
      <c r="B4195" s="250"/>
      <c r="C4195" s="251"/>
      <c r="D4195" s="252" t="s">
        <v>148</v>
      </c>
      <c r="E4195" s="253" t="s">
        <v>1</v>
      </c>
      <c r="F4195" s="254" t="s">
        <v>6046</v>
      </c>
      <c r="G4195" s="251"/>
      <c r="H4195" s="255">
        <v>20</v>
      </c>
      <c r="I4195" s="256"/>
      <c r="J4195" s="251"/>
      <c r="K4195" s="251"/>
      <c r="L4195" s="257"/>
      <c r="M4195" s="258"/>
      <c r="N4195" s="259"/>
      <c r="O4195" s="259"/>
      <c r="P4195" s="259"/>
      <c r="Q4195" s="259"/>
      <c r="R4195" s="259"/>
      <c r="S4195" s="259"/>
      <c r="T4195" s="260"/>
      <c r="AT4195" s="261" t="s">
        <v>148</v>
      </c>
      <c r="AU4195" s="261" t="s">
        <v>83</v>
      </c>
      <c r="AV4195" s="12" t="s">
        <v>83</v>
      </c>
      <c r="AW4195" s="12" t="s">
        <v>30</v>
      </c>
      <c r="AX4195" s="12" t="s">
        <v>73</v>
      </c>
      <c r="AY4195" s="261" t="s">
        <v>139</v>
      </c>
    </row>
    <row r="4196" spans="2:51" s="13" customFormat="1" ht="12">
      <c r="B4196" s="262"/>
      <c r="C4196" s="263"/>
      <c r="D4196" s="252" t="s">
        <v>148</v>
      </c>
      <c r="E4196" s="264" t="s">
        <v>1</v>
      </c>
      <c r="F4196" s="265" t="s">
        <v>150</v>
      </c>
      <c r="G4196" s="263"/>
      <c r="H4196" s="266">
        <v>20</v>
      </c>
      <c r="I4196" s="267"/>
      <c r="J4196" s="263"/>
      <c r="K4196" s="263"/>
      <c r="L4196" s="268"/>
      <c r="M4196" s="269"/>
      <c r="N4196" s="270"/>
      <c r="O4196" s="270"/>
      <c r="P4196" s="270"/>
      <c r="Q4196" s="270"/>
      <c r="R4196" s="270"/>
      <c r="S4196" s="270"/>
      <c r="T4196" s="271"/>
      <c r="AT4196" s="272" t="s">
        <v>148</v>
      </c>
      <c r="AU4196" s="272" t="s">
        <v>83</v>
      </c>
      <c r="AV4196" s="13" t="s">
        <v>146</v>
      </c>
      <c r="AW4196" s="13" t="s">
        <v>30</v>
      </c>
      <c r="AX4196" s="13" t="s">
        <v>81</v>
      </c>
      <c r="AY4196" s="272" t="s">
        <v>139</v>
      </c>
    </row>
    <row r="4197" spans="2:65" s="1" customFormat="1" ht="16.5" customHeight="1">
      <c r="B4197" s="38"/>
      <c r="C4197" s="237" t="s">
        <v>6047</v>
      </c>
      <c r="D4197" s="237" t="s">
        <v>141</v>
      </c>
      <c r="E4197" s="238" t="s">
        <v>6048</v>
      </c>
      <c r="F4197" s="239" t="s">
        <v>6049</v>
      </c>
      <c r="G4197" s="240" t="s">
        <v>171</v>
      </c>
      <c r="H4197" s="241">
        <v>80</v>
      </c>
      <c r="I4197" s="242"/>
      <c r="J4197" s="243">
        <f>ROUND(I4197*H4197,2)</f>
        <v>0</v>
      </c>
      <c r="K4197" s="239" t="s">
        <v>1</v>
      </c>
      <c r="L4197" s="43"/>
      <c r="M4197" s="244" t="s">
        <v>1</v>
      </c>
      <c r="N4197" s="245" t="s">
        <v>38</v>
      </c>
      <c r="O4197" s="86"/>
      <c r="P4197" s="246">
        <f>O4197*H4197</f>
        <v>0</v>
      </c>
      <c r="Q4197" s="246">
        <v>0</v>
      </c>
      <c r="R4197" s="246">
        <f>Q4197*H4197</f>
        <v>0</v>
      </c>
      <c r="S4197" s="246">
        <v>0</v>
      </c>
      <c r="T4197" s="247">
        <f>S4197*H4197</f>
        <v>0</v>
      </c>
      <c r="AR4197" s="248" t="s">
        <v>332</v>
      </c>
      <c r="AT4197" s="248" t="s">
        <v>141</v>
      </c>
      <c r="AU4197" s="248" t="s">
        <v>83</v>
      </c>
      <c r="AY4197" s="17" t="s">
        <v>139</v>
      </c>
      <c r="BE4197" s="249">
        <f>IF(N4197="základní",J4197,0)</f>
        <v>0</v>
      </c>
      <c r="BF4197" s="249">
        <f>IF(N4197="snížená",J4197,0)</f>
        <v>0</v>
      </c>
      <c r="BG4197" s="249">
        <f>IF(N4197="zákl. přenesená",J4197,0)</f>
        <v>0</v>
      </c>
      <c r="BH4197" s="249">
        <f>IF(N4197="sníž. přenesená",J4197,0)</f>
        <v>0</v>
      </c>
      <c r="BI4197" s="249">
        <f>IF(N4197="nulová",J4197,0)</f>
        <v>0</v>
      </c>
      <c r="BJ4197" s="17" t="s">
        <v>81</v>
      </c>
      <c r="BK4197" s="249">
        <f>ROUND(I4197*H4197,2)</f>
        <v>0</v>
      </c>
      <c r="BL4197" s="17" t="s">
        <v>332</v>
      </c>
      <c r="BM4197" s="248" t="s">
        <v>6050</v>
      </c>
    </row>
    <row r="4198" spans="2:51" s="12" customFormat="1" ht="12">
      <c r="B4198" s="250"/>
      <c r="C4198" s="251"/>
      <c r="D4198" s="252" t="s">
        <v>148</v>
      </c>
      <c r="E4198" s="253" t="s">
        <v>1</v>
      </c>
      <c r="F4198" s="254" t="s">
        <v>6051</v>
      </c>
      <c r="G4198" s="251"/>
      <c r="H4198" s="255">
        <v>80</v>
      </c>
      <c r="I4198" s="256"/>
      <c r="J4198" s="251"/>
      <c r="K4198" s="251"/>
      <c r="L4198" s="257"/>
      <c r="M4198" s="258"/>
      <c r="N4198" s="259"/>
      <c r="O4198" s="259"/>
      <c r="P4198" s="259"/>
      <c r="Q4198" s="259"/>
      <c r="R4198" s="259"/>
      <c r="S4198" s="259"/>
      <c r="T4198" s="260"/>
      <c r="AT4198" s="261" t="s">
        <v>148</v>
      </c>
      <c r="AU4198" s="261" t="s">
        <v>83</v>
      </c>
      <c r="AV4198" s="12" t="s">
        <v>83</v>
      </c>
      <c r="AW4198" s="12" t="s">
        <v>30</v>
      </c>
      <c r="AX4198" s="12" t="s">
        <v>81</v>
      </c>
      <c r="AY4198" s="261" t="s">
        <v>139</v>
      </c>
    </row>
    <row r="4199" spans="2:65" s="1" customFormat="1" ht="16.5" customHeight="1">
      <c r="B4199" s="38"/>
      <c r="C4199" s="237" t="s">
        <v>6052</v>
      </c>
      <c r="D4199" s="237" t="s">
        <v>141</v>
      </c>
      <c r="E4199" s="238" t="s">
        <v>6053</v>
      </c>
      <c r="F4199" s="239" t="s">
        <v>6054</v>
      </c>
      <c r="G4199" s="240" t="s">
        <v>171</v>
      </c>
      <c r="H4199" s="241">
        <v>30</v>
      </c>
      <c r="I4199" s="242"/>
      <c r="J4199" s="243">
        <f>ROUND(I4199*H4199,2)</f>
        <v>0</v>
      </c>
      <c r="K4199" s="239" t="s">
        <v>1</v>
      </c>
      <c r="L4199" s="43"/>
      <c r="M4199" s="244" t="s">
        <v>1</v>
      </c>
      <c r="N4199" s="245" t="s">
        <v>38</v>
      </c>
      <c r="O4199" s="86"/>
      <c r="P4199" s="246">
        <f>O4199*H4199</f>
        <v>0</v>
      </c>
      <c r="Q4199" s="246">
        <v>0</v>
      </c>
      <c r="R4199" s="246">
        <f>Q4199*H4199</f>
        <v>0</v>
      </c>
      <c r="S4199" s="246">
        <v>0</v>
      </c>
      <c r="T4199" s="247">
        <f>S4199*H4199</f>
        <v>0</v>
      </c>
      <c r="AR4199" s="248" t="s">
        <v>332</v>
      </c>
      <c r="AT4199" s="248" t="s">
        <v>141</v>
      </c>
      <c r="AU4199" s="248" t="s">
        <v>83</v>
      </c>
      <c r="AY4199" s="17" t="s">
        <v>139</v>
      </c>
      <c r="BE4199" s="249">
        <f>IF(N4199="základní",J4199,0)</f>
        <v>0</v>
      </c>
      <c r="BF4199" s="249">
        <f>IF(N4199="snížená",J4199,0)</f>
        <v>0</v>
      </c>
      <c r="BG4199" s="249">
        <f>IF(N4199="zákl. přenesená",J4199,0)</f>
        <v>0</v>
      </c>
      <c r="BH4199" s="249">
        <f>IF(N4199="sníž. přenesená",J4199,0)</f>
        <v>0</v>
      </c>
      <c r="BI4199" s="249">
        <f>IF(N4199="nulová",J4199,0)</f>
        <v>0</v>
      </c>
      <c r="BJ4199" s="17" t="s">
        <v>81</v>
      </c>
      <c r="BK4199" s="249">
        <f>ROUND(I4199*H4199,2)</f>
        <v>0</v>
      </c>
      <c r="BL4199" s="17" t="s">
        <v>332</v>
      </c>
      <c r="BM4199" s="248" t="s">
        <v>6055</v>
      </c>
    </row>
    <row r="4200" spans="2:51" s="12" customFormat="1" ht="12">
      <c r="B4200" s="250"/>
      <c r="C4200" s="251"/>
      <c r="D4200" s="252" t="s">
        <v>148</v>
      </c>
      <c r="E4200" s="253" t="s">
        <v>1</v>
      </c>
      <c r="F4200" s="254" t="s">
        <v>6056</v>
      </c>
      <c r="G4200" s="251"/>
      <c r="H4200" s="255">
        <v>30</v>
      </c>
      <c r="I4200" s="256"/>
      <c r="J4200" s="251"/>
      <c r="K4200" s="251"/>
      <c r="L4200" s="257"/>
      <c r="M4200" s="258"/>
      <c r="N4200" s="259"/>
      <c r="O4200" s="259"/>
      <c r="P4200" s="259"/>
      <c r="Q4200" s="259"/>
      <c r="R4200" s="259"/>
      <c r="S4200" s="259"/>
      <c r="T4200" s="260"/>
      <c r="AT4200" s="261" t="s">
        <v>148</v>
      </c>
      <c r="AU4200" s="261" t="s">
        <v>83</v>
      </c>
      <c r="AV4200" s="12" t="s">
        <v>83</v>
      </c>
      <c r="AW4200" s="12" t="s">
        <v>30</v>
      </c>
      <c r="AX4200" s="12" t="s">
        <v>81</v>
      </c>
      <c r="AY4200" s="261" t="s">
        <v>139</v>
      </c>
    </row>
    <row r="4201" spans="2:65" s="1" customFormat="1" ht="16.5" customHeight="1">
      <c r="B4201" s="38"/>
      <c r="C4201" s="237" t="s">
        <v>6057</v>
      </c>
      <c r="D4201" s="237" t="s">
        <v>141</v>
      </c>
      <c r="E4201" s="238" t="s">
        <v>6058</v>
      </c>
      <c r="F4201" s="239" t="s">
        <v>6059</v>
      </c>
      <c r="G4201" s="240" t="s">
        <v>171</v>
      </c>
      <c r="H4201" s="241">
        <v>420</v>
      </c>
      <c r="I4201" s="242"/>
      <c r="J4201" s="243">
        <f>ROUND(I4201*H4201,2)</f>
        <v>0</v>
      </c>
      <c r="K4201" s="239" t="s">
        <v>1</v>
      </c>
      <c r="L4201" s="43"/>
      <c r="M4201" s="244" t="s">
        <v>1</v>
      </c>
      <c r="N4201" s="245" t="s">
        <v>38</v>
      </c>
      <c r="O4201" s="86"/>
      <c r="P4201" s="246">
        <f>O4201*H4201</f>
        <v>0</v>
      </c>
      <c r="Q4201" s="246">
        <v>0</v>
      </c>
      <c r="R4201" s="246">
        <f>Q4201*H4201</f>
        <v>0</v>
      </c>
      <c r="S4201" s="246">
        <v>0</v>
      </c>
      <c r="T4201" s="247">
        <f>S4201*H4201</f>
        <v>0</v>
      </c>
      <c r="AR4201" s="248" t="s">
        <v>332</v>
      </c>
      <c r="AT4201" s="248" t="s">
        <v>141</v>
      </c>
      <c r="AU4201" s="248" t="s">
        <v>83</v>
      </c>
      <c r="AY4201" s="17" t="s">
        <v>139</v>
      </c>
      <c r="BE4201" s="249">
        <f>IF(N4201="základní",J4201,0)</f>
        <v>0</v>
      </c>
      <c r="BF4201" s="249">
        <f>IF(N4201="snížená",J4201,0)</f>
        <v>0</v>
      </c>
      <c r="BG4201" s="249">
        <f>IF(N4201="zákl. přenesená",J4201,0)</f>
        <v>0</v>
      </c>
      <c r="BH4201" s="249">
        <f>IF(N4201="sníž. přenesená",J4201,0)</f>
        <v>0</v>
      </c>
      <c r="BI4201" s="249">
        <f>IF(N4201="nulová",J4201,0)</f>
        <v>0</v>
      </c>
      <c r="BJ4201" s="17" t="s">
        <v>81</v>
      </c>
      <c r="BK4201" s="249">
        <f>ROUND(I4201*H4201,2)</f>
        <v>0</v>
      </c>
      <c r="BL4201" s="17" t="s">
        <v>332</v>
      </c>
      <c r="BM4201" s="248" t="s">
        <v>6060</v>
      </c>
    </row>
    <row r="4202" spans="2:51" s="12" customFormat="1" ht="12">
      <c r="B4202" s="250"/>
      <c r="C4202" s="251"/>
      <c r="D4202" s="252" t="s">
        <v>148</v>
      </c>
      <c r="E4202" s="253" t="s">
        <v>1</v>
      </c>
      <c r="F4202" s="254" t="s">
        <v>6061</v>
      </c>
      <c r="G4202" s="251"/>
      <c r="H4202" s="255">
        <v>20</v>
      </c>
      <c r="I4202" s="256"/>
      <c r="J4202" s="251"/>
      <c r="K4202" s="251"/>
      <c r="L4202" s="257"/>
      <c r="M4202" s="258"/>
      <c r="N4202" s="259"/>
      <c r="O4202" s="259"/>
      <c r="P4202" s="259"/>
      <c r="Q4202" s="259"/>
      <c r="R4202" s="259"/>
      <c r="S4202" s="259"/>
      <c r="T4202" s="260"/>
      <c r="AT4202" s="261" t="s">
        <v>148</v>
      </c>
      <c r="AU4202" s="261" t="s">
        <v>83</v>
      </c>
      <c r="AV4202" s="12" t="s">
        <v>83</v>
      </c>
      <c r="AW4202" s="12" t="s">
        <v>30</v>
      </c>
      <c r="AX4202" s="12" t="s">
        <v>73</v>
      </c>
      <c r="AY4202" s="261" t="s">
        <v>139</v>
      </c>
    </row>
    <row r="4203" spans="2:51" s="12" customFormat="1" ht="12">
      <c r="B4203" s="250"/>
      <c r="C4203" s="251"/>
      <c r="D4203" s="252" t="s">
        <v>148</v>
      </c>
      <c r="E4203" s="253" t="s">
        <v>1</v>
      </c>
      <c r="F4203" s="254" t="s">
        <v>6062</v>
      </c>
      <c r="G4203" s="251"/>
      <c r="H4203" s="255">
        <v>50</v>
      </c>
      <c r="I4203" s="256"/>
      <c r="J4203" s="251"/>
      <c r="K4203" s="251"/>
      <c r="L4203" s="257"/>
      <c r="M4203" s="258"/>
      <c r="N4203" s="259"/>
      <c r="O4203" s="259"/>
      <c r="P4203" s="259"/>
      <c r="Q4203" s="259"/>
      <c r="R4203" s="259"/>
      <c r="S4203" s="259"/>
      <c r="T4203" s="260"/>
      <c r="AT4203" s="261" t="s">
        <v>148</v>
      </c>
      <c r="AU4203" s="261" t="s">
        <v>83</v>
      </c>
      <c r="AV4203" s="12" t="s">
        <v>83</v>
      </c>
      <c r="AW4203" s="12" t="s">
        <v>30</v>
      </c>
      <c r="AX4203" s="12" t="s">
        <v>73</v>
      </c>
      <c r="AY4203" s="261" t="s">
        <v>139</v>
      </c>
    </row>
    <row r="4204" spans="2:51" s="12" customFormat="1" ht="12">
      <c r="B4204" s="250"/>
      <c r="C4204" s="251"/>
      <c r="D4204" s="252" t="s">
        <v>148</v>
      </c>
      <c r="E4204" s="253" t="s">
        <v>1</v>
      </c>
      <c r="F4204" s="254" t="s">
        <v>6063</v>
      </c>
      <c r="G4204" s="251"/>
      <c r="H4204" s="255">
        <v>50</v>
      </c>
      <c r="I4204" s="256"/>
      <c r="J4204" s="251"/>
      <c r="K4204" s="251"/>
      <c r="L4204" s="257"/>
      <c r="M4204" s="258"/>
      <c r="N4204" s="259"/>
      <c r="O4204" s="259"/>
      <c r="P4204" s="259"/>
      <c r="Q4204" s="259"/>
      <c r="R4204" s="259"/>
      <c r="S4204" s="259"/>
      <c r="T4204" s="260"/>
      <c r="AT4204" s="261" t="s">
        <v>148</v>
      </c>
      <c r="AU4204" s="261" t="s">
        <v>83</v>
      </c>
      <c r="AV4204" s="12" t="s">
        <v>83</v>
      </c>
      <c r="AW4204" s="12" t="s">
        <v>30</v>
      </c>
      <c r="AX4204" s="12" t="s">
        <v>73</v>
      </c>
      <c r="AY4204" s="261" t="s">
        <v>139</v>
      </c>
    </row>
    <row r="4205" spans="2:51" s="12" customFormat="1" ht="12">
      <c r="B4205" s="250"/>
      <c r="C4205" s="251"/>
      <c r="D4205" s="252" t="s">
        <v>148</v>
      </c>
      <c r="E4205" s="253" t="s">
        <v>1</v>
      </c>
      <c r="F4205" s="254" t="s">
        <v>6064</v>
      </c>
      <c r="G4205" s="251"/>
      <c r="H4205" s="255">
        <v>50</v>
      </c>
      <c r="I4205" s="256"/>
      <c r="J4205" s="251"/>
      <c r="K4205" s="251"/>
      <c r="L4205" s="257"/>
      <c r="M4205" s="258"/>
      <c r="N4205" s="259"/>
      <c r="O4205" s="259"/>
      <c r="P4205" s="259"/>
      <c r="Q4205" s="259"/>
      <c r="R4205" s="259"/>
      <c r="S4205" s="259"/>
      <c r="T4205" s="260"/>
      <c r="AT4205" s="261" t="s">
        <v>148</v>
      </c>
      <c r="AU4205" s="261" t="s">
        <v>83</v>
      </c>
      <c r="AV4205" s="12" t="s">
        <v>83</v>
      </c>
      <c r="AW4205" s="12" t="s">
        <v>30</v>
      </c>
      <c r="AX4205" s="12" t="s">
        <v>73</v>
      </c>
      <c r="AY4205" s="261" t="s">
        <v>139</v>
      </c>
    </row>
    <row r="4206" spans="2:51" s="12" customFormat="1" ht="12">
      <c r="B4206" s="250"/>
      <c r="C4206" s="251"/>
      <c r="D4206" s="252" t="s">
        <v>148</v>
      </c>
      <c r="E4206" s="253" t="s">
        <v>1</v>
      </c>
      <c r="F4206" s="254" t="s">
        <v>6065</v>
      </c>
      <c r="G4206" s="251"/>
      <c r="H4206" s="255">
        <v>50</v>
      </c>
      <c r="I4206" s="256"/>
      <c r="J4206" s="251"/>
      <c r="K4206" s="251"/>
      <c r="L4206" s="257"/>
      <c r="M4206" s="258"/>
      <c r="N4206" s="259"/>
      <c r="O4206" s="259"/>
      <c r="P4206" s="259"/>
      <c r="Q4206" s="259"/>
      <c r="R4206" s="259"/>
      <c r="S4206" s="259"/>
      <c r="T4206" s="260"/>
      <c r="AT4206" s="261" t="s">
        <v>148</v>
      </c>
      <c r="AU4206" s="261" t="s">
        <v>83</v>
      </c>
      <c r="AV4206" s="12" t="s">
        <v>83</v>
      </c>
      <c r="AW4206" s="12" t="s">
        <v>30</v>
      </c>
      <c r="AX4206" s="12" t="s">
        <v>73</v>
      </c>
      <c r="AY4206" s="261" t="s">
        <v>139</v>
      </c>
    </row>
    <row r="4207" spans="2:51" s="12" customFormat="1" ht="12">
      <c r="B4207" s="250"/>
      <c r="C4207" s="251"/>
      <c r="D4207" s="252" t="s">
        <v>148</v>
      </c>
      <c r="E4207" s="253" t="s">
        <v>1</v>
      </c>
      <c r="F4207" s="254" t="s">
        <v>6066</v>
      </c>
      <c r="G4207" s="251"/>
      <c r="H4207" s="255">
        <v>50</v>
      </c>
      <c r="I4207" s="256"/>
      <c r="J4207" s="251"/>
      <c r="K4207" s="251"/>
      <c r="L4207" s="257"/>
      <c r="M4207" s="258"/>
      <c r="N4207" s="259"/>
      <c r="O4207" s="259"/>
      <c r="P4207" s="259"/>
      <c r="Q4207" s="259"/>
      <c r="R4207" s="259"/>
      <c r="S4207" s="259"/>
      <c r="T4207" s="260"/>
      <c r="AT4207" s="261" t="s">
        <v>148</v>
      </c>
      <c r="AU4207" s="261" t="s">
        <v>83</v>
      </c>
      <c r="AV4207" s="12" t="s">
        <v>83</v>
      </c>
      <c r="AW4207" s="12" t="s">
        <v>30</v>
      </c>
      <c r="AX4207" s="12" t="s">
        <v>73</v>
      </c>
      <c r="AY4207" s="261" t="s">
        <v>139</v>
      </c>
    </row>
    <row r="4208" spans="2:51" s="12" customFormat="1" ht="12">
      <c r="B4208" s="250"/>
      <c r="C4208" s="251"/>
      <c r="D4208" s="252" t="s">
        <v>148</v>
      </c>
      <c r="E4208" s="253" t="s">
        <v>1</v>
      </c>
      <c r="F4208" s="254" t="s">
        <v>6067</v>
      </c>
      <c r="G4208" s="251"/>
      <c r="H4208" s="255">
        <v>100</v>
      </c>
      <c r="I4208" s="256"/>
      <c r="J4208" s="251"/>
      <c r="K4208" s="251"/>
      <c r="L4208" s="257"/>
      <c r="M4208" s="258"/>
      <c r="N4208" s="259"/>
      <c r="O4208" s="259"/>
      <c r="P4208" s="259"/>
      <c r="Q4208" s="259"/>
      <c r="R4208" s="259"/>
      <c r="S4208" s="259"/>
      <c r="T4208" s="260"/>
      <c r="AT4208" s="261" t="s">
        <v>148</v>
      </c>
      <c r="AU4208" s="261" t="s">
        <v>83</v>
      </c>
      <c r="AV4208" s="12" t="s">
        <v>83</v>
      </c>
      <c r="AW4208" s="12" t="s">
        <v>30</v>
      </c>
      <c r="AX4208" s="12" t="s">
        <v>73</v>
      </c>
      <c r="AY4208" s="261" t="s">
        <v>139</v>
      </c>
    </row>
    <row r="4209" spans="2:51" s="12" customFormat="1" ht="12">
      <c r="B4209" s="250"/>
      <c r="C4209" s="251"/>
      <c r="D4209" s="252" t="s">
        <v>148</v>
      </c>
      <c r="E4209" s="253" t="s">
        <v>1</v>
      </c>
      <c r="F4209" s="254" t="s">
        <v>6068</v>
      </c>
      <c r="G4209" s="251"/>
      <c r="H4209" s="255">
        <v>50</v>
      </c>
      <c r="I4209" s="256"/>
      <c r="J4209" s="251"/>
      <c r="K4209" s="251"/>
      <c r="L4209" s="257"/>
      <c r="M4209" s="258"/>
      <c r="N4209" s="259"/>
      <c r="O4209" s="259"/>
      <c r="P4209" s="259"/>
      <c r="Q4209" s="259"/>
      <c r="R4209" s="259"/>
      <c r="S4209" s="259"/>
      <c r="T4209" s="260"/>
      <c r="AT4209" s="261" t="s">
        <v>148</v>
      </c>
      <c r="AU4209" s="261" t="s">
        <v>83</v>
      </c>
      <c r="AV4209" s="12" t="s">
        <v>83</v>
      </c>
      <c r="AW4209" s="12" t="s">
        <v>30</v>
      </c>
      <c r="AX4209" s="12" t="s">
        <v>73</v>
      </c>
      <c r="AY4209" s="261" t="s">
        <v>139</v>
      </c>
    </row>
    <row r="4210" spans="2:51" s="13" customFormat="1" ht="12">
      <c r="B4210" s="262"/>
      <c r="C4210" s="263"/>
      <c r="D4210" s="252" t="s">
        <v>148</v>
      </c>
      <c r="E4210" s="264" t="s">
        <v>1</v>
      </c>
      <c r="F4210" s="265" t="s">
        <v>150</v>
      </c>
      <c r="G4210" s="263"/>
      <c r="H4210" s="266">
        <v>420</v>
      </c>
      <c r="I4210" s="267"/>
      <c r="J4210" s="263"/>
      <c r="K4210" s="263"/>
      <c r="L4210" s="268"/>
      <c r="M4210" s="269"/>
      <c r="N4210" s="270"/>
      <c r="O4210" s="270"/>
      <c r="P4210" s="270"/>
      <c r="Q4210" s="270"/>
      <c r="R4210" s="270"/>
      <c r="S4210" s="270"/>
      <c r="T4210" s="271"/>
      <c r="AT4210" s="272" t="s">
        <v>148</v>
      </c>
      <c r="AU4210" s="272" t="s">
        <v>83</v>
      </c>
      <c r="AV4210" s="13" t="s">
        <v>146</v>
      </c>
      <c r="AW4210" s="13" t="s">
        <v>30</v>
      </c>
      <c r="AX4210" s="13" t="s">
        <v>81</v>
      </c>
      <c r="AY4210" s="272" t="s">
        <v>139</v>
      </c>
    </row>
    <row r="4211" spans="2:65" s="1" customFormat="1" ht="16.5" customHeight="1">
      <c r="B4211" s="38"/>
      <c r="C4211" s="237" t="s">
        <v>6069</v>
      </c>
      <c r="D4211" s="237" t="s">
        <v>141</v>
      </c>
      <c r="E4211" s="238" t="s">
        <v>6070</v>
      </c>
      <c r="F4211" s="239" t="s">
        <v>6071</v>
      </c>
      <c r="G4211" s="240" t="s">
        <v>247</v>
      </c>
      <c r="H4211" s="241">
        <v>8</v>
      </c>
      <c r="I4211" s="242"/>
      <c r="J4211" s="243">
        <f>ROUND(I4211*H4211,2)</f>
        <v>0</v>
      </c>
      <c r="K4211" s="239" t="s">
        <v>1</v>
      </c>
      <c r="L4211" s="43"/>
      <c r="M4211" s="244" t="s">
        <v>1</v>
      </c>
      <c r="N4211" s="245" t="s">
        <v>38</v>
      </c>
      <c r="O4211" s="86"/>
      <c r="P4211" s="246">
        <f>O4211*H4211</f>
        <v>0</v>
      </c>
      <c r="Q4211" s="246">
        <v>0</v>
      </c>
      <c r="R4211" s="246">
        <f>Q4211*H4211</f>
        <v>0</v>
      </c>
      <c r="S4211" s="246">
        <v>0</v>
      </c>
      <c r="T4211" s="247">
        <f>S4211*H4211</f>
        <v>0</v>
      </c>
      <c r="AR4211" s="248" t="s">
        <v>332</v>
      </c>
      <c r="AT4211" s="248" t="s">
        <v>141</v>
      </c>
      <c r="AU4211" s="248" t="s">
        <v>83</v>
      </c>
      <c r="AY4211" s="17" t="s">
        <v>139</v>
      </c>
      <c r="BE4211" s="249">
        <f>IF(N4211="základní",J4211,0)</f>
        <v>0</v>
      </c>
      <c r="BF4211" s="249">
        <f>IF(N4211="snížená",J4211,0)</f>
        <v>0</v>
      </c>
      <c r="BG4211" s="249">
        <f>IF(N4211="zákl. přenesená",J4211,0)</f>
        <v>0</v>
      </c>
      <c r="BH4211" s="249">
        <f>IF(N4211="sníž. přenesená",J4211,0)</f>
        <v>0</v>
      </c>
      <c r="BI4211" s="249">
        <f>IF(N4211="nulová",J4211,0)</f>
        <v>0</v>
      </c>
      <c r="BJ4211" s="17" t="s">
        <v>81</v>
      </c>
      <c r="BK4211" s="249">
        <f>ROUND(I4211*H4211,2)</f>
        <v>0</v>
      </c>
      <c r="BL4211" s="17" t="s">
        <v>332</v>
      </c>
      <c r="BM4211" s="248" t="s">
        <v>6072</v>
      </c>
    </row>
    <row r="4212" spans="2:51" s="12" customFormat="1" ht="12">
      <c r="B4212" s="250"/>
      <c r="C4212" s="251"/>
      <c r="D4212" s="252" t="s">
        <v>148</v>
      </c>
      <c r="E4212" s="253" t="s">
        <v>1</v>
      </c>
      <c r="F4212" s="254" t="s">
        <v>6073</v>
      </c>
      <c r="G4212" s="251"/>
      <c r="H4212" s="255">
        <v>1</v>
      </c>
      <c r="I4212" s="256"/>
      <c r="J4212" s="251"/>
      <c r="K4212" s="251"/>
      <c r="L4212" s="257"/>
      <c r="M4212" s="258"/>
      <c r="N4212" s="259"/>
      <c r="O4212" s="259"/>
      <c r="P4212" s="259"/>
      <c r="Q4212" s="259"/>
      <c r="R4212" s="259"/>
      <c r="S4212" s="259"/>
      <c r="T4212" s="260"/>
      <c r="AT4212" s="261" t="s">
        <v>148</v>
      </c>
      <c r="AU4212" s="261" t="s">
        <v>83</v>
      </c>
      <c r="AV4212" s="12" t="s">
        <v>83</v>
      </c>
      <c r="AW4212" s="12" t="s">
        <v>30</v>
      </c>
      <c r="AX4212" s="12" t="s">
        <v>73</v>
      </c>
      <c r="AY4212" s="261" t="s">
        <v>139</v>
      </c>
    </row>
    <row r="4213" spans="2:51" s="12" customFormat="1" ht="12">
      <c r="B4213" s="250"/>
      <c r="C4213" s="251"/>
      <c r="D4213" s="252" t="s">
        <v>148</v>
      </c>
      <c r="E4213" s="253" t="s">
        <v>1</v>
      </c>
      <c r="F4213" s="254" t="s">
        <v>6074</v>
      </c>
      <c r="G4213" s="251"/>
      <c r="H4213" s="255">
        <v>1</v>
      </c>
      <c r="I4213" s="256"/>
      <c r="J4213" s="251"/>
      <c r="K4213" s="251"/>
      <c r="L4213" s="257"/>
      <c r="M4213" s="258"/>
      <c r="N4213" s="259"/>
      <c r="O4213" s="259"/>
      <c r="P4213" s="259"/>
      <c r="Q4213" s="259"/>
      <c r="R4213" s="259"/>
      <c r="S4213" s="259"/>
      <c r="T4213" s="260"/>
      <c r="AT4213" s="261" t="s">
        <v>148</v>
      </c>
      <c r="AU4213" s="261" t="s">
        <v>83</v>
      </c>
      <c r="AV4213" s="12" t="s">
        <v>83</v>
      </c>
      <c r="AW4213" s="12" t="s">
        <v>30</v>
      </c>
      <c r="AX4213" s="12" t="s">
        <v>73</v>
      </c>
      <c r="AY4213" s="261" t="s">
        <v>139</v>
      </c>
    </row>
    <row r="4214" spans="2:51" s="12" customFormat="1" ht="12">
      <c r="B4214" s="250"/>
      <c r="C4214" s="251"/>
      <c r="D4214" s="252" t="s">
        <v>148</v>
      </c>
      <c r="E4214" s="253" t="s">
        <v>1</v>
      </c>
      <c r="F4214" s="254" t="s">
        <v>6075</v>
      </c>
      <c r="G4214" s="251"/>
      <c r="H4214" s="255">
        <v>1</v>
      </c>
      <c r="I4214" s="256"/>
      <c r="J4214" s="251"/>
      <c r="K4214" s="251"/>
      <c r="L4214" s="257"/>
      <c r="M4214" s="258"/>
      <c r="N4214" s="259"/>
      <c r="O4214" s="259"/>
      <c r="P4214" s="259"/>
      <c r="Q4214" s="259"/>
      <c r="R4214" s="259"/>
      <c r="S4214" s="259"/>
      <c r="T4214" s="260"/>
      <c r="AT4214" s="261" t="s">
        <v>148</v>
      </c>
      <c r="AU4214" s="261" t="s">
        <v>83</v>
      </c>
      <c r="AV4214" s="12" t="s">
        <v>83</v>
      </c>
      <c r="AW4214" s="12" t="s">
        <v>30</v>
      </c>
      <c r="AX4214" s="12" t="s">
        <v>73</v>
      </c>
      <c r="AY4214" s="261" t="s">
        <v>139</v>
      </c>
    </row>
    <row r="4215" spans="2:51" s="12" customFormat="1" ht="12">
      <c r="B4215" s="250"/>
      <c r="C4215" s="251"/>
      <c r="D4215" s="252" t="s">
        <v>148</v>
      </c>
      <c r="E4215" s="253" t="s">
        <v>1</v>
      </c>
      <c r="F4215" s="254" t="s">
        <v>6076</v>
      </c>
      <c r="G4215" s="251"/>
      <c r="H4215" s="255">
        <v>1</v>
      </c>
      <c r="I4215" s="256"/>
      <c r="J4215" s="251"/>
      <c r="K4215" s="251"/>
      <c r="L4215" s="257"/>
      <c r="M4215" s="258"/>
      <c r="N4215" s="259"/>
      <c r="O4215" s="259"/>
      <c r="P4215" s="259"/>
      <c r="Q4215" s="259"/>
      <c r="R4215" s="259"/>
      <c r="S4215" s="259"/>
      <c r="T4215" s="260"/>
      <c r="AT4215" s="261" t="s">
        <v>148</v>
      </c>
      <c r="AU4215" s="261" t="s">
        <v>83</v>
      </c>
      <c r="AV4215" s="12" t="s">
        <v>83</v>
      </c>
      <c r="AW4215" s="12" t="s">
        <v>30</v>
      </c>
      <c r="AX4215" s="12" t="s">
        <v>73</v>
      </c>
      <c r="AY4215" s="261" t="s">
        <v>139</v>
      </c>
    </row>
    <row r="4216" spans="2:51" s="12" customFormat="1" ht="12">
      <c r="B4216" s="250"/>
      <c r="C4216" s="251"/>
      <c r="D4216" s="252" t="s">
        <v>148</v>
      </c>
      <c r="E4216" s="253" t="s">
        <v>1</v>
      </c>
      <c r="F4216" s="254" t="s">
        <v>6077</v>
      </c>
      <c r="G4216" s="251"/>
      <c r="H4216" s="255">
        <v>1</v>
      </c>
      <c r="I4216" s="256"/>
      <c r="J4216" s="251"/>
      <c r="K4216" s="251"/>
      <c r="L4216" s="257"/>
      <c r="M4216" s="258"/>
      <c r="N4216" s="259"/>
      <c r="O4216" s="259"/>
      <c r="P4216" s="259"/>
      <c r="Q4216" s="259"/>
      <c r="R4216" s="259"/>
      <c r="S4216" s="259"/>
      <c r="T4216" s="260"/>
      <c r="AT4216" s="261" t="s">
        <v>148</v>
      </c>
      <c r="AU4216" s="261" t="s">
        <v>83</v>
      </c>
      <c r="AV4216" s="12" t="s">
        <v>83</v>
      </c>
      <c r="AW4216" s="12" t="s">
        <v>30</v>
      </c>
      <c r="AX4216" s="12" t="s">
        <v>73</v>
      </c>
      <c r="AY4216" s="261" t="s">
        <v>139</v>
      </c>
    </row>
    <row r="4217" spans="2:51" s="12" customFormat="1" ht="12">
      <c r="B4217" s="250"/>
      <c r="C4217" s="251"/>
      <c r="D4217" s="252" t="s">
        <v>148</v>
      </c>
      <c r="E4217" s="253" t="s">
        <v>1</v>
      </c>
      <c r="F4217" s="254" t="s">
        <v>6078</v>
      </c>
      <c r="G4217" s="251"/>
      <c r="H4217" s="255">
        <v>1</v>
      </c>
      <c r="I4217" s="256"/>
      <c r="J4217" s="251"/>
      <c r="K4217" s="251"/>
      <c r="L4217" s="257"/>
      <c r="M4217" s="258"/>
      <c r="N4217" s="259"/>
      <c r="O4217" s="259"/>
      <c r="P4217" s="259"/>
      <c r="Q4217" s="259"/>
      <c r="R4217" s="259"/>
      <c r="S4217" s="259"/>
      <c r="T4217" s="260"/>
      <c r="AT4217" s="261" t="s">
        <v>148</v>
      </c>
      <c r="AU4217" s="261" t="s">
        <v>83</v>
      </c>
      <c r="AV4217" s="12" t="s">
        <v>83</v>
      </c>
      <c r="AW4217" s="12" t="s">
        <v>30</v>
      </c>
      <c r="AX4217" s="12" t="s">
        <v>73</v>
      </c>
      <c r="AY4217" s="261" t="s">
        <v>139</v>
      </c>
    </row>
    <row r="4218" spans="2:51" s="12" customFormat="1" ht="12">
      <c r="B4218" s="250"/>
      <c r="C4218" s="251"/>
      <c r="D4218" s="252" t="s">
        <v>148</v>
      </c>
      <c r="E4218" s="253" t="s">
        <v>1</v>
      </c>
      <c r="F4218" s="254" t="s">
        <v>6079</v>
      </c>
      <c r="G4218" s="251"/>
      <c r="H4218" s="255">
        <v>1</v>
      </c>
      <c r="I4218" s="256"/>
      <c r="J4218" s="251"/>
      <c r="K4218" s="251"/>
      <c r="L4218" s="257"/>
      <c r="M4218" s="258"/>
      <c r="N4218" s="259"/>
      <c r="O4218" s="259"/>
      <c r="P4218" s="259"/>
      <c r="Q4218" s="259"/>
      <c r="R4218" s="259"/>
      <c r="S4218" s="259"/>
      <c r="T4218" s="260"/>
      <c r="AT4218" s="261" t="s">
        <v>148</v>
      </c>
      <c r="AU4218" s="261" t="s">
        <v>83</v>
      </c>
      <c r="AV4218" s="12" t="s">
        <v>83</v>
      </c>
      <c r="AW4218" s="12" t="s">
        <v>30</v>
      </c>
      <c r="AX4218" s="12" t="s">
        <v>73</v>
      </c>
      <c r="AY4218" s="261" t="s">
        <v>139</v>
      </c>
    </row>
    <row r="4219" spans="2:51" s="12" customFormat="1" ht="12">
      <c r="B4219" s="250"/>
      <c r="C4219" s="251"/>
      <c r="D4219" s="252" t="s">
        <v>148</v>
      </c>
      <c r="E4219" s="253" t="s">
        <v>1</v>
      </c>
      <c r="F4219" s="254" t="s">
        <v>6080</v>
      </c>
      <c r="G4219" s="251"/>
      <c r="H4219" s="255">
        <v>1</v>
      </c>
      <c r="I4219" s="256"/>
      <c r="J4219" s="251"/>
      <c r="K4219" s="251"/>
      <c r="L4219" s="257"/>
      <c r="M4219" s="258"/>
      <c r="N4219" s="259"/>
      <c r="O4219" s="259"/>
      <c r="P4219" s="259"/>
      <c r="Q4219" s="259"/>
      <c r="R4219" s="259"/>
      <c r="S4219" s="259"/>
      <c r="T4219" s="260"/>
      <c r="AT4219" s="261" t="s">
        <v>148</v>
      </c>
      <c r="AU4219" s="261" t="s">
        <v>83</v>
      </c>
      <c r="AV4219" s="12" t="s">
        <v>83</v>
      </c>
      <c r="AW4219" s="12" t="s">
        <v>30</v>
      </c>
      <c r="AX4219" s="12" t="s">
        <v>73</v>
      </c>
      <c r="AY4219" s="261" t="s">
        <v>139</v>
      </c>
    </row>
    <row r="4220" spans="2:51" s="13" customFormat="1" ht="12">
      <c r="B4220" s="262"/>
      <c r="C4220" s="263"/>
      <c r="D4220" s="252" t="s">
        <v>148</v>
      </c>
      <c r="E4220" s="264" t="s">
        <v>1</v>
      </c>
      <c r="F4220" s="265" t="s">
        <v>150</v>
      </c>
      <c r="G4220" s="263"/>
      <c r="H4220" s="266">
        <v>8</v>
      </c>
      <c r="I4220" s="267"/>
      <c r="J4220" s="263"/>
      <c r="K4220" s="263"/>
      <c r="L4220" s="268"/>
      <c r="M4220" s="269"/>
      <c r="N4220" s="270"/>
      <c r="O4220" s="270"/>
      <c r="P4220" s="270"/>
      <c r="Q4220" s="270"/>
      <c r="R4220" s="270"/>
      <c r="S4220" s="270"/>
      <c r="T4220" s="271"/>
      <c r="AT4220" s="272" t="s">
        <v>148</v>
      </c>
      <c r="AU4220" s="272" t="s">
        <v>83</v>
      </c>
      <c r="AV4220" s="13" t="s">
        <v>146</v>
      </c>
      <c r="AW4220" s="13" t="s">
        <v>30</v>
      </c>
      <c r="AX4220" s="13" t="s">
        <v>81</v>
      </c>
      <c r="AY4220" s="272" t="s">
        <v>139</v>
      </c>
    </row>
    <row r="4221" spans="2:65" s="1" customFormat="1" ht="16.5" customHeight="1">
      <c r="B4221" s="38"/>
      <c r="C4221" s="237" t="s">
        <v>6081</v>
      </c>
      <c r="D4221" s="237" t="s">
        <v>141</v>
      </c>
      <c r="E4221" s="238" t="s">
        <v>6082</v>
      </c>
      <c r="F4221" s="239" t="s">
        <v>6083</v>
      </c>
      <c r="G4221" s="240" t="s">
        <v>247</v>
      </c>
      <c r="H4221" s="241">
        <v>1</v>
      </c>
      <c r="I4221" s="242"/>
      <c r="J4221" s="243">
        <f>ROUND(I4221*H4221,2)</f>
        <v>0</v>
      </c>
      <c r="K4221" s="239" t="s">
        <v>1</v>
      </c>
      <c r="L4221" s="43"/>
      <c r="M4221" s="244" t="s">
        <v>1</v>
      </c>
      <c r="N4221" s="245" t="s">
        <v>38</v>
      </c>
      <c r="O4221" s="86"/>
      <c r="P4221" s="246">
        <f>O4221*H4221</f>
        <v>0</v>
      </c>
      <c r="Q4221" s="246">
        <v>0</v>
      </c>
      <c r="R4221" s="246">
        <f>Q4221*H4221</f>
        <v>0</v>
      </c>
      <c r="S4221" s="246">
        <v>0</v>
      </c>
      <c r="T4221" s="247">
        <f>S4221*H4221</f>
        <v>0</v>
      </c>
      <c r="AR4221" s="248" t="s">
        <v>332</v>
      </c>
      <c r="AT4221" s="248" t="s">
        <v>141</v>
      </c>
      <c r="AU4221" s="248" t="s">
        <v>83</v>
      </c>
      <c r="AY4221" s="17" t="s">
        <v>139</v>
      </c>
      <c r="BE4221" s="249">
        <f>IF(N4221="základní",J4221,0)</f>
        <v>0</v>
      </c>
      <c r="BF4221" s="249">
        <f>IF(N4221="snížená",J4221,0)</f>
        <v>0</v>
      </c>
      <c r="BG4221" s="249">
        <f>IF(N4221="zákl. přenesená",J4221,0)</f>
        <v>0</v>
      </c>
      <c r="BH4221" s="249">
        <f>IF(N4221="sníž. přenesená",J4221,0)</f>
        <v>0</v>
      </c>
      <c r="BI4221" s="249">
        <f>IF(N4221="nulová",J4221,0)</f>
        <v>0</v>
      </c>
      <c r="BJ4221" s="17" t="s">
        <v>81</v>
      </c>
      <c r="BK4221" s="249">
        <f>ROUND(I4221*H4221,2)</f>
        <v>0</v>
      </c>
      <c r="BL4221" s="17" t="s">
        <v>332</v>
      </c>
      <c r="BM4221" s="248" t="s">
        <v>6084</v>
      </c>
    </row>
    <row r="4222" spans="2:51" s="12" customFormat="1" ht="12">
      <c r="B4222" s="250"/>
      <c r="C4222" s="251"/>
      <c r="D4222" s="252" t="s">
        <v>148</v>
      </c>
      <c r="E4222" s="253" t="s">
        <v>1</v>
      </c>
      <c r="F4222" s="254" t="s">
        <v>6085</v>
      </c>
      <c r="G4222" s="251"/>
      <c r="H4222" s="255">
        <v>1</v>
      </c>
      <c r="I4222" s="256"/>
      <c r="J4222" s="251"/>
      <c r="K4222" s="251"/>
      <c r="L4222" s="257"/>
      <c r="M4222" s="258"/>
      <c r="N4222" s="259"/>
      <c r="O4222" s="259"/>
      <c r="P4222" s="259"/>
      <c r="Q4222" s="259"/>
      <c r="R4222" s="259"/>
      <c r="S4222" s="259"/>
      <c r="T4222" s="260"/>
      <c r="AT4222" s="261" t="s">
        <v>148</v>
      </c>
      <c r="AU4222" s="261" t="s">
        <v>83</v>
      </c>
      <c r="AV4222" s="12" t="s">
        <v>83</v>
      </c>
      <c r="AW4222" s="12" t="s">
        <v>30</v>
      </c>
      <c r="AX4222" s="12" t="s">
        <v>73</v>
      </c>
      <c r="AY4222" s="261" t="s">
        <v>139</v>
      </c>
    </row>
    <row r="4223" spans="2:51" s="13" customFormat="1" ht="12">
      <c r="B4223" s="262"/>
      <c r="C4223" s="263"/>
      <c r="D4223" s="252" t="s">
        <v>148</v>
      </c>
      <c r="E4223" s="264" t="s">
        <v>1</v>
      </c>
      <c r="F4223" s="265" t="s">
        <v>150</v>
      </c>
      <c r="G4223" s="263"/>
      <c r="H4223" s="266">
        <v>1</v>
      </c>
      <c r="I4223" s="267"/>
      <c r="J4223" s="263"/>
      <c r="K4223" s="263"/>
      <c r="L4223" s="268"/>
      <c r="M4223" s="269"/>
      <c r="N4223" s="270"/>
      <c r="O4223" s="270"/>
      <c r="P4223" s="270"/>
      <c r="Q4223" s="270"/>
      <c r="R4223" s="270"/>
      <c r="S4223" s="270"/>
      <c r="T4223" s="271"/>
      <c r="AT4223" s="272" t="s">
        <v>148</v>
      </c>
      <c r="AU4223" s="272" t="s">
        <v>83</v>
      </c>
      <c r="AV4223" s="13" t="s">
        <v>146</v>
      </c>
      <c r="AW4223" s="13" t="s">
        <v>30</v>
      </c>
      <c r="AX4223" s="13" t="s">
        <v>81</v>
      </c>
      <c r="AY4223" s="272" t="s">
        <v>139</v>
      </c>
    </row>
    <row r="4224" spans="2:65" s="1" customFormat="1" ht="16.5" customHeight="1">
      <c r="B4224" s="38"/>
      <c r="C4224" s="237" t="s">
        <v>6086</v>
      </c>
      <c r="D4224" s="237" t="s">
        <v>141</v>
      </c>
      <c r="E4224" s="238" t="s">
        <v>6087</v>
      </c>
      <c r="F4224" s="239" t="s">
        <v>6088</v>
      </c>
      <c r="G4224" s="240" t="s">
        <v>247</v>
      </c>
      <c r="H4224" s="241">
        <v>1</v>
      </c>
      <c r="I4224" s="242"/>
      <c r="J4224" s="243">
        <f>ROUND(I4224*H4224,2)</f>
        <v>0</v>
      </c>
      <c r="K4224" s="239" t="s">
        <v>1</v>
      </c>
      <c r="L4224" s="43"/>
      <c r="M4224" s="244" t="s">
        <v>1</v>
      </c>
      <c r="N4224" s="245" t="s">
        <v>38</v>
      </c>
      <c r="O4224" s="86"/>
      <c r="P4224" s="246">
        <f>O4224*H4224</f>
        <v>0</v>
      </c>
      <c r="Q4224" s="246">
        <v>0</v>
      </c>
      <c r="R4224" s="246">
        <f>Q4224*H4224</f>
        <v>0</v>
      </c>
      <c r="S4224" s="246">
        <v>0</v>
      </c>
      <c r="T4224" s="247">
        <f>S4224*H4224</f>
        <v>0</v>
      </c>
      <c r="AR4224" s="248" t="s">
        <v>332</v>
      </c>
      <c r="AT4224" s="248" t="s">
        <v>141</v>
      </c>
      <c r="AU4224" s="248" t="s">
        <v>83</v>
      </c>
      <c r="AY4224" s="17" t="s">
        <v>139</v>
      </c>
      <c r="BE4224" s="249">
        <f>IF(N4224="základní",J4224,0)</f>
        <v>0</v>
      </c>
      <c r="BF4224" s="249">
        <f>IF(N4224="snížená",J4224,0)</f>
        <v>0</v>
      </c>
      <c r="BG4224" s="249">
        <f>IF(N4224="zákl. přenesená",J4224,0)</f>
        <v>0</v>
      </c>
      <c r="BH4224" s="249">
        <f>IF(N4224="sníž. přenesená",J4224,0)</f>
        <v>0</v>
      </c>
      <c r="BI4224" s="249">
        <f>IF(N4224="nulová",J4224,0)</f>
        <v>0</v>
      </c>
      <c r="BJ4224" s="17" t="s">
        <v>81</v>
      </c>
      <c r="BK4224" s="249">
        <f>ROUND(I4224*H4224,2)</f>
        <v>0</v>
      </c>
      <c r="BL4224" s="17" t="s">
        <v>332</v>
      </c>
      <c r="BM4224" s="248" t="s">
        <v>6089</v>
      </c>
    </row>
    <row r="4225" spans="2:51" s="12" customFormat="1" ht="12">
      <c r="B4225" s="250"/>
      <c r="C4225" s="251"/>
      <c r="D4225" s="252" t="s">
        <v>148</v>
      </c>
      <c r="E4225" s="253" t="s">
        <v>1</v>
      </c>
      <c r="F4225" s="254" t="s">
        <v>6085</v>
      </c>
      <c r="G4225" s="251"/>
      <c r="H4225" s="255">
        <v>1</v>
      </c>
      <c r="I4225" s="256"/>
      <c r="J4225" s="251"/>
      <c r="K4225" s="251"/>
      <c r="L4225" s="257"/>
      <c r="M4225" s="258"/>
      <c r="N4225" s="259"/>
      <c r="O4225" s="259"/>
      <c r="P4225" s="259"/>
      <c r="Q4225" s="259"/>
      <c r="R4225" s="259"/>
      <c r="S4225" s="259"/>
      <c r="T4225" s="260"/>
      <c r="AT4225" s="261" t="s">
        <v>148</v>
      </c>
      <c r="AU4225" s="261" t="s">
        <v>83</v>
      </c>
      <c r="AV4225" s="12" t="s">
        <v>83</v>
      </c>
      <c r="AW4225" s="12" t="s">
        <v>30</v>
      </c>
      <c r="AX4225" s="12" t="s">
        <v>73</v>
      </c>
      <c r="AY4225" s="261" t="s">
        <v>139</v>
      </c>
    </row>
    <row r="4226" spans="2:51" s="13" customFormat="1" ht="12">
      <c r="B4226" s="262"/>
      <c r="C4226" s="263"/>
      <c r="D4226" s="252" t="s">
        <v>148</v>
      </c>
      <c r="E4226" s="264" t="s">
        <v>1</v>
      </c>
      <c r="F4226" s="265" t="s">
        <v>150</v>
      </c>
      <c r="G4226" s="263"/>
      <c r="H4226" s="266">
        <v>1</v>
      </c>
      <c r="I4226" s="267"/>
      <c r="J4226" s="263"/>
      <c r="K4226" s="263"/>
      <c r="L4226" s="268"/>
      <c r="M4226" s="269"/>
      <c r="N4226" s="270"/>
      <c r="O4226" s="270"/>
      <c r="P4226" s="270"/>
      <c r="Q4226" s="270"/>
      <c r="R4226" s="270"/>
      <c r="S4226" s="270"/>
      <c r="T4226" s="271"/>
      <c r="AT4226" s="272" t="s">
        <v>148</v>
      </c>
      <c r="AU4226" s="272" t="s">
        <v>83</v>
      </c>
      <c r="AV4226" s="13" t="s">
        <v>146</v>
      </c>
      <c r="AW4226" s="13" t="s">
        <v>30</v>
      </c>
      <c r="AX4226" s="13" t="s">
        <v>81</v>
      </c>
      <c r="AY4226" s="272" t="s">
        <v>139</v>
      </c>
    </row>
    <row r="4227" spans="2:65" s="1" customFormat="1" ht="16.5" customHeight="1">
      <c r="B4227" s="38"/>
      <c r="C4227" s="237" t="s">
        <v>6090</v>
      </c>
      <c r="D4227" s="237" t="s">
        <v>141</v>
      </c>
      <c r="E4227" s="238" t="s">
        <v>6091</v>
      </c>
      <c r="F4227" s="239" t="s">
        <v>6092</v>
      </c>
      <c r="G4227" s="240" t="s">
        <v>247</v>
      </c>
      <c r="H4227" s="241">
        <v>1</v>
      </c>
      <c r="I4227" s="242"/>
      <c r="J4227" s="243">
        <f>ROUND(I4227*H4227,2)</f>
        <v>0</v>
      </c>
      <c r="K4227" s="239" t="s">
        <v>1</v>
      </c>
      <c r="L4227" s="43"/>
      <c r="M4227" s="244" t="s">
        <v>1</v>
      </c>
      <c r="N4227" s="245" t="s">
        <v>38</v>
      </c>
      <c r="O4227" s="86"/>
      <c r="P4227" s="246">
        <f>O4227*H4227</f>
        <v>0</v>
      </c>
      <c r="Q4227" s="246">
        <v>0</v>
      </c>
      <c r="R4227" s="246">
        <f>Q4227*H4227</f>
        <v>0</v>
      </c>
      <c r="S4227" s="246">
        <v>0</v>
      </c>
      <c r="T4227" s="247">
        <f>S4227*H4227</f>
        <v>0</v>
      </c>
      <c r="AR4227" s="248" t="s">
        <v>332</v>
      </c>
      <c r="AT4227" s="248" t="s">
        <v>141</v>
      </c>
      <c r="AU4227" s="248" t="s">
        <v>83</v>
      </c>
      <c r="AY4227" s="17" t="s">
        <v>139</v>
      </c>
      <c r="BE4227" s="249">
        <f>IF(N4227="základní",J4227,0)</f>
        <v>0</v>
      </c>
      <c r="BF4227" s="249">
        <f>IF(N4227="snížená",J4227,0)</f>
        <v>0</v>
      </c>
      <c r="BG4227" s="249">
        <f>IF(N4227="zákl. přenesená",J4227,0)</f>
        <v>0</v>
      </c>
      <c r="BH4227" s="249">
        <f>IF(N4227="sníž. přenesená",J4227,0)</f>
        <v>0</v>
      </c>
      <c r="BI4227" s="249">
        <f>IF(N4227="nulová",J4227,0)</f>
        <v>0</v>
      </c>
      <c r="BJ4227" s="17" t="s">
        <v>81</v>
      </c>
      <c r="BK4227" s="249">
        <f>ROUND(I4227*H4227,2)</f>
        <v>0</v>
      </c>
      <c r="BL4227" s="17" t="s">
        <v>332</v>
      </c>
      <c r="BM4227" s="248" t="s">
        <v>6093</v>
      </c>
    </row>
    <row r="4228" spans="2:51" s="12" customFormat="1" ht="12">
      <c r="B4228" s="250"/>
      <c r="C4228" s="251"/>
      <c r="D4228" s="252" t="s">
        <v>148</v>
      </c>
      <c r="E4228" s="253" t="s">
        <v>1</v>
      </c>
      <c r="F4228" s="254" t="s">
        <v>6085</v>
      </c>
      <c r="G4228" s="251"/>
      <c r="H4228" s="255">
        <v>1</v>
      </c>
      <c r="I4228" s="256"/>
      <c r="J4228" s="251"/>
      <c r="K4228" s="251"/>
      <c r="L4228" s="257"/>
      <c r="M4228" s="258"/>
      <c r="N4228" s="259"/>
      <c r="O4228" s="259"/>
      <c r="P4228" s="259"/>
      <c r="Q4228" s="259"/>
      <c r="R4228" s="259"/>
      <c r="S4228" s="259"/>
      <c r="T4228" s="260"/>
      <c r="AT4228" s="261" t="s">
        <v>148</v>
      </c>
      <c r="AU4228" s="261" t="s">
        <v>83</v>
      </c>
      <c r="AV4228" s="12" t="s">
        <v>83</v>
      </c>
      <c r="AW4228" s="12" t="s">
        <v>30</v>
      </c>
      <c r="AX4228" s="12" t="s">
        <v>73</v>
      </c>
      <c r="AY4228" s="261" t="s">
        <v>139</v>
      </c>
    </row>
    <row r="4229" spans="2:51" s="13" customFormat="1" ht="12">
      <c r="B4229" s="262"/>
      <c r="C4229" s="263"/>
      <c r="D4229" s="252" t="s">
        <v>148</v>
      </c>
      <c r="E4229" s="264" t="s">
        <v>1</v>
      </c>
      <c r="F4229" s="265" t="s">
        <v>150</v>
      </c>
      <c r="G4229" s="263"/>
      <c r="H4229" s="266">
        <v>1</v>
      </c>
      <c r="I4229" s="267"/>
      <c r="J4229" s="263"/>
      <c r="K4229" s="263"/>
      <c r="L4229" s="268"/>
      <c r="M4229" s="269"/>
      <c r="N4229" s="270"/>
      <c r="O4229" s="270"/>
      <c r="P4229" s="270"/>
      <c r="Q4229" s="270"/>
      <c r="R4229" s="270"/>
      <c r="S4229" s="270"/>
      <c r="T4229" s="271"/>
      <c r="AT4229" s="272" t="s">
        <v>148</v>
      </c>
      <c r="AU4229" s="272" t="s">
        <v>83</v>
      </c>
      <c r="AV4229" s="13" t="s">
        <v>146</v>
      </c>
      <c r="AW4229" s="13" t="s">
        <v>30</v>
      </c>
      <c r="AX4229" s="13" t="s">
        <v>81</v>
      </c>
      <c r="AY4229" s="272" t="s">
        <v>139</v>
      </c>
    </row>
    <row r="4230" spans="2:65" s="1" customFormat="1" ht="16.5" customHeight="1">
      <c r="B4230" s="38"/>
      <c r="C4230" s="237" t="s">
        <v>6094</v>
      </c>
      <c r="D4230" s="237" t="s">
        <v>141</v>
      </c>
      <c r="E4230" s="238" t="s">
        <v>6095</v>
      </c>
      <c r="F4230" s="239" t="s">
        <v>6096</v>
      </c>
      <c r="G4230" s="240" t="s">
        <v>247</v>
      </c>
      <c r="H4230" s="241">
        <v>1</v>
      </c>
      <c r="I4230" s="242"/>
      <c r="J4230" s="243">
        <f>ROUND(I4230*H4230,2)</f>
        <v>0</v>
      </c>
      <c r="K4230" s="239" t="s">
        <v>1</v>
      </c>
      <c r="L4230" s="43"/>
      <c r="M4230" s="244" t="s">
        <v>1</v>
      </c>
      <c r="N4230" s="245" t="s">
        <v>38</v>
      </c>
      <c r="O4230" s="86"/>
      <c r="P4230" s="246">
        <f>O4230*H4230</f>
        <v>0</v>
      </c>
      <c r="Q4230" s="246">
        <v>0</v>
      </c>
      <c r="R4230" s="246">
        <f>Q4230*H4230</f>
        <v>0</v>
      </c>
      <c r="S4230" s="246">
        <v>0</v>
      </c>
      <c r="T4230" s="247">
        <f>S4230*H4230</f>
        <v>0</v>
      </c>
      <c r="AR4230" s="248" t="s">
        <v>332</v>
      </c>
      <c r="AT4230" s="248" t="s">
        <v>141</v>
      </c>
      <c r="AU4230" s="248" t="s">
        <v>83</v>
      </c>
      <c r="AY4230" s="17" t="s">
        <v>139</v>
      </c>
      <c r="BE4230" s="249">
        <f>IF(N4230="základní",J4230,0)</f>
        <v>0</v>
      </c>
      <c r="BF4230" s="249">
        <f>IF(N4230="snížená",J4230,0)</f>
        <v>0</v>
      </c>
      <c r="BG4230" s="249">
        <f>IF(N4230="zákl. přenesená",J4230,0)</f>
        <v>0</v>
      </c>
      <c r="BH4230" s="249">
        <f>IF(N4230="sníž. přenesená",J4230,0)</f>
        <v>0</v>
      </c>
      <c r="BI4230" s="249">
        <f>IF(N4230="nulová",J4230,0)</f>
        <v>0</v>
      </c>
      <c r="BJ4230" s="17" t="s">
        <v>81</v>
      </c>
      <c r="BK4230" s="249">
        <f>ROUND(I4230*H4230,2)</f>
        <v>0</v>
      </c>
      <c r="BL4230" s="17" t="s">
        <v>332</v>
      </c>
      <c r="BM4230" s="248" t="s">
        <v>6097</v>
      </c>
    </row>
    <row r="4231" spans="2:51" s="12" customFormat="1" ht="12">
      <c r="B4231" s="250"/>
      <c r="C4231" s="251"/>
      <c r="D4231" s="252" t="s">
        <v>148</v>
      </c>
      <c r="E4231" s="253" t="s">
        <v>1</v>
      </c>
      <c r="F4231" s="254" t="s">
        <v>6085</v>
      </c>
      <c r="G4231" s="251"/>
      <c r="H4231" s="255">
        <v>1</v>
      </c>
      <c r="I4231" s="256"/>
      <c r="J4231" s="251"/>
      <c r="K4231" s="251"/>
      <c r="L4231" s="257"/>
      <c r="M4231" s="258"/>
      <c r="N4231" s="259"/>
      <c r="O4231" s="259"/>
      <c r="P4231" s="259"/>
      <c r="Q4231" s="259"/>
      <c r="R4231" s="259"/>
      <c r="S4231" s="259"/>
      <c r="T4231" s="260"/>
      <c r="AT4231" s="261" t="s">
        <v>148</v>
      </c>
      <c r="AU4231" s="261" t="s">
        <v>83</v>
      </c>
      <c r="AV4231" s="12" t="s">
        <v>83</v>
      </c>
      <c r="AW4231" s="12" t="s">
        <v>30</v>
      </c>
      <c r="AX4231" s="12" t="s">
        <v>73</v>
      </c>
      <c r="AY4231" s="261" t="s">
        <v>139</v>
      </c>
    </row>
    <row r="4232" spans="2:51" s="13" customFormat="1" ht="12">
      <c r="B4232" s="262"/>
      <c r="C4232" s="263"/>
      <c r="D4232" s="252" t="s">
        <v>148</v>
      </c>
      <c r="E4232" s="264" t="s">
        <v>1</v>
      </c>
      <c r="F4232" s="265" t="s">
        <v>150</v>
      </c>
      <c r="G4232" s="263"/>
      <c r="H4232" s="266">
        <v>1</v>
      </c>
      <c r="I4232" s="267"/>
      <c r="J4232" s="263"/>
      <c r="K4232" s="263"/>
      <c r="L4232" s="268"/>
      <c r="M4232" s="269"/>
      <c r="N4232" s="270"/>
      <c r="O4232" s="270"/>
      <c r="P4232" s="270"/>
      <c r="Q4232" s="270"/>
      <c r="R4232" s="270"/>
      <c r="S4232" s="270"/>
      <c r="T4232" s="271"/>
      <c r="AT4232" s="272" t="s">
        <v>148</v>
      </c>
      <c r="AU4232" s="272" t="s">
        <v>83</v>
      </c>
      <c r="AV4232" s="13" t="s">
        <v>146</v>
      </c>
      <c r="AW4232" s="13" t="s">
        <v>30</v>
      </c>
      <c r="AX4232" s="13" t="s">
        <v>81</v>
      </c>
      <c r="AY4232" s="272" t="s">
        <v>139</v>
      </c>
    </row>
    <row r="4233" spans="2:65" s="1" customFormat="1" ht="16.5" customHeight="1">
      <c r="B4233" s="38"/>
      <c r="C4233" s="237" t="s">
        <v>6098</v>
      </c>
      <c r="D4233" s="237" t="s">
        <v>141</v>
      </c>
      <c r="E4233" s="238" t="s">
        <v>6099</v>
      </c>
      <c r="F4233" s="239" t="s">
        <v>6100</v>
      </c>
      <c r="G4233" s="240" t="s">
        <v>247</v>
      </c>
      <c r="H4233" s="241">
        <v>1</v>
      </c>
      <c r="I4233" s="242"/>
      <c r="J4233" s="243">
        <f>ROUND(I4233*H4233,2)</f>
        <v>0</v>
      </c>
      <c r="K4233" s="239" t="s">
        <v>1</v>
      </c>
      <c r="L4233" s="43"/>
      <c r="M4233" s="244" t="s">
        <v>1</v>
      </c>
      <c r="N4233" s="245" t="s">
        <v>38</v>
      </c>
      <c r="O4233" s="86"/>
      <c r="P4233" s="246">
        <f>O4233*H4233</f>
        <v>0</v>
      </c>
      <c r="Q4233" s="246">
        <v>0</v>
      </c>
      <c r="R4233" s="246">
        <f>Q4233*H4233</f>
        <v>0</v>
      </c>
      <c r="S4233" s="246">
        <v>0</v>
      </c>
      <c r="T4233" s="247">
        <f>S4233*H4233</f>
        <v>0</v>
      </c>
      <c r="AR4233" s="248" t="s">
        <v>332</v>
      </c>
      <c r="AT4233" s="248" t="s">
        <v>141</v>
      </c>
      <c r="AU4233" s="248" t="s">
        <v>83</v>
      </c>
      <c r="AY4233" s="17" t="s">
        <v>139</v>
      </c>
      <c r="BE4233" s="249">
        <f>IF(N4233="základní",J4233,0)</f>
        <v>0</v>
      </c>
      <c r="BF4233" s="249">
        <f>IF(N4233="snížená",J4233,0)</f>
        <v>0</v>
      </c>
      <c r="BG4233" s="249">
        <f>IF(N4233="zákl. přenesená",J4233,0)</f>
        <v>0</v>
      </c>
      <c r="BH4233" s="249">
        <f>IF(N4233="sníž. přenesená",J4233,0)</f>
        <v>0</v>
      </c>
      <c r="BI4233" s="249">
        <f>IF(N4233="nulová",J4233,0)</f>
        <v>0</v>
      </c>
      <c r="BJ4233" s="17" t="s">
        <v>81</v>
      </c>
      <c r="BK4233" s="249">
        <f>ROUND(I4233*H4233,2)</f>
        <v>0</v>
      </c>
      <c r="BL4233" s="17" t="s">
        <v>332</v>
      </c>
      <c r="BM4233" s="248" t="s">
        <v>6101</v>
      </c>
    </row>
    <row r="4234" spans="2:51" s="12" customFormat="1" ht="12">
      <c r="B4234" s="250"/>
      <c r="C4234" s="251"/>
      <c r="D4234" s="252" t="s">
        <v>148</v>
      </c>
      <c r="E4234" s="253" t="s">
        <v>1</v>
      </c>
      <c r="F4234" s="254" t="s">
        <v>6085</v>
      </c>
      <c r="G4234" s="251"/>
      <c r="H4234" s="255">
        <v>1</v>
      </c>
      <c r="I4234" s="256"/>
      <c r="J4234" s="251"/>
      <c r="K4234" s="251"/>
      <c r="L4234" s="257"/>
      <c r="M4234" s="258"/>
      <c r="N4234" s="259"/>
      <c r="O4234" s="259"/>
      <c r="P4234" s="259"/>
      <c r="Q4234" s="259"/>
      <c r="R4234" s="259"/>
      <c r="S4234" s="259"/>
      <c r="T4234" s="260"/>
      <c r="AT4234" s="261" t="s">
        <v>148</v>
      </c>
      <c r="AU4234" s="261" t="s">
        <v>83</v>
      </c>
      <c r="AV4234" s="12" t="s">
        <v>83</v>
      </c>
      <c r="AW4234" s="12" t="s">
        <v>30</v>
      </c>
      <c r="AX4234" s="12" t="s">
        <v>73</v>
      </c>
      <c r="AY4234" s="261" t="s">
        <v>139</v>
      </c>
    </row>
    <row r="4235" spans="2:51" s="13" customFormat="1" ht="12">
      <c r="B4235" s="262"/>
      <c r="C4235" s="263"/>
      <c r="D4235" s="252" t="s">
        <v>148</v>
      </c>
      <c r="E4235" s="264" t="s">
        <v>1</v>
      </c>
      <c r="F4235" s="265" t="s">
        <v>150</v>
      </c>
      <c r="G4235" s="263"/>
      <c r="H4235" s="266">
        <v>1</v>
      </c>
      <c r="I4235" s="267"/>
      <c r="J4235" s="263"/>
      <c r="K4235" s="263"/>
      <c r="L4235" s="268"/>
      <c r="M4235" s="269"/>
      <c r="N4235" s="270"/>
      <c r="O4235" s="270"/>
      <c r="P4235" s="270"/>
      <c r="Q4235" s="270"/>
      <c r="R4235" s="270"/>
      <c r="S4235" s="270"/>
      <c r="T4235" s="271"/>
      <c r="AT4235" s="272" t="s">
        <v>148</v>
      </c>
      <c r="AU4235" s="272" t="s">
        <v>83</v>
      </c>
      <c r="AV4235" s="13" t="s">
        <v>146</v>
      </c>
      <c r="AW4235" s="13" t="s">
        <v>30</v>
      </c>
      <c r="AX4235" s="13" t="s">
        <v>81</v>
      </c>
      <c r="AY4235" s="272" t="s">
        <v>139</v>
      </c>
    </row>
    <row r="4236" spans="2:65" s="1" customFormat="1" ht="16.5" customHeight="1">
      <c r="B4236" s="38"/>
      <c r="C4236" s="237" t="s">
        <v>6102</v>
      </c>
      <c r="D4236" s="237" t="s">
        <v>141</v>
      </c>
      <c r="E4236" s="238" t="s">
        <v>6103</v>
      </c>
      <c r="F4236" s="239" t="s">
        <v>6104</v>
      </c>
      <c r="G4236" s="240" t="s">
        <v>247</v>
      </c>
      <c r="H4236" s="241">
        <v>1</v>
      </c>
      <c r="I4236" s="242"/>
      <c r="J4236" s="243">
        <f>ROUND(I4236*H4236,2)</f>
        <v>0</v>
      </c>
      <c r="K4236" s="239" t="s">
        <v>1</v>
      </c>
      <c r="L4236" s="43"/>
      <c r="M4236" s="244" t="s">
        <v>1</v>
      </c>
      <c r="N4236" s="245" t="s">
        <v>38</v>
      </c>
      <c r="O4236" s="86"/>
      <c r="P4236" s="246">
        <f>O4236*H4236</f>
        <v>0</v>
      </c>
      <c r="Q4236" s="246">
        <v>0</v>
      </c>
      <c r="R4236" s="246">
        <f>Q4236*H4236</f>
        <v>0</v>
      </c>
      <c r="S4236" s="246">
        <v>0</v>
      </c>
      <c r="T4236" s="247">
        <f>S4236*H4236</f>
        <v>0</v>
      </c>
      <c r="AR4236" s="248" t="s">
        <v>332</v>
      </c>
      <c r="AT4236" s="248" t="s">
        <v>141</v>
      </c>
      <c r="AU4236" s="248" t="s">
        <v>83</v>
      </c>
      <c r="AY4236" s="17" t="s">
        <v>139</v>
      </c>
      <c r="BE4236" s="249">
        <f>IF(N4236="základní",J4236,0)</f>
        <v>0</v>
      </c>
      <c r="BF4236" s="249">
        <f>IF(N4236="snížená",J4236,0)</f>
        <v>0</v>
      </c>
      <c r="BG4236" s="249">
        <f>IF(N4236="zákl. přenesená",J4236,0)</f>
        <v>0</v>
      </c>
      <c r="BH4236" s="249">
        <f>IF(N4236="sníž. přenesená",J4236,0)</f>
        <v>0</v>
      </c>
      <c r="BI4236" s="249">
        <f>IF(N4236="nulová",J4236,0)</f>
        <v>0</v>
      </c>
      <c r="BJ4236" s="17" t="s">
        <v>81</v>
      </c>
      <c r="BK4236" s="249">
        <f>ROUND(I4236*H4236,2)</f>
        <v>0</v>
      </c>
      <c r="BL4236" s="17" t="s">
        <v>332</v>
      </c>
      <c r="BM4236" s="248" t="s">
        <v>6105</v>
      </c>
    </row>
    <row r="4237" spans="2:51" s="12" customFormat="1" ht="12">
      <c r="B4237" s="250"/>
      <c r="C4237" s="251"/>
      <c r="D4237" s="252" t="s">
        <v>148</v>
      </c>
      <c r="E4237" s="253" t="s">
        <v>1</v>
      </c>
      <c r="F4237" s="254" t="s">
        <v>6085</v>
      </c>
      <c r="G4237" s="251"/>
      <c r="H4237" s="255">
        <v>1</v>
      </c>
      <c r="I4237" s="256"/>
      <c r="J4237" s="251"/>
      <c r="K4237" s="251"/>
      <c r="L4237" s="257"/>
      <c r="M4237" s="258"/>
      <c r="N4237" s="259"/>
      <c r="O4237" s="259"/>
      <c r="P4237" s="259"/>
      <c r="Q4237" s="259"/>
      <c r="R4237" s="259"/>
      <c r="S4237" s="259"/>
      <c r="T4237" s="260"/>
      <c r="AT4237" s="261" t="s">
        <v>148</v>
      </c>
      <c r="AU4237" s="261" t="s">
        <v>83</v>
      </c>
      <c r="AV4237" s="12" t="s">
        <v>83</v>
      </c>
      <c r="AW4237" s="12" t="s">
        <v>30</v>
      </c>
      <c r="AX4237" s="12" t="s">
        <v>73</v>
      </c>
      <c r="AY4237" s="261" t="s">
        <v>139</v>
      </c>
    </row>
    <row r="4238" spans="2:51" s="13" customFormat="1" ht="12">
      <c r="B4238" s="262"/>
      <c r="C4238" s="263"/>
      <c r="D4238" s="252" t="s">
        <v>148</v>
      </c>
      <c r="E4238" s="264" t="s">
        <v>1</v>
      </c>
      <c r="F4238" s="265" t="s">
        <v>150</v>
      </c>
      <c r="G4238" s="263"/>
      <c r="H4238" s="266">
        <v>1</v>
      </c>
      <c r="I4238" s="267"/>
      <c r="J4238" s="263"/>
      <c r="K4238" s="263"/>
      <c r="L4238" s="268"/>
      <c r="M4238" s="269"/>
      <c r="N4238" s="270"/>
      <c r="O4238" s="270"/>
      <c r="P4238" s="270"/>
      <c r="Q4238" s="270"/>
      <c r="R4238" s="270"/>
      <c r="S4238" s="270"/>
      <c r="T4238" s="271"/>
      <c r="AT4238" s="272" t="s">
        <v>148</v>
      </c>
      <c r="AU4238" s="272" t="s">
        <v>83</v>
      </c>
      <c r="AV4238" s="13" t="s">
        <v>146</v>
      </c>
      <c r="AW4238" s="13" t="s">
        <v>30</v>
      </c>
      <c r="AX4238" s="13" t="s">
        <v>81</v>
      </c>
      <c r="AY4238" s="272" t="s">
        <v>139</v>
      </c>
    </row>
    <row r="4239" spans="2:65" s="1" customFormat="1" ht="16.5" customHeight="1">
      <c r="B4239" s="38"/>
      <c r="C4239" s="237" t="s">
        <v>6106</v>
      </c>
      <c r="D4239" s="237" t="s">
        <v>141</v>
      </c>
      <c r="E4239" s="238" t="s">
        <v>6107</v>
      </c>
      <c r="F4239" s="239" t="s">
        <v>6108</v>
      </c>
      <c r="G4239" s="240" t="s">
        <v>247</v>
      </c>
      <c r="H4239" s="241">
        <v>1</v>
      </c>
      <c r="I4239" s="242"/>
      <c r="J4239" s="243">
        <f>ROUND(I4239*H4239,2)</f>
        <v>0</v>
      </c>
      <c r="K4239" s="239" t="s">
        <v>1</v>
      </c>
      <c r="L4239" s="43"/>
      <c r="M4239" s="244" t="s">
        <v>1</v>
      </c>
      <c r="N4239" s="245" t="s">
        <v>38</v>
      </c>
      <c r="O4239" s="86"/>
      <c r="P4239" s="246">
        <f>O4239*H4239</f>
        <v>0</v>
      </c>
      <c r="Q4239" s="246">
        <v>0</v>
      </c>
      <c r="R4239" s="246">
        <f>Q4239*H4239</f>
        <v>0</v>
      </c>
      <c r="S4239" s="246">
        <v>0</v>
      </c>
      <c r="T4239" s="247">
        <f>S4239*H4239</f>
        <v>0</v>
      </c>
      <c r="AR4239" s="248" t="s">
        <v>332</v>
      </c>
      <c r="AT4239" s="248" t="s">
        <v>141</v>
      </c>
      <c r="AU4239" s="248" t="s">
        <v>83</v>
      </c>
      <c r="AY4239" s="17" t="s">
        <v>139</v>
      </c>
      <c r="BE4239" s="249">
        <f>IF(N4239="základní",J4239,0)</f>
        <v>0</v>
      </c>
      <c r="BF4239" s="249">
        <f>IF(N4239="snížená",J4239,0)</f>
        <v>0</v>
      </c>
      <c r="BG4239" s="249">
        <f>IF(N4239="zákl. přenesená",J4239,0)</f>
        <v>0</v>
      </c>
      <c r="BH4239" s="249">
        <f>IF(N4239="sníž. přenesená",J4239,0)</f>
        <v>0</v>
      </c>
      <c r="BI4239" s="249">
        <f>IF(N4239="nulová",J4239,0)</f>
        <v>0</v>
      </c>
      <c r="BJ4239" s="17" t="s">
        <v>81</v>
      </c>
      <c r="BK4239" s="249">
        <f>ROUND(I4239*H4239,2)</f>
        <v>0</v>
      </c>
      <c r="BL4239" s="17" t="s">
        <v>332</v>
      </c>
      <c r="BM4239" s="248" t="s">
        <v>6109</v>
      </c>
    </row>
    <row r="4240" spans="2:51" s="12" customFormat="1" ht="12">
      <c r="B4240" s="250"/>
      <c r="C4240" s="251"/>
      <c r="D4240" s="252" t="s">
        <v>148</v>
      </c>
      <c r="E4240" s="253" t="s">
        <v>1</v>
      </c>
      <c r="F4240" s="254" t="s">
        <v>6085</v>
      </c>
      <c r="G4240" s="251"/>
      <c r="H4240" s="255">
        <v>1</v>
      </c>
      <c r="I4240" s="256"/>
      <c r="J4240" s="251"/>
      <c r="K4240" s="251"/>
      <c r="L4240" s="257"/>
      <c r="M4240" s="258"/>
      <c r="N4240" s="259"/>
      <c r="O4240" s="259"/>
      <c r="P4240" s="259"/>
      <c r="Q4240" s="259"/>
      <c r="R4240" s="259"/>
      <c r="S4240" s="259"/>
      <c r="T4240" s="260"/>
      <c r="AT4240" s="261" t="s">
        <v>148</v>
      </c>
      <c r="AU4240" s="261" t="s">
        <v>83</v>
      </c>
      <c r="AV4240" s="12" t="s">
        <v>83</v>
      </c>
      <c r="AW4240" s="12" t="s">
        <v>30</v>
      </c>
      <c r="AX4240" s="12" t="s">
        <v>73</v>
      </c>
      <c r="AY4240" s="261" t="s">
        <v>139</v>
      </c>
    </row>
    <row r="4241" spans="2:51" s="13" customFormat="1" ht="12">
      <c r="B4241" s="262"/>
      <c r="C4241" s="263"/>
      <c r="D4241" s="252" t="s">
        <v>148</v>
      </c>
      <c r="E4241" s="264" t="s">
        <v>1</v>
      </c>
      <c r="F4241" s="265" t="s">
        <v>150</v>
      </c>
      <c r="G4241" s="263"/>
      <c r="H4241" s="266">
        <v>1</v>
      </c>
      <c r="I4241" s="267"/>
      <c r="J4241" s="263"/>
      <c r="K4241" s="263"/>
      <c r="L4241" s="268"/>
      <c r="M4241" s="269"/>
      <c r="N4241" s="270"/>
      <c r="O4241" s="270"/>
      <c r="P4241" s="270"/>
      <c r="Q4241" s="270"/>
      <c r="R4241" s="270"/>
      <c r="S4241" s="270"/>
      <c r="T4241" s="271"/>
      <c r="AT4241" s="272" t="s">
        <v>148</v>
      </c>
      <c r="AU4241" s="272" t="s">
        <v>83</v>
      </c>
      <c r="AV4241" s="13" t="s">
        <v>146</v>
      </c>
      <c r="AW4241" s="13" t="s">
        <v>30</v>
      </c>
      <c r="AX4241" s="13" t="s">
        <v>81</v>
      </c>
      <c r="AY4241" s="272" t="s">
        <v>139</v>
      </c>
    </row>
    <row r="4242" spans="2:65" s="1" customFormat="1" ht="16.5" customHeight="1">
      <c r="B4242" s="38"/>
      <c r="C4242" s="237" t="s">
        <v>6110</v>
      </c>
      <c r="D4242" s="237" t="s">
        <v>141</v>
      </c>
      <c r="E4242" s="238" t="s">
        <v>6111</v>
      </c>
      <c r="F4242" s="239" t="s">
        <v>6112</v>
      </c>
      <c r="G4242" s="240" t="s">
        <v>247</v>
      </c>
      <c r="H4242" s="241">
        <v>1</v>
      </c>
      <c r="I4242" s="242"/>
      <c r="J4242" s="243">
        <f>ROUND(I4242*H4242,2)</f>
        <v>0</v>
      </c>
      <c r="K4242" s="239" t="s">
        <v>1</v>
      </c>
      <c r="L4242" s="43"/>
      <c r="M4242" s="244" t="s">
        <v>1</v>
      </c>
      <c r="N4242" s="245" t="s">
        <v>38</v>
      </c>
      <c r="O4242" s="86"/>
      <c r="P4242" s="246">
        <f>O4242*H4242</f>
        <v>0</v>
      </c>
      <c r="Q4242" s="246">
        <v>0</v>
      </c>
      <c r="R4242" s="246">
        <f>Q4242*H4242</f>
        <v>0</v>
      </c>
      <c r="S4242" s="246">
        <v>0</v>
      </c>
      <c r="T4242" s="247">
        <f>S4242*H4242</f>
        <v>0</v>
      </c>
      <c r="AR4242" s="248" t="s">
        <v>332</v>
      </c>
      <c r="AT4242" s="248" t="s">
        <v>141</v>
      </c>
      <c r="AU4242" s="248" t="s">
        <v>83</v>
      </c>
      <c r="AY4242" s="17" t="s">
        <v>139</v>
      </c>
      <c r="BE4242" s="249">
        <f>IF(N4242="základní",J4242,0)</f>
        <v>0</v>
      </c>
      <c r="BF4242" s="249">
        <f>IF(N4242="snížená",J4242,0)</f>
        <v>0</v>
      </c>
      <c r="BG4242" s="249">
        <f>IF(N4242="zákl. přenesená",J4242,0)</f>
        <v>0</v>
      </c>
      <c r="BH4242" s="249">
        <f>IF(N4242="sníž. přenesená",J4242,0)</f>
        <v>0</v>
      </c>
      <c r="BI4242" s="249">
        <f>IF(N4242="nulová",J4242,0)</f>
        <v>0</v>
      </c>
      <c r="BJ4242" s="17" t="s">
        <v>81</v>
      </c>
      <c r="BK4242" s="249">
        <f>ROUND(I4242*H4242,2)</f>
        <v>0</v>
      </c>
      <c r="BL4242" s="17" t="s">
        <v>332</v>
      </c>
      <c r="BM4242" s="248" t="s">
        <v>6113</v>
      </c>
    </row>
    <row r="4243" spans="2:51" s="12" customFormat="1" ht="12">
      <c r="B4243" s="250"/>
      <c r="C4243" s="251"/>
      <c r="D4243" s="252" t="s">
        <v>148</v>
      </c>
      <c r="E4243" s="253" t="s">
        <v>1</v>
      </c>
      <c r="F4243" s="254" t="s">
        <v>6085</v>
      </c>
      <c r="G4243" s="251"/>
      <c r="H4243" s="255">
        <v>1</v>
      </c>
      <c r="I4243" s="256"/>
      <c r="J4243" s="251"/>
      <c r="K4243" s="251"/>
      <c r="L4243" s="257"/>
      <c r="M4243" s="258"/>
      <c r="N4243" s="259"/>
      <c r="O4243" s="259"/>
      <c r="P4243" s="259"/>
      <c r="Q4243" s="259"/>
      <c r="R4243" s="259"/>
      <c r="S4243" s="259"/>
      <c r="T4243" s="260"/>
      <c r="AT4243" s="261" t="s">
        <v>148</v>
      </c>
      <c r="AU4243" s="261" t="s">
        <v>83</v>
      </c>
      <c r="AV4243" s="12" t="s">
        <v>83</v>
      </c>
      <c r="AW4243" s="12" t="s">
        <v>30</v>
      </c>
      <c r="AX4243" s="12" t="s">
        <v>73</v>
      </c>
      <c r="AY4243" s="261" t="s">
        <v>139</v>
      </c>
    </row>
    <row r="4244" spans="2:51" s="13" customFormat="1" ht="12">
      <c r="B4244" s="262"/>
      <c r="C4244" s="263"/>
      <c r="D4244" s="252" t="s">
        <v>148</v>
      </c>
      <c r="E4244" s="264" t="s">
        <v>1</v>
      </c>
      <c r="F4244" s="265" t="s">
        <v>150</v>
      </c>
      <c r="G4244" s="263"/>
      <c r="H4244" s="266">
        <v>1</v>
      </c>
      <c r="I4244" s="267"/>
      <c r="J4244" s="263"/>
      <c r="K4244" s="263"/>
      <c r="L4244" s="268"/>
      <c r="M4244" s="269"/>
      <c r="N4244" s="270"/>
      <c r="O4244" s="270"/>
      <c r="P4244" s="270"/>
      <c r="Q4244" s="270"/>
      <c r="R4244" s="270"/>
      <c r="S4244" s="270"/>
      <c r="T4244" s="271"/>
      <c r="AT4244" s="272" t="s">
        <v>148</v>
      </c>
      <c r="AU4244" s="272" t="s">
        <v>83</v>
      </c>
      <c r="AV4244" s="13" t="s">
        <v>146</v>
      </c>
      <c r="AW4244" s="13" t="s">
        <v>30</v>
      </c>
      <c r="AX4244" s="13" t="s">
        <v>81</v>
      </c>
      <c r="AY4244" s="272" t="s">
        <v>139</v>
      </c>
    </row>
    <row r="4245" spans="2:65" s="1" customFormat="1" ht="16.5" customHeight="1">
      <c r="B4245" s="38"/>
      <c r="C4245" s="237" t="s">
        <v>6114</v>
      </c>
      <c r="D4245" s="237" t="s">
        <v>141</v>
      </c>
      <c r="E4245" s="238" t="s">
        <v>6115</v>
      </c>
      <c r="F4245" s="239" t="s">
        <v>6116</v>
      </c>
      <c r="G4245" s="240" t="s">
        <v>247</v>
      </c>
      <c r="H4245" s="241">
        <v>1</v>
      </c>
      <c r="I4245" s="242"/>
      <c r="J4245" s="243">
        <f>ROUND(I4245*H4245,2)</f>
        <v>0</v>
      </c>
      <c r="K4245" s="239" t="s">
        <v>1</v>
      </c>
      <c r="L4245" s="43"/>
      <c r="M4245" s="244" t="s">
        <v>1</v>
      </c>
      <c r="N4245" s="245" t="s">
        <v>38</v>
      </c>
      <c r="O4245" s="86"/>
      <c r="P4245" s="246">
        <f>O4245*H4245</f>
        <v>0</v>
      </c>
      <c r="Q4245" s="246">
        <v>0</v>
      </c>
      <c r="R4245" s="246">
        <f>Q4245*H4245</f>
        <v>0</v>
      </c>
      <c r="S4245" s="246">
        <v>0</v>
      </c>
      <c r="T4245" s="247">
        <f>S4245*H4245</f>
        <v>0</v>
      </c>
      <c r="AR4245" s="248" t="s">
        <v>332</v>
      </c>
      <c r="AT4245" s="248" t="s">
        <v>141</v>
      </c>
      <c r="AU4245" s="248" t="s">
        <v>83</v>
      </c>
      <c r="AY4245" s="17" t="s">
        <v>139</v>
      </c>
      <c r="BE4245" s="249">
        <f>IF(N4245="základní",J4245,0)</f>
        <v>0</v>
      </c>
      <c r="BF4245" s="249">
        <f>IF(N4245="snížená",J4245,0)</f>
        <v>0</v>
      </c>
      <c r="BG4245" s="249">
        <f>IF(N4245="zákl. přenesená",J4245,0)</f>
        <v>0</v>
      </c>
      <c r="BH4245" s="249">
        <f>IF(N4245="sníž. přenesená",J4245,0)</f>
        <v>0</v>
      </c>
      <c r="BI4245" s="249">
        <f>IF(N4245="nulová",J4245,0)</f>
        <v>0</v>
      </c>
      <c r="BJ4245" s="17" t="s">
        <v>81</v>
      </c>
      <c r="BK4245" s="249">
        <f>ROUND(I4245*H4245,2)</f>
        <v>0</v>
      </c>
      <c r="BL4245" s="17" t="s">
        <v>332</v>
      </c>
      <c r="BM4245" s="248" t="s">
        <v>6117</v>
      </c>
    </row>
    <row r="4246" spans="2:51" s="12" customFormat="1" ht="12">
      <c r="B4246" s="250"/>
      <c r="C4246" s="251"/>
      <c r="D4246" s="252" t="s">
        <v>148</v>
      </c>
      <c r="E4246" s="253" t="s">
        <v>1</v>
      </c>
      <c r="F4246" s="254" t="s">
        <v>6085</v>
      </c>
      <c r="G4246" s="251"/>
      <c r="H4246" s="255">
        <v>1</v>
      </c>
      <c r="I4246" s="256"/>
      <c r="J4246" s="251"/>
      <c r="K4246" s="251"/>
      <c r="L4246" s="257"/>
      <c r="M4246" s="258"/>
      <c r="N4246" s="259"/>
      <c r="O4246" s="259"/>
      <c r="P4246" s="259"/>
      <c r="Q4246" s="259"/>
      <c r="R4246" s="259"/>
      <c r="S4246" s="259"/>
      <c r="T4246" s="260"/>
      <c r="AT4246" s="261" t="s">
        <v>148</v>
      </c>
      <c r="AU4246" s="261" t="s">
        <v>83</v>
      </c>
      <c r="AV4246" s="12" t="s">
        <v>83</v>
      </c>
      <c r="AW4246" s="12" t="s">
        <v>30</v>
      </c>
      <c r="AX4246" s="12" t="s">
        <v>73</v>
      </c>
      <c r="AY4246" s="261" t="s">
        <v>139</v>
      </c>
    </row>
    <row r="4247" spans="2:51" s="13" customFormat="1" ht="12">
      <c r="B4247" s="262"/>
      <c r="C4247" s="263"/>
      <c r="D4247" s="252" t="s">
        <v>148</v>
      </c>
      <c r="E4247" s="264" t="s">
        <v>1</v>
      </c>
      <c r="F4247" s="265" t="s">
        <v>150</v>
      </c>
      <c r="G4247" s="263"/>
      <c r="H4247" s="266">
        <v>1</v>
      </c>
      <c r="I4247" s="267"/>
      <c r="J4247" s="263"/>
      <c r="K4247" s="263"/>
      <c r="L4247" s="268"/>
      <c r="M4247" s="269"/>
      <c r="N4247" s="270"/>
      <c r="O4247" s="270"/>
      <c r="P4247" s="270"/>
      <c r="Q4247" s="270"/>
      <c r="R4247" s="270"/>
      <c r="S4247" s="270"/>
      <c r="T4247" s="271"/>
      <c r="AT4247" s="272" t="s">
        <v>148</v>
      </c>
      <c r="AU4247" s="272" t="s">
        <v>83</v>
      </c>
      <c r="AV4247" s="13" t="s">
        <v>146</v>
      </c>
      <c r="AW4247" s="13" t="s">
        <v>30</v>
      </c>
      <c r="AX4247" s="13" t="s">
        <v>81</v>
      </c>
      <c r="AY4247" s="272" t="s">
        <v>139</v>
      </c>
    </row>
    <row r="4248" spans="2:65" s="1" customFormat="1" ht="16.5" customHeight="1">
      <c r="B4248" s="38"/>
      <c r="C4248" s="237" t="s">
        <v>6118</v>
      </c>
      <c r="D4248" s="237" t="s">
        <v>141</v>
      </c>
      <c r="E4248" s="238" t="s">
        <v>6119</v>
      </c>
      <c r="F4248" s="239" t="s">
        <v>6120</v>
      </c>
      <c r="G4248" s="240" t="s">
        <v>247</v>
      </c>
      <c r="H4248" s="241">
        <v>42</v>
      </c>
      <c r="I4248" s="242"/>
      <c r="J4248" s="243">
        <f>ROUND(I4248*H4248,2)</f>
        <v>0</v>
      </c>
      <c r="K4248" s="239" t="s">
        <v>1</v>
      </c>
      <c r="L4248" s="43"/>
      <c r="M4248" s="244" t="s">
        <v>1</v>
      </c>
      <c r="N4248" s="245" t="s">
        <v>38</v>
      </c>
      <c r="O4248" s="86"/>
      <c r="P4248" s="246">
        <f>O4248*H4248</f>
        <v>0</v>
      </c>
      <c r="Q4248" s="246">
        <v>0</v>
      </c>
      <c r="R4248" s="246">
        <f>Q4248*H4248</f>
        <v>0</v>
      </c>
      <c r="S4248" s="246">
        <v>0</v>
      </c>
      <c r="T4248" s="247">
        <f>S4248*H4248</f>
        <v>0</v>
      </c>
      <c r="AR4248" s="248" t="s">
        <v>332</v>
      </c>
      <c r="AT4248" s="248" t="s">
        <v>141</v>
      </c>
      <c r="AU4248" s="248" t="s">
        <v>83</v>
      </c>
      <c r="AY4248" s="17" t="s">
        <v>139</v>
      </c>
      <c r="BE4248" s="249">
        <f>IF(N4248="základní",J4248,0)</f>
        <v>0</v>
      </c>
      <c r="BF4248" s="249">
        <f>IF(N4248="snížená",J4248,0)</f>
        <v>0</v>
      </c>
      <c r="BG4248" s="249">
        <f>IF(N4248="zákl. přenesená",J4248,0)</f>
        <v>0</v>
      </c>
      <c r="BH4248" s="249">
        <f>IF(N4248="sníž. přenesená",J4248,0)</f>
        <v>0</v>
      </c>
      <c r="BI4248" s="249">
        <f>IF(N4248="nulová",J4248,0)</f>
        <v>0</v>
      </c>
      <c r="BJ4248" s="17" t="s">
        <v>81</v>
      </c>
      <c r="BK4248" s="249">
        <f>ROUND(I4248*H4248,2)</f>
        <v>0</v>
      </c>
      <c r="BL4248" s="17" t="s">
        <v>332</v>
      </c>
      <c r="BM4248" s="248" t="s">
        <v>6121</v>
      </c>
    </row>
    <row r="4249" spans="2:51" s="12" customFormat="1" ht="12">
      <c r="B4249" s="250"/>
      <c r="C4249" s="251"/>
      <c r="D4249" s="252" t="s">
        <v>148</v>
      </c>
      <c r="E4249" s="253" t="s">
        <v>1</v>
      </c>
      <c r="F4249" s="254" t="s">
        <v>6122</v>
      </c>
      <c r="G4249" s="251"/>
      <c r="H4249" s="255">
        <v>5</v>
      </c>
      <c r="I4249" s="256"/>
      <c r="J4249" s="251"/>
      <c r="K4249" s="251"/>
      <c r="L4249" s="257"/>
      <c r="M4249" s="258"/>
      <c r="N4249" s="259"/>
      <c r="O4249" s="259"/>
      <c r="P4249" s="259"/>
      <c r="Q4249" s="259"/>
      <c r="R4249" s="259"/>
      <c r="S4249" s="259"/>
      <c r="T4249" s="260"/>
      <c r="AT4249" s="261" t="s">
        <v>148</v>
      </c>
      <c r="AU4249" s="261" t="s">
        <v>83</v>
      </c>
      <c r="AV4249" s="12" t="s">
        <v>83</v>
      </c>
      <c r="AW4249" s="12" t="s">
        <v>30</v>
      </c>
      <c r="AX4249" s="12" t="s">
        <v>73</v>
      </c>
      <c r="AY4249" s="261" t="s">
        <v>139</v>
      </c>
    </row>
    <row r="4250" spans="2:51" s="12" customFormat="1" ht="12">
      <c r="B4250" s="250"/>
      <c r="C4250" s="251"/>
      <c r="D4250" s="252" t="s">
        <v>148</v>
      </c>
      <c r="E4250" s="253" t="s">
        <v>1</v>
      </c>
      <c r="F4250" s="254" t="s">
        <v>6123</v>
      </c>
      <c r="G4250" s="251"/>
      <c r="H4250" s="255">
        <v>9</v>
      </c>
      <c r="I4250" s="256"/>
      <c r="J4250" s="251"/>
      <c r="K4250" s="251"/>
      <c r="L4250" s="257"/>
      <c r="M4250" s="258"/>
      <c r="N4250" s="259"/>
      <c r="O4250" s="259"/>
      <c r="P4250" s="259"/>
      <c r="Q4250" s="259"/>
      <c r="R4250" s="259"/>
      <c r="S4250" s="259"/>
      <c r="T4250" s="260"/>
      <c r="AT4250" s="261" t="s">
        <v>148</v>
      </c>
      <c r="AU4250" s="261" t="s">
        <v>83</v>
      </c>
      <c r="AV4250" s="12" t="s">
        <v>83</v>
      </c>
      <c r="AW4250" s="12" t="s">
        <v>30</v>
      </c>
      <c r="AX4250" s="12" t="s">
        <v>73</v>
      </c>
      <c r="AY4250" s="261" t="s">
        <v>139</v>
      </c>
    </row>
    <row r="4251" spans="2:51" s="12" customFormat="1" ht="12">
      <c r="B4251" s="250"/>
      <c r="C4251" s="251"/>
      <c r="D4251" s="252" t="s">
        <v>148</v>
      </c>
      <c r="E4251" s="253" t="s">
        <v>1</v>
      </c>
      <c r="F4251" s="254" t="s">
        <v>6124</v>
      </c>
      <c r="G4251" s="251"/>
      <c r="H4251" s="255">
        <v>6</v>
      </c>
      <c r="I4251" s="256"/>
      <c r="J4251" s="251"/>
      <c r="K4251" s="251"/>
      <c r="L4251" s="257"/>
      <c r="M4251" s="258"/>
      <c r="N4251" s="259"/>
      <c r="O4251" s="259"/>
      <c r="P4251" s="259"/>
      <c r="Q4251" s="259"/>
      <c r="R4251" s="259"/>
      <c r="S4251" s="259"/>
      <c r="T4251" s="260"/>
      <c r="AT4251" s="261" t="s">
        <v>148</v>
      </c>
      <c r="AU4251" s="261" t="s">
        <v>83</v>
      </c>
      <c r="AV4251" s="12" t="s">
        <v>83</v>
      </c>
      <c r="AW4251" s="12" t="s">
        <v>30</v>
      </c>
      <c r="AX4251" s="12" t="s">
        <v>73</v>
      </c>
      <c r="AY4251" s="261" t="s">
        <v>139</v>
      </c>
    </row>
    <row r="4252" spans="2:51" s="12" customFormat="1" ht="12">
      <c r="B4252" s="250"/>
      <c r="C4252" s="251"/>
      <c r="D4252" s="252" t="s">
        <v>148</v>
      </c>
      <c r="E4252" s="253" t="s">
        <v>1</v>
      </c>
      <c r="F4252" s="254" t="s">
        <v>6125</v>
      </c>
      <c r="G4252" s="251"/>
      <c r="H4252" s="255">
        <v>6</v>
      </c>
      <c r="I4252" s="256"/>
      <c r="J4252" s="251"/>
      <c r="K4252" s="251"/>
      <c r="L4252" s="257"/>
      <c r="M4252" s="258"/>
      <c r="N4252" s="259"/>
      <c r="O4252" s="259"/>
      <c r="P4252" s="259"/>
      <c r="Q4252" s="259"/>
      <c r="R4252" s="259"/>
      <c r="S4252" s="259"/>
      <c r="T4252" s="260"/>
      <c r="AT4252" s="261" t="s">
        <v>148</v>
      </c>
      <c r="AU4252" s="261" t="s">
        <v>83</v>
      </c>
      <c r="AV4252" s="12" t="s">
        <v>83</v>
      </c>
      <c r="AW4252" s="12" t="s">
        <v>30</v>
      </c>
      <c r="AX4252" s="12" t="s">
        <v>73</v>
      </c>
      <c r="AY4252" s="261" t="s">
        <v>139</v>
      </c>
    </row>
    <row r="4253" spans="2:51" s="12" customFormat="1" ht="12">
      <c r="B4253" s="250"/>
      <c r="C4253" s="251"/>
      <c r="D4253" s="252" t="s">
        <v>148</v>
      </c>
      <c r="E4253" s="253" t="s">
        <v>1</v>
      </c>
      <c r="F4253" s="254" t="s">
        <v>6126</v>
      </c>
      <c r="G4253" s="251"/>
      <c r="H4253" s="255">
        <v>5</v>
      </c>
      <c r="I4253" s="256"/>
      <c r="J4253" s="251"/>
      <c r="K4253" s="251"/>
      <c r="L4253" s="257"/>
      <c r="M4253" s="258"/>
      <c r="N4253" s="259"/>
      <c r="O4253" s="259"/>
      <c r="P4253" s="259"/>
      <c r="Q4253" s="259"/>
      <c r="R4253" s="259"/>
      <c r="S4253" s="259"/>
      <c r="T4253" s="260"/>
      <c r="AT4253" s="261" t="s">
        <v>148</v>
      </c>
      <c r="AU4253" s="261" t="s">
        <v>83</v>
      </c>
      <c r="AV4253" s="12" t="s">
        <v>83</v>
      </c>
      <c r="AW4253" s="12" t="s">
        <v>30</v>
      </c>
      <c r="AX4253" s="12" t="s">
        <v>73</v>
      </c>
      <c r="AY4253" s="261" t="s">
        <v>139</v>
      </c>
    </row>
    <row r="4254" spans="2:51" s="12" customFormat="1" ht="12">
      <c r="B4254" s="250"/>
      <c r="C4254" s="251"/>
      <c r="D4254" s="252" t="s">
        <v>148</v>
      </c>
      <c r="E4254" s="253" t="s">
        <v>1</v>
      </c>
      <c r="F4254" s="254" t="s">
        <v>6127</v>
      </c>
      <c r="G4254" s="251"/>
      <c r="H4254" s="255">
        <v>3</v>
      </c>
      <c r="I4254" s="256"/>
      <c r="J4254" s="251"/>
      <c r="K4254" s="251"/>
      <c r="L4254" s="257"/>
      <c r="M4254" s="258"/>
      <c r="N4254" s="259"/>
      <c r="O4254" s="259"/>
      <c r="P4254" s="259"/>
      <c r="Q4254" s="259"/>
      <c r="R4254" s="259"/>
      <c r="S4254" s="259"/>
      <c r="T4254" s="260"/>
      <c r="AT4254" s="261" t="s">
        <v>148</v>
      </c>
      <c r="AU4254" s="261" t="s">
        <v>83</v>
      </c>
      <c r="AV4254" s="12" t="s">
        <v>83</v>
      </c>
      <c r="AW4254" s="12" t="s">
        <v>30</v>
      </c>
      <c r="AX4254" s="12" t="s">
        <v>73</v>
      </c>
      <c r="AY4254" s="261" t="s">
        <v>139</v>
      </c>
    </row>
    <row r="4255" spans="2:51" s="12" customFormat="1" ht="12">
      <c r="B4255" s="250"/>
      <c r="C4255" s="251"/>
      <c r="D4255" s="252" t="s">
        <v>148</v>
      </c>
      <c r="E4255" s="253" t="s">
        <v>1</v>
      </c>
      <c r="F4255" s="254" t="s">
        <v>6128</v>
      </c>
      <c r="G4255" s="251"/>
      <c r="H4255" s="255">
        <v>8</v>
      </c>
      <c r="I4255" s="256"/>
      <c r="J4255" s="251"/>
      <c r="K4255" s="251"/>
      <c r="L4255" s="257"/>
      <c r="M4255" s="258"/>
      <c r="N4255" s="259"/>
      <c r="O4255" s="259"/>
      <c r="P4255" s="259"/>
      <c r="Q4255" s="259"/>
      <c r="R4255" s="259"/>
      <c r="S4255" s="259"/>
      <c r="T4255" s="260"/>
      <c r="AT4255" s="261" t="s">
        <v>148</v>
      </c>
      <c r="AU4255" s="261" t="s">
        <v>83</v>
      </c>
      <c r="AV4255" s="12" t="s">
        <v>83</v>
      </c>
      <c r="AW4255" s="12" t="s">
        <v>30</v>
      </c>
      <c r="AX4255" s="12" t="s">
        <v>73</v>
      </c>
      <c r="AY4255" s="261" t="s">
        <v>139</v>
      </c>
    </row>
    <row r="4256" spans="2:51" s="13" customFormat="1" ht="12">
      <c r="B4256" s="262"/>
      <c r="C4256" s="263"/>
      <c r="D4256" s="252" t="s">
        <v>148</v>
      </c>
      <c r="E4256" s="264" t="s">
        <v>1</v>
      </c>
      <c r="F4256" s="265" t="s">
        <v>150</v>
      </c>
      <c r="G4256" s="263"/>
      <c r="H4256" s="266">
        <v>42</v>
      </c>
      <c r="I4256" s="267"/>
      <c r="J4256" s="263"/>
      <c r="K4256" s="263"/>
      <c r="L4256" s="268"/>
      <c r="M4256" s="269"/>
      <c r="N4256" s="270"/>
      <c r="O4256" s="270"/>
      <c r="P4256" s="270"/>
      <c r="Q4256" s="270"/>
      <c r="R4256" s="270"/>
      <c r="S4256" s="270"/>
      <c r="T4256" s="271"/>
      <c r="AT4256" s="272" t="s">
        <v>148</v>
      </c>
      <c r="AU4256" s="272" t="s">
        <v>83</v>
      </c>
      <c r="AV4256" s="13" t="s">
        <v>146</v>
      </c>
      <c r="AW4256" s="13" t="s">
        <v>30</v>
      </c>
      <c r="AX4256" s="13" t="s">
        <v>81</v>
      </c>
      <c r="AY4256" s="272" t="s">
        <v>139</v>
      </c>
    </row>
    <row r="4257" spans="2:65" s="1" customFormat="1" ht="16.5" customHeight="1">
      <c r="B4257" s="38"/>
      <c r="C4257" s="237" t="s">
        <v>6129</v>
      </c>
      <c r="D4257" s="237" t="s">
        <v>141</v>
      </c>
      <c r="E4257" s="238" t="s">
        <v>6130</v>
      </c>
      <c r="F4257" s="239" t="s">
        <v>6131</v>
      </c>
      <c r="G4257" s="240" t="s">
        <v>247</v>
      </c>
      <c r="H4257" s="241">
        <v>159</v>
      </c>
      <c r="I4257" s="242"/>
      <c r="J4257" s="243">
        <f>ROUND(I4257*H4257,2)</f>
        <v>0</v>
      </c>
      <c r="K4257" s="239" t="s">
        <v>1</v>
      </c>
      <c r="L4257" s="43"/>
      <c r="M4257" s="244" t="s">
        <v>1</v>
      </c>
      <c r="N4257" s="245" t="s">
        <v>38</v>
      </c>
      <c r="O4257" s="86"/>
      <c r="P4257" s="246">
        <f>O4257*H4257</f>
        <v>0</v>
      </c>
      <c r="Q4257" s="246">
        <v>0</v>
      </c>
      <c r="R4257" s="246">
        <f>Q4257*H4257</f>
        <v>0</v>
      </c>
      <c r="S4257" s="246">
        <v>0</v>
      </c>
      <c r="T4257" s="247">
        <f>S4257*H4257</f>
        <v>0</v>
      </c>
      <c r="AR4257" s="248" t="s">
        <v>332</v>
      </c>
      <c r="AT4257" s="248" t="s">
        <v>141</v>
      </c>
      <c r="AU4257" s="248" t="s">
        <v>83</v>
      </c>
      <c r="AY4257" s="17" t="s">
        <v>139</v>
      </c>
      <c r="BE4257" s="249">
        <f>IF(N4257="základní",J4257,0)</f>
        <v>0</v>
      </c>
      <c r="BF4257" s="249">
        <f>IF(N4257="snížená",J4257,0)</f>
        <v>0</v>
      </c>
      <c r="BG4257" s="249">
        <f>IF(N4257="zákl. přenesená",J4257,0)</f>
        <v>0</v>
      </c>
      <c r="BH4257" s="249">
        <f>IF(N4257="sníž. přenesená",J4257,0)</f>
        <v>0</v>
      </c>
      <c r="BI4257" s="249">
        <f>IF(N4257="nulová",J4257,0)</f>
        <v>0</v>
      </c>
      <c r="BJ4257" s="17" t="s">
        <v>81</v>
      </c>
      <c r="BK4257" s="249">
        <f>ROUND(I4257*H4257,2)</f>
        <v>0</v>
      </c>
      <c r="BL4257" s="17" t="s">
        <v>332</v>
      </c>
      <c r="BM4257" s="248" t="s">
        <v>6132</v>
      </c>
    </row>
    <row r="4258" spans="2:51" s="12" customFormat="1" ht="12">
      <c r="B4258" s="250"/>
      <c r="C4258" s="251"/>
      <c r="D4258" s="252" t="s">
        <v>148</v>
      </c>
      <c r="E4258" s="253" t="s">
        <v>1</v>
      </c>
      <c r="F4258" s="254" t="s">
        <v>6133</v>
      </c>
      <c r="G4258" s="251"/>
      <c r="H4258" s="255">
        <v>28</v>
      </c>
      <c r="I4258" s="256"/>
      <c r="J4258" s="251"/>
      <c r="K4258" s="251"/>
      <c r="L4258" s="257"/>
      <c r="M4258" s="258"/>
      <c r="N4258" s="259"/>
      <c r="O4258" s="259"/>
      <c r="P4258" s="259"/>
      <c r="Q4258" s="259"/>
      <c r="R4258" s="259"/>
      <c r="S4258" s="259"/>
      <c r="T4258" s="260"/>
      <c r="AT4258" s="261" t="s">
        <v>148</v>
      </c>
      <c r="AU4258" s="261" t="s">
        <v>83</v>
      </c>
      <c r="AV4258" s="12" t="s">
        <v>83</v>
      </c>
      <c r="AW4258" s="12" t="s">
        <v>30</v>
      </c>
      <c r="AX4258" s="12" t="s">
        <v>73</v>
      </c>
      <c r="AY4258" s="261" t="s">
        <v>139</v>
      </c>
    </row>
    <row r="4259" spans="2:51" s="12" customFormat="1" ht="12">
      <c r="B4259" s="250"/>
      <c r="C4259" s="251"/>
      <c r="D4259" s="252" t="s">
        <v>148</v>
      </c>
      <c r="E4259" s="253" t="s">
        <v>1</v>
      </c>
      <c r="F4259" s="254" t="s">
        <v>6134</v>
      </c>
      <c r="G4259" s="251"/>
      <c r="H4259" s="255">
        <v>25</v>
      </c>
      <c r="I4259" s="256"/>
      <c r="J4259" s="251"/>
      <c r="K4259" s="251"/>
      <c r="L4259" s="257"/>
      <c r="M4259" s="258"/>
      <c r="N4259" s="259"/>
      <c r="O4259" s="259"/>
      <c r="P4259" s="259"/>
      <c r="Q4259" s="259"/>
      <c r="R4259" s="259"/>
      <c r="S4259" s="259"/>
      <c r="T4259" s="260"/>
      <c r="AT4259" s="261" t="s">
        <v>148</v>
      </c>
      <c r="AU4259" s="261" t="s">
        <v>83</v>
      </c>
      <c r="AV4259" s="12" t="s">
        <v>83</v>
      </c>
      <c r="AW4259" s="12" t="s">
        <v>30</v>
      </c>
      <c r="AX4259" s="12" t="s">
        <v>73</v>
      </c>
      <c r="AY4259" s="261" t="s">
        <v>139</v>
      </c>
    </row>
    <row r="4260" spans="2:51" s="12" customFormat="1" ht="12">
      <c r="B4260" s="250"/>
      <c r="C4260" s="251"/>
      <c r="D4260" s="252" t="s">
        <v>148</v>
      </c>
      <c r="E4260" s="253" t="s">
        <v>1</v>
      </c>
      <c r="F4260" s="254" t="s">
        <v>6135</v>
      </c>
      <c r="G4260" s="251"/>
      <c r="H4260" s="255">
        <v>20</v>
      </c>
      <c r="I4260" s="256"/>
      <c r="J4260" s="251"/>
      <c r="K4260" s="251"/>
      <c r="L4260" s="257"/>
      <c r="M4260" s="258"/>
      <c r="N4260" s="259"/>
      <c r="O4260" s="259"/>
      <c r="P4260" s="259"/>
      <c r="Q4260" s="259"/>
      <c r="R4260" s="259"/>
      <c r="S4260" s="259"/>
      <c r="T4260" s="260"/>
      <c r="AT4260" s="261" t="s">
        <v>148</v>
      </c>
      <c r="AU4260" s="261" t="s">
        <v>83</v>
      </c>
      <c r="AV4260" s="12" t="s">
        <v>83</v>
      </c>
      <c r="AW4260" s="12" t="s">
        <v>30</v>
      </c>
      <c r="AX4260" s="12" t="s">
        <v>73</v>
      </c>
      <c r="AY4260" s="261" t="s">
        <v>139</v>
      </c>
    </row>
    <row r="4261" spans="2:51" s="12" customFormat="1" ht="12">
      <c r="B4261" s="250"/>
      <c r="C4261" s="251"/>
      <c r="D4261" s="252" t="s">
        <v>148</v>
      </c>
      <c r="E4261" s="253" t="s">
        <v>1</v>
      </c>
      <c r="F4261" s="254" t="s">
        <v>6136</v>
      </c>
      <c r="G4261" s="251"/>
      <c r="H4261" s="255">
        <v>24</v>
      </c>
      <c r="I4261" s="256"/>
      <c r="J4261" s="251"/>
      <c r="K4261" s="251"/>
      <c r="L4261" s="257"/>
      <c r="M4261" s="258"/>
      <c r="N4261" s="259"/>
      <c r="O4261" s="259"/>
      <c r="P4261" s="259"/>
      <c r="Q4261" s="259"/>
      <c r="R4261" s="259"/>
      <c r="S4261" s="259"/>
      <c r="T4261" s="260"/>
      <c r="AT4261" s="261" t="s">
        <v>148</v>
      </c>
      <c r="AU4261" s="261" t="s">
        <v>83</v>
      </c>
      <c r="AV4261" s="12" t="s">
        <v>83</v>
      </c>
      <c r="AW4261" s="12" t="s">
        <v>30</v>
      </c>
      <c r="AX4261" s="12" t="s">
        <v>73</v>
      </c>
      <c r="AY4261" s="261" t="s">
        <v>139</v>
      </c>
    </row>
    <row r="4262" spans="2:51" s="12" customFormat="1" ht="12">
      <c r="B4262" s="250"/>
      <c r="C4262" s="251"/>
      <c r="D4262" s="252" t="s">
        <v>148</v>
      </c>
      <c r="E4262" s="253" t="s">
        <v>1</v>
      </c>
      <c r="F4262" s="254" t="s">
        <v>6137</v>
      </c>
      <c r="G4262" s="251"/>
      <c r="H4262" s="255">
        <v>8</v>
      </c>
      <c r="I4262" s="256"/>
      <c r="J4262" s="251"/>
      <c r="K4262" s="251"/>
      <c r="L4262" s="257"/>
      <c r="M4262" s="258"/>
      <c r="N4262" s="259"/>
      <c r="O4262" s="259"/>
      <c r="P4262" s="259"/>
      <c r="Q4262" s="259"/>
      <c r="R4262" s="259"/>
      <c r="S4262" s="259"/>
      <c r="T4262" s="260"/>
      <c r="AT4262" s="261" t="s">
        <v>148</v>
      </c>
      <c r="AU4262" s="261" t="s">
        <v>83</v>
      </c>
      <c r="AV4262" s="12" t="s">
        <v>83</v>
      </c>
      <c r="AW4262" s="12" t="s">
        <v>30</v>
      </c>
      <c r="AX4262" s="12" t="s">
        <v>73</v>
      </c>
      <c r="AY4262" s="261" t="s">
        <v>139</v>
      </c>
    </row>
    <row r="4263" spans="2:51" s="12" customFormat="1" ht="12">
      <c r="B4263" s="250"/>
      <c r="C4263" s="251"/>
      <c r="D4263" s="252" t="s">
        <v>148</v>
      </c>
      <c r="E4263" s="253" t="s">
        <v>1</v>
      </c>
      <c r="F4263" s="254" t="s">
        <v>6138</v>
      </c>
      <c r="G4263" s="251"/>
      <c r="H4263" s="255">
        <v>25</v>
      </c>
      <c r="I4263" s="256"/>
      <c r="J4263" s="251"/>
      <c r="K4263" s="251"/>
      <c r="L4263" s="257"/>
      <c r="M4263" s="258"/>
      <c r="N4263" s="259"/>
      <c r="O4263" s="259"/>
      <c r="P4263" s="259"/>
      <c r="Q4263" s="259"/>
      <c r="R4263" s="259"/>
      <c r="S4263" s="259"/>
      <c r="T4263" s="260"/>
      <c r="AT4263" s="261" t="s">
        <v>148</v>
      </c>
      <c r="AU4263" s="261" t="s">
        <v>83</v>
      </c>
      <c r="AV4263" s="12" t="s">
        <v>83</v>
      </c>
      <c r="AW4263" s="12" t="s">
        <v>30</v>
      </c>
      <c r="AX4263" s="12" t="s">
        <v>73</v>
      </c>
      <c r="AY4263" s="261" t="s">
        <v>139</v>
      </c>
    </row>
    <row r="4264" spans="2:51" s="12" customFormat="1" ht="12">
      <c r="B4264" s="250"/>
      <c r="C4264" s="251"/>
      <c r="D4264" s="252" t="s">
        <v>148</v>
      </c>
      <c r="E4264" s="253" t="s">
        <v>1</v>
      </c>
      <c r="F4264" s="254" t="s">
        <v>6139</v>
      </c>
      <c r="G4264" s="251"/>
      <c r="H4264" s="255">
        <v>22</v>
      </c>
      <c r="I4264" s="256"/>
      <c r="J4264" s="251"/>
      <c r="K4264" s="251"/>
      <c r="L4264" s="257"/>
      <c r="M4264" s="258"/>
      <c r="N4264" s="259"/>
      <c r="O4264" s="259"/>
      <c r="P4264" s="259"/>
      <c r="Q4264" s="259"/>
      <c r="R4264" s="259"/>
      <c r="S4264" s="259"/>
      <c r="T4264" s="260"/>
      <c r="AT4264" s="261" t="s">
        <v>148</v>
      </c>
      <c r="AU4264" s="261" t="s">
        <v>83</v>
      </c>
      <c r="AV4264" s="12" t="s">
        <v>83</v>
      </c>
      <c r="AW4264" s="12" t="s">
        <v>30</v>
      </c>
      <c r="AX4264" s="12" t="s">
        <v>73</v>
      </c>
      <c r="AY4264" s="261" t="s">
        <v>139</v>
      </c>
    </row>
    <row r="4265" spans="2:51" s="12" customFormat="1" ht="12">
      <c r="B4265" s="250"/>
      <c r="C4265" s="251"/>
      <c r="D4265" s="252" t="s">
        <v>148</v>
      </c>
      <c r="E4265" s="253" t="s">
        <v>1</v>
      </c>
      <c r="F4265" s="254" t="s">
        <v>6140</v>
      </c>
      <c r="G4265" s="251"/>
      <c r="H4265" s="255">
        <v>7</v>
      </c>
      <c r="I4265" s="256"/>
      <c r="J4265" s="251"/>
      <c r="K4265" s="251"/>
      <c r="L4265" s="257"/>
      <c r="M4265" s="258"/>
      <c r="N4265" s="259"/>
      <c r="O4265" s="259"/>
      <c r="P4265" s="259"/>
      <c r="Q4265" s="259"/>
      <c r="R4265" s="259"/>
      <c r="S4265" s="259"/>
      <c r="T4265" s="260"/>
      <c r="AT4265" s="261" t="s">
        <v>148</v>
      </c>
      <c r="AU4265" s="261" t="s">
        <v>83</v>
      </c>
      <c r="AV4265" s="12" t="s">
        <v>83</v>
      </c>
      <c r="AW4265" s="12" t="s">
        <v>30</v>
      </c>
      <c r="AX4265" s="12" t="s">
        <v>73</v>
      </c>
      <c r="AY4265" s="261" t="s">
        <v>139</v>
      </c>
    </row>
    <row r="4266" spans="2:51" s="13" customFormat="1" ht="12">
      <c r="B4266" s="262"/>
      <c r="C4266" s="263"/>
      <c r="D4266" s="252" t="s">
        <v>148</v>
      </c>
      <c r="E4266" s="264" t="s">
        <v>1</v>
      </c>
      <c r="F4266" s="265" t="s">
        <v>150</v>
      </c>
      <c r="G4266" s="263"/>
      <c r="H4266" s="266">
        <v>159</v>
      </c>
      <c r="I4266" s="267"/>
      <c r="J4266" s="263"/>
      <c r="K4266" s="263"/>
      <c r="L4266" s="268"/>
      <c r="M4266" s="269"/>
      <c r="N4266" s="270"/>
      <c r="O4266" s="270"/>
      <c r="P4266" s="270"/>
      <c r="Q4266" s="270"/>
      <c r="R4266" s="270"/>
      <c r="S4266" s="270"/>
      <c r="T4266" s="271"/>
      <c r="AT4266" s="272" t="s">
        <v>148</v>
      </c>
      <c r="AU4266" s="272" t="s">
        <v>83</v>
      </c>
      <c r="AV4266" s="13" t="s">
        <v>146</v>
      </c>
      <c r="AW4266" s="13" t="s">
        <v>30</v>
      </c>
      <c r="AX4266" s="13" t="s">
        <v>81</v>
      </c>
      <c r="AY4266" s="272" t="s">
        <v>139</v>
      </c>
    </row>
    <row r="4267" spans="2:65" s="1" customFormat="1" ht="16.5" customHeight="1">
      <c r="B4267" s="38"/>
      <c r="C4267" s="237" t="s">
        <v>2590</v>
      </c>
      <c r="D4267" s="237" t="s">
        <v>141</v>
      </c>
      <c r="E4267" s="238" t="s">
        <v>6141</v>
      </c>
      <c r="F4267" s="239" t="s">
        <v>6142</v>
      </c>
      <c r="G4267" s="240" t="s">
        <v>247</v>
      </c>
      <c r="H4267" s="241">
        <v>82</v>
      </c>
      <c r="I4267" s="242"/>
      <c r="J4267" s="243">
        <f>ROUND(I4267*H4267,2)</f>
        <v>0</v>
      </c>
      <c r="K4267" s="239" t="s">
        <v>1</v>
      </c>
      <c r="L4267" s="43"/>
      <c r="M4267" s="244" t="s">
        <v>1</v>
      </c>
      <c r="N4267" s="245" t="s">
        <v>38</v>
      </c>
      <c r="O4267" s="86"/>
      <c r="P4267" s="246">
        <f>O4267*H4267</f>
        <v>0</v>
      </c>
      <c r="Q4267" s="246">
        <v>0</v>
      </c>
      <c r="R4267" s="246">
        <f>Q4267*H4267</f>
        <v>0</v>
      </c>
      <c r="S4267" s="246">
        <v>0</v>
      </c>
      <c r="T4267" s="247">
        <f>S4267*H4267</f>
        <v>0</v>
      </c>
      <c r="AR4267" s="248" t="s">
        <v>332</v>
      </c>
      <c r="AT4267" s="248" t="s">
        <v>141</v>
      </c>
      <c r="AU4267" s="248" t="s">
        <v>83</v>
      </c>
      <c r="AY4267" s="17" t="s">
        <v>139</v>
      </c>
      <c r="BE4267" s="249">
        <f>IF(N4267="základní",J4267,0)</f>
        <v>0</v>
      </c>
      <c r="BF4267" s="249">
        <f>IF(N4267="snížená",J4267,0)</f>
        <v>0</v>
      </c>
      <c r="BG4267" s="249">
        <f>IF(N4267="zákl. přenesená",J4267,0)</f>
        <v>0</v>
      </c>
      <c r="BH4267" s="249">
        <f>IF(N4267="sníž. přenesená",J4267,0)</f>
        <v>0</v>
      </c>
      <c r="BI4267" s="249">
        <f>IF(N4267="nulová",J4267,0)</f>
        <v>0</v>
      </c>
      <c r="BJ4267" s="17" t="s">
        <v>81</v>
      </c>
      <c r="BK4267" s="249">
        <f>ROUND(I4267*H4267,2)</f>
        <v>0</v>
      </c>
      <c r="BL4267" s="17" t="s">
        <v>332</v>
      </c>
      <c r="BM4267" s="248" t="s">
        <v>6143</v>
      </c>
    </row>
    <row r="4268" spans="2:51" s="12" customFormat="1" ht="12">
      <c r="B4268" s="250"/>
      <c r="C4268" s="251"/>
      <c r="D4268" s="252" t="s">
        <v>148</v>
      </c>
      <c r="E4268" s="253" t="s">
        <v>1</v>
      </c>
      <c r="F4268" s="254" t="s">
        <v>6144</v>
      </c>
      <c r="G4268" s="251"/>
      <c r="H4268" s="255">
        <v>4</v>
      </c>
      <c r="I4268" s="256"/>
      <c r="J4268" s="251"/>
      <c r="K4268" s="251"/>
      <c r="L4268" s="257"/>
      <c r="M4268" s="258"/>
      <c r="N4268" s="259"/>
      <c r="O4268" s="259"/>
      <c r="P4268" s="259"/>
      <c r="Q4268" s="259"/>
      <c r="R4268" s="259"/>
      <c r="S4268" s="259"/>
      <c r="T4268" s="260"/>
      <c r="AT4268" s="261" t="s">
        <v>148</v>
      </c>
      <c r="AU4268" s="261" t="s">
        <v>83</v>
      </c>
      <c r="AV4268" s="12" t="s">
        <v>83</v>
      </c>
      <c r="AW4268" s="12" t="s">
        <v>30</v>
      </c>
      <c r="AX4268" s="12" t="s">
        <v>73</v>
      </c>
      <c r="AY4268" s="261" t="s">
        <v>139</v>
      </c>
    </row>
    <row r="4269" spans="2:51" s="12" customFormat="1" ht="12">
      <c r="B4269" s="250"/>
      <c r="C4269" s="251"/>
      <c r="D4269" s="252" t="s">
        <v>148</v>
      </c>
      <c r="E4269" s="253" t="s">
        <v>1</v>
      </c>
      <c r="F4269" s="254" t="s">
        <v>6145</v>
      </c>
      <c r="G4269" s="251"/>
      <c r="H4269" s="255">
        <v>32</v>
      </c>
      <c r="I4269" s="256"/>
      <c r="J4269" s="251"/>
      <c r="K4269" s="251"/>
      <c r="L4269" s="257"/>
      <c r="M4269" s="258"/>
      <c r="N4269" s="259"/>
      <c r="O4269" s="259"/>
      <c r="P4269" s="259"/>
      <c r="Q4269" s="259"/>
      <c r="R4269" s="259"/>
      <c r="S4269" s="259"/>
      <c r="T4269" s="260"/>
      <c r="AT4269" s="261" t="s">
        <v>148</v>
      </c>
      <c r="AU4269" s="261" t="s">
        <v>83</v>
      </c>
      <c r="AV4269" s="12" t="s">
        <v>83</v>
      </c>
      <c r="AW4269" s="12" t="s">
        <v>30</v>
      </c>
      <c r="AX4269" s="12" t="s">
        <v>73</v>
      </c>
      <c r="AY4269" s="261" t="s">
        <v>139</v>
      </c>
    </row>
    <row r="4270" spans="2:51" s="12" customFormat="1" ht="12">
      <c r="B4270" s="250"/>
      <c r="C4270" s="251"/>
      <c r="D4270" s="252" t="s">
        <v>148</v>
      </c>
      <c r="E4270" s="253" t="s">
        <v>1</v>
      </c>
      <c r="F4270" s="254" t="s">
        <v>6136</v>
      </c>
      <c r="G4270" s="251"/>
      <c r="H4270" s="255">
        <v>24</v>
      </c>
      <c r="I4270" s="256"/>
      <c r="J4270" s="251"/>
      <c r="K4270" s="251"/>
      <c r="L4270" s="257"/>
      <c r="M4270" s="258"/>
      <c r="N4270" s="259"/>
      <c r="O4270" s="259"/>
      <c r="P4270" s="259"/>
      <c r="Q4270" s="259"/>
      <c r="R4270" s="259"/>
      <c r="S4270" s="259"/>
      <c r="T4270" s="260"/>
      <c r="AT4270" s="261" t="s">
        <v>148</v>
      </c>
      <c r="AU4270" s="261" t="s">
        <v>83</v>
      </c>
      <c r="AV4270" s="12" t="s">
        <v>83</v>
      </c>
      <c r="AW4270" s="12" t="s">
        <v>30</v>
      </c>
      <c r="AX4270" s="12" t="s">
        <v>73</v>
      </c>
      <c r="AY4270" s="261" t="s">
        <v>139</v>
      </c>
    </row>
    <row r="4271" spans="2:51" s="12" customFormat="1" ht="12">
      <c r="B4271" s="250"/>
      <c r="C4271" s="251"/>
      <c r="D4271" s="252" t="s">
        <v>148</v>
      </c>
      <c r="E4271" s="253" t="s">
        <v>1</v>
      </c>
      <c r="F4271" s="254" t="s">
        <v>6146</v>
      </c>
      <c r="G4271" s="251"/>
      <c r="H4271" s="255">
        <v>18</v>
      </c>
      <c r="I4271" s="256"/>
      <c r="J4271" s="251"/>
      <c r="K4271" s="251"/>
      <c r="L4271" s="257"/>
      <c r="M4271" s="258"/>
      <c r="N4271" s="259"/>
      <c r="O4271" s="259"/>
      <c r="P4271" s="259"/>
      <c r="Q4271" s="259"/>
      <c r="R4271" s="259"/>
      <c r="S4271" s="259"/>
      <c r="T4271" s="260"/>
      <c r="AT4271" s="261" t="s">
        <v>148</v>
      </c>
      <c r="AU4271" s="261" t="s">
        <v>83</v>
      </c>
      <c r="AV4271" s="12" t="s">
        <v>83</v>
      </c>
      <c r="AW4271" s="12" t="s">
        <v>30</v>
      </c>
      <c r="AX4271" s="12" t="s">
        <v>73</v>
      </c>
      <c r="AY4271" s="261" t="s">
        <v>139</v>
      </c>
    </row>
    <row r="4272" spans="2:51" s="12" customFormat="1" ht="12">
      <c r="B4272" s="250"/>
      <c r="C4272" s="251"/>
      <c r="D4272" s="252" t="s">
        <v>148</v>
      </c>
      <c r="E4272" s="253" t="s">
        <v>1</v>
      </c>
      <c r="F4272" s="254" t="s">
        <v>6147</v>
      </c>
      <c r="G4272" s="251"/>
      <c r="H4272" s="255">
        <v>4</v>
      </c>
      <c r="I4272" s="256"/>
      <c r="J4272" s="251"/>
      <c r="K4272" s="251"/>
      <c r="L4272" s="257"/>
      <c r="M4272" s="258"/>
      <c r="N4272" s="259"/>
      <c r="O4272" s="259"/>
      <c r="P4272" s="259"/>
      <c r="Q4272" s="259"/>
      <c r="R4272" s="259"/>
      <c r="S4272" s="259"/>
      <c r="T4272" s="260"/>
      <c r="AT4272" s="261" t="s">
        <v>148</v>
      </c>
      <c r="AU4272" s="261" t="s">
        <v>83</v>
      </c>
      <c r="AV4272" s="12" t="s">
        <v>83</v>
      </c>
      <c r="AW4272" s="12" t="s">
        <v>30</v>
      </c>
      <c r="AX4272" s="12" t="s">
        <v>73</v>
      </c>
      <c r="AY4272" s="261" t="s">
        <v>139</v>
      </c>
    </row>
    <row r="4273" spans="2:51" s="13" customFormat="1" ht="12">
      <c r="B4273" s="262"/>
      <c r="C4273" s="263"/>
      <c r="D4273" s="252" t="s">
        <v>148</v>
      </c>
      <c r="E4273" s="264" t="s">
        <v>1</v>
      </c>
      <c r="F4273" s="265" t="s">
        <v>150</v>
      </c>
      <c r="G4273" s="263"/>
      <c r="H4273" s="266">
        <v>82</v>
      </c>
      <c r="I4273" s="267"/>
      <c r="J4273" s="263"/>
      <c r="K4273" s="263"/>
      <c r="L4273" s="268"/>
      <c r="M4273" s="269"/>
      <c r="N4273" s="270"/>
      <c r="O4273" s="270"/>
      <c r="P4273" s="270"/>
      <c r="Q4273" s="270"/>
      <c r="R4273" s="270"/>
      <c r="S4273" s="270"/>
      <c r="T4273" s="271"/>
      <c r="AT4273" s="272" t="s">
        <v>148</v>
      </c>
      <c r="AU4273" s="272" t="s">
        <v>83</v>
      </c>
      <c r="AV4273" s="13" t="s">
        <v>146</v>
      </c>
      <c r="AW4273" s="13" t="s">
        <v>30</v>
      </c>
      <c r="AX4273" s="13" t="s">
        <v>81</v>
      </c>
      <c r="AY4273" s="272" t="s">
        <v>139</v>
      </c>
    </row>
    <row r="4274" spans="2:65" s="1" customFormat="1" ht="16.5" customHeight="1">
      <c r="B4274" s="38"/>
      <c r="C4274" s="237" t="s">
        <v>2609</v>
      </c>
      <c r="D4274" s="237" t="s">
        <v>141</v>
      </c>
      <c r="E4274" s="238" t="s">
        <v>6148</v>
      </c>
      <c r="F4274" s="239" t="s">
        <v>6149</v>
      </c>
      <c r="G4274" s="240" t="s">
        <v>247</v>
      </c>
      <c r="H4274" s="241">
        <v>125</v>
      </c>
      <c r="I4274" s="242"/>
      <c r="J4274" s="243">
        <f>ROUND(I4274*H4274,2)</f>
        <v>0</v>
      </c>
      <c r="K4274" s="239" t="s">
        <v>1</v>
      </c>
      <c r="L4274" s="43"/>
      <c r="M4274" s="244" t="s">
        <v>1</v>
      </c>
      <c r="N4274" s="245" t="s">
        <v>38</v>
      </c>
      <c r="O4274" s="86"/>
      <c r="P4274" s="246">
        <f>O4274*H4274</f>
        <v>0</v>
      </c>
      <c r="Q4274" s="246">
        <v>0</v>
      </c>
      <c r="R4274" s="246">
        <f>Q4274*H4274</f>
        <v>0</v>
      </c>
      <c r="S4274" s="246">
        <v>0</v>
      </c>
      <c r="T4274" s="247">
        <f>S4274*H4274</f>
        <v>0</v>
      </c>
      <c r="AR4274" s="248" t="s">
        <v>332</v>
      </c>
      <c r="AT4274" s="248" t="s">
        <v>141</v>
      </c>
      <c r="AU4274" s="248" t="s">
        <v>83</v>
      </c>
      <c r="AY4274" s="17" t="s">
        <v>139</v>
      </c>
      <c r="BE4274" s="249">
        <f>IF(N4274="základní",J4274,0)</f>
        <v>0</v>
      </c>
      <c r="BF4274" s="249">
        <f>IF(N4274="snížená",J4274,0)</f>
        <v>0</v>
      </c>
      <c r="BG4274" s="249">
        <f>IF(N4274="zákl. přenesená",J4274,0)</f>
        <v>0</v>
      </c>
      <c r="BH4274" s="249">
        <f>IF(N4274="sníž. přenesená",J4274,0)</f>
        <v>0</v>
      </c>
      <c r="BI4274" s="249">
        <f>IF(N4274="nulová",J4274,0)</f>
        <v>0</v>
      </c>
      <c r="BJ4274" s="17" t="s">
        <v>81</v>
      </c>
      <c r="BK4274" s="249">
        <f>ROUND(I4274*H4274,2)</f>
        <v>0</v>
      </c>
      <c r="BL4274" s="17" t="s">
        <v>332</v>
      </c>
      <c r="BM4274" s="248" t="s">
        <v>6150</v>
      </c>
    </row>
    <row r="4275" spans="2:51" s="12" customFormat="1" ht="12">
      <c r="B4275" s="250"/>
      <c r="C4275" s="251"/>
      <c r="D4275" s="252" t="s">
        <v>148</v>
      </c>
      <c r="E4275" s="253" t="s">
        <v>1</v>
      </c>
      <c r="F4275" s="254" t="s">
        <v>6151</v>
      </c>
      <c r="G4275" s="251"/>
      <c r="H4275" s="255">
        <v>12</v>
      </c>
      <c r="I4275" s="256"/>
      <c r="J4275" s="251"/>
      <c r="K4275" s="251"/>
      <c r="L4275" s="257"/>
      <c r="M4275" s="258"/>
      <c r="N4275" s="259"/>
      <c r="O4275" s="259"/>
      <c r="P4275" s="259"/>
      <c r="Q4275" s="259"/>
      <c r="R4275" s="259"/>
      <c r="S4275" s="259"/>
      <c r="T4275" s="260"/>
      <c r="AT4275" s="261" t="s">
        <v>148</v>
      </c>
      <c r="AU4275" s="261" t="s">
        <v>83</v>
      </c>
      <c r="AV4275" s="12" t="s">
        <v>83</v>
      </c>
      <c r="AW4275" s="12" t="s">
        <v>30</v>
      </c>
      <c r="AX4275" s="12" t="s">
        <v>73</v>
      </c>
      <c r="AY4275" s="261" t="s">
        <v>139</v>
      </c>
    </row>
    <row r="4276" spans="2:51" s="12" customFormat="1" ht="12">
      <c r="B4276" s="250"/>
      <c r="C4276" s="251"/>
      <c r="D4276" s="252" t="s">
        <v>148</v>
      </c>
      <c r="E4276" s="253" t="s">
        <v>1</v>
      </c>
      <c r="F4276" s="254" t="s">
        <v>6152</v>
      </c>
      <c r="G4276" s="251"/>
      <c r="H4276" s="255">
        <v>6</v>
      </c>
      <c r="I4276" s="256"/>
      <c r="J4276" s="251"/>
      <c r="K4276" s="251"/>
      <c r="L4276" s="257"/>
      <c r="M4276" s="258"/>
      <c r="N4276" s="259"/>
      <c r="O4276" s="259"/>
      <c r="P4276" s="259"/>
      <c r="Q4276" s="259"/>
      <c r="R4276" s="259"/>
      <c r="S4276" s="259"/>
      <c r="T4276" s="260"/>
      <c r="AT4276" s="261" t="s">
        <v>148</v>
      </c>
      <c r="AU4276" s="261" t="s">
        <v>83</v>
      </c>
      <c r="AV4276" s="12" t="s">
        <v>83</v>
      </c>
      <c r="AW4276" s="12" t="s">
        <v>30</v>
      </c>
      <c r="AX4276" s="12" t="s">
        <v>73</v>
      </c>
      <c r="AY4276" s="261" t="s">
        <v>139</v>
      </c>
    </row>
    <row r="4277" spans="2:51" s="12" customFormat="1" ht="12">
      <c r="B4277" s="250"/>
      <c r="C4277" s="251"/>
      <c r="D4277" s="252" t="s">
        <v>148</v>
      </c>
      <c r="E4277" s="253" t="s">
        <v>1</v>
      </c>
      <c r="F4277" s="254" t="s">
        <v>6153</v>
      </c>
      <c r="G4277" s="251"/>
      <c r="H4277" s="255">
        <v>25</v>
      </c>
      <c r="I4277" s="256"/>
      <c r="J4277" s="251"/>
      <c r="K4277" s="251"/>
      <c r="L4277" s="257"/>
      <c r="M4277" s="258"/>
      <c r="N4277" s="259"/>
      <c r="O4277" s="259"/>
      <c r="P4277" s="259"/>
      <c r="Q4277" s="259"/>
      <c r="R4277" s="259"/>
      <c r="S4277" s="259"/>
      <c r="T4277" s="260"/>
      <c r="AT4277" s="261" t="s">
        <v>148</v>
      </c>
      <c r="AU4277" s="261" t="s">
        <v>83</v>
      </c>
      <c r="AV4277" s="12" t="s">
        <v>83</v>
      </c>
      <c r="AW4277" s="12" t="s">
        <v>30</v>
      </c>
      <c r="AX4277" s="12" t="s">
        <v>73</v>
      </c>
      <c r="AY4277" s="261" t="s">
        <v>139</v>
      </c>
    </row>
    <row r="4278" spans="2:51" s="12" customFormat="1" ht="12">
      <c r="B4278" s="250"/>
      <c r="C4278" s="251"/>
      <c r="D4278" s="252" t="s">
        <v>148</v>
      </c>
      <c r="E4278" s="253" t="s">
        <v>1</v>
      </c>
      <c r="F4278" s="254" t="s">
        <v>6154</v>
      </c>
      <c r="G4278" s="251"/>
      <c r="H4278" s="255">
        <v>35</v>
      </c>
      <c r="I4278" s="256"/>
      <c r="J4278" s="251"/>
      <c r="K4278" s="251"/>
      <c r="L4278" s="257"/>
      <c r="M4278" s="258"/>
      <c r="N4278" s="259"/>
      <c r="O4278" s="259"/>
      <c r="P4278" s="259"/>
      <c r="Q4278" s="259"/>
      <c r="R4278" s="259"/>
      <c r="S4278" s="259"/>
      <c r="T4278" s="260"/>
      <c r="AT4278" s="261" t="s">
        <v>148</v>
      </c>
      <c r="AU4278" s="261" t="s">
        <v>83</v>
      </c>
      <c r="AV4278" s="12" t="s">
        <v>83</v>
      </c>
      <c r="AW4278" s="12" t="s">
        <v>30</v>
      </c>
      <c r="AX4278" s="12" t="s">
        <v>73</v>
      </c>
      <c r="AY4278" s="261" t="s">
        <v>139</v>
      </c>
    </row>
    <row r="4279" spans="2:51" s="12" customFormat="1" ht="12">
      <c r="B4279" s="250"/>
      <c r="C4279" s="251"/>
      <c r="D4279" s="252" t="s">
        <v>148</v>
      </c>
      <c r="E4279" s="253" t="s">
        <v>1</v>
      </c>
      <c r="F4279" s="254" t="s">
        <v>6155</v>
      </c>
      <c r="G4279" s="251"/>
      <c r="H4279" s="255">
        <v>25</v>
      </c>
      <c r="I4279" s="256"/>
      <c r="J4279" s="251"/>
      <c r="K4279" s="251"/>
      <c r="L4279" s="257"/>
      <c r="M4279" s="258"/>
      <c r="N4279" s="259"/>
      <c r="O4279" s="259"/>
      <c r="P4279" s="259"/>
      <c r="Q4279" s="259"/>
      <c r="R4279" s="259"/>
      <c r="S4279" s="259"/>
      <c r="T4279" s="260"/>
      <c r="AT4279" s="261" t="s">
        <v>148</v>
      </c>
      <c r="AU4279" s="261" t="s">
        <v>83</v>
      </c>
      <c r="AV4279" s="12" t="s">
        <v>83</v>
      </c>
      <c r="AW4279" s="12" t="s">
        <v>30</v>
      </c>
      <c r="AX4279" s="12" t="s">
        <v>73</v>
      </c>
      <c r="AY4279" s="261" t="s">
        <v>139</v>
      </c>
    </row>
    <row r="4280" spans="2:51" s="12" customFormat="1" ht="12">
      <c r="B4280" s="250"/>
      <c r="C4280" s="251"/>
      <c r="D4280" s="252" t="s">
        <v>148</v>
      </c>
      <c r="E4280" s="253" t="s">
        <v>1</v>
      </c>
      <c r="F4280" s="254" t="s">
        <v>6156</v>
      </c>
      <c r="G4280" s="251"/>
      <c r="H4280" s="255">
        <v>15</v>
      </c>
      <c r="I4280" s="256"/>
      <c r="J4280" s="251"/>
      <c r="K4280" s="251"/>
      <c r="L4280" s="257"/>
      <c r="M4280" s="258"/>
      <c r="N4280" s="259"/>
      <c r="O4280" s="259"/>
      <c r="P4280" s="259"/>
      <c r="Q4280" s="259"/>
      <c r="R4280" s="259"/>
      <c r="S4280" s="259"/>
      <c r="T4280" s="260"/>
      <c r="AT4280" s="261" t="s">
        <v>148</v>
      </c>
      <c r="AU4280" s="261" t="s">
        <v>83</v>
      </c>
      <c r="AV4280" s="12" t="s">
        <v>83</v>
      </c>
      <c r="AW4280" s="12" t="s">
        <v>30</v>
      </c>
      <c r="AX4280" s="12" t="s">
        <v>73</v>
      </c>
      <c r="AY4280" s="261" t="s">
        <v>139</v>
      </c>
    </row>
    <row r="4281" spans="2:51" s="12" customFormat="1" ht="12">
      <c r="B4281" s="250"/>
      <c r="C4281" s="251"/>
      <c r="D4281" s="252" t="s">
        <v>148</v>
      </c>
      <c r="E4281" s="253" t="s">
        <v>1</v>
      </c>
      <c r="F4281" s="254" t="s">
        <v>6157</v>
      </c>
      <c r="G4281" s="251"/>
      <c r="H4281" s="255">
        <v>5</v>
      </c>
      <c r="I4281" s="256"/>
      <c r="J4281" s="251"/>
      <c r="K4281" s="251"/>
      <c r="L4281" s="257"/>
      <c r="M4281" s="258"/>
      <c r="N4281" s="259"/>
      <c r="O4281" s="259"/>
      <c r="P4281" s="259"/>
      <c r="Q4281" s="259"/>
      <c r="R4281" s="259"/>
      <c r="S4281" s="259"/>
      <c r="T4281" s="260"/>
      <c r="AT4281" s="261" t="s">
        <v>148</v>
      </c>
      <c r="AU4281" s="261" t="s">
        <v>83</v>
      </c>
      <c r="AV4281" s="12" t="s">
        <v>83</v>
      </c>
      <c r="AW4281" s="12" t="s">
        <v>30</v>
      </c>
      <c r="AX4281" s="12" t="s">
        <v>73</v>
      </c>
      <c r="AY4281" s="261" t="s">
        <v>139</v>
      </c>
    </row>
    <row r="4282" spans="2:51" s="12" customFormat="1" ht="12">
      <c r="B4282" s="250"/>
      <c r="C4282" s="251"/>
      <c r="D4282" s="252" t="s">
        <v>148</v>
      </c>
      <c r="E4282" s="253" t="s">
        <v>1</v>
      </c>
      <c r="F4282" s="254" t="s">
        <v>6158</v>
      </c>
      <c r="G4282" s="251"/>
      <c r="H4282" s="255">
        <v>2</v>
      </c>
      <c r="I4282" s="256"/>
      <c r="J4282" s="251"/>
      <c r="K4282" s="251"/>
      <c r="L4282" s="257"/>
      <c r="M4282" s="258"/>
      <c r="N4282" s="259"/>
      <c r="O4282" s="259"/>
      <c r="P4282" s="259"/>
      <c r="Q4282" s="259"/>
      <c r="R4282" s="259"/>
      <c r="S4282" s="259"/>
      <c r="T4282" s="260"/>
      <c r="AT4282" s="261" t="s">
        <v>148</v>
      </c>
      <c r="AU4282" s="261" t="s">
        <v>83</v>
      </c>
      <c r="AV4282" s="12" t="s">
        <v>83</v>
      </c>
      <c r="AW4282" s="12" t="s">
        <v>30</v>
      </c>
      <c r="AX4282" s="12" t="s">
        <v>73</v>
      </c>
      <c r="AY4282" s="261" t="s">
        <v>139</v>
      </c>
    </row>
    <row r="4283" spans="2:51" s="13" customFormat="1" ht="12">
      <c r="B4283" s="262"/>
      <c r="C4283" s="263"/>
      <c r="D4283" s="252" t="s">
        <v>148</v>
      </c>
      <c r="E4283" s="264" t="s">
        <v>1</v>
      </c>
      <c r="F4283" s="265" t="s">
        <v>150</v>
      </c>
      <c r="G4283" s="263"/>
      <c r="H4283" s="266">
        <v>125</v>
      </c>
      <c r="I4283" s="267"/>
      <c r="J4283" s="263"/>
      <c r="K4283" s="263"/>
      <c r="L4283" s="268"/>
      <c r="M4283" s="269"/>
      <c r="N4283" s="270"/>
      <c r="O4283" s="270"/>
      <c r="P4283" s="270"/>
      <c r="Q4283" s="270"/>
      <c r="R4283" s="270"/>
      <c r="S4283" s="270"/>
      <c r="T4283" s="271"/>
      <c r="AT4283" s="272" t="s">
        <v>148</v>
      </c>
      <c r="AU4283" s="272" t="s">
        <v>83</v>
      </c>
      <c r="AV4283" s="13" t="s">
        <v>146</v>
      </c>
      <c r="AW4283" s="13" t="s">
        <v>30</v>
      </c>
      <c r="AX4283" s="13" t="s">
        <v>81</v>
      </c>
      <c r="AY4283" s="272" t="s">
        <v>139</v>
      </c>
    </row>
    <row r="4284" spans="2:65" s="1" customFormat="1" ht="16.5" customHeight="1">
      <c r="B4284" s="38"/>
      <c r="C4284" s="237" t="s">
        <v>6159</v>
      </c>
      <c r="D4284" s="237" t="s">
        <v>141</v>
      </c>
      <c r="E4284" s="238" t="s">
        <v>6160</v>
      </c>
      <c r="F4284" s="239" t="s">
        <v>6161</v>
      </c>
      <c r="G4284" s="240" t="s">
        <v>247</v>
      </c>
      <c r="H4284" s="241">
        <v>96</v>
      </c>
      <c r="I4284" s="242"/>
      <c r="J4284" s="243">
        <f>ROUND(I4284*H4284,2)</f>
        <v>0</v>
      </c>
      <c r="K4284" s="239" t="s">
        <v>1</v>
      </c>
      <c r="L4284" s="43"/>
      <c r="M4284" s="244" t="s">
        <v>1</v>
      </c>
      <c r="N4284" s="245" t="s">
        <v>38</v>
      </c>
      <c r="O4284" s="86"/>
      <c r="P4284" s="246">
        <f>O4284*H4284</f>
        <v>0</v>
      </c>
      <c r="Q4284" s="246">
        <v>0</v>
      </c>
      <c r="R4284" s="246">
        <f>Q4284*H4284</f>
        <v>0</v>
      </c>
      <c r="S4284" s="246">
        <v>0</v>
      </c>
      <c r="T4284" s="247">
        <f>S4284*H4284</f>
        <v>0</v>
      </c>
      <c r="AR4284" s="248" t="s">
        <v>332</v>
      </c>
      <c r="AT4284" s="248" t="s">
        <v>141</v>
      </c>
      <c r="AU4284" s="248" t="s">
        <v>83</v>
      </c>
      <c r="AY4284" s="17" t="s">
        <v>139</v>
      </c>
      <c r="BE4284" s="249">
        <f>IF(N4284="základní",J4284,0)</f>
        <v>0</v>
      </c>
      <c r="BF4284" s="249">
        <f>IF(N4284="snížená",J4284,0)</f>
        <v>0</v>
      </c>
      <c r="BG4284" s="249">
        <f>IF(N4284="zákl. přenesená",J4284,0)</f>
        <v>0</v>
      </c>
      <c r="BH4284" s="249">
        <f>IF(N4284="sníž. přenesená",J4284,0)</f>
        <v>0</v>
      </c>
      <c r="BI4284" s="249">
        <f>IF(N4284="nulová",J4284,0)</f>
        <v>0</v>
      </c>
      <c r="BJ4284" s="17" t="s">
        <v>81</v>
      </c>
      <c r="BK4284" s="249">
        <f>ROUND(I4284*H4284,2)</f>
        <v>0</v>
      </c>
      <c r="BL4284" s="17" t="s">
        <v>332</v>
      </c>
      <c r="BM4284" s="248" t="s">
        <v>6162</v>
      </c>
    </row>
    <row r="4285" spans="2:51" s="12" customFormat="1" ht="12">
      <c r="B4285" s="250"/>
      <c r="C4285" s="251"/>
      <c r="D4285" s="252" t="s">
        <v>148</v>
      </c>
      <c r="E4285" s="253" t="s">
        <v>1</v>
      </c>
      <c r="F4285" s="254" t="s">
        <v>6163</v>
      </c>
      <c r="G4285" s="251"/>
      <c r="H4285" s="255">
        <v>8</v>
      </c>
      <c r="I4285" s="256"/>
      <c r="J4285" s="251"/>
      <c r="K4285" s="251"/>
      <c r="L4285" s="257"/>
      <c r="M4285" s="258"/>
      <c r="N4285" s="259"/>
      <c r="O4285" s="259"/>
      <c r="P4285" s="259"/>
      <c r="Q4285" s="259"/>
      <c r="R4285" s="259"/>
      <c r="S4285" s="259"/>
      <c r="T4285" s="260"/>
      <c r="AT4285" s="261" t="s">
        <v>148</v>
      </c>
      <c r="AU4285" s="261" t="s">
        <v>83</v>
      </c>
      <c r="AV4285" s="12" t="s">
        <v>83</v>
      </c>
      <c r="AW4285" s="12" t="s">
        <v>30</v>
      </c>
      <c r="AX4285" s="12" t="s">
        <v>73</v>
      </c>
      <c r="AY4285" s="261" t="s">
        <v>139</v>
      </c>
    </row>
    <row r="4286" spans="2:51" s="12" customFormat="1" ht="12">
      <c r="B4286" s="250"/>
      <c r="C4286" s="251"/>
      <c r="D4286" s="252" t="s">
        <v>148</v>
      </c>
      <c r="E4286" s="253" t="s">
        <v>1</v>
      </c>
      <c r="F4286" s="254" t="s">
        <v>6164</v>
      </c>
      <c r="G4286" s="251"/>
      <c r="H4286" s="255">
        <v>20</v>
      </c>
      <c r="I4286" s="256"/>
      <c r="J4286" s="251"/>
      <c r="K4286" s="251"/>
      <c r="L4286" s="257"/>
      <c r="M4286" s="258"/>
      <c r="N4286" s="259"/>
      <c r="O4286" s="259"/>
      <c r="P4286" s="259"/>
      <c r="Q4286" s="259"/>
      <c r="R4286" s="259"/>
      <c r="S4286" s="259"/>
      <c r="T4286" s="260"/>
      <c r="AT4286" s="261" t="s">
        <v>148</v>
      </c>
      <c r="AU4286" s="261" t="s">
        <v>83</v>
      </c>
      <c r="AV4286" s="12" t="s">
        <v>83</v>
      </c>
      <c r="AW4286" s="12" t="s">
        <v>30</v>
      </c>
      <c r="AX4286" s="12" t="s">
        <v>73</v>
      </c>
      <c r="AY4286" s="261" t="s">
        <v>139</v>
      </c>
    </row>
    <row r="4287" spans="2:51" s="12" customFormat="1" ht="12">
      <c r="B4287" s="250"/>
      <c r="C4287" s="251"/>
      <c r="D4287" s="252" t="s">
        <v>148</v>
      </c>
      <c r="E4287" s="253" t="s">
        <v>1</v>
      </c>
      <c r="F4287" s="254" t="s">
        <v>6165</v>
      </c>
      <c r="G4287" s="251"/>
      <c r="H4287" s="255">
        <v>7</v>
      </c>
      <c r="I4287" s="256"/>
      <c r="J4287" s="251"/>
      <c r="K4287" s="251"/>
      <c r="L4287" s="257"/>
      <c r="M4287" s="258"/>
      <c r="N4287" s="259"/>
      <c r="O4287" s="259"/>
      <c r="P4287" s="259"/>
      <c r="Q4287" s="259"/>
      <c r="R4287" s="259"/>
      <c r="S4287" s="259"/>
      <c r="T4287" s="260"/>
      <c r="AT4287" s="261" t="s">
        <v>148</v>
      </c>
      <c r="AU4287" s="261" t="s">
        <v>83</v>
      </c>
      <c r="AV4287" s="12" t="s">
        <v>83</v>
      </c>
      <c r="AW4287" s="12" t="s">
        <v>30</v>
      </c>
      <c r="AX4287" s="12" t="s">
        <v>73</v>
      </c>
      <c r="AY4287" s="261" t="s">
        <v>139</v>
      </c>
    </row>
    <row r="4288" spans="2:51" s="12" customFormat="1" ht="12">
      <c r="B4288" s="250"/>
      <c r="C4288" s="251"/>
      <c r="D4288" s="252" t="s">
        <v>148</v>
      </c>
      <c r="E4288" s="253" t="s">
        <v>1</v>
      </c>
      <c r="F4288" s="254" t="s">
        <v>6038</v>
      </c>
      <c r="G4288" s="251"/>
      <c r="H4288" s="255">
        <v>20</v>
      </c>
      <c r="I4288" s="256"/>
      <c r="J4288" s="251"/>
      <c r="K4288" s="251"/>
      <c r="L4288" s="257"/>
      <c r="M4288" s="258"/>
      <c r="N4288" s="259"/>
      <c r="O4288" s="259"/>
      <c r="P4288" s="259"/>
      <c r="Q4288" s="259"/>
      <c r="R4288" s="259"/>
      <c r="S4288" s="259"/>
      <c r="T4288" s="260"/>
      <c r="AT4288" s="261" t="s">
        <v>148</v>
      </c>
      <c r="AU4288" s="261" t="s">
        <v>83</v>
      </c>
      <c r="AV4288" s="12" t="s">
        <v>83</v>
      </c>
      <c r="AW4288" s="12" t="s">
        <v>30</v>
      </c>
      <c r="AX4288" s="12" t="s">
        <v>73</v>
      </c>
      <c r="AY4288" s="261" t="s">
        <v>139</v>
      </c>
    </row>
    <row r="4289" spans="2:51" s="12" customFormat="1" ht="12">
      <c r="B4289" s="250"/>
      <c r="C4289" s="251"/>
      <c r="D4289" s="252" t="s">
        <v>148</v>
      </c>
      <c r="E4289" s="253" t="s">
        <v>1</v>
      </c>
      <c r="F4289" s="254" t="s">
        <v>6166</v>
      </c>
      <c r="G4289" s="251"/>
      <c r="H4289" s="255">
        <v>9</v>
      </c>
      <c r="I4289" s="256"/>
      <c r="J4289" s="251"/>
      <c r="K4289" s="251"/>
      <c r="L4289" s="257"/>
      <c r="M4289" s="258"/>
      <c r="N4289" s="259"/>
      <c r="O4289" s="259"/>
      <c r="P4289" s="259"/>
      <c r="Q4289" s="259"/>
      <c r="R4289" s="259"/>
      <c r="S4289" s="259"/>
      <c r="T4289" s="260"/>
      <c r="AT4289" s="261" t="s">
        <v>148</v>
      </c>
      <c r="AU4289" s="261" t="s">
        <v>83</v>
      </c>
      <c r="AV4289" s="12" t="s">
        <v>83</v>
      </c>
      <c r="AW4289" s="12" t="s">
        <v>30</v>
      </c>
      <c r="AX4289" s="12" t="s">
        <v>73</v>
      </c>
      <c r="AY4289" s="261" t="s">
        <v>139</v>
      </c>
    </row>
    <row r="4290" spans="2:51" s="12" customFormat="1" ht="12">
      <c r="B4290" s="250"/>
      <c r="C4290" s="251"/>
      <c r="D4290" s="252" t="s">
        <v>148</v>
      </c>
      <c r="E4290" s="253" t="s">
        <v>1</v>
      </c>
      <c r="F4290" s="254" t="s">
        <v>6040</v>
      </c>
      <c r="G4290" s="251"/>
      <c r="H4290" s="255">
        <v>20</v>
      </c>
      <c r="I4290" s="256"/>
      <c r="J4290" s="251"/>
      <c r="K4290" s="251"/>
      <c r="L4290" s="257"/>
      <c r="M4290" s="258"/>
      <c r="N4290" s="259"/>
      <c r="O4290" s="259"/>
      <c r="P4290" s="259"/>
      <c r="Q4290" s="259"/>
      <c r="R4290" s="259"/>
      <c r="S4290" s="259"/>
      <c r="T4290" s="260"/>
      <c r="AT4290" s="261" t="s">
        <v>148</v>
      </c>
      <c r="AU4290" s="261" t="s">
        <v>83</v>
      </c>
      <c r="AV4290" s="12" t="s">
        <v>83</v>
      </c>
      <c r="AW4290" s="12" t="s">
        <v>30</v>
      </c>
      <c r="AX4290" s="12" t="s">
        <v>73</v>
      </c>
      <c r="AY4290" s="261" t="s">
        <v>139</v>
      </c>
    </row>
    <row r="4291" spans="2:51" s="12" customFormat="1" ht="12">
      <c r="B4291" s="250"/>
      <c r="C4291" s="251"/>
      <c r="D4291" s="252" t="s">
        <v>148</v>
      </c>
      <c r="E4291" s="253" t="s">
        <v>1</v>
      </c>
      <c r="F4291" s="254" t="s">
        <v>6128</v>
      </c>
      <c r="G4291" s="251"/>
      <c r="H4291" s="255">
        <v>8</v>
      </c>
      <c r="I4291" s="256"/>
      <c r="J4291" s="251"/>
      <c r="K4291" s="251"/>
      <c r="L4291" s="257"/>
      <c r="M4291" s="258"/>
      <c r="N4291" s="259"/>
      <c r="O4291" s="259"/>
      <c r="P4291" s="259"/>
      <c r="Q4291" s="259"/>
      <c r="R4291" s="259"/>
      <c r="S4291" s="259"/>
      <c r="T4291" s="260"/>
      <c r="AT4291" s="261" t="s">
        <v>148</v>
      </c>
      <c r="AU4291" s="261" t="s">
        <v>83</v>
      </c>
      <c r="AV4291" s="12" t="s">
        <v>83</v>
      </c>
      <c r="AW4291" s="12" t="s">
        <v>30</v>
      </c>
      <c r="AX4291" s="12" t="s">
        <v>73</v>
      </c>
      <c r="AY4291" s="261" t="s">
        <v>139</v>
      </c>
    </row>
    <row r="4292" spans="2:51" s="12" customFormat="1" ht="12">
      <c r="B4292" s="250"/>
      <c r="C4292" s="251"/>
      <c r="D4292" s="252" t="s">
        <v>148</v>
      </c>
      <c r="E4292" s="253" t="s">
        <v>1</v>
      </c>
      <c r="F4292" s="254" t="s">
        <v>6167</v>
      </c>
      <c r="G4292" s="251"/>
      <c r="H4292" s="255">
        <v>4</v>
      </c>
      <c r="I4292" s="256"/>
      <c r="J4292" s="251"/>
      <c r="K4292" s="251"/>
      <c r="L4292" s="257"/>
      <c r="M4292" s="258"/>
      <c r="N4292" s="259"/>
      <c r="O4292" s="259"/>
      <c r="P4292" s="259"/>
      <c r="Q4292" s="259"/>
      <c r="R4292" s="259"/>
      <c r="S4292" s="259"/>
      <c r="T4292" s="260"/>
      <c r="AT4292" s="261" t="s">
        <v>148</v>
      </c>
      <c r="AU4292" s="261" t="s">
        <v>83</v>
      </c>
      <c r="AV4292" s="12" t="s">
        <v>83</v>
      </c>
      <c r="AW4292" s="12" t="s">
        <v>30</v>
      </c>
      <c r="AX4292" s="12" t="s">
        <v>73</v>
      </c>
      <c r="AY4292" s="261" t="s">
        <v>139</v>
      </c>
    </row>
    <row r="4293" spans="2:51" s="13" customFormat="1" ht="12">
      <c r="B4293" s="262"/>
      <c r="C4293" s="263"/>
      <c r="D4293" s="252" t="s">
        <v>148</v>
      </c>
      <c r="E4293" s="264" t="s">
        <v>1</v>
      </c>
      <c r="F4293" s="265" t="s">
        <v>150</v>
      </c>
      <c r="G4293" s="263"/>
      <c r="H4293" s="266">
        <v>96</v>
      </c>
      <c r="I4293" s="267"/>
      <c r="J4293" s="263"/>
      <c r="K4293" s="263"/>
      <c r="L4293" s="268"/>
      <c r="M4293" s="269"/>
      <c r="N4293" s="270"/>
      <c r="O4293" s="270"/>
      <c r="P4293" s="270"/>
      <c r="Q4293" s="270"/>
      <c r="R4293" s="270"/>
      <c r="S4293" s="270"/>
      <c r="T4293" s="271"/>
      <c r="AT4293" s="272" t="s">
        <v>148</v>
      </c>
      <c r="AU4293" s="272" t="s">
        <v>83</v>
      </c>
      <c r="AV4293" s="13" t="s">
        <v>146</v>
      </c>
      <c r="AW4293" s="13" t="s">
        <v>30</v>
      </c>
      <c r="AX4293" s="13" t="s">
        <v>81</v>
      </c>
      <c r="AY4293" s="272" t="s">
        <v>139</v>
      </c>
    </row>
    <row r="4294" spans="2:65" s="1" customFormat="1" ht="16.5" customHeight="1">
      <c r="B4294" s="38"/>
      <c r="C4294" s="237" t="s">
        <v>6168</v>
      </c>
      <c r="D4294" s="237" t="s">
        <v>141</v>
      </c>
      <c r="E4294" s="238" t="s">
        <v>6169</v>
      </c>
      <c r="F4294" s="239" t="s">
        <v>6170</v>
      </c>
      <c r="G4294" s="240" t="s">
        <v>247</v>
      </c>
      <c r="H4294" s="241">
        <v>18</v>
      </c>
      <c r="I4294" s="242"/>
      <c r="J4294" s="243">
        <f>ROUND(I4294*H4294,2)</f>
        <v>0</v>
      </c>
      <c r="K4294" s="239" t="s">
        <v>1</v>
      </c>
      <c r="L4294" s="43"/>
      <c r="M4294" s="244" t="s">
        <v>1</v>
      </c>
      <c r="N4294" s="245" t="s">
        <v>38</v>
      </c>
      <c r="O4294" s="86"/>
      <c r="P4294" s="246">
        <f>O4294*H4294</f>
        <v>0</v>
      </c>
      <c r="Q4294" s="246">
        <v>0</v>
      </c>
      <c r="R4294" s="246">
        <f>Q4294*H4294</f>
        <v>0</v>
      </c>
      <c r="S4294" s="246">
        <v>0</v>
      </c>
      <c r="T4294" s="247">
        <f>S4294*H4294</f>
        <v>0</v>
      </c>
      <c r="AR4294" s="248" t="s">
        <v>332</v>
      </c>
      <c r="AT4294" s="248" t="s">
        <v>141</v>
      </c>
      <c r="AU4294" s="248" t="s">
        <v>83</v>
      </c>
      <c r="AY4294" s="17" t="s">
        <v>139</v>
      </c>
      <c r="BE4294" s="249">
        <f>IF(N4294="základní",J4294,0)</f>
        <v>0</v>
      </c>
      <c r="BF4294" s="249">
        <f>IF(N4294="snížená",J4294,0)</f>
        <v>0</v>
      </c>
      <c r="BG4294" s="249">
        <f>IF(N4294="zákl. přenesená",J4294,0)</f>
        <v>0</v>
      </c>
      <c r="BH4294" s="249">
        <f>IF(N4294="sníž. přenesená",J4294,0)</f>
        <v>0</v>
      </c>
      <c r="BI4294" s="249">
        <f>IF(N4294="nulová",J4294,0)</f>
        <v>0</v>
      </c>
      <c r="BJ4294" s="17" t="s">
        <v>81</v>
      </c>
      <c r="BK4294" s="249">
        <f>ROUND(I4294*H4294,2)</f>
        <v>0</v>
      </c>
      <c r="BL4294" s="17" t="s">
        <v>332</v>
      </c>
      <c r="BM4294" s="248" t="s">
        <v>6171</v>
      </c>
    </row>
    <row r="4295" spans="2:51" s="12" customFormat="1" ht="12">
      <c r="B4295" s="250"/>
      <c r="C4295" s="251"/>
      <c r="D4295" s="252" t="s">
        <v>148</v>
      </c>
      <c r="E4295" s="253" t="s">
        <v>1</v>
      </c>
      <c r="F4295" s="254" t="s">
        <v>6037</v>
      </c>
      <c r="G4295" s="251"/>
      <c r="H4295" s="255">
        <v>10</v>
      </c>
      <c r="I4295" s="256"/>
      <c r="J4295" s="251"/>
      <c r="K4295" s="251"/>
      <c r="L4295" s="257"/>
      <c r="M4295" s="258"/>
      <c r="N4295" s="259"/>
      <c r="O4295" s="259"/>
      <c r="P4295" s="259"/>
      <c r="Q4295" s="259"/>
      <c r="R4295" s="259"/>
      <c r="S4295" s="259"/>
      <c r="T4295" s="260"/>
      <c r="AT4295" s="261" t="s">
        <v>148</v>
      </c>
      <c r="AU4295" s="261" t="s">
        <v>83</v>
      </c>
      <c r="AV4295" s="12" t="s">
        <v>83</v>
      </c>
      <c r="AW4295" s="12" t="s">
        <v>30</v>
      </c>
      <c r="AX4295" s="12" t="s">
        <v>73</v>
      </c>
      <c r="AY4295" s="261" t="s">
        <v>139</v>
      </c>
    </row>
    <row r="4296" spans="2:51" s="12" customFormat="1" ht="12">
      <c r="B4296" s="250"/>
      <c r="C4296" s="251"/>
      <c r="D4296" s="252" t="s">
        <v>148</v>
      </c>
      <c r="E4296" s="253" t="s">
        <v>1</v>
      </c>
      <c r="F4296" s="254" t="s">
        <v>6125</v>
      </c>
      <c r="G4296" s="251"/>
      <c r="H4296" s="255">
        <v>6</v>
      </c>
      <c r="I4296" s="256"/>
      <c r="J4296" s="251"/>
      <c r="K4296" s="251"/>
      <c r="L4296" s="257"/>
      <c r="M4296" s="258"/>
      <c r="N4296" s="259"/>
      <c r="O4296" s="259"/>
      <c r="P4296" s="259"/>
      <c r="Q4296" s="259"/>
      <c r="R4296" s="259"/>
      <c r="S4296" s="259"/>
      <c r="T4296" s="260"/>
      <c r="AT4296" s="261" t="s">
        <v>148</v>
      </c>
      <c r="AU4296" s="261" t="s">
        <v>83</v>
      </c>
      <c r="AV4296" s="12" t="s">
        <v>83</v>
      </c>
      <c r="AW4296" s="12" t="s">
        <v>30</v>
      </c>
      <c r="AX4296" s="12" t="s">
        <v>73</v>
      </c>
      <c r="AY4296" s="261" t="s">
        <v>139</v>
      </c>
    </row>
    <row r="4297" spans="2:51" s="12" customFormat="1" ht="12">
      <c r="B4297" s="250"/>
      <c r="C4297" s="251"/>
      <c r="D4297" s="252" t="s">
        <v>148</v>
      </c>
      <c r="E4297" s="253" t="s">
        <v>1</v>
      </c>
      <c r="F4297" s="254" t="s">
        <v>6172</v>
      </c>
      <c r="G4297" s="251"/>
      <c r="H4297" s="255">
        <v>2</v>
      </c>
      <c r="I4297" s="256"/>
      <c r="J4297" s="251"/>
      <c r="K4297" s="251"/>
      <c r="L4297" s="257"/>
      <c r="M4297" s="258"/>
      <c r="N4297" s="259"/>
      <c r="O4297" s="259"/>
      <c r="P4297" s="259"/>
      <c r="Q4297" s="259"/>
      <c r="R4297" s="259"/>
      <c r="S4297" s="259"/>
      <c r="T4297" s="260"/>
      <c r="AT4297" s="261" t="s">
        <v>148</v>
      </c>
      <c r="AU4297" s="261" t="s">
        <v>83</v>
      </c>
      <c r="AV4297" s="12" t="s">
        <v>83</v>
      </c>
      <c r="AW4297" s="12" t="s">
        <v>30</v>
      </c>
      <c r="AX4297" s="12" t="s">
        <v>73</v>
      </c>
      <c r="AY4297" s="261" t="s">
        <v>139</v>
      </c>
    </row>
    <row r="4298" spans="2:51" s="13" customFormat="1" ht="12">
      <c r="B4298" s="262"/>
      <c r="C4298" s="263"/>
      <c r="D4298" s="252" t="s">
        <v>148</v>
      </c>
      <c r="E4298" s="264" t="s">
        <v>1</v>
      </c>
      <c r="F4298" s="265" t="s">
        <v>150</v>
      </c>
      <c r="G4298" s="263"/>
      <c r="H4298" s="266">
        <v>18</v>
      </c>
      <c r="I4298" s="267"/>
      <c r="J4298" s="263"/>
      <c r="K4298" s="263"/>
      <c r="L4298" s="268"/>
      <c r="M4298" s="269"/>
      <c r="N4298" s="270"/>
      <c r="O4298" s="270"/>
      <c r="P4298" s="270"/>
      <c r="Q4298" s="270"/>
      <c r="R4298" s="270"/>
      <c r="S4298" s="270"/>
      <c r="T4298" s="271"/>
      <c r="AT4298" s="272" t="s">
        <v>148</v>
      </c>
      <c r="AU4298" s="272" t="s">
        <v>83</v>
      </c>
      <c r="AV4298" s="13" t="s">
        <v>146</v>
      </c>
      <c r="AW4298" s="13" t="s">
        <v>30</v>
      </c>
      <c r="AX4298" s="13" t="s">
        <v>81</v>
      </c>
      <c r="AY4298" s="272" t="s">
        <v>139</v>
      </c>
    </row>
    <row r="4299" spans="2:65" s="1" customFormat="1" ht="16.5" customHeight="1">
      <c r="B4299" s="38"/>
      <c r="C4299" s="237" t="s">
        <v>6173</v>
      </c>
      <c r="D4299" s="237" t="s">
        <v>141</v>
      </c>
      <c r="E4299" s="238" t="s">
        <v>6174</v>
      </c>
      <c r="F4299" s="239" t="s">
        <v>6175</v>
      </c>
      <c r="G4299" s="240" t="s">
        <v>247</v>
      </c>
      <c r="H4299" s="241">
        <v>8</v>
      </c>
      <c r="I4299" s="242"/>
      <c r="J4299" s="243">
        <f>ROUND(I4299*H4299,2)</f>
        <v>0</v>
      </c>
      <c r="K4299" s="239" t="s">
        <v>1</v>
      </c>
      <c r="L4299" s="43"/>
      <c r="M4299" s="244" t="s">
        <v>1</v>
      </c>
      <c r="N4299" s="245" t="s">
        <v>38</v>
      </c>
      <c r="O4299" s="86"/>
      <c r="P4299" s="246">
        <f>O4299*H4299</f>
        <v>0</v>
      </c>
      <c r="Q4299" s="246">
        <v>0</v>
      </c>
      <c r="R4299" s="246">
        <f>Q4299*H4299</f>
        <v>0</v>
      </c>
      <c r="S4299" s="246">
        <v>0</v>
      </c>
      <c r="T4299" s="247">
        <f>S4299*H4299</f>
        <v>0</v>
      </c>
      <c r="AR4299" s="248" t="s">
        <v>332</v>
      </c>
      <c r="AT4299" s="248" t="s">
        <v>141</v>
      </c>
      <c r="AU4299" s="248" t="s">
        <v>83</v>
      </c>
      <c r="AY4299" s="17" t="s">
        <v>139</v>
      </c>
      <c r="BE4299" s="249">
        <f>IF(N4299="základní",J4299,0)</f>
        <v>0</v>
      </c>
      <c r="BF4299" s="249">
        <f>IF(N4299="snížená",J4299,0)</f>
        <v>0</v>
      </c>
      <c r="BG4299" s="249">
        <f>IF(N4299="zákl. přenesená",J4299,0)</f>
        <v>0</v>
      </c>
      <c r="BH4299" s="249">
        <f>IF(N4299="sníž. přenesená",J4299,0)</f>
        <v>0</v>
      </c>
      <c r="BI4299" s="249">
        <f>IF(N4299="nulová",J4299,0)</f>
        <v>0</v>
      </c>
      <c r="BJ4299" s="17" t="s">
        <v>81</v>
      </c>
      <c r="BK4299" s="249">
        <f>ROUND(I4299*H4299,2)</f>
        <v>0</v>
      </c>
      <c r="BL4299" s="17" t="s">
        <v>332</v>
      </c>
      <c r="BM4299" s="248" t="s">
        <v>6176</v>
      </c>
    </row>
    <row r="4300" spans="2:51" s="12" customFormat="1" ht="12">
      <c r="B4300" s="250"/>
      <c r="C4300" s="251"/>
      <c r="D4300" s="252" t="s">
        <v>148</v>
      </c>
      <c r="E4300" s="253" t="s">
        <v>1</v>
      </c>
      <c r="F4300" s="254" t="s">
        <v>6177</v>
      </c>
      <c r="G4300" s="251"/>
      <c r="H4300" s="255">
        <v>2</v>
      </c>
      <c r="I4300" s="256"/>
      <c r="J4300" s="251"/>
      <c r="K4300" s="251"/>
      <c r="L4300" s="257"/>
      <c r="M4300" s="258"/>
      <c r="N4300" s="259"/>
      <c r="O4300" s="259"/>
      <c r="P4300" s="259"/>
      <c r="Q4300" s="259"/>
      <c r="R4300" s="259"/>
      <c r="S4300" s="259"/>
      <c r="T4300" s="260"/>
      <c r="AT4300" s="261" t="s">
        <v>148</v>
      </c>
      <c r="AU4300" s="261" t="s">
        <v>83</v>
      </c>
      <c r="AV4300" s="12" t="s">
        <v>83</v>
      </c>
      <c r="AW4300" s="12" t="s">
        <v>30</v>
      </c>
      <c r="AX4300" s="12" t="s">
        <v>73</v>
      </c>
      <c r="AY4300" s="261" t="s">
        <v>139</v>
      </c>
    </row>
    <row r="4301" spans="2:51" s="12" customFormat="1" ht="12">
      <c r="B4301" s="250"/>
      <c r="C4301" s="251"/>
      <c r="D4301" s="252" t="s">
        <v>148</v>
      </c>
      <c r="E4301" s="253" t="s">
        <v>1</v>
      </c>
      <c r="F4301" s="254" t="s">
        <v>6178</v>
      </c>
      <c r="G4301" s="251"/>
      <c r="H4301" s="255">
        <v>2</v>
      </c>
      <c r="I4301" s="256"/>
      <c r="J4301" s="251"/>
      <c r="K4301" s="251"/>
      <c r="L4301" s="257"/>
      <c r="M4301" s="258"/>
      <c r="N4301" s="259"/>
      <c r="O4301" s="259"/>
      <c r="P4301" s="259"/>
      <c r="Q4301" s="259"/>
      <c r="R4301" s="259"/>
      <c r="S4301" s="259"/>
      <c r="T4301" s="260"/>
      <c r="AT4301" s="261" t="s">
        <v>148</v>
      </c>
      <c r="AU4301" s="261" t="s">
        <v>83</v>
      </c>
      <c r="AV4301" s="12" t="s">
        <v>83</v>
      </c>
      <c r="AW4301" s="12" t="s">
        <v>30</v>
      </c>
      <c r="AX4301" s="12" t="s">
        <v>73</v>
      </c>
      <c r="AY4301" s="261" t="s">
        <v>139</v>
      </c>
    </row>
    <row r="4302" spans="2:51" s="12" customFormat="1" ht="12">
      <c r="B4302" s="250"/>
      <c r="C4302" s="251"/>
      <c r="D4302" s="252" t="s">
        <v>148</v>
      </c>
      <c r="E4302" s="253" t="s">
        <v>1</v>
      </c>
      <c r="F4302" s="254" t="s">
        <v>6179</v>
      </c>
      <c r="G4302" s="251"/>
      <c r="H4302" s="255">
        <v>2</v>
      </c>
      <c r="I4302" s="256"/>
      <c r="J4302" s="251"/>
      <c r="K4302" s="251"/>
      <c r="L4302" s="257"/>
      <c r="M4302" s="258"/>
      <c r="N4302" s="259"/>
      <c r="O4302" s="259"/>
      <c r="P4302" s="259"/>
      <c r="Q4302" s="259"/>
      <c r="R4302" s="259"/>
      <c r="S4302" s="259"/>
      <c r="T4302" s="260"/>
      <c r="AT4302" s="261" t="s">
        <v>148</v>
      </c>
      <c r="AU4302" s="261" t="s">
        <v>83</v>
      </c>
      <c r="AV4302" s="12" t="s">
        <v>83</v>
      </c>
      <c r="AW4302" s="12" t="s">
        <v>30</v>
      </c>
      <c r="AX4302" s="12" t="s">
        <v>73</v>
      </c>
      <c r="AY4302" s="261" t="s">
        <v>139</v>
      </c>
    </row>
    <row r="4303" spans="2:51" s="12" customFormat="1" ht="12">
      <c r="B4303" s="250"/>
      <c r="C4303" s="251"/>
      <c r="D4303" s="252" t="s">
        <v>148</v>
      </c>
      <c r="E4303" s="253" t="s">
        <v>1</v>
      </c>
      <c r="F4303" s="254" t="s">
        <v>6172</v>
      </c>
      <c r="G4303" s="251"/>
      <c r="H4303" s="255">
        <v>2</v>
      </c>
      <c r="I4303" s="256"/>
      <c r="J4303" s="251"/>
      <c r="K4303" s="251"/>
      <c r="L4303" s="257"/>
      <c r="M4303" s="258"/>
      <c r="N4303" s="259"/>
      <c r="O4303" s="259"/>
      <c r="P4303" s="259"/>
      <c r="Q4303" s="259"/>
      <c r="R4303" s="259"/>
      <c r="S4303" s="259"/>
      <c r="T4303" s="260"/>
      <c r="AT4303" s="261" t="s">
        <v>148</v>
      </c>
      <c r="AU4303" s="261" t="s">
        <v>83</v>
      </c>
      <c r="AV4303" s="12" t="s">
        <v>83</v>
      </c>
      <c r="AW4303" s="12" t="s">
        <v>30</v>
      </c>
      <c r="AX4303" s="12" t="s">
        <v>73</v>
      </c>
      <c r="AY4303" s="261" t="s">
        <v>139</v>
      </c>
    </row>
    <row r="4304" spans="2:51" s="13" customFormat="1" ht="12">
      <c r="B4304" s="262"/>
      <c r="C4304" s="263"/>
      <c r="D4304" s="252" t="s">
        <v>148</v>
      </c>
      <c r="E4304" s="264" t="s">
        <v>1</v>
      </c>
      <c r="F4304" s="265" t="s">
        <v>150</v>
      </c>
      <c r="G4304" s="263"/>
      <c r="H4304" s="266">
        <v>8</v>
      </c>
      <c r="I4304" s="267"/>
      <c r="J4304" s="263"/>
      <c r="K4304" s="263"/>
      <c r="L4304" s="268"/>
      <c r="M4304" s="269"/>
      <c r="N4304" s="270"/>
      <c r="O4304" s="270"/>
      <c r="P4304" s="270"/>
      <c r="Q4304" s="270"/>
      <c r="R4304" s="270"/>
      <c r="S4304" s="270"/>
      <c r="T4304" s="271"/>
      <c r="AT4304" s="272" t="s">
        <v>148</v>
      </c>
      <c r="AU4304" s="272" t="s">
        <v>83</v>
      </c>
      <c r="AV4304" s="13" t="s">
        <v>146</v>
      </c>
      <c r="AW4304" s="13" t="s">
        <v>30</v>
      </c>
      <c r="AX4304" s="13" t="s">
        <v>81</v>
      </c>
      <c r="AY4304" s="272" t="s">
        <v>139</v>
      </c>
    </row>
    <row r="4305" spans="2:65" s="1" customFormat="1" ht="16.5" customHeight="1">
      <c r="B4305" s="38"/>
      <c r="C4305" s="237" t="s">
        <v>6180</v>
      </c>
      <c r="D4305" s="237" t="s">
        <v>141</v>
      </c>
      <c r="E4305" s="238" t="s">
        <v>6181</v>
      </c>
      <c r="F4305" s="239" t="s">
        <v>6182</v>
      </c>
      <c r="G4305" s="240" t="s">
        <v>247</v>
      </c>
      <c r="H4305" s="241">
        <v>3</v>
      </c>
      <c r="I4305" s="242"/>
      <c r="J4305" s="243">
        <f>ROUND(I4305*H4305,2)</f>
        <v>0</v>
      </c>
      <c r="K4305" s="239" t="s">
        <v>1</v>
      </c>
      <c r="L4305" s="43"/>
      <c r="M4305" s="244" t="s">
        <v>1</v>
      </c>
      <c r="N4305" s="245" t="s">
        <v>38</v>
      </c>
      <c r="O4305" s="86"/>
      <c r="P4305" s="246">
        <f>O4305*H4305</f>
        <v>0</v>
      </c>
      <c r="Q4305" s="246">
        <v>0</v>
      </c>
      <c r="R4305" s="246">
        <f>Q4305*H4305</f>
        <v>0</v>
      </c>
      <c r="S4305" s="246">
        <v>0</v>
      </c>
      <c r="T4305" s="247">
        <f>S4305*H4305</f>
        <v>0</v>
      </c>
      <c r="AR4305" s="248" t="s">
        <v>332</v>
      </c>
      <c r="AT4305" s="248" t="s">
        <v>141</v>
      </c>
      <c r="AU4305" s="248" t="s">
        <v>83</v>
      </c>
      <c r="AY4305" s="17" t="s">
        <v>139</v>
      </c>
      <c r="BE4305" s="249">
        <f>IF(N4305="základní",J4305,0)</f>
        <v>0</v>
      </c>
      <c r="BF4305" s="249">
        <f>IF(N4305="snížená",J4305,0)</f>
        <v>0</v>
      </c>
      <c r="BG4305" s="249">
        <f>IF(N4305="zákl. přenesená",J4305,0)</f>
        <v>0</v>
      </c>
      <c r="BH4305" s="249">
        <f>IF(N4305="sníž. přenesená",J4305,0)</f>
        <v>0</v>
      </c>
      <c r="BI4305" s="249">
        <f>IF(N4305="nulová",J4305,0)</f>
        <v>0</v>
      </c>
      <c r="BJ4305" s="17" t="s">
        <v>81</v>
      </c>
      <c r="BK4305" s="249">
        <f>ROUND(I4305*H4305,2)</f>
        <v>0</v>
      </c>
      <c r="BL4305" s="17" t="s">
        <v>332</v>
      </c>
      <c r="BM4305" s="248" t="s">
        <v>6183</v>
      </c>
    </row>
    <row r="4306" spans="2:51" s="12" customFormat="1" ht="12">
      <c r="B4306" s="250"/>
      <c r="C4306" s="251"/>
      <c r="D4306" s="252" t="s">
        <v>148</v>
      </c>
      <c r="E4306" s="253" t="s">
        <v>1</v>
      </c>
      <c r="F4306" s="254" t="s">
        <v>6184</v>
      </c>
      <c r="G4306" s="251"/>
      <c r="H4306" s="255">
        <v>3</v>
      </c>
      <c r="I4306" s="256"/>
      <c r="J4306" s="251"/>
      <c r="K4306" s="251"/>
      <c r="L4306" s="257"/>
      <c r="M4306" s="258"/>
      <c r="N4306" s="259"/>
      <c r="O4306" s="259"/>
      <c r="P4306" s="259"/>
      <c r="Q4306" s="259"/>
      <c r="R4306" s="259"/>
      <c r="S4306" s="259"/>
      <c r="T4306" s="260"/>
      <c r="AT4306" s="261" t="s">
        <v>148</v>
      </c>
      <c r="AU4306" s="261" t="s">
        <v>83</v>
      </c>
      <c r="AV4306" s="12" t="s">
        <v>83</v>
      </c>
      <c r="AW4306" s="12" t="s">
        <v>30</v>
      </c>
      <c r="AX4306" s="12" t="s">
        <v>73</v>
      </c>
      <c r="AY4306" s="261" t="s">
        <v>139</v>
      </c>
    </row>
    <row r="4307" spans="2:51" s="13" customFormat="1" ht="12">
      <c r="B4307" s="262"/>
      <c r="C4307" s="263"/>
      <c r="D4307" s="252" t="s">
        <v>148</v>
      </c>
      <c r="E4307" s="264" t="s">
        <v>1</v>
      </c>
      <c r="F4307" s="265" t="s">
        <v>150</v>
      </c>
      <c r="G4307" s="263"/>
      <c r="H4307" s="266">
        <v>3</v>
      </c>
      <c r="I4307" s="267"/>
      <c r="J4307" s="263"/>
      <c r="K4307" s="263"/>
      <c r="L4307" s="268"/>
      <c r="M4307" s="269"/>
      <c r="N4307" s="270"/>
      <c r="O4307" s="270"/>
      <c r="P4307" s="270"/>
      <c r="Q4307" s="270"/>
      <c r="R4307" s="270"/>
      <c r="S4307" s="270"/>
      <c r="T4307" s="271"/>
      <c r="AT4307" s="272" t="s">
        <v>148</v>
      </c>
      <c r="AU4307" s="272" t="s">
        <v>83</v>
      </c>
      <c r="AV4307" s="13" t="s">
        <v>146</v>
      </c>
      <c r="AW4307" s="13" t="s">
        <v>30</v>
      </c>
      <c r="AX4307" s="13" t="s">
        <v>81</v>
      </c>
      <c r="AY4307" s="272" t="s">
        <v>139</v>
      </c>
    </row>
    <row r="4308" spans="2:65" s="1" customFormat="1" ht="16.5" customHeight="1">
      <c r="B4308" s="38"/>
      <c r="C4308" s="237" t="s">
        <v>6185</v>
      </c>
      <c r="D4308" s="237" t="s">
        <v>141</v>
      </c>
      <c r="E4308" s="238" t="s">
        <v>6186</v>
      </c>
      <c r="F4308" s="239" t="s">
        <v>6187</v>
      </c>
      <c r="G4308" s="240" t="s">
        <v>247</v>
      </c>
      <c r="H4308" s="241">
        <v>4</v>
      </c>
      <c r="I4308" s="242"/>
      <c r="J4308" s="243">
        <f>ROUND(I4308*H4308,2)</f>
        <v>0</v>
      </c>
      <c r="K4308" s="239" t="s">
        <v>1</v>
      </c>
      <c r="L4308" s="43"/>
      <c r="M4308" s="244" t="s">
        <v>1</v>
      </c>
      <c r="N4308" s="245" t="s">
        <v>38</v>
      </c>
      <c r="O4308" s="86"/>
      <c r="P4308" s="246">
        <f>O4308*H4308</f>
        <v>0</v>
      </c>
      <c r="Q4308" s="246">
        <v>0</v>
      </c>
      <c r="R4308" s="246">
        <f>Q4308*H4308</f>
        <v>0</v>
      </c>
      <c r="S4308" s="246">
        <v>0</v>
      </c>
      <c r="T4308" s="247">
        <f>S4308*H4308</f>
        <v>0</v>
      </c>
      <c r="AR4308" s="248" t="s">
        <v>332</v>
      </c>
      <c r="AT4308" s="248" t="s">
        <v>141</v>
      </c>
      <c r="AU4308" s="248" t="s">
        <v>83</v>
      </c>
      <c r="AY4308" s="17" t="s">
        <v>139</v>
      </c>
      <c r="BE4308" s="249">
        <f>IF(N4308="základní",J4308,0)</f>
        <v>0</v>
      </c>
      <c r="BF4308" s="249">
        <f>IF(N4308="snížená",J4308,0)</f>
        <v>0</v>
      </c>
      <c r="BG4308" s="249">
        <f>IF(N4308="zákl. přenesená",J4308,0)</f>
        <v>0</v>
      </c>
      <c r="BH4308" s="249">
        <f>IF(N4308="sníž. přenesená",J4308,0)</f>
        <v>0</v>
      </c>
      <c r="BI4308" s="249">
        <f>IF(N4308="nulová",J4308,0)</f>
        <v>0</v>
      </c>
      <c r="BJ4308" s="17" t="s">
        <v>81</v>
      </c>
      <c r="BK4308" s="249">
        <f>ROUND(I4308*H4308,2)</f>
        <v>0</v>
      </c>
      <c r="BL4308" s="17" t="s">
        <v>332</v>
      </c>
      <c r="BM4308" s="248" t="s">
        <v>6188</v>
      </c>
    </row>
    <row r="4309" spans="2:51" s="12" customFormat="1" ht="12">
      <c r="B4309" s="250"/>
      <c r="C4309" s="251"/>
      <c r="D4309" s="252" t="s">
        <v>148</v>
      </c>
      <c r="E4309" s="253" t="s">
        <v>1</v>
      </c>
      <c r="F4309" s="254" t="s">
        <v>146</v>
      </c>
      <c r="G4309" s="251"/>
      <c r="H4309" s="255">
        <v>4</v>
      </c>
      <c r="I4309" s="256"/>
      <c r="J4309" s="251"/>
      <c r="K4309" s="251"/>
      <c r="L4309" s="257"/>
      <c r="M4309" s="258"/>
      <c r="N4309" s="259"/>
      <c r="O4309" s="259"/>
      <c r="P4309" s="259"/>
      <c r="Q4309" s="259"/>
      <c r="R4309" s="259"/>
      <c r="S4309" s="259"/>
      <c r="T4309" s="260"/>
      <c r="AT4309" s="261" t="s">
        <v>148</v>
      </c>
      <c r="AU4309" s="261" t="s">
        <v>83</v>
      </c>
      <c r="AV4309" s="12" t="s">
        <v>83</v>
      </c>
      <c r="AW4309" s="12" t="s">
        <v>30</v>
      </c>
      <c r="AX4309" s="12" t="s">
        <v>73</v>
      </c>
      <c r="AY4309" s="261" t="s">
        <v>139</v>
      </c>
    </row>
    <row r="4310" spans="2:51" s="13" customFormat="1" ht="12">
      <c r="B4310" s="262"/>
      <c r="C4310" s="263"/>
      <c r="D4310" s="252" t="s">
        <v>148</v>
      </c>
      <c r="E4310" s="264" t="s">
        <v>1</v>
      </c>
      <c r="F4310" s="265" t="s">
        <v>150</v>
      </c>
      <c r="G4310" s="263"/>
      <c r="H4310" s="266">
        <v>4</v>
      </c>
      <c r="I4310" s="267"/>
      <c r="J4310" s="263"/>
      <c r="K4310" s="263"/>
      <c r="L4310" s="268"/>
      <c r="M4310" s="269"/>
      <c r="N4310" s="270"/>
      <c r="O4310" s="270"/>
      <c r="P4310" s="270"/>
      <c r="Q4310" s="270"/>
      <c r="R4310" s="270"/>
      <c r="S4310" s="270"/>
      <c r="T4310" s="271"/>
      <c r="AT4310" s="272" t="s">
        <v>148</v>
      </c>
      <c r="AU4310" s="272" t="s">
        <v>83</v>
      </c>
      <c r="AV4310" s="13" t="s">
        <v>146</v>
      </c>
      <c r="AW4310" s="13" t="s">
        <v>30</v>
      </c>
      <c r="AX4310" s="13" t="s">
        <v>81</v>
      </c>
      <c r="AY4310" s="272" t="s">
        <v>139</v>
      </c>
    </row>
    <row r="4311" spans="2:65" s="1" customFormat="1" ht="16.5" customHeight="1">
      <c r="B4311" s="38"/>
      <c r="C4311" s="237" t="s">
        <v>6189</v>
      </c>
      <c r="D4311" s="237" t="s">
        <v>141</v>
      </c>
      <c r="E4311" s="238" t="s">
        <v>6190</v>
      </c>
      <c r="F4311" s="239" t="s">
        <v>6191</v>
      </c>
      <c r="G4311" s="240" t="s">
        <v>247</v>
      </c>
      <c r="H4311" s="241">
        <v>700</v>
      </c>
      <c r="I4311" s="242"/>
      <c r="J4311" s="243">
        <f>ROUND(I4311*H4311,2)</f>
        <v>0</v>
      </c>
      <c r="K4311" s="239" t="s">
        <v>1</v>
      </c>
      <c r="L4311" s="43"/>
      <c r="M4311" s="244" t="s">
        <v>1</v>
      </c>
      <c r="N4311" s="245" t="s">
        <v>38</v>
      </c>
      <c r="O4311" s="86"/>
      <c r="P4311" s="246">
        <f>O4311*H4311</f>
        <v>0</v>
      </c>
      <c r="Q4311" s="246">
        <v>0</v>
      </c>
      <c r="R4311" s="246">
        <f>Q4311*H4311</f>
        <v>0</v>
      </c>
      <c r="S4311" s="246">
        <v>0</v>
      </c>
      <c r="T4311" s="247">
        <f>S4311*H4311</f>
        <v>0</v>
      </c>
      <c r="AR4311" s="248" t="s">
        <v>332</v>
      </c>
      <c r="AT4311" s="248" t="s">
        <v>141</v>
      </c>
      <c r="AU4311" s="248" t="s">
        <v>83</v>
      </c>
      <c r="AY4311" s="17" t="s">
        <v>139</v>
      </c>
      <c r="BE4311" s="249">
        <f>IF(N4311="základní",J4311,0)</f>
        <v>0</v>
      </c>
      <c r="BF4311" s="249">
        <f>IF(N4311="snížená",J4311,0)</f>
        <v>0</v>
      </c>
      <c r="BG4311" s="249">
        <f>IF(N4311="zákl. přenesená",J4311,0)</f>
        <v>0</v>
      </c>
      <c r="BH4311" s="249">
        <f>IF(N4311="sníž. přenesená",J4311,0)</f>
        <v>0</v>
      </c>
      <c r="BI4311" s="249">
        <f>IF(N4311="nulová",J4311,0)</f>
        <v>0</v>
      </c>
      <c r="BJ4311" s="17" t="s">
        <v>81</v>
      </c>
      <c r="BK4311" s="249">
        <f>ROUND(I4311*H4311,2)</f>
        <v>0</v>
      </c>
      <c r="BL4311" s="17" t="s">
        <v>332</v>
      </c>
      <c r="BM4311" s="248" t="s">
        <v>6192</v>
      </c>
    </row>
    <row r="4312" spans="2:51" s="12" customFormat="1" ht="12">
      <c r="B4312" s="250"/>
      <c r="C4312" s="251"/>
      <c r="D4312" s="252" t="s">
        <v>148</v>
      </c>
      <c r="E4312" s="253" t="s">
        <v>1</v>
      </c>
      <c r="F4312" s="254" t="s">
        <v>6193</v>
      </c>
      <c r="G4312" s="251"/>
      <c r="H4312" s="255">
        <v>100</v>
      </c>
      <c r="I4312" s="256"/>
      <c r="J4312" s="251"/>
      <c r="K4312" s="251"/>
      <c r="L4312" s="257"/>
      <c r="M4312" s="258"/>
      <c r="N4312" s="259"/>
      <c r="O4312" s="259"/>
      <c r="P4312" s="259"/>
      <c r="Q4312" s="259"/>
      <c r="R4312" s="259"/>
      <c r="S4312" s="259"/>
      <c r="T4312" s="260"/>
      <c r="AT4312" s="261" t="s">
        <v>148</v>
      </c>
      <c r="AU4312" s="261" t="s">
        <v>83</v>
      </c>
      <c r="AV4312" s="12" t="s">
        <v>83</v>
      </c>
      <c r="AW4312" s="12" t="s">
        <v>30</v>
      </c>
      <c r="AX4312" s="12" t="s">
        <v>73</v>
      </c>
      <c r="AY4312" s="261" t="s">
        <v>139</v>
      </c>
    </row>
    <row r="4313" spans="2:51" s="12" customFormat="1" ht="12">
      <c r="B4313" s="250"/>
      <c r="C4313" s="251"/>
      <c r="D4313" s="252" t="s">
        <v>148</v>
      </c>
      <c r="E4313" s="253" t="s">
        <v>1</v>
      </c>
      <c r="F4313" s="254" t="s">
        <v>6194</v>
      </c>
      <c r="G4313" s="251"/>
      <c r="H4313" s="255">
        <v>100</v>
      </c>
      <c r="I4313" s="256"/>
      <c r="J4313" s="251"/>
      <c r="K4313" s="251"/>
      <c r="L4313" s="257"/>
      <c r="M4313" s="258"/>
      <c r="N4313" s="259"/>
      <c r="O4313" s="259"/>
      <c r="P4313" s="259"/>
      <c r="Q4313" s="259"/>
      <c r="R4313" s="259"/>
      <c r="S4313" s="259"/>
      <c r="T4313" s="260"/>
      <c r="AT4313" s="261" t="s">
        <v>148</v>
      </c>
      <c r="AU4313" s="261" t="s">
        <v>83</v>
      </c>
      <c r="AV4313" s="12" t="s">
        <v>83</v>
      </c>
      <c r="AW4313" s="12" t="s">
        <v>30</v>
      </c>
      <c r="AX4313" s="12" t="s">
        <v>73</v>
      </c>
      <c r="AY4313" s="261" t="s">
        <v>139</v>
      </c>
    </row>
    <row r="4314" spans="2:51" s="12" customFormat="1" ht="12">
      <c r="B4314" s="250"/>
      <c r="C4314" s="251"/>
      <c r="D4314" s="252" t="s">
        <v>148</v>
      </c>
      <c r="E4314" s="253" t="s">
        <v>1</v>
      </c>
      <c r="F4314" s="254" t="s">
        <v>6195</v>
      </c>
      <c r="G4314" s="251"/>
      <c r="H4314" s="255">
        <v>100</v>
      </c>
      <c r="I4314" s="256"/>
      <c r="J4314" s="251"/>
      <c r="K4314" s="251"/>
      <c r="L4314" s="257"/>
      <c r="M4314" s="258"/>
      <c r="N4314" s="259"/>
      <c r="O4314" s="259"/>
      <c r="P4314" s="259"/>
      <c r="Q4314" s="259"/>
      <c r="R4314" s="259"/>
      <c r="S4314" s="259"/>
      <c r="T4314" s="260"/>
      <c r="AT4314" s="261" t="s">
        <v>148</v>
      </c>
      <c r="AU4314" s="261" t="s">
        <v>83</v>
      </c>
      <c r="AV4314" s="12" t="s">
        <v>83</v>
      </c>
      <c r="AW4314" s="12" t="s">
        <v>30</v>
      </c>
      <c r="AX4314" s="12" t="s">
        <v>73</v>
      </c>
      <c r="AY4314" s="261" t="s">
        <v>139</v>
      </c>
    </row>
    <row r="4315" spans="2:51" s="12" customFormat="1" ht="12">
      <c r="B4315" s="250"/>
      <c r="C4315" s="251"/>
      <c r="D4315" s="252" t="s">
        <v>148</v>
      </c>
      <c r="E4315" s="253" t="s">
        <v>1</v>
      </c>
      <c r="F4315" s="254" t="s">
        <v>6196</v>
      </c>
      <c r="G4315" s="251"/>
      <c r="H4315" s="255">
        <v>100</v>
      </c>
      <c r="I4315" s="256"/>
      <c r="J4315" s="251"/>
      <c r="K4315" s="251"/>
      <c r="L4315" s="257"/>
      <c r="M4315" s="258"/>
      <c r="N4315" s="259"/>
      <c r="O4315" s="259"/>
      <c r="P4315" s="259"/>
      <c r="Q4315" s="259"/>
      <c r="R4315" s="259"/>
      <c r="S4315" s="259"/>
      <c r="T4315" s="260"/>
      <c r="AT4315" s="261" t="s">
        <v>148</v>
      </c>
      <c r="AU4315" s="261" t="s">
        <v>83</v>
      </c>
      <c r="AV4315" s="12" t="s">
        <v>83</v>
      </c>
      <c r="AW4315" s="12" t="s">
        <v>30</v>
      </c>
      <c r="AX4315" s="12" t="s">
        <v>73</v>
      </c>
      <c r="AY4315" s="261" t="s">
        <v>139</v>
      </c>
    </row>
    <row r="4316" spans="2:51" s="12" customFormat="1" ht="12">
      <c r="B4316" s="250"/>
      <c r="C4316" s="251"/>
      <c r="D4316" s="252" t="s">
        <v>148</v>
      </c>
      <c r="E4316" s="253" t="s">
        <v>1</v>
      </c>
      <c r="F4316" s="254" t="s">
        <v>6197</v>
      </c>
      <c r="G4316" s="251"/>
      <c r="H4316" s="255">
        <v>100</v>
      </c>
      <c r="I4316" s="256"/>
      <c r="J4316" s="251"/>
      <c r="K4316" s="251"/>
      <c r="L4316" s="257"/>
      <c r="M4316" s="258"/>
      <c r="N4316" s="259"/>
      <c r="O4316" s="259"/>
      <c r="P4316" s="259"/>
      <c r="Q4316" s="259"/>
      <c r="R4316" s="259"/>
      <c r="S4316" s="259"/>
      <c r="T4316" s="260"/>
      <c r="AT4316" s="261" t="s">
        <v>148</v>
      </c>
      <c r="AU4316" s="261" t="s">
        <v>83</v>
      </c>
      <c r="AV4316" s="12" t="s">
        <v>83</v>
      </c>
      <c r="AW4316" s="12" t="s">
        <v>30</v>
      </c>
      <c r="AX4316" s="12" t="s">
        <v>73</v>
      </c>
      <c r="AY4316" s="261" t="s">
        <v>139</v>
      </c>
    </row>
    <row r="4317" spans="2:51" s="12" customFormat="1" ht="12">
      <c r="B4317" s="250"/>
      <c r="C4317" s="251"/>
      <c r="D4317" s="252" t="s">
        <v>148</v>
      </c>
      <c r="E4317" s="253" t="s">
        <v>1</v>
      </c>
      <c r="F4317" s="254" t="s">
        <v>6198</v>
      </c>
      <c r="G4317" s="251"/>
      <c r="H4317" s="255">
        <v>100</v>
      </c>
      <c r="I4317" s="256"/>
      <c r="J4317" s="251"/>
      <c r="K4317" s="251"/>
      <c r="L4317" s="257"/>
      <c r="M4317" s="258"/>
      <c r="N4317" s="259"/>
      <c r="O4317" s="259"/>
      <c r="P4317" s="259"/>
      <c r="Q4317" s="259"/>
      <c r="R4317" s="259"/>
      <c r="S4317" s="259"/>
      <c r="T4317" s="260"/>
      <c r="AT4317" s="261" t="s">
        <v>148</v>
      </c>
      <c r="AU4317" s="261" t="s">
        <v>83</v>
      </c>
      <c r="AV4317" s="12" t="s">
        <v>83</v>
      </c>
      <c r="AW4317" s="12" t="s">
        <v>30</v>
      </c>
      <c r="AX4317" s="12" t="s">
        <v>73</v>
      </c>
      <c r="AY4317" s="261" t="s">
        <v>139</v>
      </c>
    </row>
    <row r="4318" spans="2:51" s="12" customFormat="1" ht="12">
      <c r="B4318" s="250"/>
      <c r="C4318" s="251"/>
      <c r="D4318" s="252" t="s">
        <v>148</v>
      </c>
      <c r="E4318" s="253" t="s">
        <v>1</v>
      </c>
      <c r="F4318" s="254" t="s">
        <v>6041</v>
      </c>
      <c r="G4318" s="251"/>
      <c r="H4318" s="255">
        <v>50</v>
      </c>
      <c r="I4318" s="256"/>
      <c r="J4318" s="251"/>
      <c r="K4318" s="251"/>
      <c r="L4318" s="257"/>
      <c r="M4318" s="258"/>
      <c r="N4318" s="259"/>
      <c r="O4318" s="259"/>
      <c r="P4318" s="259"/>
      <c r="Q4318" s="259"/>
      <c r="R4318" s="259"/>
      <c r="S4318" s="259"/>
      <c r="T4318" s="260"/>
      <c r="AT4318" s="261" t="s">
        <v>148</v>
      </c>
      <c r="AU4318" s="261" t="s">
        <v>83</v>
      </c>
      <c r="AV4318" s="12" t="s">
        <v>83</v>
      </c>
      <c r="AW4318" s="12" t="s">
        <v>30</v>
      </c>
      <c r="AX4318" s="12" t="s">
        <v>73</v>
      </c>
      <c r="AY4318" s="261" t="s">
        <v>139</v>
      </c>
    </row>
    <row r="4319" spans="2:51" s="12" customFormat="1" ht="12">
      <c r="B4319" s="250"/>
      <c r="C4319" s="251"/>
      <c r="D4319" s="252" t="s">
        <v>148</v>
      </c>
      <c r="E4319" s="253" t="s">
        <v>1</v>
      </c>
      <c r="F4319" s="254" t="s">
        <v>6068</v>
      </c>
      <c r="G4319" s="251"/>
      <c r="H4319" s="255">
        <v>50</v>
      </c>
      <c r="I4319" s="256"/>
      <c r="J4319" s="251"/>
      <c r="K4319" s="251"/>
      <c r="L4319" s="257"/>
      <c r="M4319" s="258"/>
      <c r="N4319" s="259"/>
      <c r="O4319" s="259"/>
      <c r="P4319" s="259"/>
      <c r="Q4319" s="259"/>
      <c r="R4319" s="259"/>
      <c r="S4319" s="259"/>
      <c r="T4319" s="260"/>
      <c r="AT4319" s="261" t="s">
        <v>148</v>
      </c>
      <c r="AU4319" s="261" t="s">
        <v>83</v>
      </c>
      <c r="AV4319" s="12" t="s">
        <v>83</v>
      </c>
      <c r="AW4319" s="12" t="s">
        <v>30</v>
      </c>
      <c r="AX4319" s="12" t="s">
        <v>73</v>
      </c>
      <c r="AY4319" s="261" t="s">
        <v>139</v>
      </c>
    </row>
    <row r="4320" spans="2:51" s="13" customFormat="1" ht="12">
      <c r="B4320" s="262"/>
      <c r="C4320" s="263"/>
      <c r="D4320" s="252" t="s">
        <v>148</v>
      </c>
      <c r="E4320" s="264" t="s">
        <v>1</v>
      </c>
      <c r="F4320" s="265" t="s">
        <v>150</v>
      </c>
      <c r="G4320" s="263"/>
      <c r="H4320" s="266">
        <v>700</v>
      </c>
      <c r="I4320" s="267"/>
      <c r="J4320" s="263"/>
      <c r="K4320" s="263"/>
      <c r="L4320" s="268"/>
      <c r="M4320" s="269"/>
      <c r="N4320" s="270"/>
      <c r="O4320" s="270"/>
      <c r="P4320" s="270"/>
      <c r="Q4320" s="270"/>
      <c r="R4320" s="270"/>
      <c r="S4320" s="270"/>
      <c r="T4320" s="271"/>
      <c r="AT4320" s="272" t="s">
        <v>148</v>
      </c>
      <c r="AU4320" s="272" t="s">
        <v>83</v>
      </c>
      <c r="AV4320" s="13" t="s">
        <v>146</v>
      </c>
      <c r="AW4320" s="13" t="s">
        <v>30</v>
      </c>
      <c r="AX4320" s="13" t="s">
        <v>81</v>
      </c>
      <c r="AY4320" s="272" t="s">
        <v>139</v>
      </c>
    </row>
    <row r="4321" spans="2:65" s="1" customFormat="1" ht="16.5" customHeight="1">
      <c r="B4321" s="38"/>
      <c r="C4321" s="237" t="s">
        <v>6199</v>
      </c>
      <c r="D4321" s="237" t="s">
        <v>141</v>
      </c>
      <c r="E4321" s="238" t="s">
        <v>6200</v>
      </c>
      <c r="F4321" s="239" t="s">
        <v>6201</v>
      </c>
      <c r="G4321" s="240" t="s">
        <v>247</v>
      </c>
      <c r="H4321" s="241">
        <v>160</v>
      </c>
      <c r="I4321" s="242"/>
      <c r="J4321" s="243">
        <f>ROUND(I4321*H4321,2)</f>
        <v>0</v>
      </c>
      <c r="K4321" s="239" t="s">
        <v>1</v>
      </c>
      <c r="L4321" s="43"/>
      <c r="M4321" s="244" t="s">
        <v>1</v>
      </c>
      <c r="N4321" s="245" t="s">
        <v>38</v>
      </c>
      <c r="O4321" s="86"/>
      <c r="P4321" s="246">
        <f>O4321*H4321</f>
        <v>0</v>
      </c>
      <c r="Q4321" s="246">
        <v>0</v>
      </c>
      <c r="R4321" s="246">
        <f>Q4321*H4321</f>
        <v>0</v>
      </c>
      <c r="S4321" s="246">
        <v>0</v>
      </c>
      <c r="T4321" s="247">
        <f>S4321*H4321</f>
        <v>0</v>
      </c>
      <c r="AR4321" s="248" t="s">
        <v>332</v>
      </c>
      <c r="AT4321" s="248" t="s">
        <v>141</v>
      </c>
      <c r="AU4321" s="248" t="s">
        <v>83</v>
      </c>
      <c r="AY4321" s="17" t="s">
        <v>139</v>
      </c>
      <c r="BE4321" s="249">
        <f>IF(N4321="základní",J4321,0)</f>
        <v>0</v>
      </c>
      <c r="BF4321" s="249">
        <f>IF(N4321="snížená",J4321,0)</f>
        <v>0</v>
      </c>
      <c r="BG4321" s="249">
        <f>IF(N4321="zákl. přenesená",J4321,0)</f>
        <v>0</v>
      </c>
      <c r="BH4321" s="249">
        <f>IF(N4321="sníž. přenesená",J4321,0)</f>
        <v>0</v>
      </c>
      <c r="BI4321" s="249">
        <f>IF(N4321="nulová",J4321,0)</f>
        <v>0</v>
      </c>
      <c r="BJ4321" s="17" t="s">
        <v>81</v>
      </c>
      <c r="BK4321" s="249">
        <f>ROUND(I4321*H4321,2)</f>
        <v>0</v>
      </c>
      <c r="BL4321" s="17" t="s">
        <v>332</v>
      </c>
      <c r="BM4321" s="248" t="s">
        <v>6202</v>
      </c>
    </row>
    <row r="4322" spans="2:51" s="12" customFormat="1" ht="12">
      <c r="B4322" s="250"/>
      <c r="C4322" s="251"/>
      <c r="D4322" s="252" t="s">
        <v>148</v>
      </c>
      <c r="E4322" s="253" t="s">
        <v>1</v>
      </c>
      <c r="F4322" s="254" t="s">
        <v>6061</v>
      </c>
      <c r="G4322" s="251"/>
      <c r="H4322" s="255">
        <v>20</v>
      </c>
      <c r="I4322" s="256"/>
      <c r="J4322" s="251"/>
      <c r="K4322" s="251"/>
      <c r="L4322" s="257"/>
      <c r="M4322" s="258"/>
      <c r="N4322" s="259"/>
      <c r="O4322" s="259"/>
      <c r="P4322" s="259"/>
      <c r="Q4322" s="259"/>
      <c r="R4322" s="259"/>
      <c r="S4322" s="259"/>
      <c r="T4322" s="260"/>
      <c r="AT4322" s="261" t="s">
        <v>148</v>
      </c>
      <c r="AU4322" s="261" t="s">
        <v>83</v>
      </c>
      <c r="AV4322" s="12" t="s">
        <v>83</v>
      </c>
      <c r="AW4322" s="12" t="s">
        <v>30</v>
      </c>
      <c r="AX4322" s="12" t="s">
        <v>73</v>
      </c>
      <c r="AY4322" s="261" t="s">
        <v>139</v>
      </c>
    </row>
    <row r="4323" spans="2:51" s="12" customFormat="1" ht="12">
      <c r="B4323" s="250"/>
      <c r="C4323" s="251"/>
      <c r="D4323" s="252" t="s">
        <v>148</v>
      </c>
      <c r="E4323" s="253" t="s">
        <v>1</v>
      </c>
      <c r="F4323" s="254" t="s">
        <v>6164</v>
      </c>
      <c r="G4323" s="251"/>
      <c r="H4323" s="255">
        <v>20</v>
      </c>
      <c r="I4323" s="256"/>
      <c r="J4323" s="251"/>
      <c r="K4323" s="251"/>
      <c r="L4323" s="257"/>
      <c r="M4323" s="258"/>
      <c r="N4323" s="259"/>
      <c r="O4323" s="259"/>
      <c r="P4323" s="259"/>
      <c r="Q4323" s="259"/>
      <c r="R4323" s="259"/>
      <c r="S4323" s="259"/>
      <c r="T4323" s="260"/>
      <c r="AT4323" s="261" t="s">
        <v>148</v>
      </c>
      <c r="AU4323" s="261" t="s">
        <v>83</v>
      </c>
      <c r="AV4323" s="12" t="s">
        <v>83</v>
      </c>
      <c r="AW4323" s="12" t="s">
        <v>30</v>
      </c>
      <c r="AX4323" s="12" t="s">
        <v>73</v>
      </c>
      <c r="AY4323" s="261" t="s">
        <v>139</v>
      </c>
    </row>
    <row r="4324" spans="2:51" s="12" customFormat="1" ht="12">
      <c r="B4324" s="250"/>
      <c r="C4324" s="251"/>
      <c r="D4324" s="252" t="s">
        <v>148</v>
      </c>
      <c r="E4324" s="253" t="s">
        <v>1</v>
      </c>
      <c r="F4324" s="254" t="s">
        <v>6135</v>
      </c>
      <c r="G4324" s="251"/>
      <c r="H4324" s="255">
        <v>20</v>
      </c>
      <c r="I4324" s="256"/>
      <c r="J4324" s="251"/>
      <c r="K4324" s="251"/>
      <c r="L4324" s="257"/>
      <c r="M4324" s="258"/>
      <c r="N4324" s="259"/>
      <c r="O4324" s="259"/>
      <c r="P4324" s="259"/>
      <c r="Q4324" s="259"/>
      <c r="R4324" s="259"/>
      <c r="S4324" s="259"/>
      <c r="T4324" s="260"/>
      <c r="AT4324" s="261" t="s">
        <v>148</v>
      </c>
      <c r="AU4324" s="261" t="s">
        <v>83</v>
      </c>
      <c r="AV4324" s="12" t="s">
        <v>83</v>
      </c>
      <c r="AW4324" s="12" t="s">
        <v>30</v>
      </c>
      <c r="AX4324" s="12" t="s">
        <v>73</v>
      </c>
      <c r="AY4324" s="261" t="s">
        <v>139</v>
      </c>
    </row>
    <row r="4325" spans="2:51" s="12" customFormat="1" ht="12">
      <c r="B4325" s="250"/>
      <c r="C4325" s="251"/>
      <c r="D4325" s="252" t="s">
        <v>148</v>
      </c>
      <c r="E4325" s="253" t="s">
        <v>1</v>
      </c>
      <c r="F4325" s="254" t="s">
        <v>6038</v>
      </c>
      <c r="G4325" s="251"/>
      <c r="H4325" s="255">
        <v>20</v>
      </c>
      <c r="I4325" s="256"/>
      <c r="J4325" s="251"/>
      <c r="K4325" s="251"/>
      <c r="L4325" s="257"/>
      <c r="M4325" s="258"/>
      <c r="N4325" s="259"/>
      <c r="O4325" s="259"/>
      <c r="P4325" s="259"/>
      <c r="Q4325" s="259"/>
      <c r="R4325" s="259"/>
      <c r="S4325" s="259"/>
      <c r="T4325" s="260"/>
      <c r="AT4325" s="261" t="s">
        <v>148</v>
      </c>
      <c r="AU4325" s="261" t="s">
        <v>83</v>
      </c>
      <c r="AV4325" s="12" t="s">
        <v>83</v>
      </c>
      <c r="AW4325" s="12" t="s">
        <v>30</v>
      </c>
      <c r="AX4325" s="12" t="s">
        <v>73</v>
      </c>
      <c r="AY4325" s="261" t="s">
        <v>139</v>
      </c>
    </row>
    <row r="4326" spans="2:51" s="12" customFormat="1" ht="12">
      <c r="B4326" s="250"/>
      <c r="C4326" s="251"/>
      <c r="D4326" s="252" t="s">
        <v>148</v>
      </c>
      <c r="E4326" s="253" t="s">
        <v>1</v>
      </c>
      <c r="F4326" s="254" t="s">
        <v>6039</v>
      </c>
      <c r="G4326" s="251"/>
      <c r="H4326" s="255">
        <v>20</v>
      </c>
      <c r="I4326" s="256"/>
      <c r="J4326" s="251"/>
      <c r="K4326" s="251"/>
      <c r="L4326" s="257"/>
      <c r="M4326" s="258"/>
      <c r="N4326" s="259"/>
      <c r="O4326" s="259"/>
      <c r="P4326" s="259"/>
      <c r="Q4326" s="259"/>
      <c r="R4326" s="259"/>
      <c r="S4326" s="259"/>
      <c r="T4326" s="260"/>
      <c r="AT4326" s="261" t="s">
        <v>148</v>
      </c>
      <c r="AU4326" s="261" t="s">
        <v>83</v>
      </c>
      <c r="AV4326" s="12" t="s">
        <v>83</v>
      </c>
      <c r="AW4326" s="12" t="s">
        <v>30</v>
      </c>
      <c r="AX4326" s="12" t="s">
        <v>73</v>
      </c>
      <c r="AY4326" s="261" t="s">
        <v>139</v>
      </c>
    </row>
    <row r="4327" spans="2:51" s="12" customFormat="1" ht="12">
      <c r="B4327" s="250"/>
      <c r="C4327" s="251"/>
      <c r="D4327" s="252" t="s">
        <v>148</v>
      </c>
      <c r="E4327" s="253" t="s">
        <v>1</v>
      </c>
      <c r="F4327" s="254" t="s">
        <v>6040</v>
      </c>
      <c r="G4327" s="251"/>
      <c r="H4327" s="255">
        <v>20</v>
      </c>
      <c r="I4327" s="256"/>
      <c r="J4327" s="251"/>
      <c r="K4327" s="251"/>
      <c r="L4327" s="257"/>
      <c r="M4327" s="258"/>
      <c r="N4327" s="259"/>
      <c r="O4327" s="259"/>
      <c r="P4327" s="259"/>
      <c r="Q4327" s="259"/>
      <c r="R4327" s="259"/>
      <c r="S4327" s="259"/>
      <c r="T4327" s="260"/>
      <c r="AT4327" s="261" t="s">
        <v>148</v>
      </c>
      <c r="AU4327" s="261" t="s">
        <v>83</v>
      </c>
      <c r="AV4327" s="12" t="s">
        <v>83</v>
      </c>
      <c r="AW4327" s="12" t="s">
        <v>30</v>
      </c>
      <c r="AX4327" s="12" t="s">
        <v>73</v>
      </c>
      <c r="AY4327" s="261" t="s">
        <v>139</v>
      </c>
    </row>
    <row r="4328" spans="2:51" s="12" customFormat="1" ht="12">
      <c r="B4328" s="250"/>
      <c r="C4328" s="251"/>
      <c r="D4328" s="252" t="s">
        <v>148</v>
      </c>
      <c r="E4328" s="253" t="s">
        <v>1</v>
      </c>
      <c r="F4328" s="254" t="s">
        <v>6046</v>
      </c>
      <c r="G4328" s="251"/>
      <c r="H4328" s="255">
        <v>20</v>
      </c>
      <c r="I4328" s="256"/>
      <c r="J4328" s="251"/>
      <c r="K4328" s="251"/>
      <c r="L4328" s="257"/>
      <c r="M4328" s="258"/>
      <c r="N4328" s="259"/>
      <c r="O4328" s="259"/>
      <c r="P4328" s="259"/>
      <c r="Q4328" s="259"/>
      <c r="R4328" s="259"/>
      <c r="S4328" s="259"/>
      <c r="T4328" s="260"/>
      <c r="AT4328" s="261" t="s">
        <v>148</v>
      </c>
      <c r="AU4328" s="261" t="s">
        <v>83</v>
      </c>
      <c r="AV4328" s="12" t="s">
        <v>83</v>
      </c>
      <c r="AW4328" s="12" t="s">
        <v>30</v>
      </c>
      <c r="AX4328" s="12" t="s">
        <v>73</v>
      </c>
      <c r="AY4328" s="261" t="s">
        <v>139</v>
      </c>
    </row>
    <row r="4329" spans="2:51" s="12" customFormat="1" ht="12">
      <c r="B4329" s="250"/>
      <c r="C4329" s="251"/>
      <c r="D4329" s="252" t="s">
        <v>148</v>
      </c>
      <c r="E4329" s="253" t="s">
        <v>1</v>
      </c>
      <c r="F4329" s="254" t="s">
        <v>6203</v>
      </c>
      <c r="G4329" s="251"/>
      <c r="H4329" s="255">
        <v>20</v>
      </c>
      <c r="I4329" s="256"/>
      <c r="J4329" s="251"/>
      <c r="K4329" s="251"/>
      <c r="L4329" s="257"/>
      <c r="M4329" s="258"/>
      <c r="N4329" s="259"/>
      <c r="O4329" s="259"/>
      <c r="P4329" s="259"/>
      <c r="Q4329" s="259"/>
      <c r="R4329" s="259"/>
      <c r="S4329" s="259"/>
      <c r="T4329" s="260"/>
      <c r="AT4329" s="261" t="s">
        <v>148</v>
      </c>
      <c r="AU4329" s="261" t="s">
        <v>83</v>
      </c>
      <c r="AV4329" s="12" t="s">
        <v>83</v>
      </c>
      <c r="AW4329" s="12" t="s">
        <v>30</v>
      </c>
      <c r="AX4329" s="12" t="s">
        <v>73</v>
      </c>
      <c r="AY4329" s="261" t="s">
        <v>139</v>
      </c>
    </row>
    <row r="4330" spans="2:51" s="13" customFormat="1" ht="12">
      <c r="B4330" s="262"/>
      <c r="C4330" s="263"/>
      <c r="D4330" s="252" t="s">
        <v>148</v>
      </c>
      <c r="E4330" s="264" t="s">
        <v>1</v>
      </c>
      <c r="F4330" s="265" t="s">
        <v>150</v>
      </c>
      <c r="G4330" s="263"/>
      <c r="H4330" s="266">
        <v>160</v>
      </c>
      <c r="I4330" s="267"/>
      <c r="J4330" s="263"/>
      <c r="K4330" s="263"/>
      <c r="L4330" s="268"/>
      <c r="M4330" s="269"/>
      <c r="N4330" s="270"/>
      <c r="O4330" s="270"/>
      <c r="P4330" s="270"/>
      <c r="Q4330" s="270"/>
      <c r="R4330" s="270"/>
      <c r="S4330" s="270"/>
      <c r="T4330" s="271"/>
      <c r="AT4330" s="272" t="s">
        <v>148</v>
      </c>
      <c r="AU4330" s="272" t="s">
        <v>83</v>
      </c>
      <c r="AV4330" s="13" t="s">
        <v>146</v>
      </c>
      <c r="AW4330" s="13" t="s">
        <v>30</v>
      </c>
      <c r="AX4330" s="13" t="s">
        <v>81</v>
      </c>
      <c r="AY4330" s="272" t="s">
        <v>139</v>
      </c>
    </row>
    <row r="4331" spans="2:65" s="1" customFormat="1" ht="16.5" customHeight="1">
      <c r="B4331" s="38"/>
      <c r="C4331" s="237" t="s">
        <v>6204</v>
      </c>
      <c r="D4331" s="237" t="s">
        <v>141</v>
      </c>
      <c r="E4331" s="238" t="s">
        <v>6205</v>
      </c>
      <c r="F4331" s="239" t="s">
        <v>6206</v>
      </c>
      <c r="G4331" s="240" t="s">
        <v>247</v>
      </c>
      <c r="H4331" s="241">
        <v>4000</v>
      </c>
      <c r="I4331" s="242"/>
      <c r="J4331" s="243">
        <f>ROUND(I4331*H4331,2)</f>
        <v>0</v>
      </c>
      <c r="K4331" s="239" t="s">
        <v>1</v>
      </c>
      <c r="L4331" s="43"/>
      <c r="M4331" s="244" t="s">
        <v>1</v>
      </c>
      <c r="N4331" s="245" t="s">
        <v>38</v>
      </c>
      <c r="O4331" s="86"/>
      <c r="P4331" s="246">
        <f>O4331*H4331</f>
        <v>0</v>
      </c>
      <c r="Q4331" s="246">
        <v>0</v>
      </c>
      <c r="R4331" s="246">
        <f>Q4331*H4331</f>
        <v>0</v>
      </c>
      <c r="S4331" s="246">
        <v>0</v>
      </c>
      <c r="T4331" s="247">
        <f>S4331*H4331</f>
        <v>0</v>
      </c>
      <c r="AR4331" s="248" t="s">
        <v>332</v>
      </c>
      <c r="AT4331" s="248" t="s">
        <v>141</v>
      </c>
      <c r="AU4331" s="248" t="s">
        <v>83</v>
      </c>
      <c r="AY4331" s="17" t="s">
        <v>139</v>
      </c>
      <c r="BE4331" s="249">
        <f>IF(N4331="základní",J4331,0)</f>
        <v>0</v>
      </c>
      <c r="BF4331" s="249">
        <f>IF(N4331="snížená",J4331,0)</f>
        <v>0</v>
      </c>
      <c r="BG4331" s="249">
        <f>IF(N4331="zákl. přenesená",J4331,0)</f>
        <v>0</v>
      </c>
      <c r="BH4331" s="249">
        <f>IF(N4331="sníž. přenesená",J4331,0)</f>
        <v>0</v>
      </c>
      <c r="BI4331" s="249">
        <f>IF(N4331="nulová",J4331,0)</f>
        <v>0</v>
      </c>
      <c r="BJ4331" s="17" t="s">
        <v>81</v>
      </c>
      <c r="BK4331" s="249">
        <f>ROUND(I4331*H4331,2)</f>
        <v>0</v>
      </c>
      <c r="BL4331" s="17" t="s">
        <v>332</v>
      </c>
      <c r="BM4331" s="248" t="s">
        <v>6207</v>
      </c>
    </row>
    <row r="4332" spans="2:51" s="12" customFormat="1" ht="12">
      <c r="B4332" s="250"/>
      <c r="C4332" s="251"/>
      <c r="D4332" s="252" t="s">
        <v>148</v>
      </c>
      <c r="E4332" s="253" t="s">
        <v>1</v>
      </c>
      <c r="F4332" s="254" t="s">
        <v>6208</v>
      </c>
      <c r="G4332" s="251"/>
      <c r="H4332" s="255">
        <v>500</v>
      </c>
      <c r="I4332" s="256"/>
      <c r="J4332" s="251"/>
      <c r="K4332" s="251"/>
      <c r="L4332" s="257"/>
      <c r="M4332" s="258"/>
      <c r="N4332" s="259"/>
      <c r="O4332" s="259"/>
      <c r="P4332" s="259"/>
      <c r="Q4332" s="259"/>
      <c r="R4332" s="259"/>
      <c r="S4332" s="259"/>
      <c r="T4332" s="260"/>
      <c r="AT4332" s="261" t="s">
        <v>148</v>
      </c>
      <c r="AU4332" s="261" t="s">
        <v>83</v>
      </c>
      <c r="AV4332" s="12" t="s">
        <v>83</v>
      </c>
      <c r="AW4332" s="12" t="s">
        <v>30</v>
      </c>
      <c r="AX4332" s="12" t="s">
        <v>73</v>
      </c>
      <c r="AY4332" s="261" t="s">
        <v>139</v>
      </c>
    </row>
    <row r="4333" spans="2:51" s="12" customFormat="1" ht="12">
      <c r="B4333" s="250"/>
      <c r="C4333" s="251"/>
      <c r="D4333" s="252" t="s">
        <v>148</v>
      </c>
      <c r="E4333" s="253" t="s">
        <v>1</v>
      </c>
      <c r="F4333" s="254" t="s">
        <v>6209</v>
      </c>
      <c r="G4333" s="251"/>
      <c r="H4333" s="255">
        <v>500</v>
      </c>
      <c r="I4333" s="256"/>
      <c r="J4333" s="251"/>
      <c r="K4333" s="251"/>
      <c r="L4333" s="257"/>
      <c r="M4333" s="258"/>
      <c r="N4333" s="259"/>
      <c r="O4333" s="259"/>
      <c r="P4333" s="259"/>
      <c r="Q4333" s="259"/>
      <c r="R4333" s="259"/>
      <c r="S4333" s="259"/>
      <c r="T4333" s="260"/>
      <c r="AT4333" s="261" t="s">
        <v>148</v>
      </c>
      <c r="AU4333" s="261" t="s">
        <v>83</v>
      </c>
      <c r="AV4333" s="12" t="s">
        <v>83</v>
      </c>
      <c r="AW4333" s="12" t="s">
        <v>30</v>
      </c>
      <c r="AX4333" s="12" t="s">
        <v>73</v>
      </c>
      <c r="AY4333" s="261" t="s">
        <v>139</v>
      </c>
    </row>
    <row r="4334" spans="2:51" s="12" customFormat="1" ht="12">
      <c r="B4334" s="250"/>
      <c r="C4334" s="251"/>
      <c r="D4334" s="252" t="s">
        <v>148</v>
      </c>
      <c r="E4334" s="253" t="s">
        <v>1</v>
      </c>
      <c r="F4334" s="254" t="s">
        <v>6210</v>
      </c>
      <c r="G4334" s="251"/>
      <c r="H4334" s="255">
        <v>500</v>
      </c>
      <c r="I4334" s="256"/>
      <c r="J4334" s="251"/>
      <c r="K4334" s="251"/>
      <c r="L4334" s="257"/>
      <c r="M4334" s="258"/>
      <c r="N4334" s="259"/>
      <c r="O4334" s="259"/>
      <c r="P4334" s="259"/>
      <c r="Q4334" s="259"/>
      <c r="R4334" s="259"/>
      <c r="S4334" s="259"/>
      <c r="T4334" s="260"/>
      <c r="AT4334" s="261" t="s">
        <v>148</v>
      </c>
      <c r="AU4334" s="261" t="s">
        <v>83</v>
      </c>
      <c r="AV4334" s="12" t="s">
        <v>83</v>
      </c>
      <c r="AW4334" s="12" t="s">
        <v>30</v>
      </c>
      <c r="AX4334" s="12" t="s">
        <v>73</v>
      </c>
      <c r="AY4334" s="261" t="s">
        <v>139</v>
      </c>
    </row>
    <row r="4335" spans="2:51" s="12" customFormat="1" ht="12">
      <c r="B4335" s="250"/>
      <c r="C4335" s="251"/>
      <c r="D4335" s="252" t="s">
        <v>148</v>
      </c>
      <c r="E4335" s="253" t="s">
        <v>1</v>
      </c>
      <c r="F4335" s="254" t="s">
        <v>6014</v>
      </c>
      <c r="G4335" s="251"/>
      <c r="H4335" s="255">
        <v>500</v>
      </c>
      <c r="I4335" s="256"/>
      <c r="J4335" s="251"/>
      <c r="K4335" s="251"/>
      <c r="L4335" s="257"/>
      <c r="M4335" s="258"/>
      <c r="N4335" s="259"/>
      <c r="O4335" s="259"/>
      <c r="P4335" s="259"/>
      <c r="Q4335" s="259"/>
      <c r="R4335" s="259"/>
      <c r="S4335" s="259"/>
      <c r="T4335" s="260"/>
      <c r="AT4335" s="261" t="s">
        <v>148</v>
      </c>
      <c r="AU4335" s="261" t="s">
        <v>83</v>
      </c>
      <c r="AV4335" s="12" t="s">
        <v>83</v>
      </c>
      <c r="AW4335" s="12" t="s">
        <v>30</v>
      </c>
      <c r="AX4335" s="12" t="s">
        <v>73</v>
      </c>
      <c r="AY4335" s="261" t="s">
        <v>139</v>
      </c>
    </row>
    <row r="4336" spans="2:51" s="12" customFormat="1" ht="12">
      <c r="B4336" s="250"/>
      <c r="C4336" s="251"/>
      <c r="D4336" s="252" t="s">
        <v>148</v>
      </c>
      <c r="E4336" s="253" t="s">
        <v>1</v>
      </c>
      <c r="F4336" s="254" t="s">
        <v>6211</v>
      </c>
      <c r="G4336" s="251"/>
      <c r="H4336" s="255">
        <v>500</v>
      </c>
      <c r="I4336" s="256"/>
      <c r="J4336" s="251"/>
      <c r="K4336" s="251"/>
      <c r="L4336" s="257"/>
      <c r="M4336" s="258"/>
      <c r="N4336" s="259"/>
      <c r="O4336" s="259"/>
      <c r="P4336" s="259"/>
      <c r="Q4336" s="259"/>
      <c r="R4336" s="259"/>
      <c r="S4336" s="259"/>
      <c r="T4336" s="260"/>
      <c r="AT4336" s="261" t="s">
        <v>148</v>
      </c>
      <c r="AU4336" s="261" t="s">
        <v>83</v>
      </c>
      <c r="AV4336" s="12" t="s">
        <v>83</v>
      </c>
      <c r="AW4336" s="12" t="s">
        <v>30</v>
      </c>
      <c r="AX4336" s="12" t="s">
        <v>73</v>
      </c>
      <c r="AY4336" s="261" t="s">
        <v>139</v>
      </c>
    </row>
    <row r="4337" spans="2:51" s="12" customFormat="1" ht="12">
      <c r="B4337" s="250"/>
      <c r="C4337" s="251"/>
      <c r="D4337" s="252" t="s">
        <v>148</v>
      </c>
      <c r="E4337" s="253" t="s">
        <v>1</v>
      </c>
      <c r="F4337" s="254" t="s">
        <v>6212</v>
      </c>
      <c r="G4337" s="251"/>
      <c r="H4337" s="255">
        <v>500</v>
      </c>
      <c r="I4337" s="256"/>
      <c r="J4337" s="251"/>
      <c r="K4337" s="251"/>
      <c r="L4337" s="257"/>
      <c r="M4337" s="258"/>
      <c r="N4337" s="259"/>
      <c r="O4337" s="259"/>
      <c r="P4337" s="259"/>
      <c r="Q4337" s="259"/>
      <c r="R4337" s="259"/>
      <c r="S4337" s="259"/>
      <c r="T4337" s="260"/>
      <c r="AT4337" s="261" t="s">
        <v>148</v>
      </c>
      <c r="AU4337" s="261" t="s">
        <v>83</v>
      </c>
      <c r="AV4337" s="12" t="s">
        <v>83</v>
      </c>
      <c r="AW4337" s="12" t="s">
        <v>30</v>
      </c>
      <c r="AX4337" s="12" t="s">
        <v>73</v>
      </c>
      <c r="AY4337" s="261" t="s">
        <v>139</v>
      </c>
    </row>
    <row r="4338" spans="2:51" s="12" customFormat="1" ht="12">
      <c r="B4338" s="250"/>
      <c r="C4338" s="251"/>
      <c r="D4338" s="252" t="s">
        <v>148</v>
      </c>
      <c r="E4338" s="253" t="s">
        <v>1</v>
      </c>
      <c r="F4338" s="254" t="s">
        <v>6213</v>
      </c>
      <c r="G4338" s="251"/>
      <c r="H4338" s="255">
        <v>500</v>
      </c>
      <c r="I4338" s="256"/>
      <c r="J4338" s="251"/>
      <c r="K4338" s="251"/>
      <c r="L4338" s="257"/>
      <c r="M4338" s="258"/>
      <c r="N4338" s="259"/>
      <c r="O4338" s="259"/>
      <c r="P4338" s="259"/>
      <c r="Q4338" s="259"/>
      <c r="R4338" s="259"/>
      <c r="S4338" s="259"/>
      <c r="T4338" s="260"/>
      <c r="AT4338" s="261" t="s">
        <v>148</v>
      </c>
      <c r="AU4338" s="261" t="s">
        <v>83</v>
      </c>
      <c r="AV4338" s="12" t="s">
        <v>83</v>
      </c>
      <c r="AW4338" s="12" t="s">
        <v>30</v>
      </c>
      <c r="AX4338" s="12" t="s">
        <v>73</v>
      </c>
      <c r="AY4338" s="261" t="s">
        <v>139</v>
      </c>
    </row>
    <row r="4339" spans="2:51" s="12" customFormat="1" ht="12">
      <c r="B4339" s="250"/>
      <c r="C4339" s="251"/>
      <c r="D4339" s="252" t="s">
        <v>148</v>
      </c>
      <c r="E4339" s="253" t="s">
        <v>1</v>
      </c>
      <c r="F4339" s="254" t="s">
        <v>6030</v>
      </c>
      <c r="G4339" s="251"/>
      <c r="H4339" s="255">
        <v>500</v>
      </c>
      <c r="I4339" s="256"/>
      <c r="J4339" s="251"/>
      <c r="K4339" s="251"/>
      <c r="L4339" s="257"/>
      <c r="M4339" s="258"/>
      <c r="N4339" s="259"/>
      <c r="O4339" s="259"/>
      <c r="P4339" s="259"/>
      <c r="Q4339" s="259"/>
      <c r="R4339" s="259"/>
      <c r="S4339" s="259"/>
      <c r="T4339" s="260"/>
      <c r="AT4339" s="261" t="s">
        <v>148</v>
      </c>
      <c r="AU4339" s="261" t="s">
        <v>83</v>
      </c>
      <c r="AV4339" s="12" t="s">
        <v>83</v>
      </c>
      <c r="AW4339" s="12" t="s">
        <v>30</v>
      </c>
      <c r="AX4339" s="12" t="s">
        <v>73</v>
      </c>
      <c r="AY4339" s="261" t="s">
        <v>139</v>
      </c>
    </row>
    <row r="4340" spans="2:51" s="13" customFormat="1" ht="12">
      <c r="B4340" s="262"/>
      <c r="C4340" s="263"/>
      <c r="D4340" s="252" t="s">
        <v>148</v>
      </c>
      <c r="E4340" s="264" t="s">
        <v>1</v>
      </c>
      <c r="F4340" s="265" t="s">
        <v>150</v>
      </c>
      <c r="G4340" s="263"/>
      <c r="H4340" s="266">
        <v>4000</v>
      </c>
      <c r="I4340" s="267"/>
      <c r="J4340" s="263"/>
      <c r="K4340" s="263"/>
      <c r="L4340" s="268"/>
      <c r="M4340" s="269"/>
      <c r="N4340" s="270"/>
      <c r="O4340" s="270"/>
      <c r="P4340" s="270"/>
      <c r="Q4340" s="270"/>
      <c r="R4340" s="270"/>
      <c r="S4340" s="270"/>
      <c r="T4340" s="271"/>
      <c r="AT4340" s="272" t="s">
        <v>148</v>
      </c>
      <c r="AU4340" s="272" t="s">
        <v>83</v>
      </c>
      <c r="AV4340" s="13" t="s">
        <v>146</v>
      </c>
      <c r="AW4340" s="13" t="s">
        <v>30</v>
      </c>
      <c r="AX4340" s="13" t="s">
        <v>81</v>
      </c>
      <c r="AY4340" s="272" t="s">
        <v>139</v>
      </c>
    </row>
    <row r="4341" spans="2:65" s="1" customFormat="1" ht="16.5" customHeight="1">
      <c r="B4341" s="38"/>
      <c r="C4341" s="237" t="s">
        <v>6214</v>
      </c>
      <c r="D4341" s="237" t="s">
        <v>141</v>
      </c>
      <c r="E4341" s="238" t="s">
        <v>6215</v>
      </c>
      <c r="F4341" s="239" t="s">
        <v>6216</v>
      </c>
      <c r="G4341" s="240" t="s">
        <v>247</v>
      </c>
      <c r="H4341" s="241">
        <v>4000</v>
      </c>
      <c r="I4341" s="242"/>
      <c r="J4341" s="243">
        <f>ROUND(I4341*H4341,2)</f>
        <v>0</v>
      </c>
      <c r="K4341" s="239" t="s">
        <v>1</v>
      </c>
      <c r="L4341" s="43"/>
      <c r="M4341" s="244" t="s">
        <v>1</v>
      </c>
      <c r="N4341" s="245" t="s">
        <v>38</v>
      </c>
      <c r="O4341" s="86"/>
      <c r="P4341" s="246">
        <f>O4341*H4341</f>
        <v>0</v>
      </c>
      <c r="Q4341" s="246">
        <v>0</v>
      </c>
      <c r="R4341" s="246">
        <f>Q4341*H4341</f>
        <v>0</v>
      </c>
      <c r="S4341" s="246">
        <v>0</v>
      </c>
      <c r="T4341" s="247">
        <f>S4341*H4341</f>
        <v>0</v>
      </c>
      <c r="AR4341" s="248" t="s">
        <v>332</v>
      </c>
      <c r="AT4341" s="248" t="s">
        <v>141</v>
      </c>
      <c r="AU4341" s="248" t="s">
        <v>83</v>
      </c>
      <c r="AY4341" s="17" t="s">
        <v>139</v>
      </c>
      <c r="BE4341" s="249">
        <f>IF(N4341="základní",J4341,0)</f>
        <v>0</v>
      </c>
      <c r="BF4341" s="249">
        <f>IF(N4341="snížená",J4341,0)</f>
        <v>0</v>
      </c>
      <c r="BG4341" s="249">
        <f>IF(N4341="zákl. přenesená",J4341,0)</f>
        <v>0</v>
      </c>
      <c r="BH4341" s="249">
        <f>IF(N4341="sníž. přenesená",J4341,0)</f>
        <v>0</v>
      </c>
      <c r="BI4341" s="249">
        <f>IF(N4341="nulová",J4341,0)</f>
        <v>0</v>
      </c>
      <c r="BJ4341" s="17" t="s">
        <v>81</v>
      </c>
      <c r="BK4341" s="249">
        <f>ROUND(I4341*H4341,2)</f>
        <v>0</v>
      </c>
      <c r="BL4341" s="17" t="s">
        <v>332</v>
      </c>
      <c r="BM4341" s="248" t="s">
        <v>6217</v>
      </c>
    </row>
    <row r="4342" spans="2:51" s="12" customFormat="1" ht="12">
      <c r="B4342" s="250"/>
      <c r="C4342" s="251"/>
      <c r="D4342" s="252" t="s">
        <v>148</v>
      </c>
      <c r="E4342" s="253" t="s">
        <v>1</v>
      </c>
      <c r="F4342" s="254" t="s">
        <v>6208</v>
      </c>
      <c r="G4342" s="251"/>
      <c r="H4342" s="255">
        <v>500</v>
      </c>
      <c r="I4342" s="256"/>
      <c r="J4342" s="251"/>
      <c r="K4342" s="251"/>
      <c r="L4342" s="257"/>
      <c r="M4342" s="258"/>
      <c r="N4342" s="259"/>
      <c r="O4342" s="259"/>
      <c r="P4342" s="259"/>
      <c r="Q4342" s="259"/>
      <c r="R4342" s="259"/>
      <c r="S4342" s="259"/>
      <c r="T4342" s="260"/>
      <c r="AT4342" s="261" t="s">
        <v>148</v>
      </c>
      <c r="AU4342" s="261" t="s">
        <v>83</v>
      </c>
      <c r="AV4342" s="12" t="s">
        <v>83</v>
      </c>
      <c r="AW4342" s="12" t="s">
        <v>30</v>
      </c>
      <c r="AX4342" s="12" t="s">
        <v>73</v>
      </c>
      <c r="AY4342" s="261" t="s">
        <v>139</v>
      </c>
    </row>
    <row r="4343" spans="2:51" s="12" customFormat="1" ht="12">
      <c r="B4343" s="250"/>
      <c r="C4343" s="251"/>
      <c r="D4343" s="252" t="s">
        <v>148</v>
      </c>
      <c r="E4343" s="253" t="s">
        <v>1</v>
      </c>
      <c r="F4343" s="254" t="s">
        <v>6209</v>
      </c>
      <c r="G4343" s="251"/>
      <c r="H4343" s="255">
        <v>500</v>
      </c>
      <c r="I4343" s="256"/>
      <c r="J4343" s="251"/>
      <c r="K4343" s="251"/>
      <c r="L4343" s="257"/>
      <c r="M4343" s="258"/>
      <c r="N4343" s="259"/>
      <c r="O4343" s="259"/>
      <c r="P4343" s="259"/>
      <c r="Q4343" s="259"/>
      <c r="R4343" s="259"/>
      <c r="S4343" s="259"/>
      <c r="T4343" s="260"/>
      <c r="AT4343" s="261" t="s">
        <v>148</v>
      </c>
      <c r="AU4343" s="261" t="s">
        <v>83</v>
      </c>
      <c r="AV4343" s="12" t="s">
        <v>83</v>
      </c>
      <c r="AW4343" s="12" t="s">
        <v>30</v>
      </c>
      <c r="AX4343" s="12" t="s">
        <v>73</v>
      </c>
      <c r="AY4343" s="261" t="s">
        <v>139</v>
      </c>
    </row>
    <row r="4344" spans="2:51" s="12" customFormat="1" ht="12">
      <c r="B4344" s="250"/>
      <c r="C4344" s="251"/>
      <c r="D4344" s="252" t="s">
        <v>148</v>
      </c>
      <c r="E4344" s="253" t="s">
        <v>1</v>
      </c>
      <c r="F4344" s="254" t="s">
        <v>6210</v>
      </c>
      <c r="G4344" s="251"/>
      <c r="H4344" s="255">
        <v>500</v>
      </c>
      <c r="I4344" s="256"/>
      <c r="J4344" s="251"/>
      <c r="K4344" s="251"/>
      <c r="L4344" s="257"/>
      <c r="M4344" s="258"/>
      <c r="N4344" s="259"/>
      <c r="O4344" s="259"/>
      <c r="P4344" s="259"/>
      <c r="Q4344" s="259"/>
      <c r="R4344" s="259"/>
      <c r="S4344" s="259"/>
      <c r="T4344" s="260"/>
      <c r="AT4344" s="261" t="s">
        <v>148</v>
      </c>
      <c r="AU4344" s="261" t="s">
        <v>83</v>
      </c>
      <c r="AV4344" s="12" t="s">
        <v>83</v>
      </c>
      <c r="AW4344" s="12" t="s">
        <v>30</v>
      </c>
      <c r="AX4344" s="12" t="s">
        <v>73</v>
      </c>
      <c r="AY4344" s="261" t="s">
        <v>139</v>
      </c>
    </row>
    <row r="4345" spans="2:51" s="12" customFormat="1" ht="12">
      <c r="B4345" s="250"/>
      <c r="C4345" s="251"/>
      <c r="D4345" s="252" t="s">
        <v>148</v>
      </c>
      <c r="E4345" s="253" t="s">
        <v>1</v>
      </c>
      <c r="F4345" s="254" t="s">
        <v>6014</v>
      </c>
      <c r="G4345" s="251"/>
      <c r="H4345" s="255">
        <v>500</v>
      </c>
      <c r="I4345" s="256"/>
      <c r="J4345" s="251"/>
      <c r="K4345" s="251"/>
      <c r="L4345" s="257"/>
      <c r="M4345" s="258"/>
      <c r="N4345" s="259"/>
      <c r="O4345" s="259"/>
      <c r="P4345" s="259"/>
      <c r="Q4345" s="259"/>
      <c r="R4345" s="259"/>
      <c r="S4345" s="259"/>
      <c r="T4345" s="260"/>
      <c r="AT4345" s="261" t="s">
        <v>148</v>
      </c>
      <c r="AU4345" s="261" t="s">
        <v>83</v>
      </c>
      <c r="AV4345" s="12" t="s">
        <v>83</v>
      </c>
      <c r="AW4345" s="12" t="s">
        <v>30</v>
      </c>
      <c r="AX4345" s="12" t="s">
        <v>73</v>
      </c>
      <c r="AY4345" s="261" t="s">
        <v>139</v>
      </c>
    </row>
    <row r="4346" spans="2:51" s="12" customFormat="1" ht="12">
      <c r="B4346" s="250"/>
      <c r="C4346" s="251"/>
      <c r="D4346" s="252" t="s">
        <v>148</v>
      </c>
      <c r="E4346" s="253" t="s">
        <v>1</v>
      </c>
      <c r="F4346" s="254" t="s">
        <v>6211</v>
      </c>
      <c r="G4346" s="251"/>
      <c r="H4346" s="255">
        <v>500</v>
      </c>
      <c r="I4346" s="256"/>
      <c r="J4346" s="251"/>
      <c r="K4346" s="251"/>
      <c r="L4346" s="257"/>
      <c r="M4346" s="258"/>
      <c r="N4346" s="259"/>
      <c r="O4346" s="259"/>
      <c r="P4346" s="259"/>
      <c r="Q4346" s="259"/>
      <c r="R4346" s="259"/>
      <c r="S4346" s="259"/>
      <c r="T4346" s="260"/>
      <c r="AT4346" s="261" t="s">
        <v>148</v>
      </c>
      <c r="AU4346" s="261" t="s">
        <v>83</v>
      </c>
      <c r="AV4346" s="12" t="s">
        <v>83</v>
      </c>
      <c r="AW4346" s="12" t="s">
        <v>30</v>
      </c>
      <c r="AX4346" s="12" t="s">
        <v>73</v>
      </c>
      <c r="AY4346" s="261" t="s">
        <v>139</v>
      </c>
    </row>
    <row r="4347" spans="2:51" s="12" customFormat="1" ht="12">
      <c r="B4347" s="250"/>
      <c r="C4347" s="251"/>
      <c r="D4347" s="252" t="s">
        <v>148</v>
      </c>
      <c r="E4347" s="253" t="s">
        <v>1</v>
      </c>
      <c r="F4347" s="254" t="s">
        <v>6212</v>
      </c>
      <c r="G4347" s="251"/>
      <c r="H4347" s="255">
        <v>500</v>
      </c>
      <c r="I4347" s="256"/>
      <c r="J4347" s="251"/>
      <c r="K4347" s="251"/>
      <c r="L4347" s="257"/>
      <c r="M4347" s="258"/>
      <c r="N4347" s="259"/>
      <c r="O4347" s="259"/>
      <c r="P4347" s="259"/>
      <c r="Q4347" s="259"/>
      <c r="R4347" s="259"/>
      <c r="S4347" s="259"/>
      <c r="T4347" s="260"/>
      <c r="AT4347" s="261" t="s">
        <v>148</v>
      </c>
      <c r="AU4347" s="261" t="s">
        <v>83</v>
      </c>
      <c r="AV4347" s="12" t="s">
        <v>83</v>
      </c>
      <c r="AW4347" s="12" t="s">
        <v>30</v>
      </c>
      <c r="AX4347" s="12" t="s">
        <v>73</v>
      </c>
      <c r="AY4347" s="261" t="s">
        <v>139</v>
      </c>
    </row>
    <row r="4348" spans="2:51" s="12" customFormat="1" ht="12">
      <c r="B4348" s="250"/>
      <c r="C4348" s="251"/>
      <c r="D4348" s="252" t="s">
        <v>148</v>
      </c>
      <c r="E4348" s="253" t="s">
        <v>1</v>
      </c>
      <c r="F4348" s="254" t="s">
        <v>6213</v>
      </c>
      <c r="G4348" s="251"/>
      <c r="H4348" s="255">
        <v>500</v>
      </c>
      <c r="I4348" s="256"/>
      <c r="J4348" s="251"/>
      <c r="K4348" s="251"/>
      <c r="L4348" s="257"/>
      <c r="M4348" s="258"/>
      <c r="N4348" s="259"/>
      <c r="O4348" s="259"/>
      <c r="P4348" s="259"/>
      <c r="Q4348" s="259"/>
      <c r="R4348" s="259"/>
      <c r="S4348" s="259"/>
      <c r="T4348" s="260"/>
      <c r="AT4348" s="261" t="s">
        <v>148</v>
      </c>
      <c r="AU4348" s="261" t="s">
        <v>83</v>
      </c>
      <c r="AV4348" s="12" t="s">
        <v>83</v>
      </c>
      <c r="AW4348" s="12" t="s">
        <v>30</v>
      </c>
      <c r="AX4348" s="12" t="s">
        <v>73</v>
      </c>
      <c r="AY4348" s="261" t="s">
        <v>139</v>
      </c>
    </row>
    <row r="4349" spans="2:51" s="12" customFormat="1" ht="12">
      <c r="B4349" s="250"/>
      <c r="C4349" s="251"/>
      <c r="D4349" s="252" t="s">
        <v>148</v>
      </c>
      <c r="E4349" s="253" t="s">
        <v>1</v>
      </c>
      <c r="F4349" s="254" t="s">
        <v>6030</v>
      </c>
      <c r="G4349" s="251"/>
      <c r="H4349" s="255">
        <v>500</v>
      </c>
      <c r="I4349" s="256"/>
      <c r="J4349" s="251"/>
      <c r="K4349" s="251"/>
      <c r="L4349" s="257"/>
      <c r="M4349" s="258"/>
      <c r="N4349" s="259"/>
      <c r="O4349" s="259"/>
      <c r="P4349" s="259"/>
      <c r="Q4349" s="259"/>
      <c r="R4349" s="259"/>
      <c r="S4349" s="259"/>
      <c r="T4349" s="260"/>
      <c r="AT4349" s="261" t="s">
        <v>148</v>
      </c>
      <c r="AU4349" s="261" t="s">
        <v>83</v>
      </c>
      <c r="AV4349" s="12" t="s">
        <v>83</v>
      </c>
      <c r="AW4349" s="12" t="s">
        <v>30</v>
      </c>
      <c r="AX4349" s="12" t="s">
        <v>73</v>
      </c>
      <c r="AY4349" s="261" t="s">
        <v>139</v>
      </c>
    </row>
    <row r="4350" spans="2:51" s="13" customFormat="1" ht="12">
      <c r="B4350" s="262"/>
      <c r="C4350" s="263"/>
      <c r="D4350" s="252" t="s">
        <v>148</v>
      </c>
      <c r="E4350" s="264" t="s">
        <v>1</v>
      </c>
      <c r="F4350" s="265" t="s">
        <v>150</v>
      </c>
      <c r="G4350" s="263"/>
      <c r="H4350" s="266">
        <v>4000</v>
      </c>
      <c r="I4350" s="267"/>
      <c r="J4350" s="263"/>
      <c r="K4350" s="263"/>
      <c r="L4350" s="268"/>
      <c r="M4350" s="269"/>
      <c r="N4350" s="270"/>
      <c r="O4350" s="270"/>
      <c r="P4350" s="270"/>
      <c r="Q4350" s="270"/>
      <c r="R4350" s="270"/>
      <c r="S4350" s="270"/>
      <c r="T4350" s="271"/>
      <c r="AT4350" s="272" t="s">
        <v>148</v>
      </c>
      <c r="AU4350" s="272" t="s">
        <v>83</v>
      </c>
      <c r="AV4350" s="13" t="s">
        <v>146</v>
      </c>
      <c r="AW4350" s="13" t="s">
        <v>30</v>
      </c>
      <c r="AX4350" s="13" t="s">
        <v>81</v>
      </c>
      <c r="AY4350" s="272" t="s">
        <v>139</v>
      </c>
    </row>
    <row r="4351" spans="2:65" s="1" customFormat="1" ht="16.5" customHeight="1">
      <c r="B4351" s="38"/>
      <c r="C4351" s="237" t="s">
        <v>6218</v>
      </c>
      <c r="D4351" s="237" t="s">
        <v>141</v>
      </c>
      <c r="E4351" s="238" t="s">
        <v>6219</v>
      </c>
      <c r="F4351" s="239" t="s">
        <v>6220</v>
      </c>
      <c r="G4351" s="240" t="s">
        <v>5095</v>
      </c>
      <c r="H4351" s="241">
        <v>960</v>
      </c>
      <c r="I4351" s="242"/>
      <c r="J4351" s="243">
        <f>ROUND(I4351*H4351,2)</f>
        <v>0</v>
      </c>
      <c r="K4351" s="239" t="s">
        <v>1</v>
      </c>
      <c r="L4351" s="43"/>
      <c r="M4351" s="244" t="s">
        <v>1</v>
      </c>
      <c r="N4351" s="245" t="s">
        <v>38</v>
      </c>
      <c r="O4351" s="86"/>
      <c r="P4351" s="246">
        <f>O4351*H4351</f>
        <v>0</v>
      </c>
      <c r="Q4351" s="246">
        <v>0</v>
      </c>
      <c r="R4351" s="246">
        <f>Q4351*H4351</f>
        <v>0</v>
      </c>
      <c r="S4351" s="246">
        <v>0</v>
      </c>
      <c r="T4351" s="247">
        <f>S4351*H4351</f>
        <v>0</v>
      </c>
      <c r="AR4351" s="248" t="s">
        <v>332</v>
      </c>
      <c r="AT4351" s="248" t="s">
        <v>141</v>
      </c>
      <c r="AU4351" s="248" t="s">
        <v>83</v>
      </c>
      <c r="AY4351" s="17" t="s">
        <v>139</v>
      </c>
      <c r="BE4351" s="249">
        <f>IF(N4351="základní",J4351,0)</f>
        <v>0</v>
      </c>
      <c r="BF4351" s="249">
        <f>IF(N4351="snížená",J4351,0)</f>
        <v>0</v>
      </c>
      <c r="BG4351" s="249">
        <f>IF(N4351="zákl. přenesená",J4351,0)</f>
        <v>0</v>
      </c>
      <c r="BH4351" s="249">
        <f>IF(N4351="sníž. přenesená",J4351,0)</f>
        <v>0</v>
      </c>
      <c r="BI4351" s="249">
        <f>IF(N4351="nulová",J4351,0)</f>
        <v>0</v>
      </c>
      <c r="BJ4351" s="17" t="s">
        <v>81</v>
      </c>
      <c r="BK4351" s="249">
        <f>ROUND(I4351*H4351,2)</f>
        <v>0</v>
      </c>
      <c r="BL4351" s="17" t="s">
        <v>332</v>
      </c>
      <c r="BM4351" s="248" t="s">
        <v>6221</v>
      </c>
    </row>
    <row r="4352" spans="2:51" s="12" customFormat="1" ht="12">
      <c r="B4352" s="250"/>
      <c r="C4352" s="251"/>
      <c r="D4352" s="252" t="s">
        <v>148</v>
      </c>
      <c r="E4352" s="253" t="s">
        <v>1</v>
      </c>
      <c r="F4352" s="254" t="s">
        <v>6222</v>
      </c>
      <c r="G4352" s="251"/>
      <c r="H4352" s="255">
        <v>120</v>
      </c>
      <c r="I4352" s="256"/>
      <c r="J4352" s="251"/>
      <c r="K4352" s="251"/>
      <c r="L4352" s="257"/>
      <c r="M4352" s="258"/>
      <c r="N4352" s="259"/>
      <c r="O4352" s="259"/>
      <c r="P4352" s="259"/>
      <c r="Q4352" s="259"/>
      <c r="R4352" s="259"/>
      <c r="S4352" s="259"/>
      <c r="T4352" s="260"/>
      <c r="AT4352" s="261" t="s">
        <v>148</v>
      </c>
      <c r="AU4352" s="261" t="s">
        <v>83</v>
      </c>
      <c r="AV4352" s="12" t="s">
        <v>83</v>
      </c>
      <c r="AW4352" s="12" t="s">
        <v>30</v>
      </c>
      <c r="AX4352" s="12" t="s">
        <v>73</v>
      </c>
      <c r="AY4352" s="261" t="s">
        <v>139</v>
      </c>
    </row>
    <row r="4353" spans="2:51" s="12" customFormat="1" ht="12">
      <c r="B4353" s="250"/>
      <c r="C4353" s="251"/>
      <c r="D4353" s="252" t="s">
        <v>148</v>
      </c>
      <c r="E4353" s="253" t="s">
        <v>1</v>
      </c>
      <c r="F4353" s="254" t="s">
        <v>6223</v>
      </c>
      <c r="G4353" s="251"/>
      <c r="H4353" s="255">
        <v>120</v>
      </c>
      <c r="I4353" s="256"/>
      <c r="J4353" s="251"/>
      <c r="K4353" s="251"/>
      <c r="L4353" s="257"/>
      <c r="M4353" s="258"/>
      <c r="N4353" s="259"/>
      <c r="O4353" s="259"/>
      <c r="P4353" s="259"/>
      <c r="Q4353" s="259"/>
      <c r="R4353" s="259"/>
      <c r="S4353" s="259"/>
      <c r="T4353" s="260"/>
      <c r="AT4353" s="261" t="s">
        <v>148</v>
      </c>
      <c r="AU4353" s="261" t="s">
        <v>83</v>
      </c>
      <c r="AV4353" s="12" t="s">
        <v>83</v>
      </c>
      <c r="AW4353" s="12" t="s">
        <v>30</v>
      </c>
      <c r="AX4353" s="12" t="s">
        <v>73</v>
      </c>
      <c r="AY4353" s="261" t="s">
        <v>139</v>
      </c>
    </row>
    <row r="4354" spans="2:51" s="12" customFormat="1" ht="12">
      <c r="B4354" s="250"/>
      <c r="C4354" s="251"/>
      <c r="D4354" s="252" t="s">
        <v>148</v>
      </c>
      <c r="E4354" s="253" t="s">
        <v>1</v>
      </c>
      <c r="F4354" s="254" t="s">
        <v>6224</v>
      </c>
      <c r="G4354" s="251"/>
      <c r="H4354" s="255">
        <v>120</v>
      </c>
      <c r="I4354" s="256"/>
      <c r="J4354" s="251"/>
      <c r="K4354" s="251"/>
      <c r="L4354" s="257"/>
      <c r="M4354" s="258"/>
      <c r="N4354" s="259"/>
      <c r="O4354" s="259"/>
      <c r="P4354" s="259"/>
      <c r="Q4354" s="259"/>
      <c r="R4354" s="259"/>
      <c r="S4354" s="259"/>
      <c r="T4354" s="260"/>
      <c r="AT4354" s="261" t="s">
        <v>148</v>
      </c>
      <c r="AU4354" s="261" t="s">
        <v>83</v>
      </c>
      <c r="AV4354" s="12" t="s">
        <v>83</v>
      </c>
      <c r="AW4354" s="12" t="s">
        <v>30</v>
      </c>
      <c r="AX4354" s="12" t="s">
        <v>73</v>
      </c>
      <c r="AY4354" s="261" t="s">
        <v>139</v>
      </c>
    </row>
    <row r="4355" spans="2:51" s="12" customFormat="1" ht="12">
      <c r="B4355" s="250"/>
      <c r="C4355" s="251"/>
      <c r="D4355" s="252" t="s">
        <v>148</v>
      </c>
      <c r="E4355" s="253" t="s">
        <v>1</v>
      </c>
      <c r="F4355" s="254" t="s">
        <v>6225</v>
      </c>
      <c r="G4355" s="251"/>
      <c r="H4355" s="255">
        <v>120</v>
      </c>
      <c r="I4355" s="256"/>
      <c r="J4355" s="251"/>
      <c r="K4355" s="251"/>
      <c r="L4355" s="257"/>
      <c r="M4355" s="258"/>
      <c r="N4355" s="259"/>
      <c r="O4355" s="259"/>
      <c r="P4355" s="259"/>
      <c r="Q4355" s="259"/>
      <c r="R4355" s="259"/>
      <c r="S4355" s="259"/>
      <c r="T4355" s="260"/>
      <c r="AT4355" s="261" t="s">
        <v>148</v>
      </c>
      <c r="AU4355" s="261" t="s">
        <v>83</v>
      </c>
      <c r="AV4355" s="12" t="s">
        <v>83</v>
      </c>
      <c r="AW4355" s="12" t="s">
        <v>30</v>
      </c>
      <c r="AX4355" s="12" t="s">
        <v>73</v>
      </c>
      <c r="AY4355" s="261" t="s">
        <v>139</v>
      </c>
    </row>
    <row r="4356" spans="2:51" s="12" customFormat="1" ht="12">
      <c r="B4356" s="250"/>
      <c r="C4356" s="251"/>
      <c r="D4356" s="252" t="s">
        <v>148</v>
      </c>
      <c r="E4356" s="253" t="s">
        <v>1</v>
      </c>
      <c r="F4356" s="254" t="s">
        <v>6226</v>
      </c>
      <c r="G4356" s="251"/>
      <c r="H4356" s="255">
        <v>120</v>
      </c>
      <c r="I4356" s="256"/>
      <c r="J4356" s="251"/>
      <c r="K4356" s="251"/>
      <c r="L4356" s="257"/>
      <c r="M4356" s="258"/>
      <c r="N4356" s="259"/>
      <c r="O4356" s="259"/>
      <c r="P4356" s="259"/>
      <c r="Q4356" s="259"/>
      <c r="R4356" s="259"/>
      <c r="S4356" s="259"/>
      <c r="T4356" s="260"/>
      <c r="AT4356" s="261" t="s">
        <v>148</v>
      </c>
      <c r="AU4356" s="261" t="s">
        <v>83</v>
      </c>
      <c r="AV4356" s="12" t="s">
        <v>83</v>
      </c>
      <c r="AW4356" s="12" t="s">
        <v>30</v>
      </c>
      <c r="AX4356" s="12" t="s">
        <v>73</v>
      </c>
      <c r="AY4356" s="261" t="s">
        <v>139</v>
      </c>
    </row>
    <row r="4357" spans="2:51" s="12" customFormat="1" ht="12">
      <c r="B4357" s="250"/>
      <c r="C4357" s="251"/>
      <c r="D4357" s="252" t="s">
        <v>148</v>
      </c>
      <c r="E4357" s="253" t="s">
        <v>1</v>
      </c>
      <c r="F4357" s="254" t="s">
        <v>6227</v>
      </c>
      <c r="G4357" s="251"/>
      <c r="H4357" s="255">
        <v>120</v>
      </c>
      <c r="I4357" s="256"/>
      <c r="J4357" s="251"/>
      <c r="K4357" s="251"/>
      <c r="L4357" s="257"/>
      <c r="M4357" s="258"/>
      <c r="N4357" s="259"/>
      <c r="O4357" s="259"/>
      <c r="P4357" s="259"/>
      <c r="Q4357" s="259"/>
      <c r="R4357" s="259"/>
      <c r="S4357" s="259"/>
      <c r="T4357" s="260"/>
      <c r="AT4357" s="261" t="s">
        <v>148</v>
      </c>
      <c r="AU4357" s="261" t="s">
        <v>83</v>
      </c>
      <c r="AV4357" s="12" t="s">
        <v>83</v>
      </c>
      <c r="AW4357" s="12" t="s">
        <v>30</v>
      </c>
      <c r="AX4357" s="12" t="s">
        <v>73</v>
      </c>
      <c r="AY4357" s="261" t="s">
        <v>139</v>
      </c>
    </row>
    <row r="4358" spans="2:51" s="12" customFormat="1" ht="12">
      <c r="B4358" s="250"/>
      <c r="C4358" s="251"/>
      <c r="D4358" s="252" t="s">
        <v>148</v>
      </c>
      <c r="E4358" s="253" t="s">
        <v>1</v>
      </c>
      <c r="F4358" s="254" t="s">
        <v>6228</v>
      </c>
      <c r="G4358" s="251"/>
      <c r="H4358" s="255">
        <v>120</v>
      </c>
      <c r="I4358" s="256"/>
      <c r="J4358" s="251"/>
      <c r="K4358" s="251"/>
      <c r="L4358" s="257"/>
      <c r="M4358" s="258"/>
      <c r="N4358" s="259"/>
      <c r="O4358" s="259"/>
      <c r="P4358" s="259"/>
      <c r="Q4358" s="259"/>
      <c r="R4358" s="259"/>
      <c r="S4358" s="259"/>
      <c r="T4358" s="260"/>
      <c r="AT4358" s="261" t="s">
        <v>148</v>
      </c>
      <c r="AU4358" s="261" t="s">
        <v>83</v>
      </c>
      <c r="AV4358" s="12" t="s">
        <v>83</v>
      </c>
      <c r="AW4358" s="12" t="s">
        <v>30</v>
      </c>
      <c r="AX4358" s="12" t="s">
        <v>73</v>
      </c>
      <c r="AY4358" s="261" t="s">
        <v>139</v>
      </c>
    </row>
    <row r="4359" spans="2:51" s="12" customFormat="1" ht="12">
      <c r="B4359" s="250"/>
      <c r="C4359" s="251"/>
      <c r="D4359" s="252" t="s">
        <v>148</v>
      </c>
      <c r="E4359" s="253" t="s">
        <v>1</v>
      </c>
      <c r="F4359" s="254" t="s">
        <v>6229</v>
      </c>
      <c r="G4359" s="251"/>
      <c r="H4359" s="255">
        <v>120</v>
      </c>
      <c r="I4359" s="256"/>
      <c r="J4359" s="251"/>
      <c r="K4359" s="251"/>
      <c r="L4359" s="257"/>
      <c r="M4359" s="258"/>
      <c r="N4359" s="259"/>
      <c r="O4359" s="259"/>
      <c r="P4359" s="259"/>
      <c r="Q4359" s="259"/>
      <c r="R4359" s="259"/>
      <c r="S4359" s="259"/>
      <c r="T4359" s="260"/>
      <c r="AT4359" s="261" t="s">
        <v>148</v>
      </c>
      <c r="AU4359" s="261" t="s">
        <v>83</v>
      </c>
      <c r="AV4359" s="12" t="s">
        <v>83</v>
      </c>
      <c r="AW4359" s="12" t="s">
        <v>30</v>
      </c>
      <c r="AX4359" s="12" t="s">
        <v>73</v>
      </c>
      <c r="AY4359" s="261" t="s">
        <v>139</v>
      </c>
    </row>
    <row r="4360" spans="2:51" s="13" customFormat="1" ht="12">
      <c r="B4360" s="262"/>
      <c r="C4360" s="263"/>
      <c r="D4360" s="252" t="s">
        <v>148</v>
      </c>
      <c r="E4360" s="264" t="s">
        <v>1</v>
      </c>
      <c r="F4360" s="265" t="s">
        <v>150</v>
      </c>
      <c r="G4360" s="263"/>
      <c r="H4360" s="266">
        <v>960</v>
      </c>
      <c r="I4360" s="267"/>
      <c r="J4360" s="263"/>
      <c r="K4360" s="263"/>
      <c r="L4360" s="268"/>
      <c r="M4360" s="269"/>
      <c r="N4360" s="270"/>
      <c r="O4360" s="270"/>
      <c r="P4360" s="270"/>
      <c r="Q4360" s="270"/>
      <c r="R4360" s="270"/>
      <c r="S4360" s="270"/>
      <c r="T4360" s="271"/>
      <c r="AT4360" s="272" t="s">
        <v>148</v>
      </c>
      <c r="AU4360" s="272" t="s">
        <v>83</v>
      </c>
      <c r="AV4360" s="13" t="s">
        <v>146</v>
      </c>
      <c r="AW4360" s="13" t="s">
        <v>30</v>
      </c>
      <c r="AX4360" s="13" t="s">
        <v>81</v>
      </c>
      <c r="AY4360" s="272" t="s">
        <v>139</v>
      </c>
    </row>
    <row r="4361" spans="2:65" s="1" customFormat="1" ht="16.5" customHeight="1">
      <c r="B4361" s="38"/>
      <c r="C4361" s="237" t="s">
        <v>6230</v>
      </c>
      <c r="D4361" s="237" t="s">
        <v>141</v>
      </c>
      <c r="E4361" s="238" t="s">
        <v>6231</v>
      </c>
      <c r="F4361" s="239" t="s">
        <v>6232</v>
      </c>
      <c r="G4361" s="240" t="s">
        <v>247</v>
      </c>
      <c r="H4361" s="241">
        <v>15</v>
      </c>
      <c r="I4361" s="242"/>
      <c r="J4361" s="243">
        <f>ROUND(I4361*H4361,2)</f>
        <v>0</v>
      </c>
      <c r="K4361" s="239" t="s">
        <v>1</v>
      </c>
      <c r="L4361" s="43"/>
      <c r="M4361" s="244" t="s">
        <v>1</v>
      </c>
      <c r="N4361" s="245" t="s">
        <v>38</v>
      </c>
      <c r="O4361" s="86"/>
      <c r="P4361" s="246">
        <f>O4361*H4361</f>
        <v>0</v>
      </c>
      <c r="Q4361" s="246">
        <v>0</v>
      </c>
      <c r="R4361" s="246">
        <f>Q4361*H4361</f>
        <v>0</v>
      </c>
      <c r="S4361" s="246">
        <v>0</v>
      </c>
      <c r="T4361" s="247">
        <f>S4361*H4361</f>
        <v>0</v>
      </c>
      <c r="AR4361" s="248" t="s">
        <v>332</v>
      </c>
      <c r="AT4361" s="248" t="s">
        <v>141</v>
      </c>
      <c r="AU4361" s="248" t="s">
        <v>83</v>
      </c>
      <c r="AY4361" s="17" t="s">
        <v>139</v>
      </c>
      <c r="BE4361" s="249">
        <f>IF(N4361="základní",J4361,0)</f>
        <v>0</v>
      </c>
      <c r="BF4361" s="249">
        <f>IF(N4361="snížená",J4361,0)</f>
        <v>0</v>
      </c>
      <c r="BG4361" s="249">
        <f>IF(N4361="zákl. přenesená",J4361,0)</f>
        <v>0</v>
      </c>
      <c r="BH4361" s="249">
        <f>IF(N4361="sníž. přenesená",J4361,0)</f>
        <v>0</v>
      </c>
      <c r="BI4361" s="249">
        <f>IF(N4361="nulová",J4361,0)</f>
        <v>0</v>
      </c>
      <c r="BJ4361" s="17" t="s">
        <v>81</v>
      </c>
      <c r="BK4361" s="249">
        <f>ROUND(I4361*H4361,2)</f>
        <v>0</v>
      </c>
      <c r="BL4361" s="17" t="s">
        <v>332</v>
      </c>
      <c r="BM4361" s="248" t="s">
        <v>6233</v>
      </c>
    </row>
    <row r="4362" spans="2:51" s="12" customFormat="1" ht="12">
      <c r="B4362" s="250"/>
      <c r="C4362" s="251"/>
      <c r="D4362" s="252" t="s">
        <v>148</v>
      </c>
      <c r="E4362" s="253" t="s">
        <v>1</v>
      </c>
      <c r="F4362" s="254" t="s">
        <v>6073</v>
      </c>
      <c r="G4362" s="251"/>
      <c r="H4362" s="255">
        <v>1</v>
      </c>
      <c r="I4362" s="256"/>
      <c r="J4362" s="251"/>
      <c r="K4362" s="251"/>
      <c r="L4362" s="257"/>
      <c r="M4362" s="258"/>
      <c r="N4362" s="259"/>
      <c r="O4362" s="259"/>
      <c r="P4362" s="259"/>
      <c r="Q4362" s="259"/>
      <c r="R4362" s="259"/>
      <c r="S4362" s="259"/>
      <c r="T4362" s="260"/>
      <c r="AT4362" s="261" t="s">
        <v>148</v>
      </c>
      <c r="AU4362" s="261" t="s">
        <v>83</v>
      </c>
      <c r="AV4362" s="12" t="s">
        <v>83</v>
      </c>
      <c r="AW4362" s="12" t="s">
        <v>30</v>
      </c>
      <c r="AX4362" s="12" t="s">
        <v>73</v>
      </c>
      <c r="AY4362" s="261" t="s">
        <v>139</v>
      </c>
    </row>
    <row r="4363" spans="2:51" s="12" customFormat="1" ht="12">
      <c r="B4363" s="250"/>
      <c r="C4363" s="251"/>
      <c r="D4363" s="252" t="s">
        <v>148</v>
      </c>
      <c r="E4363" s="253" t="s">
        <v>1</v>
      </c>
      <c r="F4363" s="254" t="s">
        <v>6234</v>
      </c>
      <c r="G4363" s="251"/>
      <c r="H4363" s="255">
        <v>2</v>
      </c>
      <c r="I4363" s="256"/>
      <c r="J4363" s="251"/>
      <c r="K4363" s="251"/>
      <c r="L4363" s="257"/>
      <c r="M4363" s="258"/>
      <c r="N4363" s="259"/>
      <c r="O4363" s="259"/>
      <c r="P4363" s="259"/>
      <c r="Q4363" s="259"/>
      <c r="R4363" s="259"/>
      <c r="S4363" s="259"/>
      <c r="T4363" s="260"/>
      <c r="AT4363" s="261" t="s">
        <v>148</v>
      </c>
      <c r="AU4363" s="261" t="s">
        <v>83</v>
      </c>
      <c r="AV4363" s="12" t="s">
        <v>83</v>
      </c>
      <c r="AW4363" s="12" t="s">
        <v>30</v>
      </c>
      <c r="AX4363" s="12" t="s">
        <v>73</v>
      </c>
      <c r="AY4363" s="261" t="s">
        <v>139</v>
      </c>
    </row>
    <row r="4364" spans="2:51" s="12" customFormat="1" ht="12">
      <c r="B4364" s="250"/>
      <c r="C4364" s="251"/>
      <c r="D4364" s="252" t="s">
        <v>148</v>
      </c>
      <c r="E4364" s="253" t="s">
        <v>1</v>
      </c>
      <c r="F4364" s="254" t="s">
        <v>6177</v>
      </c>
      <c r="G4364" s="251"/>
      <c r="H4364" s="255">
        <v>2</v>
      </c>
      <c r="I4364" s="256"/>
      <c r="J4364" s="251"/>
      <c r="K4364" s="251"/>
      <c r="L4364" s="257"/>
      <c r="M4364" s="258"/>
      <c r="N4364" s="259"/>
      <c r="O4364" s="259"/>
      <c r="P4364" s="259"/>
      <c r="Q4364" s="259"/>
      <c r="R4364" s="259"/>
      <c r="S4364" s="259"/>
      <c r="T4364" s="260"/>
      <c r="AT4364" s="261" t="s">
        <v>148</v>
      </c>
      <c r="AU4364" s="261" t="s">
        <v>83</v>
      </c>
      <c r="AV4364" s="12" t="s">
        <v>83</v>
      </c>
      <c r="AW4364" s="12" t="s">
        <v>30</v>
      </c>
      <c r="AX4364" s="12" t="s">
        <v>73</v>
      </c>
      <c r="AY4364" s="261" t="s">
        <v>139</v>
      </c>
    </row>
    <row r="4365" spans="2:51" s="12" customFormat="1" ht="12">
      <c r="B4365" s="250"/>
      <c r="C4365" s="251"/>
      <c r="D4365" s="252" t="s">
        <v>148</v>
      </c>
      <c r="E4365" s="253" t="s">
        <v>1</v>
      </c>
      <c r="F4365" s="254" t="s">
        <v>6178</v>
      </c>
      <c r="G4365" s="251"/>
      <c r="H4365" s="255">
        <v>2</v>
      </c>
      <c r="I4365" s="256"/>
      <c r="J4365" s="251"/>
      <c r="K4365" s="251"/>
      <c r="L4365" s="257"/>
      <c r="M4365" s="258"/>
      <c r="N4365" s="259"/>
      <c r="O4365" s="259"/>
      <c r="P4365" s="259"/>
      <c r="Q4365" s="259"/>
      <c r="R4365" s="259"/>
      <c r="S4365" s="259"/>
      <c r="T4365" s="260"/>
      <c r="AT4365" s="261" t="s">
        <v>148</v>
      </c>
      <c r="AU4365" s="261" t="s">
        <v>83</v>
      </c>
      <c r="AV4365" s="12" t="s">
        <v>83</v>
      </c>
      <c r="AW4365" s="12" t="s">
        <v>30</v>
      </c>
      <c r="AX4365" s="12" t="s">
        <v>73</v>
      </c>
      <c r="AY4365" s="261" t="s">
        <v>139</v>
      </c>
    </row>
    <row r="4366" spans="2:51" s="12" customFormat="1" ht="12">
      <c r="B4366" s="250"/>
      <c r="C4366" s="251"/>
      <c r="D4366" s="252" t="s">
        <v>148</v>
      </c>
      <c r="E4366" s="253" t="s">
        <v>1</v>
      </c>
      <c r="F4366" s="254" t="s">
        <v>6179</v>
      </c>
      <c r="G4366" s="251"/>
      <c r="H4366" s="255">
        <v>2</v>
      </c>
      <c r="I4366" s="256"/>
      <c r="J4366" s="251"/>
      <c r="K4366" s="251"/>
      <c r="L4366" s="257"/>
      <c r="M4366" s="258"/>
      <c r="N4366" s="259"/>
      <c r="O4366" s="259"/>
      <c r="P4366" s="259"/>
      <c r="Q4366" s="259"/>
      <c r="R4366" s="259"/>
      <c r="S4366" s="259"/>
      <c r="T4366" s="260"/>
      <c r="AT4366" s="261" t="s">
        <v>148</v>
      </c>
      <c r="AU4366" s="261" t="s">
        <v>83</v>
      </c>
      <c r="AV4366" s="12" t="s">
        <v>83</v>
      </c>
      <c r="AW4366" s="12" t="s">
        <v>30</v>
      </c>
      <c r="AX4366" s="12" t="s">
        <v>73</v>
      </c>
      <c r="AY4366" s="261" t="s">
        <v>139</v>
      </c>
    </row>
    <row r="4367" spans="2:51" s="12" customFormat="1" ht="12">
      <c r="B4367" s="250"/>
      <c r="C4367" s="251"/>
      <c r="D4367" s="252" t="s">
        <v>148</v>
      </c>
      <c r="E4367" s="253" t="s">
        <v>1</v>
      </c>
      <c r="F4367" s="254" t="s">
        <v>6235</v>
      </c>
      <c r="G4367" s="251"/>
      <c r="H4367" s="255">
        <v>2</v>
      </c>
      <c r="I4367" s="256"/>
      <c r="J4367" s="251"/>
      <c r="K4367" s="251"/>
      <c r="L4367" s="257"/>
      <c r="M4367" s="258"/>
      <c r="N4367" s="259"/>
      <c r="O4367" s="259"/>
      <c r="P4367" s="259"/>
      <c r="Q4367" s="259"/>
      <c r="R4367" s="259"/>
      <c r="S4367" s="259"/>
      <c r="T4367" s="260"/>
      <c r="AT4367" s="261" t="s">
        <v>148</v>
      </c>
      <c r="AU4367" s="261" t="s">
        <v>83</v>
      </c>
      <c r="AV4367" s="12" t="s">
        <v>83</v>
      </c>
      <c r="AW4367" s="12" t="s">
        <v>30</v>
      </c>
      <c r="AX4367" s="12" t="s">
        <v>73</v>
      </c>
      <c r="AY4367" s="261" t="s">
        <v>139</v>
      </c>
    </row>
    <row r="4368" spans="2:51" s="12" customFormat="1" ht="12">
      <c r="B4368" s="250"/>
      <c r="C4368" s="251"/>
      <c r="D4368" s="252" t="s">
        <v>148</v>
      </c>
      <c r="E4368" s="253" t="s">
        <v>1</v>
      </c>
      <c r="F4368" s="254" t="s">
        <v>6172</v>
      </c>
      <c r="G4368" s="251"/>
      <c r="H4368" s="255">
        <v>2</v>
      </c>
      <c r="I4368" s="256"/>
      <c r="J4368" s="251"/>
      <c r="K4368" s="251"/>
      <c r="L4368" s="257"/>
      <c r="M4368" s="258"/>
      <c r="N4368" s="259"/>
      <c r="O4368" s="259"/>
      <c r="P4368" s="259"/>
      <c r="Q4368" s="259"/>
      <c r="R4368" s="259"/>
      <c r="S4368" s="259"/>
      <c r="T4368" s="260"/>
      <c r="AT4368" s="261" t="s">
        <v>148</v>
      </c>
      <c r="AU4368" s="261" t="s">
        <v>83</v>
      </c>
      <c r="AV4368" s="12" t="s">
        <v>83</v>
      </c>
      <c r="AW4368" s="12" t="s">
        <v>30</v>
      </c>
      <c r="AX4368" s="12" t="s">
        <v>73</v>
      </c>
      <c r="AY4368" s="261" t="s">
        <v>139</v>
      </c>
    </row>
    <row r="4369" spans="2:51" s="12" customFormat="1" ht="12">
      <c r="B4369" s="250"/>
      <c r="C4369" s="251"/>
      <c r="D4369" s="252" t="s">
        <v>148</v>
      </c>
      <c r="E4369" s="253" t="s">
        <v>1</v>
      </c>
      <c r="F4369" s="254" t="s">
        <v>6158</v>
      </c>
      <c r="G4369" s="251"/>
      <c r="H4369" s="255">
        <v>2</v>
      </c>
      <c r="I4369" s="256"/>
      <c r="J4369" s="251"/>
      <c r="K4369" s="251"/>
      <c r="L4369" s="257"/>
      <c r="M4369" s="258"/>
      <c r="N4369" s="259"/>
      <c r="O4369" s="259"/>
      <c r="P4369" s="259"/>
      <c r="Q4369" s="259"/>
      <c r="R4369" s="259"/>
      <c r="S4369" s="259"/>
      <c r="T4369" s="260"/>
      <c r="AT4369" s="261" t="s">
        <v>148</v>
      </c>
      <c r="AU4369" s="261" t="s">
        <v>83</v>
      </c>
      <c r="AV4369" s="12" t="s">
        <v>83</v>
      </c>
      <c r="AW4369" s="12" t="s">
        <v>30</v>
      </c>
      <c r="AX4369" s="12" t="s">
        <v>73</v>
      </c>
      <c r="AY4369" s="261" t="s">
        <v>139</v>
      </c>
    </row>
    <row r="4370" spans="2:51" s="13" customFormat="1" ht="12">
      <c r="B4370" s="262"/>
      <c r="C4370" s="263"/>
      <c r="D4370" s="252" t="s">
        <v>148</v>
      </c>
      <c r="E4370" s="264" t="s">
        <v>1</v>
      </c>
      <c r="F4370" s="265" t="s">
        <v>150</v>
      </c>
      <c r="G4370" s="263"/>
      <c r="H4370" s="266">
        <v>15</v>
      </c>
      <c r="I4370" s="267"/>
      <c r="J4370" s="263"/>
      <c r="K4370" s="263"/>
      <c r="L4370" s="268"/>
      <c r="M4370" s="269"/>
      <c r="N4370" s="270"/>
      <c r="O4370" s="270"/>
      <c r="P4370" s="270"/>
      <c r="Q4370" s="270"/>
      <c r="R4370" s="270"/>
      <c r="S4370" s="270"/>
      <c r="T4370" s="271"/>
      <c r="AT4370" s="272" t="s">
        <v>148</v>
      </c>
      <c r="AU4370" s="272" t="s">
        <v>83</v>
      </c>
      <c r="AV4370" s="13" t="s">
        <v>146</v>
      </c>
      <c r="AW4370" s="13" t="s">
        <v>30</v>
      </c>
      <c r="AX4370" s="13" t="s">
        <v>81</v>
      </c>
      <c r="AY4370" s="272" t="s">
        <v>139</v>
      </c>
    </row>
    <row r="4371" spans="2:65" s="1" customFormat="1" ht="16.5" customHeight="1">
      <c r="B4371" s="38"/>
      <c r="C4371" s="237" t="s">
        <v>6236</v>
      </c>
      <c r="D4371" s="237" t="s">
        <v>141</v>
      </c>
      <c r="E4371" s="238" t="s">
        <v>6237</v>
      </c>
      <c r="F4371" s="239" t="s">
        <v>6238</v>
      </c>
      <c r="G4371" s="240" t="s">
        <v>247</v>
      </c>
      <c r="H4371" s="241">
        <v>111</v>
      </c>
      <c r="I4371" s="242"/>
      <c r="J4371" s="243">
        <f>ROUND(I4371*H4371,2)</f>
        <v>0</v>
      </c>
      <c r="K4371" s="239" t="s">
        <v>1</v>
      </c>
      <c r="L4371" s="43"/>
      <c r="M4371" s="244" t="s">
        <v>1</v>
      </c>
      <c r="N4371" s="245" t="s">
        <v>38</v>
      </c>
      <c r="O4371" s="86"/>
      <c r="P4371" s="246">
        <f>O4371*H4371</f>
        <v>0</v>
      </c>
      <c r="Q4371" s="246">
        <v>0</v>
      </c>
      <c r="R4371" s="246">
        <f>Q4371*H4371</f>
        <v>0</v>
      </c>
      <c r="S4371" s="246">
        <v>0</v>
      </c>
      <c r="T4371" s="247">
        <f>S4371*H4371</f>
        <v>0</v>
      </c>
      <c r="AR4371" s="248" t="s">
        <v>332</v>
      </c>
      <c r="AT4371" s="248" t="s">
        <v>141</v>
      </c>
      <c r="AU4371" s="248" t="s">
        <v>83</v>
      </c>
      <c r="AY4371" s="17" t="s">
        <v>139</v>
      </c>
      <c r="BE4371" s="249">
        <f>IF(N4371="základní",J4371,0)</f>
        <v>0</v>
      </c>
      <c r="BF4371" s="249">
        <f>IF(N4371="snížená",J4371,0)</f>
        <v>0</v>
      </c>
      <c r="BG4371" s="249">
        <f>IF(N4371="zákl. přenesená",J4371,0)</f>
        <v>0</v>
      </c>
      <c r="BH4371" s="249">
        <f>IF(N4371="sníž. přenesená",J4371,0)</f>
        <v>0</v>
      </c>
      <c r="BI4371" s="249">
        <f>IF(N4371="nulová",J4371,0)</f>
        <v>0</v>
      </c>
      <c r="BJ4371" s="17" t="s">
        <v>81</v>
      </c>
      <c r="BK4371" s="249">
        <f>ROUND(I4371*H4371,2)</f>
        <v>0</v>
      </c>
      <c r="BL4371" s="17" t="s">
        <v>332</v>
      </c>
      <c r="BM4371" s="248" t="s">
        <v>6239</v>
      </c>
    </row>
    <row r="4372" spans="2:51" s="12" customFormat="1" ht="12">
      <c r="B4372" s="250"/>
      <c r="C4372" s="251"/>
      <c r="D4372" s="252" t="s">
        <v>148</v>
      </c>
      <c r="E4372" s="253" t="s">
        <v>1</v>
      </c>
      <c r="F4372" s="254" t="s">
        <v>6240</v>
      </c>
      <c r="G4372" s="251"/>
      <c r="H4372" s="255">
        <v>13</v>
      </c>
      <c r="I4372" s="256"/>
      <c r="J4372" s="251"/>
      <c r="K4372" s="251"/>
      <c r="L4372" s="257"/>
      <c r="M4372" s="258"/>
      <c r="N4372" s="259"/>
      <c r="O4372" s="259"/>
      <c r="P4372" s="259"/>
      <c r="Q4372" s="259"/>
      <c r="R4372" s="259"/>
      <c r="S4372" s="259"/>
      <c r="T4372" s="260"/>
      <c r="AT4372" s="261" t="s">
        <v>148</v>
      </c>
      <c r="AU4372" s="261" t="s">
        <v>83</v>
      </c>
      <c r="AV4372" s="12" t="s">
        <v>83</v>
      </c>
      <c r="AW4372" s="12" t="s">
        <v>30</v>
      </c>
      <c r="AX4372" s="12" t="s">
        <v>73</v>
      </c>
      <c r="AY4372" s="261" t="s">
        <v>139</v>
      </c>
    </row>
    <row r="4373" spans="2:51" s="12" customFormat="1" ht="12">
      <c r="B4373" s="250"/>
      <c r="C4373" s="251"/>
      <c r="D4373" s="252" t="s">
        <v>148</v>
      </c>
      <c r="E4373" s="253" t="s">
        <v>1</v>
      </c>
      <c r="F4373" s="254" t="s">
        <v>6241</v>
      </c>
      <c r="G4373" s="251"/>
      <c r="H4373" s="255">
        <v>16</v>
      </c>
      <c r="I4373" s="256"/>
      <c r="J4373" s="251"/>
      <c r="K4373" s="251"/>
      <c r="L4373" s="257"/>
      <c r="M4373" s="258"/>
      <c r="N4373" s="259"/>
      <c r="O4373" s="259"/>
      <c r="P4373" s="259"/>
      <c r="Q4373" s="259"/>
      <c r="R4373" s="259"/>
      <c r="S4373" s="259"/>
      <c r="T4373" s="260"/>
      <c r="AT4373" s="261" t="s">
        <v>148</v>
      </c>
      <c r="AU4373" s="261" t="s">
        <v>83</v>
      </c>
      <c r="AV4373" s="12" t="s">
        <v>83</v>
      </c>
      <c r="AW4373" s="12" t="s">
        <v>30</v>
      </c>
      <c r="AX4373" s="12" t="s">
        <v>73</v>
      </c>
      <c r="AY4373" s="261" t="s">
        <v>139</v>
      </c>
    </row>
    <row r="4374" spans="2:51" s="12" customFormat="1" ht="12">
      <c r="B4374" s="250"/>
      <c r="C4374" s="251"/>
      <c r="D4374" s="252" t="s">
        <v>148</v>
      </c>
      <c r="E4374" s="253" t="s">
        <v>1</v>
      </c>
      <c r="F4374" s="254" t="s">
        <v>6242</v>
      </c>
      <c r="G4374" s="251"/>
      <c r="H4374" s="255">
        <v>13</v>
      </c>
      <c r="I4374" s="256"/>
      <c r="J4374" s="251"/>
      <c r="K4374" s="251"/>
      <c r="L4374" s="257"/>
      <c r="M4374" s="258"/>
      <c r="N4374" s="259"/>
      <c r="O4374" s="259"/>
      <c r="P4374" s="259"/>
      <c r="Q4374" s="259"/>
      <c r="R4374" s="259"/>
      <c r="S4374" s="259"/>
      <c r="T4374" s="260"/>
      <c r="AT4374" s="261" t="s">
        <v>148</v>
      </c>
      <c r="AU4374" s="261" t="s">
        <v>83</v>
      </c>
      <c r="AV4374" s="12" t="s">
        <v>83</v>
      </c>
      <c r="AW4374" s="12" t="s">
        <v>30</v>
      </c>
      <c r="AX4374" s="12" t="s">
        <v>73</v>
      </c>
      <c r="AY4374" s="261" t="s">
        <v>139</v>
      </c>
    </row>
    <row r="4375" spans="2:51" s="12" customFormat="1" ht="12">
      <c r="B4375" s="250"/>
      <c r="C4375" s="251"/>
      <c r="D4375" s="252" t="s">
        <v>148</v>
      </c>
      <c r="E4375" s="253" t="s">
        <v>1</v>
      </c>
      <c r="F4375" s="254" t="s">
        <v>6243</v>
      </c>
      <c r="G4375" s="251"/>
      <c r="H4375" s="255">
        <v>16</v>
      </c>
      <c r="I4375" s="256"/>
      <c r="J4375" s="251"/>
      <c r="K4375" s="251"/>
      <c r="L4375" s="257"/>
      <c r="M4375" s="258"/>
      <c r="N4375" s="259"/>
      <c r="O4375" s="259"/>
      <c r="P4375" s="259"/>
      <c r="Q4375" s="259"/>
      <c r="R4375" s="259"/>
      <c r="S4375" s="259"/>
      <c r="T4375" s="260"/>
      <c r="AT4375" s="261" t="s">
        <v>148</v>
      </c>
      <c r="AU4375" s="261" t="s">
        <v>83</v>
      </c>
      <c r="AV4375" s="12" t="s">
        <v>83</v>
      </c>
      <c r="AW4375" s="12" t="s">
        <v>30</v>
      </c>
      <c r="AX4375" s="12" t="s">
        <v>73</v>
      </c>
      <c r="AY4375" s="261" t="s">
        <v>139</v>
      </c>
    </row>
    <row r="4376" spans="2:51" s="12" customFormat="1" ht="12">
      <c r="B4376" s="250"/>
      <c r="C4376" s="251"/>
      <c r="D4376" s="252" t="s">
        <v>148</v>
      </c>
      <c r="E4376" s="253" t="s">
        <v>1</v>
      </c>
      <c r="F4376" s="254" t="s">
        <v>6244</v>
      </c>
      <c r="G4376" s="251"/>
      <c r="H4376" s="255">
        <v>14</v>
      </c>
      <c r="I4376" s="256"/>
      <c r="J4376" s="251"/>
      <c r="K4376" s="251"/>
      <c r="L4376" s="257"/>
      <c r="M4376" s="258"/>
      <c r="N4376" s="259"/>
      <c r="O4376" s="259"/>
      <c r="P4376" s="259"/>
      <c r="Q4376" s="259"/>
      <c r="R4376" s="259"/>
      <c r="S4376" s="259"/>
      <c r="T4376" s="260"/>
      <c r="AT4376" s="261" t="s">
        <v>148</v>
      </c>
      <c r="AU4376" s="261" t="s">
        <v>83</v>
      </c>
      <c r="AV4376" s="12" t="s">
        <v>83</v>
      </c>
      <c r="AW4376" s="12" t="s">
        <v>30</v>
      </c>
      <c r="AX4376" s="12" t="s">
        <v>73</v>
      </c>
      <c r="AY4376" s="261" t="s">
        <v>139</v>
      </c>
    </row>
    <row r="4377" spans="2:51" s="12" customFormat="1" ht="12">
      <c r="B4377" s="250"/>
      <c r="C4377" s="251"/>
      <c r="D4377" s="252" t="s">
        <v>148</v>
      </c>
      <c r="E4377" s="253" t="s">
        <v>1</v>
      </c>
      <c r="F4377" s="254" t="s">
        <v>6245</v>
      </c>
      <c r="G4377" s="251"/>
      <c r="H4377" s="255">
        <v>16</v>
      </c>
      <c r="I4377" s="256"/>
      <c r="J4377" s="251"/>
      <c r="K4377" s="251"/>
      <c r="L4377" s="257"/>
      <c r="M4377" s="258"/>
      <c r="N4377" s="259"/>
      <c r="O4377" s="259"/>
      <c r="P4377" s="259"/>
      <c r="Q4377" s="259"/>
      <c r="R4377" s="259"/>
      <c r="S4377" s="259"/>
      <c r="T4377" s="260"/>
      <c r="AT4377" s="261" t="s">
        <v>148</v>
      </c>
      <c r="AU4377" s="261" t="s">
        <v>83</v>
      </c>
      <c r="AV4377" s="12" t="s">
        <v>83</v>
      </c>
      <c r="AW4377" s="12" t="s">
        <v>30</v>
      </c>
      <c r="AX4377" s="12" t="s">
        <v>73</v>
      </c>
      <c r="AY4377" s="261" t="s">
        <v>139</v>
      </c>
    </row>
    <row r="4378" spans="2:51" s="12" customFormat="1" ht="12">
      <c r="B4378" s="250"/>
      <c r="C4378" s="251"/>
      <c r="D4378" s="252" t="s">
        <v>148</v>
      </c>
      <c r="E4378" s="253" t="s">
        <v>1</v>
      </c>
      <c r="F4378" s="254" t="s">
        <v>6246</v>
      </c>
      <c r="G4378" s="251"/>
      <c r="H4378" s="255">
        <v>14</v>
      </c>
      <c r="I4378" s="256"/>
      <c r="J4378" s="251"/>
      <c r="K4378" s="251"/>
      <c r="L4378" s="257"/>
      <c r="M4378" s="258"/>
      <c r="N4378" s="259"/>
      <c r="O4378" s="259"/>
      <c r="P4378" s="259"/>
      <c r="Q4378" s="259"/>
      <c r="R4378" s="259"/>
      <c r="S4378" s="259"/>
      <c r="T4378" s="260"/>
      <c r="AT4378" s="261" t="s">
        <v>148</v>
      </c>
      <c r="AU4378" s="261" t="s">
        <v>83</v>
      </c>
      <c r="AV4378" s="12" t="s">
        <v>83</v>
      </c>
      <c r="AW4378" s="12" t="s">
        <v>30</v>
      </c>
      <c r="AX4378" s="12" t="s">
        <v>73</v>
      </c>
      <c r="AY4378" s="261" t="s">
        <v>139</v>
      </c>
    </row>
    <row r="4379" spans="2:51" s="12" customFormat="1" ht="12">
      <c r="B4379" s="250"/>
      <c r="C4379" s="251"/>
      <c r="D4379" s="252" t="s">
        <v>148</v>
      </c>
      <c r="E4379" s="253" t="s">
        <v>1</v>
      </c>
      <c r="F4379" s="254" t="s">
        <v>6247</v>
      </c>
      <c r="G4379" s="251"/>
      <c r="H4379" s="255">
        <v>9</v>
      </c>
      <c r="I4379" s="256"/>
      <c r="J4379" s="251"/>
      <c r="K4379" s="251"/>
      <c r="L4379" s="257"/>
      <c r="M4379" s="258"/>
      <c r="N4379" s="259"/>
      <c r="O4379" s="259"/>
      <c r="P4379" s="259"/>
      <c r="Q4379" s="259"/>
      <c r="R4379" s="259"/>
      <c r="S4379" s="259"/>
      <c r="T4379" s="260"/>
      <c r="AT4379" s="261" t="s">
        <v>148</v>
      </c>
      <c r="AU4379" s="261" t="s">
        <v>83</v>
      </c>
      <c r="AV4379" s="12" t="s">
        <v>83</v>
      </c>
      <c r="AW4379" s="12" t="s">
        <v>30</v>
      </c>
      <c r="AX4379" s="12" t="s">
        <v>73</v>
      </c>
      <c r="AY4379" s="261" t="s">
        <v>139</v>
      </c>
    </row>
    <row r="4380" spans="2:51" s="13" customFormat="1" ht="12">
      <c r="B4380" s="262"/>
      <c r="C4380" s="263"/>
      <c r="D4380" s="252" t="s">
        <v>148</v>
      </c>
      <c r="E4380" s="264" t="s">
        <v>1</v>
      </c>
      <c r="F4380" s="265" t="s">
        <v>150</v>
      </c>
      <c r="G4380" s="263"/>
      <c r="H4380" s="266">
        <v>111</v>
      </c>
      <c r="I4380" s="267"/>
      <c r="J4380" s="263"/>
      <c r="K4380" s="263"/>
      <c r="L4380" s="268"/>
      <c r="M4380" s="269"/>
      <c r="N4380" s="270"/>
      <c r="O4380" s="270"/>
      <c r="P4380" s="270"/>
      <c r="Q4380" s="270"/>
      <c r="R4380" s="270"/>
      <c r="S4380" s="270"/>
      <c r="T4380" s="271"/>
      <c r="AT4380" s="272" t="s">
        <v>148</v>
      </c>
      <c r="AU4380" s="272" t="s">
        <v>83</v>
      </c>
      <c r="AV4380" s="13" t="s">
        <v>146</v>
      </c>
      <c r="AW4380" s="13" t="s">
        <v>30</v>
      </c>
      <c r="AX4380" s="13" t="s">
        <v>81</v>
      </c>
      <c r="AY4380" s="272" t="s">
        <v>139</v>
      </c>
    </row>
    <row r="4381" spans="2:65" s="1" customFormat="1" ht="16.5" customHeight="1">
      <c r="B4381" s="38"/>
      <c r="C4381" s="237" t="s">
        <v>6248</v>
      </c>
      <c r="D4381" s="237" t="s">
        <v>141</v>
      </c>
      <c r="E4381" s="238" t="s">
        <v>6249</v>
      </c>
      <c r="F4381" s="239" t="s">
        <v>6250</v>
      </c>
      <c r="G4381" s="240" t="s">
        <v>247</v>
      </c>
      <c r="H4381" s="241">
        <v>4</v>
      </c>
      <c r="I4381" s="242"/>
      <c r="J4381" s="243">
        <f>ROUND(I4381*H4381,2)</f>
        <v>0</v>
      </c>
      <c r="K4381" s="239" t="s">
        <v>1</v>
      </c>
      <c r="L4381" s="43"/>
      <c r="M4381" s="244" t="s">
        <v>1</v>
      </c>
      <c r="N4381" s="245" t="s">
        <v>38</v>
      </c>
      <c r="O4381" s="86"/>
      <c r="P4381" s="246">
        <f>O4381*H4381</f>
        <v>0</v>
      </c>
      <c r="Q4381" s="246">
        <v>0</v>
      </c>
      <c r="R4381" s="246">
        <f>Q4381*H4381</f>
        <v>0</v>
      </c>
      <c r="S4381" s="246">
        <v>0</v>
      </c>
      <c r="T4381" s="247">
        <f>S4381*H4381</f>
        <v>0</v>
      </c>
      <c r="AR4381" s="248" t="s">
        <v>332</v>
      </c>
      <c r="AT4381" s="248" t="s">
        <v>141</v>
      </c>
      <c r="AU4381" s="248" t="s">
        <v>83</v>
      </c>
      <c r="AY4381" s="17" t="s">
        <v>139</v>
      </c>
      <c r="BE4381" s="249">
        <f>IF(N4381="základní",J4381,0)</f>
        <v>0</v>
      </c>
      <c r="BF4381" s="249">
        <f>IF(N4381="snížená",J4381,0)</f>
        <v>0</v>
      </c>
      <c r="BG4381" s="249">
        <f>IF(N4381="zákl. přenesená",J4381,0)</f>
        <v>0</v>
      </c>
      <c r="BH4381" s="249">
        <f>IF(N4381="sníž. přenesená",J4381,0)</f>
        <v>0</v>
      </c>
      <c r="BI4381" s="249">
        <f>IF(N4381="nulová",J4381,0)</f>
        <v>0</v>
      </c>
      <c r="BJ4381" s="17" t="s">
        <v>81</v>
      </c>
      <c r="BK4381" s="249">
        <f>ROUND(I4381*H4381,2)</f>
        <v>0</v>
      </c>
      <c r="BL4381" s="17" t="s">
        <v>332</v>
      </c>
      <c r="BM4381" s="248" t="s">
        <v>6251</v>
      </c>
    </row>
    <row r="4382" spans="2:51" s="12" customFormat="1" ht="12">
      <c r="B4382" s="250"/>
      <c r="C4382" s="251"/>
      <c r="D4382" s="252" t="s">
        <v>148</v>
      </c>
      <c r="E4382" s="253" t="s">
        <v>1</v>
      </c>
      <c r="F4382" s="254" t="s">
        <v>6073</v>
      </c>
      <c r="G4382" s="251"/>
      <c r="H4382" s="255">
        <v>1</v>
      </c>
      <c r="I4382" s="256"/>
      <c r="J4382" s="251"/>
      <c r="K4382" s="251"/>
      <c r="L4382" s="257"/>
      <c r="M4382" s="258"/>
      <c r="N4382" s="259"/>
      <c r="O4382" s="259"/>
      <c r="P4382" s="259"/>
      <c r="Q4382" s="259"/>
      <c r="R4382" s="259"/>
      <c r="S4382" s="259"/>
      <c r="T4382" s="260"/>
      <c r="AT4382" s="261" t="s">
        <v>148</v>
      </c>
      <c r="AU4382" s="261" t="s">
        <v>83</v>
      </c>
      <c r="AV4382" s="12" t="s">
        <v>83</v>
      </c>
      <c r="AW4382" s="12" t="s">
        <v>30</v>
      </c>
      <c r="AX4382" s="12" t="s">
        <v>73</v>
      </c>
      <c r="AY4382" s="261" t="s">
        <v>139</v>
      </c>
    </row>
    <row r="4383" spans="2:51" s="12" customFormat="1" ht="12">
      <c r="B4383" s="250"/>
      <c r="C4383" s="251"/>
      <c r="D4383" s="252" t="s">
        <v>148</v>
      </c>
      <c r="E4383" s="253" t="s">
        <v>1</v>
      </c>
      <c r="F4383" s="254" t="s">
        <v>6076</v>
      </c>
      <c r="G4383" s="251"/>
      <c r="H4383" s="255">
        <v>1</v>
      </c>
      <c r="I4383" s="256"/>
      <c r="J4383" s="251"/>
      <c r="K4383" s="251"/>
      <c r="L4383" s="257"/>
      <c r="M4383" s="258"/>
      <c r="N4383" s="259"/>
      <c r="O4383" s="259"/>
      <c r="P4383" s="259"/>
      <c r="Q4383" s="259"/>
      <c r="R4383" s="259"/>
      <c r="S4383" s="259"/>
      <c r="T4383" s="260"/>
      <c r="AT4383" s="261" t="s">
        <v>148</v>
      </c>
      <c r="AU4383" s="261" t="s">
        <v>83</v>
      </c>
      <c r="AV4383" s="12" t="s">
        <v>83</v>
      </c>
      <c r="AW4383" s="12" t="s">
        <v>30</v>
      </c>
      <c r="AX4383" s="12" t="s">
        <v>73</v>
      </c>
      <c r="AY4383" s="261" t="s">
        <v>139</v>
      </c>
    </row>
    <row r="4384" spans="2:51" s="12" customFormat="1" ht="12">
      <c r="B4384" s="250"/>
      <c r="C4384" s="251"/>
      <c r="D4384" s="252" t="s">
        <v>148</v>
      </c>
      <c r="E4384" s="253" t="s">
        <v>1</v>
      </c>
      <c r="F4384" s="254" t="s">
        <v>6158</v>
      </c>
      <c r="G4384" s="251"/>
      <c r="H4384" s="255">
        <v>2</v>
      </c>
      <c r="I4384" s="256"/>
      <c r="J4384" s="251"/>
      <c r="K4384" s="251"/>
      <c r="L4384" s="257"/>
      <c r="M4384" s="258"/>
      <c r="N4384" s="259"/>
      <c r="O4384" s="259"/>
      <c r="P4384" s="259"/>
      <c r="Q4384" s="259"/>
      <c r="R4384" s="259"/>
      <c r="S4384" s="259"/>
      <c r="T4384" s="260"/>
      <c r="AT4384" s="261" t="s">
        <v>148</v>
      </c>
      <c r="AU4384" s="261" t="s">
        <v>83</v>
      </c>
      <c r="AV4384" s="12" t="s">
        <v>83</v>
      </c>
      <c r="AW4384" s="12" t="s">
        <v>30</v>
      </c>
      <c r="AX4384" s="12" t="s">
        <v>73</v>
      </c>
      <c r="AY4384" s="261" t="s">
        <v>139</v>
      </c>
    </row>
    <row r="4385" spans="2:51" s="13" customFormat="1" ht="12">
      <c r="B4385" s="262"/>
      <c r="C4385" s="263"/>
      <c r="D4385" s="252" t="s">
        <v>148</v>
      </c>
      <c r="E4385" s="264" t="s">
        <v>1</v>
      </c>
      <c r="F4385" s="265" t="s">
        <v>150</v>
      </c>
      <c r="G4385" s="263"/>
      <c r="H4385" s="266">
        <v>4</v>
      </c>
      <c r="I4385" s="267"/>
      <c r="J4385" s="263"/>
      <c r="K4385" s="263"/>
      <c r="L4385" s="268"/>
      <c r="M4385" s="269"/>
      <c r="N4385" s="270"/>
      <c r="O4385" s="270"/>
      <c r="P4385" s="270"/>
      <c r="Q4385" s="270"/>
      <c r="R4385" s="270"/>
      <c r="S4385" s="270"/>
      <c r="T4385" s="271"/>
      <c r="AT4385" s="272" t="s">
        <v>148</v>
      </c>
      <c r="AU4385" s="272" t="s">
        <v>83</v>
      </c>
      <c r="AV4385" s="13" t="s">
        <v>146</v>
      </c>
      <c r="AW4385" s="13" t="s">
        <v>30</v>
      </c>
      <c r="AX4385" s="13" t="s">
        <v>81</v>
      </c>
      <c r="AY4385" s="272" t="s">
        <v>139</v>
      </c>
    </row>
    <row r="4386" spans="2:65" s="1" customFormat="1" ht="16.5" customHeight="1">
      <c r="B4386" s="38"/>
      <c r="C4386" s="237" t="s">
        <v>6252</v>
      </c>
      <c r="D4386" s="237" t="s">
        <v>141</v>
      </c>
      <c r="E4386" s="238" t="s">
        <v>6253</v>
      </c>
      <c r="F4386" s="239" t="s">
        <v>6254</v>
      </c>
      <c r="G4386" s="240" t="s">
        <v>247</v>
      </c>
      <c r="H4386" s="241">
        <v>6</v>
      </c>
      <c r="I4386" s="242"/>
      <c r="J4386" s="243">
        <f>ROUND(I4386*H4386,2)</f>
        <v>0</v>
      </c>
      <c r="K4386" s="239" t="s">
        <v>1</v>
      </c>
      <c r="L4386" s="43"/>
      <c r="M4386" s="244" t="s">
        <v>1</v>
      </c>
      <c r="N4386" s="245" t="s">
        <v>38</v>
      </c>
      <c r="O4386" s="86"/>
      <c r="P4386" s="246">
        <f>O4386*H4386</f>
        <v>0</v>
      </c>
      <c r="Q4386" s="246">
        <v>0</v>
      </c>
      <c r="R4386" s="246">
        <f>Q4386*H4386</f>
        <v>0</v>
      </c>
      <c r="S4386" s="246">
        <v>0</v>
      </c>
      <c r="T4386" s="247">
        <f>S4386*H4386</f>
        <v>0</v>
      </c>
      <c r="AR4386" s="248" t="s">
        <v>332</v>
      </c>
      <c r="AT4386" s="248" t="s">
        <v>141</v>
      </c>
      <c r="AU4386" s="248" t="s">
        <v>83</v>
      </c>
      <c r="AY4386" s="17" t="s">
        <v>139</v>
      </c>
      <c r="BE4386" s="249">
        <f>IF(N4386="základní",J4386,0)</f>
        <v>0</v>
      </c>
      <c r="BF4386" s="249">
        <f>IF(N4386="snížená",J4386,0)</f>
        <v>0</v>
      </c>
      <c r="BG4386" s="249">
        <f>IF(N4386="zákl. přenesená",J4386,0)</f>
        <v>0</v>
      </c>
      <c r="BH4386" s="249">
        <f>IF(N4386="sníž. přenesená",J4386,0)</f>
        <v>0</v>
      </c>
      <c r="BI4386" s="249">
        <f>IF(N4386="nulová",J4386,0)</f>
        <v>0</v>
      </c>
      <c r="BJ4386" s="17" t="s">
        <v>81</v>
      </c>
      <c r="BK4386" s="249">
        <f>ROUND(I4386*H4386,2)</f>
        <v>0</v>
      </c>
      <c r="BL4386" s="17" t="s">
        <v>332</v>
      </c>
      <c r="BM4386" s="248" t="s">
        <v>6255</v>
      </c>
    </row>
    <row r="4387" spans="2:51" s="12" customFormat="1" ht="12">
      <c r="B4387" s="250"/>
      <c r="C4387" s="251"/>
      <c r="D4387" s="252" t="s">
        <v>148</v>
      </c>
      <c r="E4387" s="253" t="s">
        <v>1</v>
      </c>
      <c r="F4387" s="254" t="s">
        <v>6073</v>
      </c>
      <c r="G4387" s="251"/>
      <c r="H4387" s="255">
        <v>1</v>
      </c>
      <c r="I4387" s="256"/>
      <c r="J4387" s="251"/>
      <c r="K4387" s="251"/>
      <c r="L4387" s="257"/>
      <c r="M4387" s="258"/>
      <c r="N4387" s="259"/>
      <c r="O4387" s="259"/>
      <c r="P4387" s="259"/>
      <c r="Q4387" s="259"/>
      <c r="R4387" s="259"/>
      <c r="S4387" s="259"/>
      <c r="T4387" s="260"/>
      <c r="AT4387" s="261" t="s">
        <v>148</v>
      </c>
      <c r="AU4387" s="261" t="s">
        <v>83</v>
      </c>
      <c r="AV4387" s="12" t="s">
        <v>83</v>
      </c>
      <c r="AW4387" s="12" t="s">
        <v>30</v>
      </c>
      <c r="AX4387" s="12" t="s">
        <v>73</v>
      </c>
      <c r="AY4387" s="261" t="s">
        <v>139</v>
      </c>
    </row>
    <row r="4388" spans="2:51" s="12" customFormat="1" ht="12">
      <c r="B4388" s="250"/>
      <c r="C4388" s="251"/>
      <c r="D4388" s="252" t="s">
        <v>148</v>
      </c>
      <c r="E4388" s="253" t="s">
        <v>1</v>
      </c>
      <c r="F4388" s="254" t="s">
        <v>6074</v>
      </c>
      <c r="G4388" s="251"/>
      <c r="H4388" s="255">
        <v>1</v>
      </c>
      <c r="I4388" s="256"/>
      <c r="J4388" s="251"/>
      <c r="K4388" s="251"/>
      <c r="L4388" s="257"/>
      <c r="M4388" s="258"/>
      <c r="N4388" s="259"/>
      <c r="O4388" s="259"/>
      <c r="P4388" s="259"/>
      <c r="Q4388" s="259"/>
      <c r="R4388" s="259"/>
      <c r="S4388" s="259"/>
      <c r="T4388" s="260"/>
      <c r="AT4388" s="261" t="s">
        <v>148</v>
      </c>
      <c r="AU4388" s="261" t="s">
        <v>83</v>
      </c>
      <c r="AV4388" s="12" t="s">
        <v>83</v>
      </c>
      <c r="AW4388" s="12" t="s">
        <v>30</v>
      </c>
      <c r="AX4388" s="12" t="s">
        <v>73</v>
      </c>
      <c r="AY4388" s="261" t="s">
        <v>139</v>
      </c>
    </row>
    <row r="4389" spans="2:51" s="12" customFormat="1" ht="12">
      <c r="B4389" s="250"/>
      <c r="C4389" s="251"/>
      <c r="D4389" s="252" t="s">
        <v>148</v>
      </c>
      <c r="E4389" s="253" t="s">
        <v>1</v>
      </c>
      <c r="F4389" s="254" t="s">
        <v>6075</v>
      </c>
      <c r="G4389" s="251"/>
      <c r="H4389" s="255">
        <v>1</v>
      </c>
      <c r="I4389" s="256"/>
      <c r="J4389" s="251"/>
      <c r="K4389" s="251"/>
      <c r="L4389" s="257"/>
      <c r="M4389" s="258"/>
      <c r="N4389" s="259"/>
      <c r="O4389" s="259"/>
      <c r="P4389" s="259"/>
      <c r="Q4389" s="259"/>
      <c r="R4389" s="259"/>
      <c r="S4389" s="259"/>
      <c r="T4389" s="260"/>
      <c r="AT4389" s="261" t="s">
        <v>148</v>
      </c>
      <c r="AU4389" s="261" t="s">
        <v>83</v>
      </c>
      <c r="AV4389" s="12" t="s">
        <v>83</v>
      </c>
      <c r="AW4389" s="12" t="s">
        <v>30</v>
      </c>
      <c r="AX4389" s="12" t="s">
        <v>73</v>
      </c>
      <c r="AY4389" s="261" t="s">
        <v>139</v>
      </c>
    </row>
    <row r="4390" spans="2:51" s="12" customFormat="1" ht="12">
      <c r="B4390" s="250"/>
      <c r="C4390" s="251"/>
      <c r="D4390" s="252" t="s">
        <v>148</v>
      </c>
      <c r="E4390" s="253" t="s">
        <v>1</v>
      </c>
      <c r="F4390" s="254" t="s">
        <v>6076</v>
      </c>
      <c r="G4390" s="251"/>
      <c r="H4390" s="255">
        <v>1</v>
      </c>
      <c r="I4390" s="256"/>
      <c r="J4390" s="251"/>
      <c r="K4390" s="251"/>
      <c r="L4390" s="257"/>
      <c r="M4390" s="258"/>
      <c r="N4390" s="259"/>
      <c r="O4390" s="259"/>
      <c r="P4390" s="259"/>
      <c r="Q4390" s="259"/>
      <c r="R4390" s="259"/>
      <c r="S4390" s="259"/>
      <c r="T4390" s="260"/>
      <c r="AT4390" s="261" t="s">
        <v>148</v>
      </c>
      <c r="AU4390" s="261" t="s">
        <v>83</v>
      </c>
      <c r="AV4390" s="12" t="s">
        <v>83</v>
      </c>
      <c r="AW4390" s="12" t="s">
        <v>30</v>
      </c>
      <c r="AX4390" s="12" t="s">
        <v>73</v>
      </c>
      <c r="AY4390" s="261" t="s">
        <v>139</v>
      </c>
    </row>
    <row r="4391" spans="2:51" s="12" customFormat="1" ht="12">
      <c r="B4391" s="250"/>
      <c r="C4391" s="251"/>
      <c r="D4391" s="252" t="s">
        <v>148</v>
      </c>
      <c r="E4391" s="253" t="s">
        <v>1</v>
      </c>
      <c r="F4391" s="254" t="s">
        <v>6077</v>
      </c>
      <c r="G4391" s="251"/>
      <c r="H4391" s="255">
        <v>1</v>
      </c>
      <c r="I4391" s="256"/>
      <c r="J4391" s="251"/>
      <c r="K4391" s="251"/>
      <c r="L4391" s="257"/>
      <c r="M4391" s="258"/>
      <c r="N4391" s="259"/>
      <c r="O4391" s="259"/>
      <c r="P4391" s="259"/>
      <c r="Q4391" s="259"/>
      <c r="R4391" s="259"/>
      <c r="S4391" s="259"/>
      <c r="T4391" s="260"/>
      <c r="AT4391" s="261" t="s">
        <v>148</v>
      </c>
      <c r="AU4391" s="261" t="s">
        <v>83</v>
      </c>
      <c r="AV4391" s="12" t="s">
        <v>83</v>
      </c>
      <c r="AW4391" s="12" t="s">
        <v>30</v>
      </c>
      <c r="AX4391" s="12" t="s">
        <v>73</v>
      </c>
      <c r="AY4391" s="261" t="s">
        <v>139</v>
      </c>
    </row>
    <row r="4392" spans="2:51" s="12" customFormat="1" ht="12">
      <c r="B4392" s="250"/>
      <c r="C4392" s="251"/>
      <c r="D4392" s="252" t="s">
        <v>148</v>
      </c>
      <c r="E4392" s="253" t="s">
        <v>1</v>
      </c>
      <c r="F4392" s="254" t="s">
        <v>6078</v>
      </c>
      <c r="G4392" s="251"/>
      <c r="H4392" s="255">
        <v>1</v>
      </c>
      <c r="I4392" s="256"/>
      <c r="J4392" s="251"/>
      <c r="K4392" s="251"/>
      <c r="L4392" s="257"/>
      <c r="M4392" s="258"/>
      <c r="N4392" s="259"/>
      <c r="O4392" s="259"/>
      <c r="P4392" s="259"/>
      <c r="Q4392" s="259"/>
      <c r="R4392" s="259"/>
      <c r="S4392" s="259"/>
      <c r="T4392" s="260"/>
      <c r="AT4392" s="261" t="s">
        <v>148</v>
      </c>
      <c r="AU4392" s="261" t="s">
        <v>83</v>
      </c>
      <c r="AV4392" s="12" t="s">
        <v>83</v>
      </c>
      <c r="AW4392" s="12" t="s">
        <v>30</v>
      </c>
      <c r="AX4392" s="12" t="s">
        <v>73</v>
      </c>
      <c r="AY4392" s="261" t="s">
        <v>139</v>
      </c>
    </row>
    <row r="4393" spans="2:51" s="13" customFormat="1" ht="12">
      <c r="B4393" s="262"/>
      <c r="C4393" s="263"/>
      <c r="D4393" s="252" t="s">
        <v>148</v>
      </c>
      <c r="E4393" s="264" t="s">
        <v>1</v>
      </c>
      <c r="F4393" s="265" t="s">
        <v>150</v>
      </c>
      <c r="G4393" s="263"/>
      <c r="H4393" s="266">
        <v>6</v>
      </c>
      <c r="I4393" s="267"/>
      <c r="J4393" s="263"/>
      <c r="K4393" s="263"/>
      <c r="L4393" s="268"/>
      <c r="M4393" s="269"/>
      <c r="N4393" s="270"/>
      <c r="O4393" s="270"/>
      <c r="P4393" s="270"/>
      <c r="Q4393" s="270"/>
      <c r="R4393" s="270"/>
      <c r="S4393" s="270"/>
      <c r="T4393" s="271"/>
      <c r="AT4393" s="272" t="s">
        <v>148</v>
      </c>
      <c r="AU4393" s="272" t="s">
        <v>83</v>
      </c>
      <c r="AV4393" s="13" t="s">
        <v>146</v>
      </c>
      <c r="AW4393" s="13" t="s">
        <v>30</v>
      </c>
      <c r="AX4393" s="13" t="s">
        <v>81</v>
      </c>
      <c r="AY4393" s="272" t="s">
        <v>139</v>
      </c>
    </row>
    <row r="4394" spans="2:65" s="1" customFormat="1" ht="16.5" customHeight="1">
      <c r="B4394" s="38"/>
      <c r="C4394" s="237" t="s">
        <v>6256</v>
      </c>
      <c r="D4394" s="237" t="s">
        <v>141</v>
      </c>
      <c r="E4394" s="238" t="s">
        <v>6257</v>
      </c>
      <c r="F4394" s="239" t="s">
        <v>6258</v>
      </c>
      <c r="G4394" s="240" t="s">
        <v>247</v>
      </c>
      <c r="H4394" s="241">
        <v>1</v>
      </c>
      <c r="I4394" s="242"/>
      <c r="J4394" s="243">
        <f>ROUND(I4394*H4394,2)</f>
        <v>0</v>
      </c>
      <c r="K4394" s="239" t="s">
        <v>1</v>
      </c>
      <c r="L4394" s="43"/>
      <c r="M4394" s="244" t="s">
        <v>1</v>
      </c>
      <c r="N4394" s="245" t="s">
        <v>38</v>
      </c>
      <c r="O4394" s="86"/>
      <c r="P4394" s="246">
        <f>O4394*H4394</f>
        <v>0</v>
      </c>
      <c r="Q4394" s="246">
        <v>0</v>
      </c>
      <c r="R4394" s="246">
        <f>Q4394*H4394</f>
        <v>0</v>
      </c>
      <c r="S4394" s="246">
        <v>0</v>
      </c>
      <c r="T4394" s="247">
        <f>S4394*H4394</f>
        <v>0</v>
      </c>
      <c r="AR4394" s="248" t="s">
        <v>332</v>
      </c>
      <c r="AT4394" s="248" t="s">
        <v>141</v>
      </c>
      <c r="AU4394" s="248" t="s">
        <v>83</v>
      </c>
      <c r="AY4394" s="17" t="s">
        <v>139</v>
      </c>
      <c r="BE4394" s="249">
        <f>IF(N4394="základní",J4394,0)</f>
        <v>0</v>
      </c>
      <c r="BF4394" s="249">
        <f>IF(N4394="snížená",J4394,0)</f>
        <v>0</v>
      </c>
      <c r="BG4394" s="249">
        <f>IF(N4394="zákl. přenesená",J4394,0)</f>
        <v>0</v>
      </c>
      <c r="BH4394" s="249">
        <f>IF(N4394="sníž. přenesená",J4394,0)</f>
        <v>0</v>
      </c>
      <c r="BI4394" s="249">
        <f>IF(N4394="nulová",J4394,0)</f>
        <v>0</v>
      </c>
      <c r="BJ4394" s="17" t="s">
        <v>81</v>
      </c>
      <c r="BK4394" s="249">
        <f>ROUND(I4394*H4394,2)</f>
        <v>0</v>
      </c>
      <c r="BL4394" s="17" t="s">
        <v>332</v>
      </c>
      <c r="BM4394" s="248" t="s">
        <v>6259</v>
      </c>
    </row>
    <row r="4395" spans="2:51" s="12" customFormat="1" ht="12">
      <c r="B4395" s="250"/>
      <c r="C4395" s="251"/>
      <c r="D4395" s="252" t="s">
        <v>148</v>
      </c>
      <c r="E4395" s="253" t="s">
        <v>1</v>
      </c>
      <c r="F4395" s="254" t="s">
        <v>6079</v>
      </c>
      <c r="G4395" s="251"/>
      <c r="H4395" s="255">
        <v>1</v>
      </c>
      <c r="I4395" s="256"/>
      <c r="J4395" s="251"/>
      <c r="K4395" s="251"/>
      <c r="L4395" s="257"/>
      <c r="M4395" s="258"/>
      <c r="N4395" s="259"/>
      <c r="O4395" s="259"/>
      <c r="P4395" s="259"/>
      <c r="Q4395" s="259"/>
      <c r="R4395" s="259"/>
      <c r="S4395" s="259"/>
      <c r="T4395" s="260"/>
      <c r="AT4395" s="261" t="s">
        <v>148</v>
      </c>
      <c r="AU4395" s="261" t="s">
        <v>83</v>
      </c>
      <c r="AV4395" s="12" t="s">
        <v>83</v>
      </c>
      <c r="AW4395" s="12" t="s">
        <v>30</v>
      </c>
      <c r="AX4395" s="12" t="s">
        <v>73</v>
      </c>
      <c r="AY4395" s="261" t="s">
        <v>139</v>
      </c>
    </row>
    <row r="4396" spans="2:51" s="13" customFormat="1" ht="12">
      <c r="B4396" s="262"/>
      <c r="C4396" s="263"/>
      <c r="D4396" s="252" t="s">
        <v>148</v>
      </c>
      <c r="E4396" s="264" t="s">
        <v>1</v>
      </c>
      <c r="F4396" s="265" t="s">
        <v>150</v>
      </c>
      <c r="G4396" s="263"/>
      <c r="H4396" s="266">
        <v>1</v>
      </c>
      <c r="I4396" s="267"/>
      <c r="J4396" s="263"/>
      <c r="K4396" s="263"/>
      <c r="L4396" s="268"/>
      <c r="M4396" s="269"/>
      <c r="N4396" s="270"/>
      <c r="O4396" s="270"/>
      <c r="P4396" s="270"/>
      <c r="Q4396" s="270"/>
      <c r="R4396" s="270"/>
      <c r="S4396" s="270"/>
      <c r="T4396" s="271"/>
      <c r="AT4396" s="272" t="s">
        <v>148</v>
      </c>
      <c r="AU4396" s="272" t="s">
        <v>83</v>
      </c>
      <c r="AV4396" s="13" t="s">
        <v>146</v>
      </c>
      <c r="AW4396" s="13" t="s">
        <v>30</v>
      </c>
      <c r="AX4396" s="13" t="s">
        <v>81</v>
      </c>
      <c r="AY4396" s="272" t="s">
        <v>139</v>
      </c>
    </row>
    <row r="4397" spans="2:65" s="1" customFormat="1" ht="16.5" customHeight="1">
      <c r="B4397" s="38"/>
      <c r="C4397" s="237" t="s">
        <v>6260</v>
      </c>
      <c r="D4397" s="237" t="s">
        <v>141</v>
      </c>
      <c r="E4397" s="238" t="s">
        <v>6261</v>
      </c>
      <c r="F4397" s="239" t="s">
        <v>6262</v>
      </c>
      <c r="G4397" s="240" t="s">
        <v>247</v>
      </c>
      <c r="H4397" s="241">
        <v>16</v>
      </c>
      <c r="I4397" s="242"/>
      <c r="J4397" s="243">
        <f>ROUND(I4397*H4397,2)</f>
        <v>0</v>
      </c>
      <c r="K4397" s="239" t="s">
        <v>1</v>
      </c>
      <c r="L4397" s="43"/>
      <c r="M4397" s="244" t="s">
        <v>1</v>
      </c>
      <c r="N4397" s="245" t="s">
        <v>38</v>
      </c>
      <c r="O4397" s="86"/>
      <c r="P4397" s="246">
        <f>O4397*H4397</f>
        <v>0</v>
      </c>
      <c r="Q4397" s="246">
        <v>0</v>
      </c>
      <c r="R4397" s="246">
        <f>Q4397*H4397</f>
        <v>0</v>
      </c>
      <c r="S4397" s="246">
        <v>0</v>
      </c>
      <c r="T4397" s="247">
        <f>S4397*H4397</f>
        <v>0</v>
      </c>
      <c r="AR4397" s="248" t="s">
        <v>332</v>
      </c>
      <c r="AT4397" s="248" t="s">
        <v>141</v>
      </c>
      <c r="AU4397" s="248" t="s">
        <v>83</v>
      </c>
      <c r="AY4397" s="17" t="s">
        <v>139</v>
      </c>
      <c r="BE4397" s="249">
        <f>IF(N4397="základní",J4397,0)</f>
        <v>0</v>
      </c>
      <c r="BF4397" s="249">
        <f>IF(N4397="snížená",J4397,0)</f>
        <v>0</v>
      </c>
      <c r="BG4397" s="249">
        <f>IF(N4397="zákl. přenesená",J4397,0)</f>
        <v>0</v>
      </c>
      <c r="BH4397" s="249">
        <f>IF(N4397="sníž. přenesená",J4397,0)</f>
        <v>0</v>
      </c>
      <c r="BI4397" s="249">
        <f>IF(N4397="nulová",J4397,0)</f>
        <v>0</v>
      </c>
      <c r="BJ4397" s="17" t="s">
        <v>81</v>
      </c>
      <c r="BK4397" s="249">
        <f>ROUND(I4397*H4397,2)</f>
        <v>0</v>
      </c>
      <c r="BL4397" s="17" t="s">
        <v>332</v>
      </c>
      <c r="BM4397" s="248" t="s">
        <v>6263</v>
      </c>
    </row>
    <row r="4398" spans="2:51" s="12" customFormat="1" ht="12">
      <c r="B4398" s="250"/>
      <c r="C4398" s="251"/>
      <c r="D4398" s="252" t="s">
        <v>148</v>
      </c>
      <c r="E4398" s="253" t="s">
        <v>1</v>
      </c>
      <c r="F4398" s="254" t="s">
        <v>6264</v>
      </c>
      <c r="G4398" s="251"/>
      <c r="H4398" s="255">
        <v>2</v>
      </c>
      <c r="I4398" s="256"/>
      <c r="J4398" s="251"/>
      <c r="K4398" s="251"/>
      <c r="L4398" s="257"/>
      <c r="M4398" s="258"/>
      <c r="N4398" s="259"/>
      <c r="O4398" s="259"/>
      <c r="P4398" s="259"/>
      <c r="Q4398" s="259"/>
      <c r="R4398" s="259"/>
      <c r="S4398" s="259"/>
      <c r="T4398" s="260"/>
      <c r="AT4398" s="261" t="s">
        <v>148</v>
      </c>
      <c r="AU4398" s="261" t="s">
        <v>83</v>
      </c>
      <c r="AV4398" s="12" t="s">
        <v>83</v>
      </c>
      <c r="AW4398" s="12" t="s">
        <v>30</v>
      </c>
      <c r="AX4398" s="12" t="s">
        <v>73</v>
      </c>
      <c r="AY4398" s="261" t="s">
        <v>139</v>
      </c>
    </row>
    <row r="4399" spans="2:51" s="12" customFormat="1" ht="12">
      <c r="B4399" s="250"/>
      <c r="C4399" s="251"/>
      <c r="D4399" s="252" t="s">
        <v>148</v>
      </c>
      <c r="E4399" s="253" t="s">
        <v>1</v>
      </c>
      <c r="F4399" s="254" t="s">
        <v>6234</v>
      </c>
      <c r="G4399" s="251"/>
      <c r="H4399" s="255">
        <v>2</v>
      </c>
      <c r="I4399" s="256"/>
      <c r="J4399" s="251"/>
      <c r="K4399" s="251"/>
      <c r="L4399" s="257"/>
      <c r="M4399" s="258"/>
      <c r="N4399" s="259"/>
      <c r="O4399" s="259"/>
      <c r="P4399" s="259"/>
      <c r="Q4399" s="259"/>
      <c r="R4399" s="259"/>
      <c r="S4399" s="259"/>
      <c r="T4399" s="260"/>
      <c r="AT4399" s="261" t="s">
        <v>148</v>
      </c>
      <c r="AU4399" s="261" t="s">
        <v>83</v>
      </c>
      <c r="AV4399" s="12" t="s">
        <v>83</v>
      </c>
      <c r="AW4399" s="12" t="s">
        <v>30</v>
      </c>
      <c r="AX4399" s="12" t="s">
        <v>73</v>
      </c>
      <c r="AY4399" s="261" t="s">
        <v>139</v>
      </c>
    </row>
    <row r="4400" spans="2:51" s="12" customFormat="1" ht="12">
      <c r="B4400" s="250"/>
      <c r="C4400" s="251"/>
      <c r="D4400" s="252" t="s">
        <v>148</v>
      </c>
      <c r="E4400" s="253" t="s">
        <v>1</v>
      </c>
      <c r="F4400" s="254" t="s">
        <v>6177</v>
      </c>
      <c r="G4400" s="251"/>
      <c r="H4400" s="255">
        <v>2</v>
      </c>
      <c r="I4400" s="256"/>
      <c r="J4400" s="251"/>
      <c r="K4400" s="251"/>
      <c r="L4400" s="257"/>
      <c r="M4400" s="258"/>
      <c r="N4400" s="259"/>
      <c r="O4400" s="259"/>
      <c r="P4400" s="259"/>
      <c r="Q4400" s="259"/>
      <c r="R4400" s="259"/>
      <c r="S4400" s="259"/>
      <c r="T4400" s="260"/>
      <c r="AT4400" s="261" t="s">
        <v>148</v>
      </c>
      <c r="AU4400" s="261" t="s">
        <v>83</v>
      </c>
      <c r="AV4400" s="12" t="s">
        <v>83</v>
      </c>
      <c r="AW4400" s="12" t="s">
        <v>30</v>
      </c>
      <c r="AX4400" s="12" t="s">
        <v>73</v>
      </c>
      <c r="AY4400" s="261" t="s">
        <v>139</v>
      </c>
    </row>
    <row r="4401" spans="2:51" s="12" customFormat="1" ht="12">
      <c r="B4401" s="250"/>
      <c r="C4401" s="251"/>
      <c r="D4401" s="252" t="s">
        <v>148</v>
      </c>
      <c r="E4401" s="253" t="s">
        <v>1</v>
      </c>
      <c r="F4401" s="254" t="s">
        <v>6178</v>
      </c>
      <c r="G4401" s="251"/>
      <c r="H4401" s="255">
        <v>2</v>
      </c>
      <c r="I4401" s="256"/>
      <c r="J4401" s="251"/>
      <c r="K4401" s="251"/>
      <c r="L4401" s="257"/>
      <c r="M4401" s="258"/>
      <c r="N4401" s="259"/>
      <c r="O4401" s="259"/>
      <c r="P4401" s="259"/>
      <c r="Q4401" s="259"/>
      <c r="R4401" s="259"/>
      <c r="S4401" s="259"/>
      <c r="T4401" s="260"/>
      <c r="AT4401" s="261" t="s">
        <v>148</v>
      </c>
      <c r="AU4401" s="261" t="s">
        <v>83</v>
      </c>
      <c r="AV4401" s="12" t="s">
        <v>83</v>
      </c>
      <c r="AW4401" s="12" t="s">
        <v>30</v>
      </c>
      <c r="AX4401" s="12" t="s">
        <v>73</v>
      </c>
      <c r="AY4401" s="261" t="s">
        <v>139</v>
      </c>
    </row>
    <row r="4402" spans="2:51" s="12" customFormat="1" ht="12">
      <c r="B4402" s="250"/>
      <c r="C4402" s="251"/>
      <c r="D4402" s="252" t="s">
        <v>148</v>
      </c>
      <c r="E4402" s="253" t="s">
        <v>1</v>
      </c>
      <c r="F4402" s="254" t="s">
        <v>6179</v>
      </c>
      <c r="G4402" s="251"/>
      <c r="H4402" s="255">
        <v>2</v>
      </c>
      <c r="I4402" s="256"/>
      <c r="J4402" s="251"/>
      <c r="K4402" s="251"/>
      <c r="L4402" s="257"/>
      <c r="M4402" s="258"/>
      <c r="N4402" s="259"/>
      <c r="O4402" s="259"/>
      <c r="P4402" s="259"/>
      <c r="Q4402" s="259"/>
      <c r="R4402" s="259"/>
      <c r="S4402" s="259"/>
      <c r="T4402" s="260"/>
      <c r="AT4402" s="261" t="s">
        <v>148</v>
      </c>
      <c r="AU4402" s="261" t="s">
        <v>83</v>
      </c>
      <c r="AV4402" s="12" t="s">
        <v>83</v>
      </c>
      <c r="AW4402" s="12" t="s">
        <v>30</v>
      </c>
      <c r="AX4402" s="12" t="s">
        <v>73</v>
      </c>
      <c r="AY4402" s="261" t="s">
        <v>139</v>
      </c>
    </row>
    <row r="4403" spans="2:51" s="12" customFormat="1" ht="12">
      <c r="B4403" s="250"/>
      <c r="C4403" s="251"/>
      <c r="D4403" s="252" t="s">
        <v>148</v>
      </c>
      <c r="E4403" s="253" t="s">
        <v>1</v>
      </c>
      <c r="F4403" s="254" t="s">
        <v>6235</v>
      </c>
      <c r="G4403" s="251"/>
      <c r="H4403" s="255">
        <v>2</v>
      </c>
      <c r="I4403" s="256"/>
      <c r="J4403" s="251"/>
      <c r="K4403" s="251"/>
      <c r="L4403" s="257"/>
      <c r="M4403" s="258"/>
      <c r="N4403" s="259"/>
      <c r="O4403" s="259"/>
      <c r="P4403" s="259"/>
      <c r="Q4403" s="259"/>
      <c r="R4403" s="259"/>
      <c r="S4403" s="259"/>
      <c r="T4403" s="260"/>
      <c r="AT4403" s="261" t="s">
        <v>148</v>
      </c>
      <c r="AU4403" s="261" t="s">
        <v>83</v>
      </c>
      <c r="AV4403" s="12" t="s">
        <v>83</v>
      </c>
      <c r="AW4403" s="12" t="s">
        <v>30</v>
      </c>
      <c r="AX4403" s="12" t="s">
        <v>73</v>
      </c>
      <c r="AY4403" s="261" t="s">
        <v>139</v>
      </c>
    </row>
    <row r="4404" spans="2:51" s="12" customFormat="1" ht="12">
      <c r="B4404" s="250"/>
      <c r="C4404" s="251"/>
      <c r="D4404" s="252" t="s">
        <v>148</v>
      </c>
      <c r="E4404" s="253" t="s">
        <v>1</v>
      </c>
      <c r="F4404" s="254" t="s">
        <v>6172</v>
      </c>
      <c r="G4404" s="251"/>
      <c r="H4404" s="255">
        <v>2</v>
      </c>
      <c r="I4404" s="256"/>
      <c r="J4404" s="251"/>
      <c r="K4404" s="251"/>
      <c r="L4404" s="257"/>
      <c r="M4404" s="258"/>
      <c r="N4404" s="259"/>
      <c r="O4404" s="259"/>
      <c r="P4404" s="259"/>
      <c r="Q4404" s="259"/>
      <c r="R4404" s="259"/>
      <c r="S4404" s="259"/>
      <c r="T4404" s="260"/>
      <c r="AT4404" s="261" t="s">
        <v>148</v>
      </c>
      <c r="AU4404" s="261" t="s">
        <v>83</v>
      </c>
      <c r="AV4404" s="12" t="s">
        <v>83</v>
      </c>
      <c r="AW4404" s="12" t="s">
        <v>30</v>
      </c>
      <c r="AX4404" s="12" t="s">
        <v>73</v>
      </c>
      <c r="AY4404" s="261" t="s">
        <v>139</v>
      </c>
    </row>
    <row r="4405" spans="2:51" s="12" customFormat="1" ht="12">
      <c r="B4405" s="250"/>
      <c r="C4405" s="251"/>
      <c r="D4405" s="252" t="s">
        <v>148</v>
      </c>
      <c r="E4405" s="253" t="s">
        <v>1</v>
      </c>
      <c r="F4405" s="254" t="s">
        <v>6158</v>
      </c>
      <c r="G4405" s="251"/>
      <c r="H4405" s="255">
        <v>2</v>
      </c>
      <c r="I4405" s="256"/>
      <c r="J4405" s="251"/>
      <c r="K4405" s="251"/>
      <c r="L4405" s="257"/>
      <c r="M4405" s="258"/>
      <c r="N4405" s="259"/>
      <c r="O4405" s="259"/>
      <c r="P4405" s="259"/>
      <c r="Q4405" s="259"/>
      <c r="R4405" s="259"/>
      <c r="S4405" s="259"/>
      <c r="T4405" s="260"/>
      <c r="AT4405" s="261" t="s">
        <v>148</v>
      </c>
      <c r="AU4405" s="261" t="s">
        <v>83</v>
      </c>
      <c r="AV4405" s="12" t="s">
        <v>83</v>
      </c>
      <c r="AW4405" s="12" t="s">
        <v>30</v>
      </c>
      <c r="AX4405" s="12" t="s">
        <v>73</v>
      </c>
      <c r="AY4405" s="261" t="s">
        <v>139</v>
      </c>
    </row>
    <row r="4406" spans="2:51" s="13" customFormat="1" ht="12">
      <c r="B4406" s="262"/>
      <c r="C4406" s="263"/>
      <c r="D4406" s="252" t="s">
        <v>148</v>
      </c>
      <c r="E4406" s="264" t="s">
        <v>1</v>
      </c>
      <c r="F4406" s="265" t="s">
        <v>150</v>
      </c>
      <c r="G4406" s="263"/>
      <c r="H4406" s="266">
        <v>16</v>
      </c>
      <c r="I4406" s="267"/>
      <c r="J4406" s="263"/>
      <c r="K4406" s="263"/>
      <c r="L4406" s="268"/>
      <c r="M4406" s="269"/>
      <c r="N4406" s="270"/>
      <c r="O4406" s="270"/>
      <c r="P4406" s="270"/>
      <c r="Q4406" s="270"/>
      <c r="R4406" s="270"/>
      <c r="S4406" s="270"/>
      <c r="T4406" s="271"/>
      <c r="AT4406" s="272" t="s">
        <v>148</v>
      </c>
      <c r="AU4406" s="272" t="s">
        <v>83</v>
      </c>
      <c r="AV4406" s="13" t="s">
        <v>146</v>
      </c>
      <c r="AW4406" s="13" t="s">
        <v>30</v>
      </c>
      <c r="AX4406" s="13" t="s">
        <v>81</v>
      </c>
      <c r="AY4406" s="272" t="s">
        <v>139</v>
      </c>
    </row>
    <row r="4407" spans="2:65" s="1" customFormat="1" ht="16.5" customHeight="1">
      <c r="B4407" s="38"/>
      <c r="C4407" s="237" t="s">
        <v>6265</v>
      </c>
      <c r="D4407" s="237" t="s">
        <v>141</v>
      </c>
      <c r="E4407" s="238" t="s">
        <v>6266</v>
      </c>
      <c r="F4407" s="239" t="s">
        <v>6267</v>
      </c>
      <c r="G4407" s="240" t="s">
        <v>247</v>
      </c>
      <c r="H4407" s="241">
        <v>28</v>
      </c>
      <c r="I4407" s="242"/>
      <c r="J4407" s="243">
        <f>ROUND(I4407*H4407,2)</f>
        <v>0</v>
      </c>
      <c r="K4407" s="239" t="s">
        <v>1</v>
      </c>
      <c r="L4407" s="43"/>
      <c r="M4407" s="244" t="s">
        <v>1</v>
      </c>
      <c r="N4407" s="245" t="s">
        <v>38</v>
      </c>
      <c r="O4407" s="86"/>
      <c r="P4407" s="246">
        <f>O4407*H4407</f>
        <v>0</v>
      </c>
      <c r="Q4407" s="246">
        <v>0</v>
      </c>
      <c r="R4407" s="246">
        <f>Q4407*H4407</f>
        <v>0</v>
      </c>
      <c r="S4407" s="246">
        <v>0</v>
      </c>
      <c r="T4407" s="247">
        <f>S4407*H4407</f>
        <v>0</v>
      </c>
      <c r="AR4407" s="248" t="s">
        <v>332</v>
      </c>
      <c r="AT4407" s="248" t="s">
        <v>141</v>
      </c>
      <c r="AU4407" s="248" t="s">
        <v>83</v>
      </c>
      <c r="AY4407" s="17" t="s">
        <v>139</v>
      </c>
      <c r="BE4407" s="249">
        <f>IF(N4407="základní",J4407,0)</f>
        <v>0</v>
      </c>
      <c r="BF4407" s="249">
        <f>IF(N4407="snížená",J4407,0)</f>
        <v>0</v>
      </c>
      <c r="BG4407" s="249">
        <f>IF(N4407="zákl. přenesená",J4407,0)</f>
        <v>0</v>
      </c>
      <c r="BH4407" s="249">
        <f>IF(N4407="sníž. přenesená",J4407,0)</f>
        <v>0</v>
      </c>
      <c r="BI4407" s="249">
        <f>IF(N4407="nulová",J4407,0)</f>
        <v>0</v>
      </c>
      <c r="BJ4407" s="17" t="s">
        <v>81</v>
      </c>
      <c r="BK4407" s="249">
        <f>ROUND(I4407*H4407,2)</f>
        <v>0</v>
      </c>
      <c r="BL4407" s="17" t="s">
        <v>332</v>
      </c>
      <c r="BM4407" s="248" t="s">
        <v>6268</v>
      </c>
    </row>
    <row r="4408" spans="2:51" s="12" customFormat="1" ht="12">
      <c r="B4408" s="250"/>
      <c r="C4408" s="251"/>
      <c r="D4408" s="252" t="s">
        <v>148</v>
      </c>
      <c r="E4408" s="253" t="s">
        <v>1</v>
      </c>
      <c r="F4408" s="254" t="s">
        <v>6073</v>
      </c>
      <c r="G4408" s="251"/>
      <c r="H4408" s="255">
        <v>1</v>
      </c>
      <c r="I4408" s="256"/>
      <c r="J4408" s="251"/>
      <c r="K4408" s="251"/>
      <c r="L4408" s="257"/>
      <c r="M4408" s="258"/>
      <c r="N4408" s="259"/>
      <c r="O4408" s="259"/>
      <c r="P4408" s="259"/>
      <c r="Q4408" s="259"/>
      <c r="R4408" s="259"/>
      <c r="S4408" s="259"/>
      <c r="T4408" s="260"/>
      <c r="AT4408" s="261" t="s">
        <v>148</v>
      </c>
      <c r="AU4408" s="261" t="s">
        <v>83</v>
      </c>
      <c r="AV4408" s="12" t="s">
        <v>83</v>
      </c>
      <c r="AW4408" s="12" t="s">
        <v>30</v>
      </c>
      <c r="AX4408" s="12" t="s">
        <v>73</v>
      </c>
      <c r="AY4408" s="261" t="s">
        <v>139</v>
      </c>
    </row>
    <row r="4409" spans="2:51" s="12" customFormat="1" ht="12">
      <c r="B4409" s="250"/>
      <c r="C4409" s="251"/>
      <c r="D4409" s="252" t="s">
        <v>148</v>
      </c>
      <c r="E4409" s="253" t="s">
        <v>1</v>
      </c>
      <c r="F4409" s="254" t="s">
        <v>6269</v>
      </c>
      <c r="G4409" s="251"/>
      <c r="H4409" s="255">
        <v>8</v>
      </c>
      <c r="I4409" s="256"/>
      <c r="J4409" s="251"/>
      <c r="K4409" s="251"/>
      <c r="L4409" s="257"/>
      <c r="M4409" s="258"/>
      <c r="N4409" s="259"/>
      <c r="O4409" s="259"/>
      <c r="P4409" s="259"/>
      <c r="Q4409" s="259"/>
      <c r="R4409" s="259"/>
      <c r="S4409" s="259"/>
      <c r="T4409" s="260"/>
      <c r="AT4409" s="261" t="s">
        <v>148</v>
      </c>
      <c r="AU4409" s="261" t="s">
        <v>83</v>
      </c>
      <c r="AV4409" s="12" t="s">
        <v>83</v>
      </c>
      <c r="AW4409" s="12" t="s">
        <v>30</v>
      </c>
      <c r="AX4409" s="12" t="s">
        <v>73</v>
      </c>
      <c r="AY4409" s="261" t="s">
        <v>139</v>
      </c>
    </row>
    <row r="4410" spans="2:51" s="12" customFormat="1" ht="12">
      <c r="B4410" s="250"/>
      <c r="C4410" s="251"/>
      <c r="D4410" s="252" t="s">
        <v>148</v>
      </c>
      <c r="E4410" s="253" t="s">
        <v>1</v>
      </c>
      <c r="F4410" s="254" t="s">
        <v>6270</v>
      </c>
      <c r="G4410" s="251"/>
      <c r="H4410" s="255">
        <v>4</v>
      </c>
      <c r="I4410" s="256"/>
      <c r="J4410" s="251"/>
      <c r="K4410" s="251"/>
      <c r="L4410" s="257"/>
      <c r="M4410" s="258"/>
      <c r="N4410" s="259"/>
      <c r="O4410" s="259"/>
      <c r="P4410" s="259"/>
      <c r="Q4410" s="259"/>
      <c r="R4410" s="259"/>
      <c r="S4410" s="259"/>
      <c r="T4410" s="260"/>
      <c r="AT4410" s="261" t="s">
        <v>148</v>
      </c>
      <c r="AU4410" s="261" t="s">
        <v>83</v>
      </c>
      <c r="AV4410" s="12" t="s">
        <v>83</v>
      </c>
      <c r="AW4410" s="12" t="s">
        <v>30</v>
      </c>
      <c r="AX4410" s="12" t="s">
        <v>73</v>
      </c>
      <c r="AY4410" s="261" t="s">
        <v>139</v>
      </c>
    </row>
    <row r="4411" spans="2:51" s="12" customFormat="1" ht="12">
      <c r="B4411" s="250"/>
      <c r="C4411" s="251"/>
      <c r="D4411" s="252" t="s">
        <v>148</v>
      </c>
      <c r="E4411" s="253" t="s">
        <v>1</v>
      </c>
      <c r="F4411" s="254" t="s">
        <v>6125</v>
      </c>
      <c r="G4411" s="251"/>
      <c r="H4411" s="255">
        <v>6</v>
      </c>
      <c r="I4411" s="256"/>
      <c r="J4411" s="251"/>
      <c r="K4411" s="251"/>
      <c r="L4411" s="257"/>
      <c r="M4411" s="258"/>
      <c r="N4411" s="259"/>
      <c r="O4411" s="259"/>
      <c r="P4411" s="259"/>
      <c r="Q4411" s="259"/>
      <c r="R4411" s="259"/>
      <c r="S4411" s="259"/>
      <c r="T4411" s="260"/>
      <c r="AT4411" s="261" t="s">
        <v>148</v>
      </c>
      <c r="AU4411" s="261" t="s">
        <v>83</v>
      </c>
      <c r="AV4411" s="12" t="s">
        <v>83</v>
      </c>
      <c r="AW4411" s="12" t="s">
        <v>30</v>
      </c>
      <c r="AX4411" s="12" t="s">
        <v>73</v>
      </c>
      <c r="AY4411" s="261" t="s">
        <v>139</v>
      </c>
    </row>
    <row r="4412" spans="2:51" s="12" customFormat="1" ht="12">
      <c r="B4412" s="250"/>
      <c r="C4412" s="251"/>
      <c r="D4412" s="252" t="s">
        <v>148</v>
      </c>
      <c r="E4412" s="253" t="s">
        <v>1</v>
      </c>
      <c r="F4412" s="254" t="s">
        <v>6077</v>
      </c>
      <c r="G4412" s="251"/>
      <c r="H4412" s="255">
        <v>1</v>
      </c>
      <c r="I4412" s="256"/>
      <c r="J4412" s="251"/>
      <c r="K4412" s="251"/>
      <c r="L4412" s="257"/>
      <c r="M4412" s="258"/>
      <c r="N4412" s="259"/>
      <c r="O4412" s="259"/>
      <c r="P4412" s="259"/>
      <c r="Q4412" s="259"/>
      <c r="R4412" s="259"/>
      <c r="S4412" s="259"/>
      <c r="T4412" s="260"/>
      <c r="AT4412" s="261" t="s">
        <v>148</v>
      </c>
      <c r="AU4412" s="261" t="s">
        <v>83</v>
      </c>
      <c r="AV4412" s="12" t="s">
        <v>83</v>
      </c>
      <c r="AW4412" s="12" t="s">
        <v>30</v>
      </c>
      <c r="AX4412" s="12" t="s">
        <v>73</v>
      </c>
      <c r="AY4412" s="261" t="s">
        <v>139</v>
      </c>
    </row>
    <row r="4413" spans="2:51" s="12" customFormat="1" ht="12">
      <c r="B4413" s="250"/>
      <c r="C4413" s="251"/>
      <c r="D4413" s="252" t="s">
        <v>148</v>
      </c>
      <c r="E4413" s="253" t="s">
        <v>1</v>
      </c>
      <c r="F4413" s="254" t="s">
        <v>6271</v>
      </c>
      <c r="G4413" s="251"/>
      <c r="H4413" s="255">
        <v>7</v>
      </c>
      <c r="I4413" s="256"/>
      <c r="J4413" s="251"/>
      <c r="K4413" s="251"/>
      <c r="L4413" s="257"/>
      <c r="M4413" s="258"/>
      <c r="N4413" s="259"/>
      <c r="O4413" s="259"/>
      <c r="P4413" s="259"/>
      <c r="Q4413" s="259"/>
      <c r="R4413" s="259"/>
      <c r="S4413" s="259"/>
      <c r="T4413" s="260"/>
      <c r="AT4413" s="261" t="s">
        <v>148</v>
      </c>
      <c r="AU4413" s="261" t="s">
        <v>83</v>
      </c>
      <c r="AV4413" s="12" t="s">
        <v>83</v>
      </c>
      <c r="AW4413" s="12" t="s">
        <v>30</v>
      </c>
      <c r="AX4413" s="12" t="s">
        <v>73</v>
      </c>
      <c r="AY4413" s="261" t="s">
        <v>139</v>
      </c>
    </row>
    <row r="4414" spans="2:51" s="12" customFormat="1" ht="12">
      <c r="B4414" s="250"/>
      <c r="C4414" s="251"/>
      <c r="D4414" s="252" t="s">
        <v>148</v>
      </c>
      <c r="E4414" s="253" t="s">
        <v>1</v>
      </c>
      <c r="F4414" s="254" t="s">
        <v>6080</v>
      </c>
      <c r="G4414" s="251"/>
      <c r="H4414" s="255">
        <v>1</v>
      </c>
      <c r="I4414" s="256"/>
      <c r="J4414" s="251"/>
      <c r="K4414" s="251"/>
      <c r="L4414" s="257"/>
      <c r="M4414" s="258"/>
      <c r="N4414" s="259"/>
      <c r="O4414" s="259"/>
      <c r="P4414" s="259"/>
      <c r="Q4414" s="259"/>
      <c r="R4414" s="259"/>
      <c r="S4414" s="259"/>
      <c r="T4414" s="260"/>
      <c r="AT4414" s="261" t="s">
        <v>148</v>
      </c>
      <c r="AU4414" s="261" t="s">
        <v>83</v>
      </c>
      <c r="AV4414" s="12" t="s">
        <v>83</v>
      </c>
      <c r="AW4414" s="12" t="s">
        <v>30</v>
      </c>
      <c r="AX4414" s="12" t="s">
        <v>73</v>
      </c>
      <c r="AY4414" s="261" t="s">
        <v>139</v>
      </c>
    </row>
    <row r="4415" spans="2:51" s="13" customFormat="1" ht="12">
      <c r="B4415" s="262"/>
      <c r="C4415" s="263"/>
      <c r="D4415" s="252" t="s">
        <v>148</v>
      </c>
      <c r="E4415" s="264" t="s">
        <v>1</v>
      </c>
      <c r="F4415" s="265" t="s">
        <v>150</v>
      </c>
      <c r="G4415" s="263"/>
      <c r="H4415" s="266">
        <v>28</v>
      </c>
      <c r="I4415" s="267"/>
      <c r="J4415" s="263"/>
      <c r="K4415" s="263"/>
      <c r="L4415" s="268"/>
      <c r="M4415" s="269"/>
      <c r="N4415" s="270"/>
      <c r="O4415" s="270"/>
      <c r="P4415" s="270"/>
      <c r="Q4415" s="270"/>
      <c r="R4415" s="270"/>
      <c r="S4415" s="270"/>
      <c r="T4415" s="271"/>
      <c r="AT4415" s="272" t="s">
        <v>148</v>
      </c>
      <c r="AU4415" s="272" t="s">
        <v>83</v>
      </c>
      <c r="AV4415" s="13" t="s">
        <v>146</v>
      </c>
      <c r="AW4415" s="13" t="s">
        <v>30</v>
      </c>
      <c r="AX4415" s="13" t="s">
        <v>81</v>
      </c>
      <c r="AY4415" s="272" t="s">
        <v>139</v>
      </c>
    </row>
    <row r="4416" spans="2:65" s="1" customFormat="1" ht="16.5" customHeight="1">
      <c r="B4416" s="38"/>
      <c r="C4416" s="237" t="s">
        <v>6272</v>
      </c>
      <c r="D4416" s="237" t="s">
        <v>141</v>
      </c>
      <c r="E4416" s="238" t="s">
        <v>6273</v>
      </c>
      <c r="F4416" s="239" t="s">
        <v>6274</v>
      </c>
      <c r="G4416" s="240" t="s">
        <v>247</v>
      </c>
      <c r="H4416" s="241">
        <v>5</v>
      </c>
      <c r="I4416" s="242"/>
      <c r="J4416" s="243">
        <f>ROUND(I4416*H4416,2)</f>
        <v>0</v>
      </c>
      <c r="K4416" s="239" t="s">
        <v>1</v>
      </c>
      <c r="L4416" s="43"/>
      <c r="M4416" s="244" t="s">
        <v>1</v>
      </c>
      <c r="N4416" s="245" t="s">
        <v>38</v>
      </c>
      <c r="O4416" s="86"/>
      <c r="P4416" s="246">
        <f>O4416*H4416</f>
        <v>0</v>
      </c>
      <c r="Q4416" s="246">
        <v>0</v>
      </c>
      <c r="R4416" s="246">
        <f>Q4416*H4416</f>
        <v>0</v>
      </c>
      <c r="S4416" s="246">
        <v>0</v>
      </c>
      <c r="T4416" s="247">
        <f>S4416*H4416</f>
        <v>0</v>
      </c>
      <c r="AR4416" s="248" t="s">
        <v>332</v>
      </c>
      <c r="AT4416" s="248" t="s">
        <v>141</v>
      </c>
      <c r="AU4416" s="248" t="s">
        <v>83</v>
      </c>
      <c r="AY4416" s="17" t="s">
        <v>139</v>
      </c>
      <c r="BE4416" s="249">
        <f>IF(N4416="základní",J4416,0)</f>
        <v>0</v>
      </c>
      <c r="BF4416" s="249">
        <f>IF(N4416="snížená",J4416,0)</f>
        <v>0</v>
      </c>
      <c r="BG4416" s="249">
        <f>IF(N4416="zákl. přenesená",J4416,0)</f>
        <v>0</v>
      </c>
      <c r="BH4416" s="249">
        <f>IF(N4416="sníž. přenesená",J4416,0)</f>
        <v>0</v>
      </c>
      <c r="BI4416" s="249">
        <f>IF(N4416="nulová",J4416,0)</f>
        <v>0</v>
      </c>
      <c r="BJ4416" s="17" t="s">
        <v>81</v>
      </c>
      <c r="BK4416" s="249">
        <f>ROUND(I4416*H4416,2)</f>
        <v>0</v>
      </c>
      <c r="BL4416" s="17" t="s">
        <v>332</v>
      </c>
      <c r="BM4416" s="248" t="s">
        <v>6275</v>
      </c>
    </row>
    <row r="4417" spans="2:51" s="12" customFormat="1" ht="12">
      <c r="B4417" s="250"/>
      <c r="C4417" s="251"/>
      <c r="D4417" s="252" t="s">
        <v>148</v>
      </c>
      <c r="E4417" s="253" t="s">
        <v>1</v>
      </c>
      <c r="F4417" s="254" t="s">
        <v>6157</v>
      </c>
      <c r="G4417" s="251"/>
      <c r="H4417" s="255">
        <v>5</v>
      </c>
      <c r="I4417" s="256"/>
      <c r="J4417" s="251"/>
      <c r="K4417" s="251"/>
      <c r="L4417" s="257"/>
      <c r="M4417" s="258"/>
      <c r="N4417" s="259"/>
      <c r="O4417" s="259"/>
      <c r="P4417" s="259"/>
      <c r="Q4417" s="259"/>
      <c r="R4417" s="259"/>
      <c r="S4417" s="259"/>
      <c r="T4417" s="260"/>
      <c r="AT4417" s="261" t="s">
        <v>148</v>
      </c>
      <c r="AU4417" s="261" t="s">
        <v>83</v>
      </c>
      <c r="AV4417" s="12" t="s">
        <v>83</v>
      </c>
      <c r="AW4417" s="12" t="s">
        <v>30</v>
      </c>
      <c r="AX4417" s="12" t="s">
        <v>73</v>
      </c>
      <c r="AY4417" s="261" t="s">
        <v>139</v>
      </c>
    </row>
    <row r="4418" spans="2:51" s="13" customFormat="1" ht="12">
      <c r="B4418" s="262"/>
      <c r="C4418" s="263"/>
      <c r="D4418" s="252" t="s">
        <v>148</v>
      </c>
      <c r="E4418" s="264" t="s">
        <v>1</v>
      </c>
      <c r="F4418" s="265" t="s">
        <v>150</v>
      </c>
      <c r="G4418" s="263"/>
      <c r="H4418" s="266">
        <v>5</v>
      </c>
      <c r="I4418" s="267"/>
      <c r="J4418" s="263"/>
      <c r="K4418" s="263"/>
      <c r="L4418" s="268"/>
      <c r="M4418" s="269"/>
      <c r="N4418" s="270"/>
      <c r="O4418" s="270"/>
      <c r="P4418" s="270"/>
      <c r="Q4418" s="270"/>
      <c r="R4418" s="270"/>
      <c r="S4418" s="270"/>
      <c r="T4418" s="271"/>
      <c r="AT4418" s="272" t="s">
        <v>148</v>
      </c>
      <c r="AU4418" s="272" t="s">
        <v>83</v>
      </c>
      <c r="AV4418" s="13" t="s">
        <v>146</v>
      </c>
      <c r="AW4418" s="13" t="s">
        <v>30</v>
      </c>
      <c r="AX4418" s="13" t="s">
        <v>81</v>
      </c>
      <c r="AY4418" s="272" t="s">
        <v>139</v>
      </c>
    </row>
    <row r="4419" spans="2:65" s="1" customFormat="1" ht="16.5" customHeight="1">
      <c r="B4419" s="38"/>
      <c r="C4419" s="237" t="s">
        <v>6276</v>
      </c>
      <c r="D4419" s="237" t="s">
        <v>141</v>
      </c>
      <c r="E4419" s="238" t="s">
        <v>6277</v>
      </c>
      <c r="F4419" s="239" t="s">
        <v>6278</v>
      </c>
      <c r="G4419" s="240" t="s">
        <v>247</v>
      </c>
      <c r="H4419" s="241">
        <v>9</v>
      </c>
      <c r="I4419" s="242"/>
      <c r="J4419" s="243">
        <f>ROUND(I4419*H4419,2)</f>
        <v>0</v>
      </c>
      <c r="K4419" s="239" t="s">
        <v>1</v>
      </c>
      <c r="L4419" s="43"/>
      <c r="M4419" s="244" t="s">
        <v>1</v>
      </c>
      <c r="N4419" s="245" t="s">
        <v>38</v>
      </c>
      <c r="O4419" s="86"/>
      <c r="P4419" s="246">
        <f>O4419*H4419</f>
        <v>0</v>
      </c>
      <c r="Q4419" s="246">
        <v>0</v>
      </c>
      <c r="R4419" s="246">
        <f>Q4419*H4419</f>
        <v>0</v>
      </c>
      <c r="S4419" s="246">
        <v>0</v>
      </c>
      <c r="T4419" s="247">
        <f>S4419*H4419</f>
        <v>0</v>
      </c>
      <c r="AR4419" s="248" t="s">
        <v>332</v>
      </c>
      <c r="AT4419" s="248" t="s">
        <v>141</v>
      </c>
      <c r="AU4419" s="248" t="s">
        <v>83</v>
      </c>
      <c r="AY4419" s="17" t="s">
        <v>139</v>
      </c>
      <c r="BE4419" s="249">
        <f>IF(N4419="základní",J4419,0)</f>
        <v>0</v>
      </c>
      <c r="BF4419" s="249">
        <f>IF(N4419="snížená",J4419,0)</f>
        <v>0</v>
      </c>
      <c r="BG4419" s="249">
        <f>IF(N4419="zákl. přenesená",J4419,0)</f>
        <v>0</v>
      </c>
      <c r="BH4419" s="249">
        <f>IF(N4419="sníž. přenesená",J4419,0)</f>
        <v>0</v>
      </c>
      <c r="BI4419" s="249">
        <f>IF(N4419="nulová",J4419,0)</f>
        <v>0</v>
      </c>
      <c r="BJ4419" s="17" t="s">
        <v>81</v>
      </c>
      <c r="BK4419" s="249">
        <f>ROUND(I4419*H4419,2)</f>
        <v>0</v>
      </c>
      <c r="BL4419" s="17" t="s">
        <v>332</v>
      </c>
      <c r="BM4419" s="248" t="s">
        <v>6279</v>
      </c>
    </row>
    <row r="4420" spans="2:51" s="12" customFormat="1" ht="12">
      <c r="B4420" s="250"/>
      <c r="C4420" s="251"/>
      <c r="D4420" s="252" t="s">
        <v>148</v>
      </c>
      <c r="E4420" s="253" t="s">
        <v>1</v>
      </c>
      <c r="F4420" s="254" t="s">
        <v>6144</v>
      </c>
      <c r="G4420" s="251"/>
      <c r="H4420" s="255">
        <v>4</v>
      </c>
      <c r="I4420" s="256"/>
      <c r="J4420" s="251"/>
      <c r="K4420" s="251"/>
      <c r="L4420" s="257"/>
      <c r="M4420" s="258"/>
      <c r="N4420" s="259"/>
      <c r="O4420" s="259"/>
      <c r="P4420" s="259"/>
      <c r="Q4420" s="259"/>
      <c r="R4420" s="259"/>
      <c r="S4420" s="259"/>
      <c r="T4420" s="260"/>
      <c r="AT4420" s="261" t="s">
        <v>148</v>
      </c>
      <c r="AU4420" s="261" t="s">
        <v>83</v>
      </c>
      <c r="AV4420" s="12" t="s">
        <v>83</v>
      </c>
      <c r="AW4420" s="12" t="s">
        <v>30</v>
      </c>
      <c r="AX4420" s="12" t="s">
        <v>73</v>
      </c>
      <c r="AY4420" s="261" t="s">
        <v>139</v>
      </c>
    </row>
    <row r="4421" spans="2:51" s="12" customFormat="1" ht="12">
      <c r="B4421" s="250"/>
      <c r="C4421" s="251"/>
      <c r="D4421" s="252" t="s">
        <v>148</v>
      </c>
      <c r="E4421" s="253" t="s">
        <v>1</v>
      </c>
      <c r="F4421" s="254" t="s">
        <v>6077</v>
      </c>
      <c r="G4421" s="251"/>
      <c r="H4421" s="255">
        <v>1</v>
      </c>
      <c r="I4421" s="256"/>
      <c r="J4421" s="251"/>
      <c r="K4421" s="251"/>
      <c r="L4421" s="257"/>
      <c r="M4421" s="258"/>
      <c r="N4421" s="259"/>
      <c r="O4421" s="259"/>
      <c r="P4421" s="259"/>
      <c r="Q4421" s="259"/>
      <c r="R4421" s="259"/>
      <c r="S4421" s="259"/>
      <c r="T4421" s="260"/>
      <c r="AT4421" s="261" t="s">
        <v>148</v>
      </c>
      <c r="AU4421" s="261" t="s">
        <v>83</v>
      </c>
      <c r="AV4421" s="12" t="s">
        <v>83</v>
      </c>
      <c r="AW4421" s="12" t="s">
        <v>30</v>
      </c>
      <c r="AX4421" s="12" t="s">
        <v>73</v>
      </c>
      <c r="AY4421" s="261" t="s">
        <v>139</v>
      </c>
    </row>
    <row r="4422" spans="2:51" s="12" customFormat="1" ht="12">
      <c r="B4422" s="250"/>
      <c r="C4422" s="251"/>
      <c r="D4422" s="252" t="s">
        <v>148</v>
      </c>
      <c r="E4422" s="253" t="s">
        <v>1</v>
      </c>
      <c r="F4422" s="254" t="s">
        <v>6147</v>
      </c>
      <c r="G4422" s="251"/>
      <c r="H4422" s="255">
        <v>4</v>
      </c>
      <c r="I4422" s="256"/>
      <c r="J4422" s="251"/>
      <c r="K4422" s="251"/>
      <c r="L4422" s="257"/>
      <c r="M4422" s="258"/>
      <c r="N4422" s="259"/>
      <c r="O4422" s="259"/>
      <c r="P4422" s="259"/>
      <c r="Q4422" s="259"/>
      <c r="R4422" s="259"/>
      <c r="S4422" s="259"/>
      <c r="T4422" s="260"/>
      <c r="AT4422" s="261" t="s">
        <v>148</v>
      </c>
      <c r="AU4422" s="261" t="s">
        <v>83</v>
      </c>
      <c r="AV4422" s="12" t="s">
        <v>83</v>
      </c>
      <c r="AW4422" s="12" t="s">
        <v>30</v>
      </c>
      <c r="AX4422" s="12" t="s">
        <v>73</v>
      </c>
      <c r="AY4422" s="261" t="s">
        <v>139</v>
      </c>
    </row>
    <row r="4423" spans="2:51" s="13" customFormat="1" ht="12">
      <c r="B4423" s="262"/>
      <c r="C4423" s="263"/>
      <c r="D4423" s="252" t="s">
        <v>148</v>
      </c>
      <c r="E4423" s="264" t="s">
        <v>1</v>
      </c>
      <c r="F4423" s="265" t="s">
        <v>150</v>
      </c>
      <c r="G4423" s="263"/>
      <c r="H4423" s="266">
        <v>9</v>
      </c>
      <c r="I4423" s="267"/>
      <c r="J4423" s="263"/>
      <c r="K4423" s="263"/>
      <c r="L4423" s="268"/>
      <c r="M4423" s="269"/>
      <c r="N4423" s="270"/>
      <c r="O4423" s="270"/>
      <c r="P4423" s="270"/>
      <c r="Q4423" s="270"/>
      <c r="R4423" s="270"/>
      <c r="S4423" s="270"/>
      <c r="T4423" s="271"/>
      <c r="AT4423" s="272" t="s">
        <v>148</v>
      </c>
      <c r="AU4423" s="272" t="s">
        <v>83</v>
      </c>
      <c r="AV4423" s="13" t="s">
        <v>146</v>
      </c>
      <c r="AW4423" s="13" t="s">
        <v>30</v>
      </c>
      <c r="AX4423" s="13" t="s">
        <v>81</v>
      </c>
      <c r="AY4423" s="272" t="s">
        <v>139</v>
      </c>
    </row>
    <row r="4424" spans="2:65" s="1" customFormat="1" ht="16.5" customHeight="1">
      <c r="B4424" s="38"/>
      <c r="C4424" s="237" t="s">
        <v>6280</v>
      </c>
      <c r="D4424" s="237" t="s">
        <v>141</v>
      </c>
      <c r="E4424" s="238" t="s">
        <v>6281</v>
      </c>
      <c r="F4424" s="239" t="s">
        <v>6282</v>
      </c>
      <c r="G4424" s="240" t="s">
        <v>247</v>
      </c>
      <c r="H4424" s="241">
        <v>1</v>
      </c>
      <c r="I4424" s="242"/>
      <c r="J4424" s="243">
        <f>ROUND(I4424*H4424,2)</f>
        <v>0</v>
      </c>
      <c r="K4424" s="239" t="s">
        <v>1</v>
      </c>
      <c r="L4424" s="43"/>
      <c r="M4424" s="244" t="s">
        <v>1</v>
      </c>
      <c r="N4424" s="245" t="s">
        <v>38</v>
      </c>
      <c r="O4424" s="86"/>
      <c r="P4424" s="246">
        <f>O4424*H4424</f>
        <v>0</v>
      </c>
      <c r="Q4424" s="246">
        <v>0</v>
      </c>
      <c r="R4424" s="246">
        <f>Q4424*H4424</f>
        <v>0</v>
      </c>
      <c r="S4424" s="246">
        <v>0</v>
      </c>
      <c r="T4424" s="247">
        <f>S4424*H4424</f>
        <v>0</v>
      </c>
      <c r="AR4424" s="248" t="s">
        <v>332</v>
      </c>
      <c r="AT4424" s="248" t="s">
        <v>141</v>
      </c>
      <c r="AU4424" s="248" t="s">
        <v>83</v>
      </c>
      <c r="AY4424" s="17" t="s">
        <v>139</v>
      </c>
      <c r="BE4424" s="249">
        <f>IF(N4424="základní",J4424,0)</f>
        <v>0</v>
      </c>
      <c r="BF4424" s="249">
        <f>IF(N4424="snížená",J4424,0)</f>
        <v>0</v>
      </c>
      <c r="BG4424" s="249">
        <f>IF(N4424="zákl. přenesená",J4424,0)</f>
        <v>0</v>
      </c>
      <c r="BH4424" s="249">
        <f>IF(N4424="sníž. přenesená",J4424,0)</f>
        <v>0</v>
      </c>
      <c r="BI4424" s="249">
        <f>IF(N4424="nulová",J4424,0)</f>
        <v>0</v>
      </c>
      <c r="BJ4424" s="17" t="s">
        <v>81</v>
      </c>
      <c r="BK4424" s="249">
        <f>ROUND(I4424*H4424,2)</f>
        <v>0</v>
      </c>
      <c r="BL4424" s="17" t="s">
        <v>332</v>
      </c>
      <c r="BM4424" s="248" t="s">
        <v>6283</v>
      </c>
    </row>
    <row r="4425" spans="2:51" s="12" customFormat="1" ht="12">
      <c r="B4425" s="250"/>
      <c r="C4425" s="251"/>
      <c r="D4425" s="252" t="s">
        <v>148</v>
      </c>
      <c r="E4425" s="253" t="s">
        <v>1</v>
      </c>
      <c r="F4425" s="254" t="s">
        <v>6076</v>
      </c>
      <c r="G4425" s="251"/>
      <c r="H4425" s="255">
        <v>1</v>
      </c>
      <c r="I4425" s="256"/>
      <c r="J4425" s="251"/>
      <c r="K4425" s="251"/>
      <c r="L4425" s="257"/>
      <c r="M4425" s="258"/>
      <c r="N4425" s="259"/>
      <c r="O4425" s="259"/>
      <c r="P4425" s="259"/>
      <c r="Q4425" s="259"/>
      <c r="R4425" s="259"/>
      <c r="S4425" s="259"/>
      <c r="T4425" s="260"/>
      <c r="AT4425" s="261" t="s">
        <v>148</v>
      </c>
      <c r="AU4425" s="261" t="s">
        <v>83</v>
      </c>
      <c r="AV4425" s="12" t="s">
        <v>83</v>
      </c>
      <c r="AW4425" s="12" t="s">
        <v>30</v>
      </c>
      <c r="AX4425" s="12" t="s">
        <v>81</v>
      </c>
      <c r="AY4425" s="261" t="s">
        <v>139</v>
      </c>
    </row>
    <row r="4426" spans="2:65" s="1" customFormat="1" ht="16.5" customHeight="1">
      <c r="B4426" s="38"/>
      <c r="C4426" s="237" t="s">
        <v>6284</v>
      </c>
      <c r="D4426" s="237" t="s">
        <v>141</v>
      </c>
      <c r="E4426" s="238" t="s">
        <v>6285</v>
      </c>
      <c r="F4426" s="239" t="s">
        <v>6286</v>
      </c>
      <c r="G4426" s="240" t="s">
        <v>247</v>
      </c>
      <c r="H4426" s="241">
        <v>2</v>
      </c>
      <c r="I4426" s="242"/>
      <c r="J4426" s="243">
        <f>ROUND(I4426*H4426,2)</f>
        <v>0</v>
      </c>
      <c r="K4426" s="239" t="s">
        <v>1</v>
      </c>
      <c r="L4426" s="43"/>
      <c r="M4426" s="244" t="s">
        <v>1</v>
      </c>
      <c r="N4426" s="245" t="s">
        <v>38</v>
      </c>
      <c r="O4426" s="86"/>
      <c r="P4426" s="246">
        <f>O4426*H4426</f>
        <v>0</v>
      </c>
      <c r="Q4426" s="246">
        <v>0</v>
      </c>
      <c r="R4426" s="246">
        <f>Q4426*H4426</f>
        <v>0</v>
      </c>
      <c r="S4426" s="246">
        <v>0</v>
      </c>
      <c r="T4426" s="247">
        <f>S4426*H4426</f>
        <v>0</v>
      </c>
      <c r="AR4426" s="248" t="s">
        <v>332</v>
      </c>
      <c r="AT4426" s="248" t="s">
        <v>141</v>
      </c>
      <c r="AU4426" s="248" t="s">
        <v>83</v>
      </c>
      <c r="AY4426" s="17" t="s">
        <v>139</v>
      </c>
      <c r="BE4426" s="249">
        <f>IF(N4426="základní",J4426,0)</f>
        <v>0</v>
      </c>
      <c r="BF4426" s="249">
        <f>IF(N4426="snížená",J4426,0)</f>
        <v>0</v>
      </c>
      <c r="BG4426" s="249">
        <f>IF(N4426="zákl. přenesená",J4426,0)</f>
        <v>0</v>
      </c>
      <c r="BH4426" s="249">
        <f>IF(N4426="sníž. přenesená",J4426,0)</f>
        <v>0</v>
      </c>
      <c r="BI4426" s="249">
        <f>IF(N4426="nulová",J4426,0)</f>
        <v>0</v>
      </c>
      <c r="BJ4426" s="17" t="s">
        <v>81</v>
      </c>
      <c r="BK4426" s="249">
        <f>ROUND(I4426*H4426,2)</f>
        <v>0</v>
      </c>
      <c r="BL4426" s="17" t="s">
        <v>332</v>
      </c>
      <c r="BM4426" s="248" t="s">
        <v>6287</v>
      </c>
    </row>
    <row r="4427" spans="2:51" s="12" customFormat="1" ht="12">
      <c r="B4427" s="250"/>
      <c r="C4427" s="251"/>
      <c r="D4427" s="252" t="s">
        <v>148</v>
      </c>
      <c r="E4427" s="253" t="s">
        <v>1</v>
      </c>
      <c r="F4427" s="254" t="s">
        <v>6074</v>
      </c>
      <c r="G4427" s="251"/>
      <c r="H4427" s="255">
        <v>1</v>
      </c>
      <c r="I4427" s="256"/>
      <c r="J4427" s="251"/>
      <c r="K4427" s="251"/>
      <c r="L4427" s="257"/>
      <c r="M4427" s="258"/>
      <c r="N4427" s="259"/>
      <c r="O4427" s="259"/>
      <c r="P4427" s="259"/>
      <c r="Q4427" s="259"/>
      <c r="R4427" s="259"/>
      <c r="S4427" s="259"/>
      <c r="T4427" s="260"/>
      <c r="AT4427" s="261" t="s">
        <v>148</v>
      </c>
      <c r="AU4427" s="261" t="s">
        <v>83</v>
      </c>
      <c r="AV4427" s="12" t="s">
        <v>83</v>
      </c>
      <c r="AW4427" s="12" t="s">
        <v>30</v>
      </c>
      <c r="AX4427" s="12" t="s">
        <v>73</v>
      </c>
      <c r="AY4427" s="261" t="s">
        <v>139</v>
      </c>
    </row>
    <row r="4428" spans="2:51" s="12" customFormat="1" ht="12">
      <c r="B4428" s="250"/>
      <c r="C4428" s="251"/>
      <c r="D4428" s="252" t="s">
        <v>148</v>
      </c>
      <c r="E4428" s="253" t="s">
        <v>1</v>
      </c>
      <c r="F4428" s="254" t="s">
        <v>6078</v>
      </c>
      <c r="G4428" s="251"/>
      <c r="H4428" s="255">
        <v>1</v>
      </c>
      <c r="I4428" s="256"/>
      <c r="J4428" s="251"/>
      <c r="K4428" s="251"/>
      <c r="L4428" s="257"/>
      <c r="M4428" s="258"/>
      <c r="N4428" s="259"/>
      <c r="O4428" s="259"/>
      <c r="P4428" s="259"/>
      <c r="Q4428" s="259"/>
      <c r="R4428" s="259"/>
      <c r="S4428" s="259"/>
      <c r="T4428" s="260"/>
      <c r="AT4428" s="261" t="s">
        <v>148</v>
      </c>
      <c r="AU4428" s="261" t="s">
        <v>83</v>
      </c>
      <c r="AV4428" s="12" t="s">
        <v>83</v>
      </c>
      <c r="AW4428" s="12" t="s">
        <v>30</v>
      </c>
      <c r="AX4428" s="12" t="s">
        <v>73</v>
      </c>
      <c r="AY4428" s="261" t="s">
        <v>139</v>
      </c>
    </row>
    <row r="4429" spans="2:51" s="13" customFormat="1" ht="12">
      <c r="B4429" s="262"/>
      <c r="C4429" s="263"/>
      <c r="D4429" s="252" t="s">
        <v>148</v>
      </c>
      <c r="E4429" s="264" t="s">
        <v>1</v>
      </c>
      <c r="F4429" s="265" t="s">
        <v>150</v>
      </c>
      <c r="G4429" s="263"/>
      <c r="H4429" s="266">
        <v>2</v>
      </c>
      <c r="I4429" s="267"/>
      <c r="J4429" s="263"/>
      <c r="K4429" s="263"/>
      <c r="L4429" s="268"/>
      <c r="M4429" s="269"/>
      <c r="N4429" s="270"/>
      <c r="O4429" s="270"/>
      <c r="P4429" s="270"/>
      <c r="Q4429" s="270"/>
      <c r="R4429" s="270"/>
      <c r="S4429" s="270"/>
      <c r="T4429" s="271"/>
      <c r="AT4429" s="272" t="s">
        <v>148</v>
      </c>
      <c r="AU4429" s="272" t="s">
        <v>83</v>
      </c>
      <c r="AV4429" s="13" t="s">
        <v>146</v>
      </c>
      <c r="AW4429" s="13" t="s">
        <v>30</v>
      </c>
      <c r="AX4429" s="13" t="s">
        <v>81</v>
      </c>
      <c r="AY4429" s="272" t="s">
        <v>139</v>
      </c>
    </row>
    <row r="4430" spans="2:65" s="1" customFormat="1" ht="16.5" customHeight="1">
      <c r="B4430" s="38"/>
      <c r="C4430" s="237" t="s">
        <v>6288</v>
      </c>
      <c r="D4430" s="237" t="s">
        <v>141</v>
      </c>
      <c r="E4430" s="238" t="s">
        <v>6289</v>
      </c>
      <c r="F4430" s="239" t="s">
        <v>6290</v>
      </c>
      <c r="G4430" s="240" t="s">
        <v>247</v>
      </c>
      <c r="H4430" s="241">
        <v>2</v>
      </c>
      <c r="I4430" s="242"/>
      <c r="J4430" s="243">
        <f>ROUND(I4430*H4430,2)</f>
        <v>0</v>
      </c>
      <c r="K4430" s="239" t="s">
        <v>1</v>
      </c>
      <c r="L4430" s="43"/>
      <c r="M4430" s="244" t="s">
        <v>1</v>
      </c>
      <c r="N4430" s="245" t="s">
        <v>38</v>
      </c>
      <c r="O4430" s="86"/>
      <c r="P4430" s="246">
        <f>O4430*H4430</f>
        <v>0</v>
      </c>
      <c r="Q4430" s="246">
        <v>0</v>
      </c>
      <c r="R4430" s="246">
        <f>Q4430*H4430</f>
        <v>0</v>
      </c>
      <c r="S4430" s="246">
        <v>0</v>
      </c>
      <c r="T4430" s="247">
        <f>S4430*H4430</f>
        <v>0</v>
      </c>
      <c r="AR4430" s="248" t="s">
        <v>332</v>
      </c>
      <c r="AT4430" s="248" t="s">
        <v>141</v>
      </c>
      <c r="AU4430" s="248" t="s">
        <v>83</v>
      </c>
      <c r="AY4430" s="17" t="s">
        <v>139</v>
      </c>
      <c r="BE4430" s="249">
        <f>IF(N4430="základní",J4430,0)</f>
        <v>0</v>
      </c>
      <c r="BF4430" s="249">
        <f>IF(N4430="snížená",J4430,0)</f>
        <v>0</v>
      </c>
      <c r="BG4430" s="249">
        <f>IF(N4430="zákl. přenesená",J4430,0)</f>
        <v>0</v>
      </c>
      <c r="BH4430" s="249">
        <f>IF(N4430="sníž. přenesená",J4430,0)</f>
        <v>0</v>
      </c>
      <c r="BI4430" s="249">
        <f>IF(N4430="nulová",J4430,0)</f>
        <v>0</v>
      </c>
      <c r="BJ4430" s="17" t="s">
        <v>81</v>
      </c>
      <c r="BK4430" s="249">
        <f>ROUND(I4430*H4430,2)</f>
        <v>0</v>
      </c>
      <c r="BL4430" s="17" t="s">
        <v>332</v>
      </c>
      <c r="BM4430" s="248" t="s">
        <v>6291</v>
      </c>
    </row>
    <row r="4431" spans="2:51" s="12" customFormat="1" ht="12">
      <c r="B4431" s="250"/>
      <c r="C4431" s="251"/>
      <c r="D4431" s="252" t="s">
        <v>148</v>
      </c>
      <c r="E4431" s="253" t="s">
        <v>1</v>
      </c>
      <c r="F4431" s="254" t="s">
        <v>6074</v>
      </c>
      <c r="G4431" s="251"/>
      <c r="H4431" s="255">
        <v>1</v>
      </c>
      <c r="I4431" s="256"/>
      <c r="J4431" s="251"/>
      <c r="K4431" s="251"/>
      <c r="L4431" s="257"/>
      <c r="M4431" s="258"/>
      <c r="N4431" s="259"/>
      <c r="O4431" s="259"/>
      <c r="P4431" s="259"/>
      <c r="Q4431" s="259"/>
      <c r="R4431" s="259"/>
      <c r="S4431" s="259"/>
      <c r="T4431" s="260"/>
      <c r="AT4431" s="261" t="s">
        <v>148</v>
      </c>
      <c r="AU4431" s="261" t="s">
        <v>83</v>
      </c>
      <c r="AV4431" s="12" t="s">
        <v>83</v>
      </c>
      <c r="AW4431" s="12" t="s">
        <v>30</v>
      </c>
      <c r="AX4431" s="12" t="s">
        <v>73</v>
      </c>
      <c r="AY4431" s="261" t="s">
        <v>139</v>
      </c>
    </row>
    <row r="4432" spans="2:51" s="12" customFormat="1" ht="12">
      <c r="B4432" s="250"/>
      <c r="C4432" s="251"/>
      <c r="D4432" s="252" t="s">
        <v>148</v>
      </c>
      <c r="E4432" s="253" t="s">
        <v>1</v>
      </c>
      <c r="F4432" s="254" t="s">
        <v>6078</v>
      </c>
      <c r="G4432" s="251"/>
      <c r="H4432" s="255">
        <v>1</v>
      </c>
      <c r="I4432" s="256"/>
      <c r="J4432" s="251"/>
      <c r="K4432" s="251"/>
      <c r="L4432" s="257"/>
      <c r="M4432" s="258"/>
      <c r="N4432" s="259"/>
      <c r="O4432" s="259"/>
      <c r="P4432" s="259"/>
      <c r="Q4432" s="259"/>
      <c r="R4432" s="259"/>
      <c r="S4432" s="259"/>
      <c r="T4432" s="260"/>
      <c r="AT4432" s="261" t="s">
        <v>148</v>
      </c>
      <c r="AU4432" s="261" t="s">
        <v>83</v>
      </c>
      <c r="AV4432" s="12" t="s">
        <v>83</v>
      </c>
      <c r="AW4432" s="12" t="s">
        <v>30</v>
      </c>
      <c r="AX4432" s="12" t="s">
        <v>73</v>
      </c>
      <c r="AY4432" s="261" t="s">
        <v>139</v>
      </c>
    </row>
    <row r="4433" spans="2:51" s="13" customFormat="1" ht="12">
      <c r="B4433" s="262"/>
      <c r="C4433" s="263"/>
      <c r="D4433" s="252" t="s">
        <v>148</v>
      </c>
      <c r="E4433" s="264" t="s">
        <v>1</v>
      </c>
      <c r="F4433" s="265" t="s">
        <v>150</v>
      </c>
      <c r="G4433" s="263"/>
      <c r="H4433" s="266">
        <v>2</v>
      </c>
      <c r="I4433" s="267"/>
      <c r="J4433" s="263"/>
      <c r="K4433" s="263"/>
      <c r="L4433" s="268"/>
      <c r="M4433" s="269"/>
      <c r="N4433" s="270"/>
      <c r="O4433" s="270"/>
      <c r="P4433" s="270"/>
      <c r="Q4433" s="270"/>
      <c r="R4433" s="270"/>
      <c r="S4433" s="270"/>
      <c r="T4433" s="271"/>
      <c r="AT4433" s="272" t="s">
        <v>148</v>
      </c>
      <c r="AU4433" s="272" t="s">
        <v>83</v>
      </c>
      <c r="AV4433" s="13" t="s">
        <v>146</v>
      </c>
      <c r="AW4433" s="13" t="s">
        <v>30</v>
      </c>
      <c r="AX4433" s="13" t="s">
        <v>81</v>
      </c>
      <c r="AY4433" s="272" t="s">
        <v>139</v>
      </c>
    </row>
    <row r="4434" spans="2:65" s="1" customFormat="1" ht="16.5" customHeight="1">
      <c r="B4434" s="38"/>
      <c r="C4434" s="237" t="s">
        <v>6292</v>
      </c>
      <c r="D4434" s="237" t="s">
        <v>141</v>
      </c>
      <c r="E4434" s="238" t="s">
        <v>6293</v>
      </c>
      <c r="F4434" s="239" t="s">
        <v>6294</v>
      </c>
      <c r="G4434" s="240" t="s">
        <v>247</v>
      </c>
      <c r="H4434" s="241">
        <v>9</v>
      </c>
      <c r="I4434" s="242"/>
      <c r="J4434" s="243">
        <f>ROUND(I4434*H4434,2)</f>
        <v>0</v>
      </c>
      <c r="K4434" s="239" t="s">
        <v>1</v>
      </c>
      <c r="L4434" s="43"/>
      <c r="M4434" s="244" t="s">
        <v>1</v>
      </c>
      <c r="N4434" s="245" t="s">
        <v>38</v>
      </c>
      <c r="O4434" s="86"/>
      <c r="P4434" s="246">
        <f>O4434*H4434</f>
        <v>0</v>
      </c>
      <c r="Q4434" s="246">
        <v>0</v>
      </c>
      <c r="R4434" s="246">
        <f>Q4434*H4434</f>
        <v>0</v>
      </c>
      <c r="S4434" s="246">
        <v>0</v>
      </c>
      <c r="T4434" s="247">
        <f>S4434*H4434</f>
        <v>0</v>
      </c>
      <c r="AR4434" s="248" t="s">
        <v>332</v>
      </c>
      <c r="AT4434" s="248" t="s">
        <v>141</v>
      </c>
      <c r="AU4434" s="248" t="s">
        <v>83</v>
      </c>
      <c r="AY4434" s="17" t="s">
        <v>139</v>
      </c>
      <c r="BE4434" s="249">
        <f>IF(N4434="základní",J4434,0)</f>
        <v>0</v>
      </c>
      <c r="BF4434" s="249">
        <f>IF(N4434="snížená",J4434,0)</f>
        <v>0</v>
      </c>
      <c r="BG4434" s="249">
        <f>IF(N4434="zákl. přenesená",J4434,0)</f>
        <v>0</v>
      </c>
      <c r="BH4434" s="249">
        <f>IF(N4434="sníž. přenesená",J4434,0)</f>
        <v>0</v>
      </c>
      <c r="BI4434" s="249">
        <f>IF(N4434="nulová",J4434,0)</f>
        <v>0</v>
      </c>
      <c r="BJ4434" s="17" t="s">
        <v>81</v>
      </c>
      <c r="BK4434" s="249">
        <f>ROUND(I4434*H4434,2)</f>
        <v>0</v>
      </c>
      <c r="BL4434" s="17" t="s">
        <v>332</v>
      </c>
      <c r="BM4434" s="248" t="s">
        <v>6295</v>
      </c>
    </row>
    <row r="4435" spans="2:51" s="12" customFormat="1" ht="12">
      <c r="B4435" s="250"/>
      <c r="C4435" s="251"/>
      <c r="D4435" s="252" t="s">
        <v>148</v>
      </c>
      <c r="E4435" s="253" t="s">
        <v>1</v>
      </c>
      <c r="F4435" s="254" t="s">
        <v>6296</v>
      </c>
      <c r="G4435" s="251"/>
      <c r="H4435" s="255">
        <v>5</v>
      </c>
      <c r="I4435" s="256"/>
      <c r="J4435" s="251"/>
      <c r="K4435" s="251"/>
      <c r="L4435" s="257"/>
      <c r="M4435" s="258"/>
      <c r="N4435" s="259"/>
      <c r="O4435" s="259"/>
      <c r="P4435" s="259"/>
      <c r="Q4435" s="259"/>
      <c r="R4435" s="259"/>
      <c r="S4435" s="259"/>
      <c r="T4435" s="260"/>
      <c r="AT4435" s="261" t="s">
        <v>148</v>
      </c>
      <c r="AU4435" s="261" t="s">
        <v>83</v>
      </c>
      <c r="AV4435" s="12" t="s">
        <v>83</v>
      </c>
      <c r="AW4435" s="12" t="s">
        <v>30</v>
      </c>
      <c r="AX4435" s="12" t="s">
        <v>73</v>
      </c>
      <c r="AY4435" s="261" t="s">
        <v>139</v>
      </c>
    </row>
    <row r="4436" spans="2:51" s="12" customFormat="1" ht="12">
      <c r="B4436" s="250"/>
      <c r="C4436" s="251"/>
      <c r="D4436" s="252" t="s">
        <v>148</v>
      </c>
      <c r="E4436" s="253" t="s">
        <v>1</v>
      </c>
      <c r="F4436" s="254" t="s">
        <v>6297</v>
      </c>
      <c r="G4436" s="251"/>
      <c r="H4436" s="255">
        <v>4</v>
      </c>
      <c r="I4436" s="256"/>
      <c r="J4436" s="251"/>
      <c r="K4436" s="251"/>
      <c r="L4436" s="257"/>
      <c r="M4436" s="258"/>
      <c r="N4436" s="259"/>
      <c r="O4436" s="259"/>
      <c r="P4436" s="259"/>
      <c r="Q4436" s="259"/>
      <c r="R4436" s="259"/>
      <c r="S4436" s="259"/>
      <c r="T4436" s="260"/>
      <c r="AT4436" s="261" t="s">
        <v>148</v>
      </c>
      <c r="AU4436" s="261" t="s">
        <v>83</v>
      </c>
      <c r="AV4436" s="12" t="s">
        <v>83</v>
      </c>
      <c r="AW4436" s="12" t="s">
        <v>30</v>
      </c>
      <c r="AX4436" s="12" t="s">
        <v>73</v>
      </c>
      <c r="AY4436" s="261" t="s">
        <v>139</v>
      </c>
    </row>
    <row r="4437" spans="2:51" s="13" customFormat="1" ht="12">
      <c r="B4437" s="262"/>
      <c r="C4437" s="263"/>
      <c r="D4437" s="252" t="s">
        <v>148</v>
      </c>
      <c r="E4437" s="264" t="s">
        <v>1</v>
      </c>
      <c r="F4437" s="265" t="s">
        <v>150</v>
      </c>
      <c r="G4437" s="263"/>
      <c r="H4437" s="266">
        <v>9</v>
      </c>
      <c r="I4437" s="267"/>
      <c r="J4437" s="263"/>
      <c r="K4437" s="263"/>
      <c r="L4437" s="268"/>
      <c r="M4437" s="269"/>
      <c r="N4437" s="270"/>
      <c r="O4437" s="270"/>
      <c r="P4437" s="270"/>
      <c r="Q4437" s="270"/>
      <c r="R4437" s="270"/>
      <c r="S4437" s="270"/>
      <c r="T4437" s="271"/>
      <c r="AT4437" s="272" t="s">
        <v>148</v>
      </c>
      <c r="AU4437" s="272" t="s">
        <v>83</v>
      </c>
      <c r="AV4437" s="13" t="s">
        <v>146</v>
      </c>
      <c r="AW4437" s="13" t="s">
        <v>30</v>
      </c>
      <c r="AX4437" s="13" t="s">
        <v>81</v>
      </c>
      <c r="AY4437" s="272" t="s">
        <v>139</v>
      </c>
    </row>
    <row r="4438" spans="2:65" s="1" customFormat="1" ht="16.5" customHeight="1">
      <c r="B4438" s="38"/>
      <c r="C4438" s="237" t="s">
        <v>6298</v>
      </c>
      <c r="D4438" s="237" t="s">
        <v>141</v>
      </c>
      <c r="E4438" s="238" t="s">
        <v>6299</v>
      </c>
      <c r="F4438" s="239" t="s">
        <v>6300</v>
      </c>
      <c r="G4438" s="240" t="s">
        <v>247</v>
      </c>
      <c r="H4438" s="241">
        <v>23</v>
      </c>
      <c r="I4438" s="242"/>
      <c r="J4438" s="243">
        <f>ROUND(I4438*H4438,2)</f>
        <v>0</v>
      </c>
      <c r="K4438" s="239" t="s">
        <v>1</v>
      </c>
      <c r="L4438" s="43"/>
      <c r="M4438" s="244" t="s">
        <v>1</v>
      </c>
      <c r="N4438" s="245" t="s">
        <v>38</v>
      </c>
      <c r="O4438" s="86"/>
      <c r="P4438" s="246">
        <f>O4438*H4438</f>
        <v>0</v>
      </c>
      <c r="Q4438" s="246">
        <v>0</v>
      </c>
      <c r="R4438" s="246">
        <f>Q4438*H4438</f>
        <v>0</v>
      </c>
      <c r="S4438" s="246">
        <v>0</v>
      </c>
      <c r="T4438" s="247">
        <f>S4438*H4438</f>
        <v>0</v>
      </c>
      <c r="AR4438" s="248" t="s">
        <v>332</v>
      </c>
      <c r="AT4438" s="248" t="s">
        <v>141</v>
      </c>
      <c r="AU4438" s="248" t="s">
        <v>83</v>
      </c>
      <c r="AY4438" s="17" t="s">
        <v>139</v>
      </c>
      <c r="BE4438" s="249">
        <f>IF(N4438="základní",J4438,0)</f>
        <v>0</v>
      </c>
      <c r="BF4438" s="249">
        <f>IF(N4438="snížená",J4438,0)</f>
        <v>0</v>
      </c>
      <c r="BG4438" s="249">
        <f>IF(N4438="zákl. přenesená",J4438,0)</f>
        <v>0</v>
      </c>
      <c r="BH4438" s="249">
        <f>IF(N4438="sníž. přenesená",J4438,0)</f>
        <v>0</v>
      </c>
      <c r="BI4438" s="249">
        <f>IF(N4438="nulová",J4438,0)</f>
        <v>0</v>
      </c>
      <c r="BJ4438" s="17" t="s">
        <v>81</v>
      </c>
      <c r="BK4438" s="249">
        <f>ROUND(I4438*H4438,2)</f>
        <v>0</v>
      </c>
      <c r="BL4438" s="17" t="s">
        <v>332</v>
      </c>
      <c r="BM4438" s="248" t="s">
        <v>6301</v>
      </c>
    </row>
    <row r="4439" spans="2:51" s="12" customFormat="1" ht="12">
      <c r="B4439" s="250"/>
      <c r="C4439" s="251"/>
      <c r="D4439" s="252" t="s">
        <v>148</v>
      </c>
      <c r="E4439" s="253" t="s">
        <v>1</v>
      </c>
      <c r="F4439" s="254" t="s">
        <v>6296</v>
      </c>
      <c r="G4439" s="251"/>
      <c r="H4439" s="255">
        <v>5</v>
      </c>
      <c r="I4439" s="256"/>
      <c r="J4439" s="251"/>
      <c r="K4439" s="251"/>
      <c r="L4439" s="257"/>
      <c r="M4439" s="258"/>
      <c r="N4439" s="259"/>
      <c r="O4439" s="259"/>
      <c r="P4439" s="259"/>
      <c r="Q4439" s="259"/>
      <c r="R4439" s="259"/>
      <c r="S4439" s="259"/>
      <c r="T4439" s="260"/>
      <c r="AT4439" s="261" t="s">
        <v>148</v>
      </c>
      <c r="AU4439" s="261" t="s">
        <v>83</v>
      </c>
      <c r="AV4439" s="12" t="s">
        <v>83</v>
      </c>
      <c r="AW4439" s="12" t="s">
        <v>30</v>
      </c>
      <c r="AX4439" s="12" t="s">
        <v>73</v>
      </c>
      <c r="AY4439" s="261" t="s">
        <v>139</v>
      </c>
    </row>
    <row r="4440" spans="2:51" s="12" customFormat="1" ht="12">
      <c r="B4440" s="250"/>
      <c r="C4440" s="251"/>
      <c r="D4440" s="252" t="s">
        <v>148</v>
      </c>
      <c r="E4440" s="253" t="s">
        <v>1</v>
      </c>
      <c r="F4440" s="254" t="s">
        <v>6302</v>
      </c>
      <c r="G4440" s="251"/>
      <c r="H4440" s="255">
        <v>18</v>
      </c>
      <c r="I4440" s="256"/>
      <c r="J4440" s="251"/>
      <c r="K4440" s="251"/>
      <c r="L4440" s="257"/>
      <c r="M4440" s="258"/>
      <c r="N4440" s="259"/>
      <c r="O4440" s="259"/>
      <c r="P4440" s="259"/>
      <c r="Q4440" s="259"/>
      <c r="R4440" s="259"/>
      <c r="S4440" s="259"/>
      <c r="T4440" s="260"/>
      <c r="AT4440" s="261" t="s">
        <v>148</v>
      </c>
      <c r="AU4440" s="261" t="s">
        <v>83</v>
      </c>
      <c r="AV4440" s="12" t="s">
        <v>83</v>
      </c>
      <c r="AW4440" s="12" t="s">
        <v>30</v>
      </c>
      <c r="AX4440" s="12" t="s">
        <v>73</v>
      </c>
      <c r="AY4440" s="261" t="s">
        <v>139</v>
      </c>
    </row>
    <row r="4441" spans="2:51" s="13" customFormat="1" ht="12">
      <c r="B4441" s="262"/>
      <c r="C4441" s="263"/>
      <c r="D4441" s="252" t="s">
        <v>148</v>
      </c>
      <c r="E4441" s="264" t="s">
        <v>1</v>
      </c>
      <c r="F4441" s="265" t="s">
        <v>150</v>
      </c>
      <c r="G4441" s="263"/>
      <c r="H4441" s="266">
        <v>23</v>
      </c>
      <c r="I4441" s="267"/>
      <c r="J4441" s="263"/>
      <c r="K4441" s="263"/>
      <c r="L4441" s="268"/>
      <c r="M4441" s="269"/>
      <c r="N4441" s="270"/>
      <c r="O4441" s="270"/>
      <c r="P4441" s="270"/>
      <c r="Q4441" s="270"/>
      <c r="R4441" s="270"/>
      <c r="S4441" s="270"/>
      <c r="T4441" s="271"/>
      <c r="AT4441" s="272" t="s">
        <v>148</v>
      </c>
      <c r="AU4441" s="272" t="s">
        <v>83</v>
      </c>
      <c r="AV4441" s="13" t="s">
        <v>146</v>
      </c>
      <c r="AW4441" s="13" t="s">
        <v>30</v>
      </c>
      <c r="AX4441" s="13" t="s">
        <v>81</v>
      </c>
      <c r="AY4441" s="272" t="s">
        <v>139</v>
      </c>
    </row>
    <row r="4442" spans="2:65" s="1" customFormat="1" ht="16.5" customHeight="1">
      <c r="B4442" s="38"/>
      <c r="C4442" s="237" t="s">
        <v>6303</v>
      </c>
      <c r="D4442" s="237" t="s">
        <v>141</v>
      </c>
      <c r="E4442" s="238" t="s">
        <v>6304</v>
      </c>
      <c r="F4442" s="239" t="s">
        <v>6305</v>
      </c>
      <c r="G4442" s="240" t="s">
        <v>247</v>
      </c>
      <c r="H4442" s="241">
        <v>4</v>
      </c>
      <c r="I4442" s="242"/>
      <c r="J4442" s="243">
        <f>ROUND(I4442*H4442,2)</f>
        <v>0</v>
      </c>
      <c r="K4442" s="239" t="s">
        <v>1</v>
      </c>
      <c r="L4442" s="43"/>
      <c r="M4442" s="244" t="s">
        <v>1</v>
      </c>
      <c r="N4442" s="245" t="s">
        <v>38</v>
      </c>
      <c r="O4442" s="86"/>
      <c r="P4442" s="246">
        <f>O4442*H4442</f>
        <v>0</v>
      </c>
      <c r="Q4442" s="246">
        <v>0</v>
      </c>
      <c r="R4442" s="246">
        <f>Q4442*H4442</f>
        <v>0</v>
      </c>
      <c r="S4442" s="246">
        <v>0</v>
      </c>
      <c r="T4442" s="247">
        <f>S4442*H4442</f>
        <v>0</v>
      </c>
      <c r="AR4442" s="248" t="s">
        <v>332</v>
      </c>
      <c r="AT4442" s="248" t="s">
        <v>141</v>
      </c>
      <c r="AU4442" s="248" t="s">
        <v>83</v>
      </c>
      <c r="AY4442" s="17" t="s">
        <v>139</v>
      </c>
      <c r="BE4442" s="249">
        <f>IF(N4442="základní",J4442,0)</f>
        <v>0</v>
      </c>
      <c r="BF4442" s="249">
        <f>IF(N4442="snížená",J4442,0)</f>
        <v>0</v>
      </c>
      <c r="BG4442" s="249">
        <f>IF(N4442="zákl. přenesená",J4442,0)</f>
        <v>0</v>
      </c>
      <c r="BH4442" s="249">
        <f>IF(N4442="sníž. přenesená",J4442,0)</f>
        <v>0</v>
      </c>
      <c r="BI4442" s="249">
        <f>IF(N4442="nulová",J4442,0)</f>
        <v>0</v>
      </c>
      <c r="BJ4442" s="17" t="s">
        <v>81</v>
      </c>
      <c r="BK4442" s="249">
        <f>ROUND(I4442*H4442,2)</f>
        <v>0</v>
      </c>
      <c r="BL4442" s="17" t="s">
        <v>332</v>
      </c>
      <c r="BM4442" s="248" t="s">
        <v>6306</v>
      </c>
    </row>
    <row r="4443" spans="2:51" s="12" customFormat="1" ht="12">
      <c r="B4443" s="250"/>
      <c r="C4443" s="251"/>
      <c r="D4443" s="252" t="s">
        <v>148</v>
      </c>
      <c r="E4443" s="253" t="s">
        <v>1</v>
      </c>
      <c r="F4443" s="254" t="s">
        <v>6147</v>
      </c>
      <c r="G4443" s="251"/>
      <c r="H4443" s="255">
        <v>4</v>
      </c>
      <c r="I4443" s="256"/>
      <c r="J4443" s="251"/>
      <c r="K4443" s="251"/>
      <c r="L4443" s="257"/>
      <c r="M4443" s="258"/>
      <c r="N4443" s="259"/>
      <c r="O4443" s="259"/>
      <c r="P4443" s="259"/>
      <c r="Q4443" s="259"/>
      <c r="R4443" s="259"/>
      <c r="S4443" s="259"/>
      <c r="T4443" s="260"/>
      <c r="AT4443" s="261" t="s">
        <v>148</v>
      </c>
      <c r="AU4443" s="261" t="s">
        <v>83</v>
      </c>
      <c r="AV4443" s="12" t="s">
        <v>83</v>
      </c>
      <c r="AW4443" s="12" t="s">
        <v>30</v>
      </c>
      <c r="AX4443" s="12" t="s">
        <v>73</v>
      </c>
      <c r="AY4443" s="261" t="s">
        <v>139</v>
      </c>
    </row>
    <row r="4444" spans="2:51" s="13" customFormat="1" ht="12">
      <c r="B4444" s="262"/>
      <c r="C4444" s="263"/>
      <c r="D4444" s="252" t="s">
        <v>148</v>
      </c>
      <c r="E4444" s="264" t="s">
        <v>1</v>
      </c>
      <c r="F4444" s="265" t="s">
        <v>150</v>
      </c>
      <c r="G4444" s="263"/>
      <c r="H4444" s="266">
        <v>4</v>
      </c>
      <c r="I4444" s="267"/>
      <c r="J4444" s="263"/>
      <c r="K4444" s="263"/>
      <c r="L4444" s="268"/>
      <c r="M4444" s="269"/>
      <c r="N4444" s="270"/>
      <c r="O4444" s="270"/>
      <c r="P4444" s="270"/>
      <c r="Q4444" s="270"/>
      <c r="R4444" s="270"/>
      <c r="S4444" s="270"/>
      <c r="T4444" s="271"/>
      <c r="AT4444" s="272" t="s">
        <v>148</v>
      </c>
      <c r="AU4444" s="272" t="s">
        <v>83</v>
      </c>
      <c r="AV4444" s="13" t="s">
        <v>146</v>
      </c>
      <c r="AW4444" s="13" t="s">
        <v>30</v>
      </c>
      <c r="AX4444" s="13" t="s">
        <v>81</v>
      </c>
      <c r="AY4444" s="272" t="s">
        <v>139</v>
      </c>
    </row>
    <row r="4445" spans="2:65" s="1" customFormat="1" ht="16.5" customHeight="1">
      <c r="B4445" s="38"/>
      <c r="C4445" s="237" t="s">
        <v>298</v>
      </c>
      <c r="D4445" s="237" t="s">
        <v>141</v>
      </c>
      <c r="E4445" s="238" t="s">
        <v>6307</v>
      </c>
      <c r="F4445" s="239" t="s">
        <v>6308</v>
      </c>
      <c r="G4445" s="240" t="s">
        <v>247</v>
      </c>
      <c r="H4445" s="241">
        <v>2</v>
      </c>
      <c r="I4445" s="242"/>
      <c r="J4445" s="243">
        <f>ROUND(I4445*H4445,2)</f>
        <v>0</v>
      </c>
      <c r="K4445" s="239" t="s">
        <v>1</v>
      </c>
      <c r="L4445" s="43"/>
      <c r="M4445" s="244" t="s">
        <v>1</v>
      </c>
      <c r="N4445" s="245" t="s">
        <v>38</v>
      </c>
      <c r="O4445" s="86"/>
      <c r="P4445" s="246">
        <f>O4445*H4445</f>
        <v>0</v>
      </c>
      <c r="Q4445" s="246">
        <v>0</v>
      </c>
      <c r="R4445" s="246">
        <f>Q4445*H4445</f>
        <v>0</v>
      </c>
      <c r="S4445" s="246">
        <v>0</v>
      </c>
      <c r="T4445" s="247">
        <f>S4445*H4445</f>
        <v>0</v>
      </c>
      <c r="AR4445" s="248" t="s">
        <v>332</v>
      </c>
      <c r="AT4445" s="248" t="s">
        <v>141</v>
      </c>
      <c r="AU4445" s="248" t="s">
        <v>83</v>
      </c>
      <c r="AY4445" s="17" t="s">
        <v>139</v>
      </c>
      <c r="BE4445" s="249">
        <f>IF(N4445="základní",J4445,0)</f>
        <v>0</v>
      </c>
      <c r="BF4445" s="249">
        <f>IF(N4445="snížená",J4445,0)</f>
        <v>0</v>
      </c>
      <c r="BG4445" s="249">
        <f>IF(N4445="zákl. přenesená",J4445,0)</f>
        <v>0</v>
      </c>
      <c r="BH4445" s="249">
        <f>IF(N4445="sníž. přenesená",J4445,0)</f>
        <v>0</v>
      </c>
      <c r="BI4445" s="249">
        <f>IF(N4445="nulová",J4445,0)</f>
        <v>0</v>
      </c>
      <c r="BJ4445" s="17" t="s">
        <v>81</v>
      </c>
      <c r="BK4445" s="249">
        <f>ROUND(I4445*H4445,2)</f>
        <v>0</v>
      </c>
      <c r="BL4445" s="17" t="s">
        <v>332</v>
      </c>
      <c r="BM4445" s="248" t="s">
        <v>6309</v>
      </c>
    </row>
    <row r="4446" spans="2:51" s="12" customFormat="1" ht="12">
      <c r="B4446" s="250"/>
      <c r="C4446" s="251"/>
      <c r="D4446" s="252" t="s">
        <v>148</v>
      </c>
      <c r="E4446" s="253" t="s">
        <v>1</v>
      </c>
      <c r="F4446" s="254" t="s">
        <v>6172</v>
      </c>
      <c r="G4446" s="251"/>
      <c r="H4446" s="255">
        <v>2</v>
      </c>
      <c r="I4446" s="256"/>
      <c r="J4446" s="251"/>
      <c r="K4446" s="251"/>
      <c r="L4446" s="257"/>
      <c r="M4446" s="258"/>
      <c r="N4446" s="259"/>
      <c r="O4446" s="259"/>
      <c r="P4446" s="259"/>
      <c r="Q4446" s="259"/>
      <c r="R4446" s="259"/>
      <c r="S4446" s="259"/>
      <c r="T4446" s="260"/>
      <c r="AT4446" s="261" t="s">
        <v>148</v>
      </c>
      <c r="AU4446" s="261" t="s">
        <v>83</v>
      </c>
      <c r="AV4446" s="12" t="s">
        <v>83</v>
      </c>
      <c r="AW4446" s="12" t="s">
        <v>30</v>
      </c>
      <c r="AX4446" s="12" t="s">
        <v>73</v>
      </c>
      <c r="AY4446" s="261" t="s">
        <v>139</v>
      </c>
    </row>
    <row r="4447" spans="2:51" s="13" customFormat="1" ht="12">
      <c r="B4447" s="262"/>
      <c r="C4447" s="263"/>
      <c r="D4447" s="252" t="s">
        <v>148</v>
      </c>
      <c r="E4447" s="264" t="s">
        <v>1</v>
      </c>
      <c r="F4447" s="265" t="s">
        <v>150</v>
      </c>
      <c r="G4447" s="263"/>
      <c r="H4447" s="266">
        <v>2</v>
      </c>
      <c r="I4447" s="267"/>
      <c r="J4447" s="263"/>
      <c r="K4447" s="263"/>
      <c r="L4447" s="268"/>
      <c r="M4447" s="269"/>
      <c r="N4447" s="270"/>
      <c r="O4447" s="270"/>
      <c r="P4447" s="270"/>
      <c r="Q4447" s="270"/>
      <c r="R4447" s="270"/>
      <c r="S4447" s="270"/>
      <c r="T4447" s="271"/>
      <c r="AT4447" s="272" t="s">
        <v>148</v>
      </c>
      <c r="AU4447" s="272" t="s">
        <v>83</v>
      </c>
      <c r="AV4447" s="13" t="s">
        <v>146</v>
      </c>
      <c r="AW4447" s="13" t="s">
        <v>30</v>
      </c>
      <c r="AX4447" s="13" t="s">
        <v>81</v>
      </c>
      <c r="AY4447" s="272" t="s">
        <v>139</v>
      </c>
    </row>
    <row r="4448" spans="2:65" s="1" customFormat="1" ht="16.5" customHeight="1">
      <c r="B4448" s="38"/>
      <c r="C4448" s="237" t="s">
        <v>6310</v>
      </c>
      <c r="D4448" s="237" t="s">
        <v>141</v>
      </c>
      <c r="E4448" s="238" t="s">
        <v>6311</v>
      </c>
      <c r="F4448" s="239" t="s">
        <v>6312</v>
      </c>
      <c r="G4448" s="240" t="s">
        <v>252</v>
      </c>
      <c r="H4448" s="241">
        <v>1</v>
      </c>
      <c r="I4448" s="242"/>
      <c r="J4448" s="243">
        <f>ROUND(I4448*H4448,2)</f>
        <v>0</v>
      </c>
      <c r="K4448" s="239" t="s">
        <v>1</v>
      </c>
      <c r="L4448" s="43"/>
      <c r="M4448" s="244" t="s">
        <v>1</v>
      </c>
      <c r="N4448" s="245" t="s">
        <v>38</v>
      </c>
      <c r="O4448" s="86"/>
      <c r="P4448" s="246">
        <f>O4448*H4448</f>
        <v>0</v>
      </c>
      <c r="Q4448" s="246">
        <v>0</v>
      </c>
      <c r="R4448" s="246">
        <f>Q4448*H4448</f>
        <v>0</v>
      </c>
      <c r="S4448" s="246">
        <v>0</v>
      </c>
      <c r="T4448" s="247">
        <f>S4448*H4448</f>
        <v>0</v>
      </c>
      <c r="AR4448" s="248" t="s">
        <v>332</v>
      </c>
      <c r="AT4448" s="248" t="s">
        <v>141</v>
      </c>
      <c r="AU4448" s="248" t="s">
        <v>83</v>
      </c>
      <c r="AY4448" s="17" t="s">
        <v>139</v>
      </c>
      <c r="BE4448" s="249">
        <f>IF(N4448="základní",J4448,0)</f>
        <v>0</v>
      </c>
      <c r="BF4448" s="249">
        <f>IF(N4448="snížená",J4448,0)</f>
        <v>0</v>
      </c>
      <c r="BG4448" s="249">
        <f>IF(N4448="zákl. přenesená",J4448,0)</f>
        <v>0</v>
      </c>
      <c r="BH4448" s="249">
        <f>IF(N4448="sníž. přenesená",J4448,0)</f>
        <v>0</v>
      </c>
      <c r="BI4448" s="249">
        <f>IF(N4448="nulová",J4448,0)</f>
        <v>0</v>
      </c>
      <c r="BJ4448" s="17" t="s">
        <v>81</v>
      </c>
      <c r="BK4448" s="249">
        <f>ROUND(I4448*H4448,2)</f>
        <v>0</v>
      </c>
      <c r="BL4448" s="17" t="s">
        <v>332</v>
      </c>
      <c r="BM4448" s="248" t="s">
        <v>6313</v>
      </c>
    </row>
    <row r="4449" spans="2:51" s="12" customFormat="1" ht="12">
      <c r="B4449" s="250"/>
      <c r="C4449" s="251"/>
      <c r="D4449" s="252" t="s">
        <v>148</v>
      </c>
      <c r="E4449" s="253" t="s">
        <v>1</v>
      </c>
      <c r="F4449" s="254" t="s">
        <v>6079</v>
      </c>
      <c r="G4449" s="251"/>
      <c r="H4449" s="255">
        <v>1</v>
      </c>
      <c r="I4449" s="256"/>
      <c r="J4449" s="251"/>
      <c r="K4449" s="251"/>
      <c r="L4449" s="257"/>
      <c r="M4449" s="258"/>
      <c r="N4449" s="259"/>
      <c r="O4449" s="259"/>
      <c r="P4449" s="259"/>
      <c r="Q4449" s="259"/>
      <c r="R4449" s="259"/>
      <c r="S4449" s="259"/>
      <c r="T4449" s="260"/>
      <c r="AT4449" s="261" t="s">
        <v>148</v>
      </c>
      <c r="AU4449" s="261" t="s">
        <v>83</v>
      </c>
      <c r="AV4449" s="12" t="s">
        <v>83</v>
      </c>
      <c r="AW4449" s="12" t="s">
        <v>30</v>
      </c>
      <c r="AX4449" s="12" t="s">
        <v>73</v>
      </c>
      <c r="AY4449" s="261" t="s">
        <v>139</v>
      </c>
    </row>
    <row r="4450" spans="2:51" s="13" customFormat="1" ht="12">
      <c r="B4450" s="262"/>
      <c r="C4450" s="263"/>
      <c r="D4450" s="252" t="s">
        <v>148</v>
      </c>
      <c r="E4450" s="264" t="s">
        <v>1</v>
      </c>
      <c r="F4450" s="265" t="s">
        <v>150</v>
      </c>
      <c r="G4450" s="263"/>
      <c r="H4450" s="266">
        <v>1</v>
      </c>
      <c r="I4450" s="267"/>
      <c r="J4450" s="263"/>
      <c r="K4450" s="263"/>
      <c r="L4450" s="268"/>
      <c r="M4450" s="269"/>
      <c r="N4450" s="270"/>
      <c r="O4450" s="270"/>
      <c r="P4450" s="270"/>
      <c r="Q4450" s="270"/>
      <c r="R4450" s="270"/>
      <c r="S4450" s="270"/>
      <c r="T4450" s="271"/>
      <c r="AT4450" s="272" t="s">
        <v>148</v>
      </c>
      <c r="AU4450" s="272" t="s">
        <v>83</v>
      </c>
      <c r="AV4450" s="13" t="s">
        <v>146</v>
      </c>
      <c r="AW4450" s="13" t="s">
        <v>30</v>
      </c>
      <c r="AX4450" s="13" t="s">
        <v>81</v>
      </c>
      <c r="AY4450" s="272" t="s">
        <v>139</v>
      </c>
    </row>
    <row r="4451" spans="2:65" s="1" customFormat="1" ht="16.5" customHeight="1">
      <c r="B4451" s="38"/>
      <c r="C4451" s="237" t="s">
        <v>6314</v>
      </c>
      <c r="D4451" s="237" t="s">
        <v>141</v>
      </c>
      <c r="E4451" s="238" t="s">
        <v>6315</v>
      </c>
      <c r="F4451" s="239" t="s">
        <v>6316</v>
      </c>
      <c r="G4451" s="240" t="s">
        <v>177</v>
      </c>
      <c r="H4451" s="241">
        <v>1</v>
      </c>
      <c r="I4451" s="242"/>
      <c r="J4451" s="243">
        <f>ROUND(I4451*H4451,2)</f>
        <v>0</v>
      </c>
      <c r="K4451" s="239" t="s">
        <v>1</v>
      </c>
      <c r="L4451" s="43"/>
      <c r="M4451" s="244" t="s">
        <v>1</v>
      </c>
      <c r="N4451" s="245" t="s">
        <v>38</v>
      </c>
      <c r="O4451" s="86"/>
      <c r="P4451" s="246">
        <f>O4451*H4451</f>
        <v>0</v>
      </c>
      <c r="Q4451" s="246">
        <v>0</v>
      </c>
      <c r="R4451" s="246">
        <f>Q4451*H4451</f>
        <v>0</v>
      </c>
      <c r="S4451" s="246">
        <v>0</v>
      </c>
      <c r="T4451" s="247">
        <f>S4451*H4451</f>
        <v>0</v>
      </c>
      <c r="AR4451" s="248" t="s">
        <v>332</v>
      </c>
      <c r="AT4451" s="248" t="s">
        <v>141</v>
      </c>
      <c r="AU4451" s="248" t="s">
        <v>83</v>
      </c>
      <c r="AY4451" s="17" t="s">
        <v>139</v>
      </c>
      <c r="BE4451" s="249">
        <f>IF(N4451="základní",J4451,0)</f>
        <v>0</v>
      </c>
      <c r="BF4451" s="249">
        <f>IF(N4451="snížená",J4451,0)</f>
        <v>0</v>
      </c>
      <c r="BG4451" s="249">
        <f>IF(N4451="zákl. přenesená",J4451,0)</f>
        <v>0</v>
      </c>
      <c r="BH4451" s="249">
        <f>IF(N4451="sníž. přenesená",J4451,0)</f>
        <v>0</v>
      </c>
      <c r="BI4451" s="249">
        <f>IF(N4451="nulová",J4451,0)</f>
        <v>0</v>
      </c>
      <c r="BJ4451" s="17" t="s">
        <v>81</v>
      </c>
      <c r="BK4451" s="249">
        <f>ROUND(I4451*H4451,2)</f>
        <v>0</v>
      </c>
      <c r="BL4451" s="17" t="s">
        <v>332</v>
      </c>
      <c r="BM4451" s="248" t="s">
        <v>6317</v>
      </c>
    </row>
    <row r="4452" spans="2:51" s="12" customFormat="1" ht="12">
      <c r="B4452" s="250"/>
      <c r="C4452" s="251"/>
      <c r="D4452" s="252" t="s">
        <v>148</v>
      </c>
      <c r="E4452" s="253" t="s">
        <v>1</v>
      </c>
      <c r="F4452" s="254" t="s">
        <v>6079</v>
      </c>
      <c r="G4452" s="251"/>
      <c r="H4452" s="255">
        <v>1</v>
      </c>
      <c r="I4452" s="256"/>
      <c r="J4452" s="251"/>
      <c r="K4452" s="251"/>
      <c r="L4452" s="257"/>
      <c r="M4452" s="258"/>
      <c r="N4452" s="259"/>
      <c r="O4452" s="259"/>
      <c r="P4452" s="259"/>
      <c r="Q4452" s="259"/>
      <c r="R4452" s="259"/>
      <c r="S4452" s="259"/>
      <c r="T4452" s="260"/>
      <c r="AT4452" s="261" t="s">
        <v>148</v>
      </c>
      <c r="AU4452" s="261" t="s">
        <v>83</v>
      </c>
      <c r="AV4452" s="12" t="s">
        <v>83</v>
      </c>
      <c r="AW4452" s="12" t="s">
        <v>30</v>
      </c>
      <c r="AX4452" s="12" t="s">
        <v>73</v>
      </c>
      <c r="AY4452" s="261" t="s">
        <v>139</v>
      </c>
    </row>
    <row r="4453" spans="2:51" s="13" customFormat="1" ht="12">
      <c r="B4453" s="262"/>
      <c r="C4453" s="263"/>
      <c r="D4453" s="252" t="s">
        <v>148</v>
      </c>
      <c r="E4453" s="264" t="s">
        <v>1</v>
      </c>
      <c r="F4453" s="265" t="s">
        <v>150</v>
      </c>
      <c r="G4453" s="263"/>
      <c r="H4453" s="266">
        <v>1</v>
      </c>
      <c r="I4453" s="267"/>
      <c r="J4453" s="263"/>
      <c r="K4453" s="263"/>
      <c r="L4453" s="268"/>
      <c r="M4453" s="269"/>
      <c r="N4453" s="270"/>
      <c r="O4453" s="270"/>
      <c r="P4453" s="270"/>
      <c r="Q4453" s="270"/>
      <c r="R4453" s="270"/>
      <c r="S4453" s="270"/>
      <c r="T4453" s="271"/>
      <c r="AT4453" s="272" t="s">
        <v>148</v>
      </c>
      <c r="AU4453" s="272" t="s">
        <v>83</v>
      </c>
      <c r="AV4453" s="13" t="s">
        <v>146</v>
      </c>
      <c r="AW4453" s="13" t="s">
        <v>30</v>
      </c>
      <c r="AX4453" s="13" t="s">
        <v>81</v>
      </c>
      <c r="AY4453" s="272" t="s">
        <v>139</v>
      </c>
    </row>
    <row r="4454" spans="2:65" s="1" customFormat="1" ht="16.5" customHeight="1">
      <c r="B4454" s="38"/>
      <c r="C4454" s="237" t="s">
        <v>6318</v>
      </c>
      <c r="D4454" s="237" t="s">
        <v>141</v>
      </c>
      <c r="E4454" s="238" t="s">
        <v>6319</v>
      </c>
      <c r="F4454" s="239" t="s">
        <v>6320</v>
      </c>
      <c r="G4454" s="240" t="s">
        <v>177</v>
      </c>
      <c r="H4454" s="241">
        <v>7</v>
      </c>
      <c r="I4454" s="242"/>
      <c r="J4454" s="243">
        <f>ROUND(I4454*H4454,2)</f>
        <v>0</v>
      </c>
      <c r="K4454" s="239" t="s">
        <v>1</v>
      </c>
      <c r="L4454" s="43"/>
      <c r="M4454" s="244" t="s">
        <v>1</v>
      </c>
      <c r="N4454" s="245" t="s">
        <v>38</v>
      </c>
      <c r="O4454" s="86"/>
      <c r="P4454" s="246">
        <f>O4454*H4454</f>
        <v>0</v>
      </c>
      <c r="Q4454" s="246">
        <v>0</v>
      </c>
      <c r="R4454" s="246">
        <f>Q4454*H4454</f>
        <v>0</v>
      </c>
      <c r="S4454" s="246">
        <v>0</v>
      </c>
      <c r="T4454" s="247">
        <f>S4454*H4454</f>
        <v>0</v>
      </c>
      <c r="AR4454" s="248" t="s">
        <v>332</v>
      </c>
      <c r="AT4454" s="248" t="s">
        <v>141</v>
      </c>
      <c r="AU4454" s="248" t="s">
        <v>83</v>
      </c>
      <c r="AY4454" s="17" t="s">
        <v>139</v>
      </c>
      <c r="BE4454" s="249">
        <f>IF(N4454="základní",J4454,0)</f>
        <v>0</v>
      </c>
      <c r="BF4454" s="249">
        <f>IF(N4454="snížená",J4454,0)</f>
        <v>0</v>
      </c>
      <c r="BG4454" s="249">
        <f>IF(N4454="zákl. přenesená",J4454,0)</f>
        <v>0</v>
      </c>
      <c r="BH4454" s="249">
        <f>IF(N4454="sníž. přenesená",J4454,0)</f>
        <v>0</v>
      </c>
      <c r="BI4454" s="249">
        <f>IF(N4454="nulová",J4454,0)</f>
        <v>0</v>
      </c>
      <c r="BJ4454" s="17" t="s">
        <v>81</v>
      </c>
      <c r="BK4454" s="249">
        <f>ROUND(I4454*H4454,2)</f>
        <v>0</v>
      </c>
      <c r="BL4454" s="17" t="s">
        <v>332</v>
      </c>
      <c r="BM4454" s="248" t="s">
        <v>6321</v>
      </c>
    </row>
    <row r="4455" spans="2:51" s="12" customFormat="1" ht="12">
      <c r="B4455" s="250"/>
      <c r="C4455" s="251"/>
      <c r="D4455" s="252" t="s">
        <v>148</v>
      </c>
      <c r="E4455" s="253" t="s">
        <v>1</v>
      </c>
      <c r="F4455" s="254" t="s">
        <v>6140</v>
      </c>
      <c r="G4455" s="251"/>
      <c r="H4455" s="255">
        <v>7</v>
      </c>
      <c r="I4455" s="256"/>
      <c r="J4455" s="251"/>
      <c r="K4455" s="251"/>
      <c r="L4455" s="257"/>
      <c r="M4455" s="258"/>
      <c r="N4455" s="259"/>
      <c r="O4455" s="259"/>
      <c r="P4455" s="259"/>
      <c r="Q4455" s="259"/>
      <c r="R4455" s="259"/>
      <c r="S4455" s="259"/>
      <c r="T4455" s="260"/>
      <c r="AT4455" s="261" t="s">
        <v>148</v>
      </c>
      <c r="AU4455" s="261" t="s">
        <v>83</v>
      </c>
      <c r="AV4455" s="12" t="s">
        <v>83</v>
      </c>
      <c r="AW4455" s="12" t="s">
        <v>30</v>
      </c>
      <c r="AX4455" s="12" t="s">
        <v>73</v>
      </c>
      <c r="AY4455" s="261" t="s">
        <v>139</v>
      </c>
    </row>
    <row r="4456" spans="2:51" s="13" customFormat="1" ht="12">
      <c r="B4456" s="262"/>
      <c r="C4456" s="263"/>
      <c r="D4456" s="252" t="s">
        <v>148</v>
      </c>
      <c r="E4456" s="264" t="s">
        <v>1</v>
      </c>
      <c r="F4456" s="265" t="s">
        <v>150</v>
      </c>
      <c r="G4456" s="263"/>
      <c r="H4456" s="266">
        <v>7</v>
      </c>
      <c r="I4456" s="267"/>
      <c r="J4456" s="263"/>
      <c r="K4456" s="263"/>
      <c r="L4456" s="268"/>
      <c r="M4456" s="269"/>
      <c r="N4456" s="270"/>
      <c r="O4456" s="270"/>
      <c r="P4456" s="270"/>
      <c r="Q4456" s="270"/>
      <c r="R4456" s="270"/>
      <c r="S4456" s="270"/>
      <c r="T4456" s="271"/>
      <c r="AT4456" s="272" t="s">
        <v>148</v>
      </c>
      <c r="AU4456" s="272" t="s">
        <v>83</v>
      </c>
      <c r="AV4456" s="13" t="s">
        <v>146</v>
      </c>
      <c r="AW4456" s="13" t="s">
        <v>30</v>
      </c>
      <c r="AX4456" s="13" t="s">
        <v>81</v>
      </c>
      <c r="AY4456" s="272" t="s">
        <v>139</v>
      </c>
    </row>
    <row r="4457" spans="2:65" s="1" customFormat="1" ht="24" customHeight="1">
      <c r="B4457" s="38"/>
      <c r="C4457" s="237" t="s">
        <v>6322</v>
      </c>
      <c r="D4457" s="237" t="s">
        <v>141</v>
      </c>
      <c r="E4457" s="238" t="s">
        <v>6323</v>
      </c>
      <c r="F4457" s="239" t="s">
        <v>6324</v>
      </c>
      <c r="G4457" s="240" t="s">
        <v>177</v>
      </c>
      <c r="H4457" s="241">
        <v>2</v>
      </c>
      <c r="I4457" s="242"/>
      <c r="J4457" s="243">
        <f>ROUND(I4457*H4457,2)</f>
        <v>0</v>
      </c>
      <c r="K4457" s="239" t="s">
        <v>1</v>
      </c>
      <c r="L4457" s="43"/>
      <c r="M4457" s="244" t="s">
        <v>1</v>
      </c>
      <c r="N4457" s="245" t="s">
        <v>38</v>
      </c>
      <c r="O4457" s="86"/>
      <c r="P4457" s="246">
        <f>O4457*H4457</f>
        <v>0</v>
      </c>
      <c r="Q4457" s="246">
        <v>0</v>
      </c>
      <c r="R4457" s="246">
        <f>Q4457*H4457</f>
        <v>0</v>
      </c>
      <c r="S4457" s="246">
        <v>0</v>
      </c>
      <c r="T4457" s="247">
        <f>S4457*H4457</f>
        <v>0</v>
      </c>
      <c r="AR4457" s="248" t="s">
        <v>332</v>
      </c>
      <c r="AT4457" s="248" t="s">
        <v>141</v>
      </c>
      <c r="AU4457" s="248" t="s">
        <v>83</v>
      </c>
      <c r="AY4457" s="17" t="s">
        <v>139</v>
      </c>
      <c r="BE4457" s="249">
        <f>IF(N4457="základní",J4457,0)</f>
        <v>0</v>
      </c>
      <c r="BF4457" s="249">
        <f>IF(N4457="snížená",J4457,0)</f>
        <v>0</v>
      </c>
      <c r="BG4457" s="249">
        <f>IF(N4457="zákl. přenesená",J4457,0)</f>
        <v>0</v>
      </c>
      <c r="BH4457" s="249">
        <f>IF(N4457="sníž. přenesená",J4457,0)</f>
        <v>0</v>
      </c>
      <c r="BI4457" s="249">
        <f>IF(N4457="nulová",J4457,0)</f>
        <v>0</v>
      </c>
      <c r="BJ4457" s="17" t="s">
        <v>81</v>
      </c>
      <c r="BK4457" s="249">
        <f>ROUND(I4457*H4457,2)</f>
        <v>0</v>
      </c>
      <c r="BL4457" s="17" t="s">
        <v>332</v>
      </c>
      <c r="BM4457" s="248" t="s">
        <v>6325</v>
      </c>
    </row>
    <row r="4458" spans="2:51" s="12" customFormat="1" ht="12">
      <c r="B4458" s="250"/>
      <c r="C4458" s="251"/>
      <c r="D4458" s="252" t="s">
        <v>148</v>
      </c>
      <c r="E4458" s="253" t="s">
        <v>1</v>
      </c>
      <c r="F4458" s="254" t="s">
        <v>83</v>
      </c>
      <c r="G4458" s="251"/>
      <c r="H4458" s="255">
        <v>2</v>
      </c>
      <c r="I4458" s="256"/>
      <c r="J4458" s="251"/>
      <c r="K4458" s="251"/>
      <c r="L4458" s="257"/>
      <c r="M4458" s="258"/>
      <c r="N4458" s="259"/>
      <c r="O4458" s="259"/>
      <c r="P4458" s="259"/>
      <c r="Q4458" s="259"/>
      <c r="R4458" s="259"/>
      <c r="S4458" s="259"/>
      <c r="T4458" s="260"/>
      <c r="AT4458" s="261" t="s">
        <v>148</v>
      </c>
      <c r="AU4458" s="261" t="s">
        <v>83</v>
      </c>
      <c r="AV4458" s="12" t="s">
        <v>83</v>
      </c>
      <c r="AW4458" s="12" t="s">
        <v>30</v>
      </c>
      <c r="AX4458" s="12" t="s">
        <v>73</v>
      </c>
      <c r="AY4458" s="261" t="s">
        <v>139</v>
      </c>
    </row>
    <row r="4459" spans="2:51" s="13" customFormat="1" ht="12">
      <c r="B4459" s="262"/>
      <c r="C4459" s="263"/>
      <c r="D4459" s="252" t="s">
        <v>148</v>
      </c>
      <c r="E4459" s="264" t="s">
        <v>1</v>
      </c>
      <c r="F4459" s="265" t="s">
        <v>150</v>
      </c>
      <c r="G4459" s="263"/>
      <c r="H4459" s="266">
        <v>2</v>
      </c>
      <c r="I4459" s="267"/>
      <c r="J4459" s="263"/>
      <c r="K4459" s="263"/>
      <c r="L4459" s="268"/>
      <c r="M4459" s="269"/>
      <c r="N4459" s="270"/>
      <c r="O4459" s="270"/>
      <c r="P4459" s="270"/>
      <c r="Q4459" s="270"/>
      <c r="R4459" s="270"/>
      <c r="S4459" s="270"/>
      <c r="T4459" s="271"/>
      <c r="AT4459" s="272" t="s">
        <v>148</v>
      </c>
      <c r="AU4459" s="272" t="s">
        <v>83</v>
      </c>
      <c r="AV4459" s="13" t="s">
        <v>146</v>
      </c>
      <c r="AW4459" s="13" t="s">
        <v>30</v>
      </c>
      <c r="AX4459" s="13" t="s">
        <v>81</v>
      </c>
      <c r="AY4459" s="272" t="s">
        <v>139</v>
      </c>
    </row>
    <row r="4460" spans="2:65" s="1" customFormat="1" ht="16.5" customHeight="1">
      <c r="B4460" s="38"/>
      <c r="C4460" s="237" t="s">
        <v>6326</v>
      </c>
      <c r="D4460" s="237" t="s">
        <v>141</v>
      </c>
      <c r="E4460" s="238" t="s">
        <v>6327</v>
      </c>
      <c r="F4460" s="239" t="s">
        <v>6328</v>
      </c>
      <c r="G4460" s="240" t="s">
        <v>384</v>
      </c>
      <c r="H4460" s="241">
        <v>3510</v>
      </c>
      <c r="I4460" s="242"/>
      <c r="J4460" s="243">
        <f>ROUND(I4460*H4460,2)</f>
        <v>0</v>
      </c>
      <c r="K4460" s="239" t="s">
        <v>1</v>
      </c>
      <c r="L4460" s="43"/>
      <c r="M4460" s="244" t="s">
        <v>1</v>
      </c>
      <c r="N4460" s="245" t="s">
        <v>38</v>
      </c>
      <c r="O4460" s="86"/>
      <c r="P4460" s="246">
        <f>O4460*H4460</f>
        <v>0</v>
      </c>
      <c r="Q4460" s="246">
        <v>0</v>
      </c>
      <c r="R4460" s="246">
        <f>Q4460*H4460</f>
        <v>0</v>
      </c>
      <c r="S4460" s="246">
        <v>0</v>
      </c>
      <c r="T4460" s="247">
        <f>S4460*H4460</f>
        <v>0</v>
      </c>
      <c r="AR4460" s="248" t="s">
        <v>332</v>
      </c>
      <c r="AT4460" s="248" t="s">
        <v>141</v>
      </c>
      <c r="AU4460" s="248" t="s">
        <v>83</v>
      </c>
      <c r="AY4460" s="17" t="s">
        <v>139</v>
      </c>
      <c r="BE4460" s="249">
        <f>IF(N4460="základní",J4460,0)</f>
        <v>0</v>
      </c>
      <c r="BF4460" s="249">
        <f>IF(N4460="snížená",J4460,0)</f>
        <v>0</v>
      </c>
      <c r="BG4460" s="249">
        <f>IF(N4460="zákl. přenesená",J4460,0)</f>
        <v>0</v>
      </c>
      <c r="BH4460" s="249">
        <f>IF(N4460="sníž. přenesená",J4460,0)</f>
        <v>0</v>
      </c>
      <c r="BI4460" s="249">
        <f>IF(N4460="nulová",J4460,0)</f>
        <v>0</v>
      </c>
      <c r="BJ4460" s="17" t="s">
        <v>81</v>
      </c>
      <c r="BK4460" s="249">
        <f>ROUND(I4460*H4460,2)</f>
        <v>0</v>
      </c>
      <c r="BL4460" s="17" t="s">
        <v>332</v>
      </c>
      <c r="BM4460" s="248" t="s">
        <v>6329</v>
      </c>
    </row>
    <row r="4461" spans="2:65" s="1" customFormat="1" ht="16.5" customHeight="1">
      <c r="B4461" s="38"/>
      <c r="C4461" s="237" t="s">
        <v>6330</v>
      </c>
      <c r="D4461" s="237" t="s">
        <v>141</v>
      </c>
      <c r="E4461" s="238" t="s">
        <v>6331</v>
      </c>
      <c r="F4461" s="239" t="s">
        <v>6332</v>
      </c>
      <c r="G4461" s="240" t="s">
        <v>384</v>
      </c>
      <c r="H4461" s="241">
        <v>20</v>
      </c>
      <c r="I4461" s="242"/>
      <c r="J4461" s="243">
        <f>ROUND(I4461*H4461,2)</f>
        <v>0</v>
      </c>
      <c r="K4461" s="239" t="s">
        <v>1</v>
      </c>
      <c r="L4461" s="43"/>
      <c r="M4461" s="244" t="s">
        <v>1</v>
      </c>
      <c r="N4461" s="245" t="s">
        <v>38</v>
      </c>
      <c r="O4461" s="86"/>
      <c r="P4461" s="246">
        <f>O4461*H4461</f>
        <v>0</v>
      </c>
      <c r="Q4461" s="246">
        <v>0</v>
      </c>
      <c r="R4461" s="246">
        <f>Q4461*H4461</f>
        <v>0</v>
      </c>
      <c r="S4461" s="246">
        <v>0</v>
      </c>
      <c r="T4461" s="247">
        <f>S4461*H4461</f>
        <v>0</v>
      </c>
      <c r="AR4461" s="248" t="s">
        <v>332</v>
      </c>
      <c r="AT4461" s="248" t="s">
        <v>141</v>
      </c>
      <c r="AU4461" s="248" t="s">
        <v>83</v>
      </c>
      <c r="AY4461" s="17" t="s">
        <v>139</v>
      </c>
      <c r="BE4461" s="249">
        <f>IF(N4461="základní",J4461,0)</f>
        <v>0</v>
      </c>
      <c r="BF4461" s="249">
        <f>IF(N4461="snížená",J4461,0)</f>
        <v>0</v>
      </c>
      <c r="BG4461" s="249">
        <f>IF(N4461="zákl. přenesená",J4461,0)</f>
        <v>0</v>
      </c>
      <c r="BH4461" s="249">
        <f>IF(N4461="sníž. přenesená",J4461,0)</f>
        <v>0</v>
      </c>
      <c r="BI4461" s="249">
        <f>IF(N4461="nulová",J4461,0)</f>
        <v>0</v>
      </c>
      <c r="BJ4461" s="17" t="s">
        <v>81</v>
      </c>
      <c r="BK4461" s="249">
        <f>ROUND(I4461*H4461,2)</f>
        <v>0</v>
      </c>
      <c r="BL4461" s="17" t="s">
        <v>332</v>
      </c>
      <c r="BM4461" s="248" t="s">
        <v>6333</v>
      </c>
    </row>
    <row r="4462" spans="2:65" s="1" customFormat="1" ht="16.5" customHeight="1">
      <c r="B4462" s="38"/>
      <c r="C4462" s="237" t="s">
        <v>6334</v>
      </c>
      <c r="D4462" s="237" t="s">
        <v>141</v>
      </c>
      <c r="E4462" s="238" t="s">
        <v>6335</v>
      </c>
      <c r="F4462" s="239" t="s">
        <v>6336</v>
      </c>
      <c r="G4462" s="240" t="s">
        <v>384</v>
      </c>
      <c r="H4462" s="241">
        <v>10</v>
      </c>
      <c r="I4462" s="242"/>
      <c r="J4462" s="243">
        <f>ROUND(I4462*H4462,2)</f>
        <v>0</v>
      </c>
      <c r="K4462" s="239" t="s">
        <v>1</v>
      </c>
      <c r="L4462" s="43"/>
      <c r="M4462" s="244" t="s">
        <v>1</v>
      </c>
      <c r="N4462" s="245" t="s">
        <v>38</v>
      </c>
      <c r="O4462" s="86"/>
      <c r="P4462" s="246">
        <f>O4462*H4462</f>
        <v>0</v>
      </c>
      <c r="Q4462" s="246">
        <v>0</v>
      </c>
      <c r="R4462" s="246">
        <f>Q4462*H4462</f>
        <v>0</v>
      </c>
      <c r="S4462" s="246">
        <v>0</v>
      </c>
      <c r="T4462" s="247">
        <f>S4462*H4462</f>
        <v>0</v>
      </c>
      <c r="AR4462" s="248" t="s">
        <v>332</v>
      </c>
      <c r="AT4462" s="248" t="s">
        <v>141</v>
      </c>
      <c r="AU4462" s="248" t="s">
        <v>83</v>
      </c>
      <c r="AY4462" s="17" t="s">
        <v>139</v>
      </c>
      <c r="BE4462" s="249">
        <f>IF(N4462="základní",J4462,0)</f>
        <v>0</v>
      </c>
      <c r="BF4462" s="249">
        <f>IF(N4462="snížená",J4462,0)</f>
        <v>0</v>
      </c>
      <c r="BG4462" s="249">
        <f>IF(N4462="zákl. přenesená",J4462,0)</f>
        <v>0</v>
      </c>
      <c r="BH4462" s="249">
        <f>IF(N4462="sníž. přenesená",J4462,0)</f>
        <v>0</v>
      </c>
      <c r="BI4462" s="249">
        <f>IF(N4462="nulová",J4462,0)</f>
        <v>0</v>
      </c>
      <c r="BJ4462" s="17" t="s">
        <v>81</v>
      </c>
      <c r="BK4462" s="249">
        <f>ROUND(I4462*H4462,2)</f>
        <v>0</v>
      </c>
      <c r="BL4462" s="17" t="s">
        <v>332</v>
      </c>
      <c r="BM4462" s="248" t="s">
        <v>6337</v>
      </c>
    </row>
    <row r="4463" spans="2:65" s="1" customFormat="1" ht="24" customHeight="1">
      <c r="B4463" s="38"/>
      <c r="C4463" s="237" t="s">
        <v>6338</v>
      </c>
      <c r="D4463" s="237" t="s">
        <v>141</v>
      </c>
      <c r="E4463" s="238" t="s">
        <v>6339</v>
      </c>
      <c r="F4463" s="239" t="s">
        <v>6340</v>
      </c>
      <c r="G4463" s="240" t="s">
        <v>384</v>
      </c>
      <c r="H4463" s="241">
        <v>200</v>
      </c>
      <c r="I4463" s="242"/>
      <c r="J4463" s="243">
        <f>ROUND(I4463*H4463,2)</f>
        <v>0</v>
      </c>
      <c r="K4463" s="239" t="s">
        <v>1</v>
      </c>
      <c r="L4463" s="43"/>
      <c r="M4463" s="244" t="s">
        <v>1</v>
      </c>
      <c r="N4463" s="245" t="s">
        <v>38</v>
      </c>
      <c r="O4463" s="86"/>
      <c r="P4463" s="246">
        <f>O4463*H4463</f>
        <v>0</v>
      </c>
      <c r="Q4463" s="246">
        <v>0</v>
      </c>
      <c r="R4463" s="246">
        <f>Q4463*H4463</f>
        <v>0</v>
      </c>
      <c r="S4463" s="246">
        <v>0</v>
      </c>
      <c r="T4463" s="247">
        <f>S4463*H4463</f>
        <v>0</v>
      </c>
      <c r="AR4463" s="248" t="s">
        <v>332</v>
      </c>
      <c r="AT4463" s="248" t="s">
        <v>141</v>
      </c>
      <c r="AU4463" s="248" t="s">
        <v>83</v>
      </c>
      <c r="AY4463" s="17" t="s">
        <v>139</v>
      </c>
      <c r="BE4463" s="249">
        <f>IF(N4463="základní",J4463,0)</f>
        <v>0</v>
      </c>
      <c r="BF4463" s="249">
        <f>IF(N4463="snížená",J4463,0)</f>
        <v>0</v>
      </c>
      <c r="BG4463" s="249">
        <f>IF(N4463="zákl. přenesená",J4463,0)</f>
        <v>0</v>
      </c>
      <c r="BH4463" s="249">
        <f>IF(N4463="sníž. přenesená",J4463,0)</f>
        <v>0</v>
      </c>
      <c r="BI4463" s="249">
        <f>IF(N4463="nulová",J4463,0)</f>
        <v>0</v>
      </c>
      <c r="BJ4463" s="17" t="s">
        <v>81</v>
      </c>
      <c r="BK4463" s="249">
        <f>ROUND(I4463*H4463,2)</f>
        <v>0</v>
      </c>
      <c r="BL4463" s="17" t="s">
        <v>332</v>
      </c>
      <c r="BM4463" s="248" t="s">
        <v>6341</v>
      </c>
    </row>
    <row r="4464" spans="2:65" s="1" customFormat="1" ht="16.5" customHeight="1">
      <c r="B4464" s="38"/>
      <c r="C4464" s="237" t="s">
        <v>6342</v>
      </c>
      <c r="D4464" s="237" t="s">
        <v>141</v>
      </c>
      <c r="E4464" s="238" t="s">
        <v>6343</v>
      </c>
      <c r="F4464" s="239" t="s">
        <v>6344</v>
      </c>
      <c r="G4464" s="240" t="s">
        <v>2313</v>
      </c>
      <c r="H4464" s="241">
        <v>1</v>
      </c>
      <c r="I4464" s="242"/>
      <c r="J4464" s="243">
        <f>ROUND(I4464*H4464,2)</f>
        <v>0</v>
      </c>
      <c r="K4464" s="239" t="s">
        <v>1</v>
      </c>
      <c r="L4464" s="43"/>
      <c r="M4464" s="244" t="s">
        <v>1</v>
      </c>
      <c r="N4464" s="245" t="s">
        <v>38</v>
      </c>
      <c r="O4464" s="86"/>
      <c r="P4464" s="246">
        <f>O4464*H4464</f>
        <v>0</v>
      </c>
      <c r="Q4464" s="246">
        <v>0</v>
      </c>
      <c r="R4464" s="246">
        <f>Q4464*H4464</f>
        <v>0</v>
      </c>
      <c r="S4464" s="246">
        <v>0</v>
      </c>
      <c r="T4464" s="247">
        <f>S4464*H4464</f>
        <v>0</v>
      </c>
      <c r="AR4464" s="248" t="s">
        <v>332</v>
      </c>
      <c r="AT4464" s="248" t="s">
        <v>141</v>
      </c>
      <c r="AU4464" s="248" t="s">
        <v>83</v>
      </c>
      <c r="AY4464" s="17" t="s">
        <v>139</v>
      </c>
      <c r="BE4464" s="249">
        <f>IF(N4464="základní",J4464,0)</f>
        <v>0</v>
      </c>
      <c r="BF4464" s="249">
        <f>IF(N4464="snížená",J4464,0)</f>
        <v>0</v>
      </c>
      <c r="BG4464" s="249">
        <f>IF(N4464="zákl. přenesená",J4464,0)</f>
        <v>0</v>
      </c>
      <c r="BH4464" s="249">
        <f>IF(N4464="sníž. přenesená",J4464,0)</f>
        <v>0</v>
      </c>
      <c r="BI4464" s="249">
        <f>IF(N4464="nulová",J4464,0)</f>
        <v>0</v>
      </c>
      <c r="BJ4464" s="17" t="s">
        <v>81</v>
      </c>
      <c r="BK4464" s="249">
        <f>ROUND(I4464*H4464,2)</f>
        <v>0</v>
      </c>
      <c r="BL4464" s="17" t="s">
        <v>332</v>
      </c>
      <c r="BM4464" s="248" t="s">
        <v>6345</v>
      </c>
    </row>
    <row r="4465" spans="2:65" s="1" customFormat="1" ht="16.5" customHeight="1">
      <c r="B4465" s="38"/>
      <c r="C4465" s="237" t="s">
        <v>6346</v>
      </c>
      <c r="D4465" s="237" t="s">
        <v>141</v>
      </c>
      <c r="E4465" s="238" t="s">
        <v>6347</v>
      </c>
      <c r="F4465" s="239" t="s">
        <v>6348</v>
      </c>
      <c r="G4465" s="240" t="s">
        <v>2313</v>
      </c>
      <c r="H4465" s="241">
        <v>1</v>
      </c>
      <c r="I4465" s="242"/>
      <c r="J4465" s="243">
        <f>ROUND(I4465*H4465,2)</f>
        <v>0</v>
      </c>
      <c r="K4465" s="239" t="s">
        <v>1</v>
      </c>
      <c r="L4465" s="43"/>
      <c r="M4465" s="244" t="s">
        <v>1</v>
      </c>
      <c r="N4465" s="245" t="s">
        <v>38</v>
      </c>
      <c r="O4465" s="86"/>
      <c r="P4465" s="246">
        <f>O4465*H4465</f>
        <v>0</v>
      </c>
      <c r="Q4465" s="246">
        <v>0</v>
      </c>
      <c r="R4465" s="246">
        <f>Q4465*H4465</f>
        <v>0</v>
      </c>
      <c r="S4465" s="246">
        <v>0</v>
      </c>
      <c r="T4465" s="247">
        <f>S4465*H4465</f>
        <v>0</v>
      </c>
      <c r="AR4465" s="248" t="s">
        <v>332</v>
      </c>
      <c r="AT4465" s="248" t="s">
        <v>141</v>
      </c>
      <c r="AU4465" s="248" t="s">
        <v>83</v>
      </c>
      <c r="AY4465" s="17" t="s">
        <v>139</v>
      </c>
      <c r="BE4465" s="249">
        <f>IF(N4465="základní",J4465,0)</f>
        <v>0</v>
      </c>
      <c r="BF4465" s="249">
        <f>IF(N4465="snížená",J4465,0)</f>
        <v>0</v>
      </c>
      <c r="BG4465" s="249">
        <f>IF(N4465="zákl. přenesená",J4465,0)</f>
        <v>0</v>
      </c>
      <c r="BH4465" s="249">
        <f>IF(N4465="sníž. přenesená",J4465,0)</f>
        <v>0</v>
      </c>
      <c r="BI4465" s="249">
        <f>IF(N4465="nulová",J4465,0)</f>
        <v>0</v>
      </c>
      <c r="BJ4465" s="17" t="s">
        <v>81</v>
      </c>
      <c r="BK4465" s="249">
        <f>ROUND(I4465*H4465,2)</f>
        <v>0</v>
      </c>
      <c r="BL4465" s="17" t="s">
        <v>332</v>
      </c>
      <c r="BM4465" s="248" t="s">
        <v>6349</v>
      </c>
    </row>
    <row r="4466" spans="2:65" s="1" customFormat="1" ht="16.5" customHeight="1">
      <c r="B4466" s="38"/>
      <c r="C4466" s="237" t="s">
        <v>6350</v>
      </c>
      <c r="D4466" s="237" t="s">
        <v>141</v>
      </c>
      <c r="E4466" s="238" t="s">
        <v>6351</v>
      </c>
      <c r="F4466" s="239" t="s">
        <v>6352</v>
      </c>
      <c r="G4466" s="240" t="s">
        <v>384</v>
      </c>
      <c r="H4466" s="241">
        <v>5</v>
      </c>
      <c r="I4466" s="242"/>
      <c r="J4466" s="243">
        <f>ROUND(I4466*H4466,2)</f>
        <v>0</v>
      </c>
      <c r="K4466" s="239" t="s">
        <v>1</v>
      </c>
      <c r="L4466" s="43"/>
      <c r="M4466" s="244" t="s">
        <v>1</v>
      </c>
      <c r="N4466" s="245" t="s">
        <v>38</v>
      </c>
      <c r="O4466" s="86"/>
      <c r="P4466" s="246">
        <f>O4466*H4466</f>
        <v>0</v>
      </c>
      <c r="Q4466" s="246">
        <v>0</v>
      </c>
      <c r="R4466" s="246">
        <f>Q4466*H4466</f>
        <v>0</v>
      </c>
      <c r="S4466" s="246">
        <v>0</v>
      </c>
      <c r="T4466" s="247">
        <f>S4466*H4466</f>
        <v>0</v>
      </c>
      <c r="AR4466" s="248" t="s">
        <v>332</v>
      </c>
      <c r="AT4466" s="248" t="s">
        <v>141</v>
      </c>
      <c r="AU4466" s="248" t="s">
        <v>83</v>
      </c>
      <c r="AY4466" s="17" t="s">
        <v>139</v>
      </c>
      <c r="BE4466" s="249">
        <f>IF(N4466="základní",J4466,0)</f>
        <v>0</v>
      </c>
      <c r="BF4466" s="249">
        <f>IF(N4466="snížená",J4466,0)</f>
        <v>0</v>
      </c>
      <c r="BG4466" s="249">
        <f>IF(N4466="zákl. přenesená",J4466,0)</f>
        <v>0</v>
      </c>
      <c r="BH4466" s="249">
        <f>IF(N4466="sníž. přenesená",J4466,0)</f>
        <v>0</v>
      </c>
      <c r="BI4466" s="249">
        <f>IF(N4466="nulová",J4466,0)</f>
        <v>0</v>
      </c>
      <c r="BJ4466" s="17" t="s">
        <v>81</v>
      </c>
      <c r="BK4466" s="249">
        <f>ROUND(I4466*H4466,2)</f>
        <v>0</v>
      </c>
      <c r="BL4466" s="17" t="s">
        <v>332</v>
      </c>
      <c r="BM4466" s="248" t="s">
        <v>6353</v>
      </c>
    </row>
    <row r="4467" spans="2:63" s="11" customFormat="1" ht="22.8" customHeight="1">
      <c r="B4467" s="221"/>
      <c r="C4467" s="222"/>
      <c r="D4467" s="223" t="s">
        <v>72</v>
      </c>
      <c r="E4467" s="235" t="s">
        <v>6354</v>
      </c>
      <c r="F4467" s="235" t="s">
        <v>6355</v>
      </c>
      <c r="G4467" s="222"/>
      <c r="H4467" s="222"/>
      <c r="I4467" s="225"/>
      <c r="J4467" s="236">
        <f>BK4467</f>
        <v>0</v>
      </c>
      <c r="K4467" s="222"/>
      <c r="L4467" s="227"/>
      <c r="M4467" s="228"/>
      <c r="N4467" s="229"/>
      <c r="O4467" s="229"/>
      <c r="P4467" s="230">
        <f>SUM(P4468:P4614)</f>
        <v>0</v>
      </c>
      <c r="Q4467" s="229"/>
      <c r="R4467" s="230">
        <f>SUM(R4468:R4614)</f>
        <v>0</v>
      </c>
      <c r="S4467" s="229"/>
      <c r="T4467" s="231">
        <f>SUM(T4468:T4614)</f>
        <v>0</v>
      </c>
      <c r="AR4467" s="232" t="s">
        <v>155</v>
      </c>
      <c r="AT4467" s="233" t="s">
        <v>72</v>
      </c>
      <c r="AU4467" s="233" t="s">
        <v>81</v>
      </c>
      <c r="AY4467" s="232" t="s">
        <v>139</v>
      </c>
      <c r="BK4467" s="234">
        <f>SUM(BK4468:BK4614)</f>
        <v>0</v>
      </c>
    </row>
    <row r="4468" spans="2:65" s="1" customFormat="1" ht="16.5" customHeight="1">
      <c r="B4468" s="38"/>
      <c r="C4468" s="237" t="s">
        <v>6356</v>
      </c>
      <c r="D4468" s="237" t="s">
        <v>141</v>
      </c>
      <c r="E4468" s="238" t="s">
        <v>6357</v>
      </c>
      <c r="F4468" s="239" t="s">
        <v>6358</v>
      </c>
      <c r="G4468" s="240" t="s">
        <v>1</v>
      </c>
      <c r="H4468" s="241">
        <v>0</v>
      </c>
      <c r="I4468" s="242"/>
      <c r="J4468" s="243">
        <f>ROUND(I4468*H4468,2)</f>
        <v>0</v>
      </c>
      <c r="K4468" s="239" t="s">
        <v>1</v>
      </c>
      <c r="L4468" s="43"/>
      <c r="M4468" s="244" t="s">
        <v>1</v>
      </c>
      <c r="N4468" s="245" t="s">
        <v>38</v>
      </c>
      <c r="O4468" s="86"/>
      <c r="P4468" s="246">
        <f>O4468*H4468</f>
        <v>0</v>
      </c>
      <c r="Q4468" s="246">
        <v>0</v>
      </c>
      <c r="R4468" s="246">
        <f>Q4468*H4468</f>
        <v>0</v>
      </c>
      <c r="S4468" s="246">
        <v>0</v>
      </c>
      <c r="T4468" s="247">
        <f>S4468*H4468</f>
        <v>0</v>
      </c>
      <c r="AR4468" s="248" t="s">
        <v>332</v>
      </c>
      <c r="AT4468" s="248" t="s">
        <v>141</v>
      </c>
      <c r="AU4468" s="248" t="s">
        <v>83</v>
      </c>
      <c r="AY4468" s="17" t="s">
        <v>139</v>
      </c>
      <c r="BE4468" s="249">
        <f>IF(N4468="základní",J4468,0)</f>
        <v>0</v>
      </c>
      <c r="BF4468" s="249">
        <f>IF(N4468="snížená",J4468,0)</f>
        <v>0</v>
      </c>
      <c r="BG4468" s="249">
        <f>IF(N4468="zákl. přenesená",J4468,0)</f>
        <v>0</v>
      </c>
      <c r="BH4468" s="249">
        <f>IF(N4468="sníž. přenesená",J4468,0)</f>
        <v>0</v>
      </c>
      <c r="BI4468" s="249">
        <f>IF(N4468="nulová",J4468,0)</f>
        <v>0</v>
      </c>
      <c r="BJ4468" s="17" t="s">
        <v>81</v>
      </c>
      <c r="BK4468" s="249">
        <f>ROUND(I4468*H4468,2)</f>
        <v>0</v>
      </c>
      <c r="BL4468" s="17" t="s">
        <v>332</v>
      </c>
      <c r="BM4468" s="248" t="s">
        <v>6359</v>
      </c>
    </row>
    <row r="4469" spans="2:65" s="1" customFormat="1" ht="24" customHeight="1">
      <c r="B4469" s="38"/>
      <c r="C4469" s="237" t="s">
        <v>6360</v>
      </c>
      <c r="D4469" s="237" t="s">
        <v>141</v>
      </c>
      <c r="E4469" s="238" t="s">
        <v>6361</v>
      </c>
      <c r="F4469" s="239" t="s">
        <v>6362</v>
      </c>
      <c r="G4469" s="240" t="s">
        <v>252</v>
      </c>
      <c r="H4469" s="241">
        <v>1</v>
      </c>
      <c r="I4469" s="242"/>
      <c r="J4469" s="243">
        <f>ROUND(I4469*H4469,2)</f>
        <v>0</v>
      </c>
      <c r="K4469" s="239" t="s">
        <v>1</v>
      </c>
      <c r="L4469" s="43"/>
      <c r="M4469" s="244" t="s">
        <v>1</v>
      </c>
      <c r="N4469" s="245" t="s">
        <v>38</v>
      </c>
      <c r="O4469" s="86"/>
      <c r="P4469" s="246">
        <f>O4469*H4469</f>
        <v>0</v>
      </c>
      <c r="Q4469" s="246">
        <v>0</v>
      </c>
      <c r="R4469" s="246">
        <f>Q4469*H4469</f>
        <v>0</v>
      </c>
      <c r="S4469" s="246">
        <v>0</v>
      </c>
      <c r="T4469" s="247">
        <f>S4469*H4469</f>
        <v>0</v>
      </c>
      <c r="AR4469" s="248" t="s">
        <v>332</v>
      </c>
      <c r="AT4469" s="248" t="s">
        <v>141</v>
      </c>
      <c r="AU4469" s="248" t="s">
        <v>83</v>
      </c>
      <c r="AY4469" s="17" t="s">
        <v>139</v>
      </c>
      <c r="BE4469" s="249">
        <f>IF(N4469="základní",J4469,0)</f>
        <v>0</v>
      </c>
      <c r="BF4469" s="249">
        <f>IF(N4469="snížená",J4469,0)</f>
        <v>0</v>
      </c>
      <c r="BG4469" s="249">
        <f>IF(N4469="zákl. přenesená",J4469,0)</f>
        <v>0</v>
      </c>
      <c r="BH4469" s="249">
        <f>IF(N4469="sníž. přenesená",J4469,0)</f>
        <v>0</v>
      </c>
      <c r="BI4469" s="249">
        <f>IF(N4469="nulová",J4469,0)</f>
        <v>0</v>
      </c>
      <c r="BJ4469" s="17" t="s">
        <v>81</v>
      </c>
      <c r="BK4469" s="249">
        <f>ROUND(I4469*H4469,2)</f>
        <v>0</v>
      </c>
      <c r="BL4469" s="17" t="s">
        <v>332</v>
      </c>
      <c r="BM4469" s="248" t="s">
        <v>6363</v>
      </c>
    </row>
    <row r="4470" spans="2:65" s="1" customFormat="1" ht="24" customHeight="1">
      <c r="B4470" s="38"/>
      <c r="C4470" s="237" t="s">
        <v>6364</v>
      </c>
      <c r="D4470" s="237" t="s">
        <v>141</v>
      </c>
      <c r="E4470" s="238" t="s">
        <v>6365</v>
      </c>
      <c r="F4470" s="239" t="s">
        <v>6366</v>
      </c>
      <c r="G4470" s="240" t="s">
        <v>177</v>
      </c>
      <c r="H4470" s="241">
        <v>10</v>
      </c>
      <c r="I4470" s="242"/>
      <c r="J4470" s="243">
        <f>ROUND(I4470*H4470,2)</f>
        <v>0</v>
      </c>
      <c r="K4470" s="239" t="s">
        <v>1</v>
      </c>
      <c r="L4470" s="43"/>
      <c r="M4470" s="244" t="s">
        <v>1</v>
      </c>
      <c r="N4470" s="245" t="s">
        <v>38</v>
      </c>
      <c r="O4470" s="86"/>
      <c r="P4470" s="246">
        <f>O4470*H4470</f>
        <v>0</v>
      </c>
      <c r="Q4470" s="246">
        <v>0</v>
      </c>
      <c r="R4470" s="246">
        <f>Q4470*H4470</f>
        <v>0</v>
      </c>
      <c r="S4470" s="246">
        <v>0</v>
      </c>
      <c r="T4470" s="247">
        <f>S4470*H4470</f>
        <v>0</v>
      </c>
      <c r="AR4470" s="248" t="s">
        <v>332</v>
      </c>
      <c r="AT4470" s="248" t="s">
        <v>141</v>
      </c>
      <c r="AU4470" s="248" t="s">
        <v>83</v>
      </c>
      <c r="AY4470" s="17" t="s">
        <v>139</v>
      </c>
      <c r="BE4470" s="249">
        <f>IF(N4470="základní",J4470,0)</f>
        <v>0</v>
      </c>
      <c r="BF4470" s="249">
        <f>IF(N4470="snížená",J4470,0)</f>
        <v>0</v>
      </c>
      <c r="BG4470" s="249">
        <f>IF(N4470="zákl. přenesená",J4470,0)</f>
        <v>0</v>
      </c>
      <c r="BH4470" s="249">
        <f>IF(N4470="sníž. přenesená",J4470,0)</f>
        <v>0</v>
      </c>
      <c r="BI4470" s="249">
        <f>IF(N4470="nulová",J4470,0)</f>
        <v>0</v>
      </c>
      <c r="BJ4470" s="17" t="s">
        <v>81</v>
      </c>
      <c r="BK4470" s="249">
        <f>ROUND(I4470*H4470,2)</f>
        <v>0</v>
      </c>
      <c r="BL4470" s="17" t="s">
        <v>332</v>
      </c>
      <c r="BM4470" s="248" t="s">
        <v>6367</v>
      </c>
    </row>
    <row r="4471" spans="2:65" s="1" customFormat="1" ht="24" customHeight="1">
      <c r="B4471" s="38"/>
      <c r="C4471" s="237" t="s">
        <v>6368</v>
      </c>
      <c r="D4471" s="237" t="s">
        <v>141</v>
      </c>
      <c r="E4471" s="238" t="s">
        <v>6369</v>
      </c>
      <c r="F4471" s="239" t="s">
        <v>6370</v>
      </c>
      <c r="G4471" s="240" t="s">
        <v>177</v>
      </c>
      <c r="H4471" s="241">
        <v>2</v>
      </c>
      <c r="I4471" s="242"/>
      <c r="J4471" s="243">
        <f>ROUND(I4471*H4471,2)</f>
        <v>0</v>
      </c>
      <c r="K4471" s="239" t="s">
        <v>1</v>
      </c>
      <c r="L4471" s="43"/>
      <c r="M4471" s="244" t="s">
        <v>1</v>
      </c>
      <c r="N4471" s="245" t="s">
        <v>38</v>
      </c>
      <c r="O4471" s="86"/>
      <c r="P4471" s="246">
        <f>O4471*H4471</f>
        <v>0</v>
      </c>
      <c r="Q4471" s="246">
        <v>0</v>
      </c>
      <c r="R4471" s="246">
        <f>Q4471*H4471</f>
        <v>0</v>
      </c>
      <c r="S4471" s="246">
        <v>0</v>
      </c>
      <c r="T4471" s="247">
        <f>S4471*H4471</f>
        <v>0</v>
      </c>
      <c r="AR4471" s="248" t="s">
        <v>332</v>
      </c>
      <c r="AT4471" s="248" t="s">
        <v>141</v>
      </c>
      <c r="AU4471" s="248" t="s">
        <v>83</v>
      </c>
      <c r="AY4471" s="17" t="s">
        <v>139</v>
      </c>
      <c r="BE4471" s="249">
        <f>IF(N4471="základní",J4471,0)</f>
        <v>0</v>
      </c>
      <c r="BF4471" s="249">
        <f>IF(N4471="snížená",J4471,0)</f>
        <v>0</v>
      </c>
      <c r="BG4471" s="249">
        <f>IF(N4471="zákl. přenesená",J4471,0)</f>
        <v>0</v>
      </c>
      <c r="BH4471" s="249">
        <f>IF(N4471="sníž. přenesená",J4471,0)</f>
        <v>0</v>
      </c>
      <c r="BI4471" s="249">
        <f>IF(N4471="nulová",J4471,0)</f>
        <v>0</v>
      </c>
      <c r="BJ4471" s="17" t="s">
        <v>81</v>
      </c>
      <c r="BK4471" s="249">
        <f>ROUND(I4471*H4471,2)</f>
        <v>0</v>
      </c>
      <c r="BL4471" s="17" t="s">
        <v>332</v>
      </c>
      <c r="BM4471" s="248" t="s">
        <v>6371</v>
      </c>
    </row>
    <row r="4472" spans="2:65" s="1" customFormat="1" ht="24" customHeight="1">
      <c r="B4472" s="38"/>
      <c r="C4472" s="237" t="s">
        <v>6372</v>
      </c>
      <c r="D4472" s="237" t="s">
        <v>141</v>
      </c>
      <c r="E4472" s="238" t="s">
        <v>6373</v>
      </c>
      <c r="F4472" s="239" t="s">
        <v>6374</v>
      </c>
      <c r="G4472" s="240" t="s">
        <v>177</v>
      </c>
      <c r="H4472" s="241">
        <v>20</v>
      </c>
      <c r="I4472" s="242"/>
      <c r="J4472" s="243">
        <f>ROUND(I4472*H4472,2)</f>
        <v>0</v>
      </c>
      <c r="K4472" s="239" t="s">
        <v>1</v>
      </c>
      <c r="L4472" s="43"/>
      <c r="M4472" s="244" t="s">
        <v>1</v>
      </c>
      <c r="N4472" s="245" t="s">
        <v>38</v>
      </c>
      <c r="O4472" s="86"/>
      <c r="P4472" s="246">
        <f>O4472*H4472</f>
        <v>0</v>
      </c>
      <c r="Q4472" s="246">
        <v>0</v>
      </c>
      <c r="R4472" s="246">
        <f>Q4472*H4472</f>
        <v>0</v>
      </c>
      <c r="S4472" s="246">
        <v>0</v>
      </c>
      <c r="T4472" s="247">
        <f>S4472*H4472</f>
        <v>0</v>
      </c>
      <c r="AR4472" s="248" t="s">
        <v>332</v>
      </c>
      <c r="AT4472" s="248" t="s">
        <v>141</v>
      </c>
      <c r="AU4472" s="248" t="s">
        <v>83</v>
      </c>
      <c r="AY4472" s="17" t="s">
        <v>139</v>
      </c>
      <c r="BE4472" s="249">
        <f>IF(N4472="základní",J4472,0)</f>
        <v>0</v>
      </c>
      <c r="BF4472" s="249">
        <f>IF(N4472="snížená",J4472,0)</f>
        <v>0</v>
      </c>
      <c r="BG4472" s="249">
        <f>IF(N4472="zákl. přenesená",J4472,0)</f>
        <v>0</v>
      </c>
      <c r="BH4472" s="249">
        <f>IF(N4472="sníž. přenesená",J4472,0)</f>
        <v>0</v>
      </c>
      <c r="BI4472" s="249">
        <f>IF(N4472="nulová",J4472,0)</f>
        <v>0</v>
      </c>
      <c r="BJ4472" s="17" t="s">
        <v>81</v>
      </c>
      <c r="BK4472" s="249">
        <f>ROUND(I4472*H4472,2)</f>
        <v>0</v>
      </c>
      <c r="BL4472" s="17" t="s">
        <v>332</v>
      </c>
      <c r="BM4472" s="248" t="s">
        <v>6375</v>
      </c>
    </row>
    <row r="4473" spans="2:65" s="1" customFormat="1" ht="24" customHeight="1">
      <c r="B4473" s="38"/>
      <c r="C4473" s="237" t="s">
        <v>6376</v>
      </c>
      <c r="D4473" s="237" t="s">
        <v>141</v>
      </c>
      <c r="E4473" s="238" t="s">
        <v>6377</v>
      </c>
      <c r="F4473" s="239" t="s">
        <v>6378</v>
      </c>
      <c r="G4473" s="240" t="s">
        <v>2313</v>
      </c>
      <c r="H4473" s="241">
        <v>2</v>
      </c>
      <c r="I4473" s="242"/>
      <c r="J4473" s="243">
        <f>ROUND(I4473*H4473,2)</f>
        <v>0</v>
      </c>
      <c r="K4473" s="239" t="s">
        <v>1</v>
      </c>
      <c r="L4473" s="43"/>
      <c r="M4473" s="244" t="s">
        <v>1</v>
      </c>
      <c r="N4473" s="245" t="s">
        <v>38</v>
      </c>
      <c r="O4473" s="86"/>
      <c r="P4473" s="246">
        <f>O4473*H4473</f>
        <v>0</v>
      </c>
      <c r="Q4473" s="246">
        <v>0</v>
      </c>
      <c r="R4473" s="246">
        <f>Q4473*H4473</f>
        <v>0</v>
      </c>
      <c r="S4473" s="246">
        <v>0</v>
      </c>
      <c r="T4473" s="247">
        <f>S4473*H4473</f>
        <v>0</v>
      </c>
      <c r="AR4473" s="248" t="s">
        <v>332</v>
      </c>
      <c r="AT4473" s="248" t="s">
        <v>141</v>
      </c>
      <c r="AU4473" s="248" t="s">
        <v>83</v>
      </c>
      <c r="AY4473" s="17" t="s">
        <v>139</v>
      </c>
      <c r="BE4473" s="249">
        <f>IF(N4473="základní",J4473,0)</f>
        <v>0</v>
      </c>
      <c r="BF4473" s="249">
        <f>IF(N4473="snížená",J4473,0)</f>
        <v>0</v>
      </c>
      <c r="BG4473" s="249">
        <f>IF(N4473="zákl. přenesená",J4473,0)</f>
        <v>0</v>
      </c>
      <c r="BH4473" s="249">
        <f>IF(N4473="sníž. přenesená",J4473,0)</f>
        <v>0</v>
      </c>
      <c r="BI4473" s="249">
        <f>IF(N4473="nulová",J4473,0)</f>
        <v>0</v>
      </c>
      <c r="BJ4473" s="17" t="s">
        <v>81</v>
      </c>
      <c r="BK4473" s="249">
        <f>ROUND(I4473*H4473,2)</f>
        <v>0</v>
      </c>
      <c r="BL4473" s="17" t="s">
        <v>332</v>
      </c>
      <c r="BM4473" s="248" t="s">
        <v>6379</v>
      </c>
    </row>
    <row r="4474" spans="2:65" s="1" customFormat="1" ht="24" customHeight="1">
      <c r="B4474" s="38"/>
      <c r="C4474" s="237" t="s">
        <v>6380</v>
      </c>
      <c r="D4474" s="237" t="s">
        <v>141</v>
      </c>
      <c r="E4474" s="238" t="s">
        <v>6381</v>
      </c>
      <c r="F4474" s="239" t="s">
        <v>6382</v>
      </c>
      <c r="G4474" s="240" t="s">
        <v>177</v>
      </c>
      <c r="H4474" s="241">
        <v>2</v>
      </c>
      <c r="I4474" s="242"/>
      <c r="J4474" s="243">
        <f>ROUND(I4474*H4474,2)</f>
        <v>0</v>
      </c>
      <c r="K4474" s="239" t="s">
        <v>1</v>
      </c>
      <c r="L4474" s="43"/>
      <c r="M4474" s="244" t="s">
        <v>1</v>
      </c>
      <c r="N4474" s="245" t="s">
        <v>38</v>
      </c>
      <c r="O4474" s="86"/>
      <c r="P4474" s="246">
        <f>O4474*H4474</f>
        <v>0</v>
      </c>
      <c r="Q4474" s="246">
        <v>0</v>
      </c>
      <c r="R4474" s="246">
        <f>Q4474*H4474</f>
        <v>0</v>
      </c>
      <c r="S4474" s="246">
        <v>0</v>
      </c>
      <c r="T4474" s="247">
        <f>S4474*H4474</f>
        <v>0</v>
      </c>
      <c r="AR4474" s="248" t="s">
        <v>332</v>
      </c>
      <c r="AT4474" s="248" t="s">
        <v>141</v>
      </c>
      <c r="AU4474" s="248" t="s">
        <v>83</v>
      </c>
      <c r="AY4474" s="17" t="s">
        <v>139</v>
      </c>
      <c r="BE4474" s="249">
        <f>IF(N4474="základní",J4474,0)</f>
        <v>0</v>
      </c>
      <c r="BF4474" s="249">
        <f>IF(N4474="snížená",J4474,0)</f>
        <v>0</v>
      </c>
      <c r="BG4474" s="249">
        <f>IF(N4474="zákl. přenesená",J4474,0)</f>
        <v>0</v>
      </c>
      <c r="BH4474" s="249">
        <f>IF(N4474="sníž. přenesená",J4474,0)</f>
        <v>0</v>
      </c>
      <c r="BI4474" s="249">
        <f>IF(N4474="nulová",J4474,0)</f>
        <v>0</v>
      </c>
      <c r="BJ4474" s="17" t="s">
        <v>81</v>
      </c>
      <c r="BK4474" s="249">
        <f>ROUND(I4474*H4474,2)</f>
        <v>0</v>
      </c>
      <c r="BL4474" s="17" t="s">
        <v>332</v>
      </c>
      <c r="BM4474" s="248" t="s">
        <v>6383</v>
      </c>
    </row>
    <row r="4475" spans="2:65" s="1" customFormat="1" ht="24" customHeight="1">
      <c r="B4475" s="38"/>
      <c r="C4475" s="237" t="s">
        <v>6384</v>
      </c>
      <c r="D4475" s="237" t="s">
        <v>141</v>
      </c>
      <c r="E4475" s="238" t="s">
        <v>6385</v>
      </c>
      <c r="F4475" s="239" t="s">
        <v>6386</v>
      </c>
      <c r="G4475" s="240" t="s">
        <v>177</v>
      </c>
      <c r="H4475" s="241">
        <v>2</v>
      </c>
      <c r="I4475" s="242"/>
      <c r="J4475" s="243">
        <f>ROUND(I4475*H4475,2)</f>
        <v>0</v>
      </c>
      <c r="K4475" s="239" t="s">
        <v>1</v>
      </c>
      <c r="L4475" s="43"/>
      <c r="M4475" s="244" t="s">
        <v>1</v>
      </c>
      <c r="N4475" s="245" t="s">
        <v>38</v>
      </c>
      <c r="O4475" s="86"/>
      <c r="P4475" s="246">
        <f>O4475*H4475</f>
        <v>0</v>
      </c>
      <c r="Q4475" s="246">
        <v>0</v>
      </c>
      <c r="R4475" s="246">
        <f>Q4475*H4475</f>
        <v>0</v>
      </c>
      <c r="S4475" s="246">
        <v>0</v>
      </c>
      <c r="T4475" s="247">
        <f>S4475*H4475</f>
        <v>0</v>
      </c>
      <c r="AR4475" s="248" t="s">
        <v>332</v>
      </c>
      <c r="AT4475" s="248" t="s">
        <v>141</v>
      </c>
      <c r="AU4475" s="248" t="s">
        <v>83</v>
      </c>
      <c r="AY4475" s="17" t="s">
        <v>139</v>
      </c>
      <c r="BE4475" s="249">
        <f>IF(N4475="základní",J4475,0)</f>
        <v>0</v>
      </c>
      <c r="BF4475" s="249">
        <f>IF(N4475="snížená",J4475,0)</f>
        <v>0</v>
      </c>
      <c r="BG4475" s="249">
        <f>IF(N4475="zákl. přenesená",J4475,0)</f>
        <v>0</v>
      </c>
      <c r="BH4475" s="249">
        <f>IF(N4475="sníž. přenesená",J4475,0)</f>
        <v>0</v>
      </c>
      <c r="BI4475" s="249">
        <f>IF(N4475="nulová",J4475,0)</f>
        <v>0</v>
      </c>
      <c r="BJ4475" s="17" t="s">
        <v>81</v>
      </c>
      <c r="BK4475" s="249">
        <f>ROUND(I4475*H4475,2)</f>
        <v>0</v>
      </c>
      <c r="BL4475" s="17" t="s">
        <v>332</v>
      </c>
      <c r="BM4475" s="248" t="s">
        <v>6387</v>
      </c>
    </row>
    <row r="4476" spans="2:65" s="1" customFormat="1" ht="24" customHeight="1">
      <c r="B4476" s="38"/>
      <c r="C4476" s="237" t="s">
        <v>6388</v>
      </c>
      <c r="D4476" s="237" t="s">
        <v>141</v>
      </c>
      <c r="E4476" s="238" t="s">
        <v>6389</v>
      </c>
      <c r="F4476" s="239" t="s">
        <v>6390</v>
      </c>
      <c r="G4476" s="240" t="s">
        <v>177</v>
      </c>
      <c r="H4476" s="241">
        <v>2</v>
      </c>
      <c r="I4476" s="242"/>
      <c r="J4476" s="243">
        <f>ROUND(I4476*H4476,2)</f>
        <v>0</v>
      </c>
      <c r="K4476" s="239" t="s">
        <v>1</v>
      </c>
      <c r="L4476" s="43"/>
      <c r="M4476" s="244" t="s">
        <v>1</v>
      </c>
      <c r="N4476" s="245" t="s">
        <v>38</v>
      </c>
      <c r="O4476" s="86"/>
      <c r="P4476" s="246">
        <f>O4476*H4476</f>
        <v>0</v>
      </c>
      <c r="Q4476" s="246">
        <v>0</v>
      </c>
      <c r="R4476" s="246">
        <f>Q4476*H4476</f>
        <v>0</v>
      </c>
      <c r="S4476" s="246">
        <v>0</v>
      </c>
      <c r="T4476" s="247">
        <f>S4476*H4476</f>
        <v>0</v>
      </c>
      <c r="AR4476" s="248" t="s">
        <v>332</v>
      </c>
      <c r="AT4476" s="248" t="s">
        <v>141</v>
      </c>
      <c r="AU4476" s="248" t="s">
        <v>83</v>
      </c>
      <c r="AY4476" s="17" t="s">
        <v>139</v>
      </c>
      <c r="BE4476" s="249">
        <f>IF(N4476="základní",J4476,0)</f>
        <v>0</v>
      </c>
      <c r="BF4476" s="249">
        <f>IF(N4476="snížená",J4476,0)</f>
        <v>0</v>
      </c>
      <c r="BG4476" s="249">
        <f>IF(N4476="zákl. přenesená",J4476,0)</f>
        <v>0</v>
      </c>
      <c r="BH4476" s="249">
        <f>IF(N4476="sníž. přenesená",J4476,0)</f>
        <v>0</v>
      </c>
      <c r="BI4476" s="249">
        <f>IF(N4476="nulová",J4476,0)</f>
        <v>0</v>
      </c>
      <c r="BJ4476" s="17" t="s">
        <v>81</v>
      </c>
      <c r="BK4476" s="249">
        <f>ROUND(I4476*H4476,2)</f>
        <v>0</v>
      </c>
      <c r="BL4476" s="17" t="s">
        <v>332</v>
      </c>
      <c r="BM4476" s="248" t="s">
        <v>6391</v>
      </c>
    </row>
    <row r="4477" spans="2:65" s="1" customFormat="1" ht="36" customHeight="1">
      <c r="B4477" s="38"/>
      <c r="C4477" s="237" t="s">
        <v>6392</v>
      </c>
      <c r="D4477" s="237" t="s">
        <v>141</v>
      </c>
      <c r="E4477" s="238" t="s">
        <v>6393</v>
      </c>
      <c r="F4477" s="239" t="s">
        <v>6394</v>
      </c>
      <c r="G4477" s="240" t="s">
        <v>177</v>
      </c>
      <c r="H4477" s="241">
        <v>1</v>
      </c>
      <c r="I4477" s="242"/>
      <c r="J4477" s="243">
        <f>ROUND(I4477*H4477,2)</f>
        <v>0</v>
      </c>
      <c r="K4477" s="239" t="s">
        <v>1</v>
      </c>
      <c r="L4477" s="43"/>
      <c r="M4477" s="244" t="s">
        <v>1</v>
      </c>
      <c r="N4477" s="245" t="s">
        <v>38</v>
      </c>
      <c r="O4477" s="86"/>
      <c r="P4477" s="246">
        <f>O4477*H4477</f>
        <v>0</v>
      </c>
      <c r="Q4477" s="246">
        <v>0</v>
      </c>
      <c r="R4477" s="246">
        <f>Q4477*H4477</f>
        <v>0</v>
      </c>
      <c r="S4477" s="246">
        <v>0</v>
      </c>
      <c r="T4477" s="247">
        <f>S4477*H4477</f>
        <v>0</v>
      </c>
      <c r="AR4477" s="248" t="s">
        <v>332</v>
      </c>
      <c r="AT4477" s="248" t="s">
        <v>141</v>
      </c>
      <c r="AU4477" s="248" t="s">
        <v>83</v>
      </c>
      <c r="AY4477" s="17" t="s">
        <v>139</v>
      </c>
      <c r="BE4477" s="249">
        <f>IF(N4477="základní",J4477,0)</f>
        <v>0</v>
      </c>
      <c r="BF4477" s="249">
        <f>IF(N4477="snížená",J4477,0)</f>
        <v>0</v>
      </c>
      <c r="BG4477" s="249">
        <f>IF(N4477="zákl. přenesená",J4477,0)</f>
        <v>0</v>
      </c>
      <c r="BH4477" s="249">
        <f>IF(N4477="sníž. přenesená",J4477,0)</f>
        <v>0</v>
      </c>
      <c r="BI4477" s="249">
        <f>IF(N4477="nulová",J4477,0)</f>
        <v>0</v>
      </c>
      <c r="BJ4477" s="17" t="s">
        <v>81</v>
      </c>
      <c r="BK4477" s="249">
        <f>ROUND(I4477*H4477,2)</f>
        <v>0</v>
      </c>
      <c r="BL4477" s="17" t="s">
        <v>332</v>
      </c>
      <c r="BM4477" s="248" t="s">
        <v>6395</v>
      </c>
    </row>
    <row r="4478" spans="2:65" s="1" customFormat="1" ht="36" customHeight="1">
      <c r="B4478" s="38"/>
      <c r="C4478" s="237" t="s">
        <v>6396</v>
      </c>
      <c r="D4478" s="237" t="s">
        <v>141</v>
      </c>
      <c r="E4478" s="238" t="s">
        <v>6397</v>
      </c>
      <c r="F4478" s="239" t="s">
        <v>6398</v>
      </c>
      <c r="G4478" s="240" t="s">
        <v>177</v>
      </c>
      <c r="H4478" s="241">
        <v>1</v>
      </c>
      <c r="I4478" s="242"/>
      <c r="J4478" s="243">
        <f>ROUND(I4478*H4478,2)</f>
        <v>0</v>
      </c>
      <c r="K4478" s="239" t="s">
        <v>1</v>
      </c>
      <c r="L4478" s="43"/>
      <c r="M4478" s="244" t="s">
        <v>1</v>
      </c>
      <c r="N4478" s="245" t="s">
        <v>38</v>
      </c>
      <c r="O4478" s="86"/>
      <c r="P4478" s="246">
        <f>O4478*H4478</f>
        <v>0</v>
      </c>
      <c r="Q4478" s="246">
        <v>0</v>
      </c>
      <c r="R4478" s="246">
        <f>Q4478*H4478</f>
        <v>0</v>
      </c>
      <c r="S4478" s="246">
        <v>0</v>
      </c>
      <c r="T4478" s="247">
        <f>S4478*H4478</f>
        <v>0</v>
      </c>
      <c r="AR4478" s="248" t="s">
        <v>332</v>
      </c>
      <c r="AT4478" s="248" t="s">
        <v>141</v>
      </c>
      <c r="AU4478" s="248" t="s">
        <v>83</v>
      </c>
      <c r="AY4478" s="17" t="s">
        <v>139</v>
      </c>
      <c r="BE4478" s="249">
        <f>IF(N4478="základní",J4478,0)</f>
        <v>0</v>
      </c>
      <c r="BF4478" s="249">
        <f>IF(N4478="snížená",J4478,0)</f>
        <v>0</v>
      </c>
      <c r="BG4478" s="249">
        <f>IF(N4478="zákl. přenesená",J4478,0)</f>
        <v>0</v>
      </c>
      <c r="BH4478" s="249">
        <f>IF(N4478="sníž. přenesená",J4478,0)</f>
        <v>0</v>
      </c>
      <c r="BI4478" s="249">
        <f>IF(N4478="nulová",J4478,0)</f>
        <v>0</v>
      </c>
      <c r="BJ4478" s="17" t="s">
        <v>81</v>
      </c>
      <c r="BK4478" s="249">
        <f>ROUND(I4478*H4478,2)</f>
        <v>0</v>
      </c>
      <c r="BL4478" s="17" t="s">
        <v>332</v>
      </c>
      <c r="BM4478" s="248" t="s">
        <v>6399</v>
      </c>
    </row>
    <row r="4479" spans="2:65" s="1" customFormat="1" ht="36" customHeight="1">
      <c r="B4479" s="38"/>
      <c r="C4479" s="237" t="s">
        <v>6400</v>
      </c>
      <c r="D4479" s="237" t="s">
        <v>141</v>
      </c>
      <c r="E4479" s="238" t="s">
        <v>6401</v>
      </c>
      <c r="F4479" s="239" t="s">
        <v>6402</v>
      </c>
      <c r="G4479" s="240" t="s">
        <v>177</v>
      </c>
      <c r="H4479" s="241">
        <v>1</v>
      </c>
      <c r="I4479" s="242"/>
      <c r="J4479" s="243">
        <f>ROUND(I4479*H4479,2)</f>
        <v>0</v>
      </c>
      <c r="K4479" s="239" t="s">
        <v>1</v>
      </c>
      <c r="L4479" s="43"/>
      <c r="M4479" s="244" t="s">
        <v>1</v>
      </c>
      <c r="N4479" s="245" t="s">
        <v>38</v>
      </c>
      <c r="O4479" s="86"/>
      <c r="P4479" s="246">
        <f>O4479*H4479</f>
        <v>0</v>
      </c>
      <c r="Q4479" s="246">
        <v>0</v>
      </c>
      <c r="R4479" s="246">
        <f>Q4479*H4479</f>
        <v>0</v>
      </c>
      <c r="S4479" s="246">
        <v>0</v>
      </c>
      <c r="T4479" s="247">
        <f>S4479*H4479</f>
        <v>0</v>
      </c>
      <c r="AR4479" s="248" t="s">
        <v>332</v>
      </c>
      <c r="AT4479" s="248" t="s">
        <v>141</v>
      </c>
      <c r="AU4479" s="248" t="s">
        <v>83</v>
      </c>
      <c r="AY4479" s="17" t="s">
        <v>139</v>
      </c>
      <c r="BE4479" s="249">
        <f>IF(N4479="základní",J4479,0)</f>
        <v>0</v>
      </c>
      <c r="BF4479" s="249">
        <f>IF(N4479="snížená",J4479,0)</f>
        <v>0</v>
      </c>
      <c r="BG4479" s="249">
        <f>IF(N4479="zákl. přenesená",J4479,0)</f>
        <v>0</v>
      </c>
      <c r="BH4479" s="249">
        <f>IF(N4479="sníž. přenesená",J4479,0)</f>
        <v>0</v>
      </c>
      <c r="BI4479" s="249">
        <f>IF(N4479="nulová",J4479,0)</f>
        <v>0</v>
      </c>
      <c r="BJ4479" s="17" t="s">
        <v>81</v>
      </c>
      <c r="BK4479" s="249">
        <f>ROUND(I4479*H4479,2)</f>
        <v>0</v>
      </c>
      <c r="BL4479" s="17" t="s">
        <v>332</v>
      </c>
      <c r="BM4479" s="248" t="s">
        <v>6403</v>
      </c>
    </row>
    <row r="4480" spans="2:65" s="1" customFormat="1" ht="36" customHeight="1">
      <c r="B4480" s="38"/>
      <c r="C4480" s="237" t="s">
        <v>6404</v>
      </c>
      <c r="D4480" s="237" t="s">
        <v>141</v>
      </c>
      <c r="E4480" s="238" t="s">
        <v>6405</v>
      </c>
      <c r="F4480" s="239" t="s">
        <v>6402</v>
      </c>
      <c r="G4480" s="240" t="s">
        <v>2313</v>
      </c>
      <c r="H4480" s="241">
        <v>1</v>
      </c>
      <c r="I4480" s="242"/>
      <c r="J4480" s="243">
        <f>ROUND(I4480*H4480,2)</f>
        <v>0</v>
      </c>
      <c r="K4480" s="239" t="s">
        <v>1</v>
      </c>
      <c r="L4480" s="43"/>
      <c r="M4480" s="244" t="s">
        <v>1</v>
      </c>
      <c r="N4480" s="245" t="s">
        <v>38</v>
      </c>
      <c r="O4480" s="86"/>
      <c r="P4480" s="246">
        <f>O4480*H4480</f>
        <v>0</v>
      </c>
      <c r="Q4480" s="246">
        <v>0</v>
      </c>
      <c r="R4480" s="246">
        <f>Q4480*H4480</f>
        <v>0</v>
      </c>
      <c r="S4480" s="246">
        <v>0</v>
      </c>
      <c r="T4480" s="247">
        <f>S4480*H4480</f>
        <v>0</v>
      </c>
      <c r="AR4480" s="248" t="s">
        <v>332</v>
      </c>
      <c r="AT4480" s="248" t="s">
        <v>141</v>
      </c>
      <c r="AU4480" s="248" t="s">
        <v>83</v>
      </c>
      <c r="AY4480" s="17" t="s">
        <v>139</v>
      </c>
      <c r="BE4480" s="249">
        <f>IF(N4480="základní",J4480,0)</f>
        <v>0</v>
      </c>
      <c r="BF4480" s="249">
        <f>IF(N4480="snížená",J4480,0)</f>
        <v>0</v>
      </c>
      <c r="BG4480" s="249">
        <f>IF(N4480="zákl. přenesená",J4480,0)</f>
        <v>0</v>
      </c>
      <c r="BH4480" s="249">
        <f>IF(N4480="sníž. přenesená",J4480,0)</f>
        <v>0</v>
      </c>
      <c r="BI4480" s="249">
        <f>IF(N4480="nulová",J4480,0)</f>
        <v>0</v>
      </c>
      <c r="BJ4480" s="17" t="s">
        <v>81</v>
      </c>
      <c r="BK4480" s="249">
        <f>ROUND(I4480*H4480,2)</f>
        <v>0</v>
      </c>
      <c r="BL4480" s="17" t="s">
        <v>332</v>
      </c>
      <c r="BM4480" s="248" t="s">
        <v>6406</v>
      </c>
    </row>
    <row r="4481" spans="2:65" s="1" customFormat="1" ht="24" customHeight="1">
      <c r="B4481" s="38"/>
      <c r="C4481" s="237" t="s">
        <v>6407</v>
      </c>
      <c r="D4481" s="237" t="s">
        <v>141</v>
      </c>
      <c r="E4481" s="238" t="s">
        <v>6408</v>
      </c>
      <c r="F4481" s="239" t="s">
        <v>6409</v>
      </c>
      <c r="G4481" s="240" t="s">
        <v>177</v>
      </c>
      <c r="H4481" s="241">
        <v>2</v>
      </c>
      <c r="I4481" s="242"/>
      <c r="J4481" s="243">
        <f>ROUND(I4481*H4481,2)</f>
        <v>0</v>
      </c>
      <c r="K4481" s="239" t="s">
        <v>1</v>
      </c>
      <c r="L4481" s="43"/>
      <c r="M4481" s="244" t="s">
        <v>1</v>
      </c>
      <c r="N4481" s="245" t="s">
        <v>38</v>
      </c>
      <c r="O4481" s="86"/>
      <c r="P4481" s="246">
        <f>O4481*H4481</f>
        <v>0</v>
      </c>
      <c r="Q4481" s="246">
        <v>0</v>
      </c>
      <c r="R4481" s="246">
        <f>Q4481*H4481</f>
        <v>0</v>
      </c>
      <c r="S4481" s="246">
        <v>0</v>
      </c>
      <c r="T4481" s="247">
        <f>S4481*H4481</f>
        <v>0</v>
      </c>
      <c r="AR4481" s="248" t="s">
        <v>332</v>
      </c>
      <c r="AT4481" s="248" t="s">
        <v>141</v>
      </c>
      <c r="AU4481" s="248" t="s">
        <v>83</v>
      </c>
      <c r="AY4481" s="17" t="s">
        <v>139</v>
      </c>
      <c r="BE4481" s="249">
        <f>IF(N4481="základní",J4481,0)</f>
        <v>0</v>
      </c>
      <c r="BF4481" s="249">
        <f>IF(N4481="snížená",J4481,0)</f>
        <v>0</v>
      </c>
      <c r="BG4481" s="249">
        <f>IF(N4481="zákl. přenesená",J4481,0)</f>
        <v>0</v>
      </c>
      <c r="BH4481" s="249">
        <f>IF(N4481="sníž. přenesená",J4481,0)</f>
        <v>0</v>
      </c>
      <c r="BI4481" s="249">
        <f>IF(N4481="nulová",J4481,0)</f>
        <v>0</v>
      </c>
      <c r="BJ4481" s="17" t="s">
        <v>81</v>
      </c>
      <c r="BK4481" s="249">
        <f>ROUND(I4481*H4481,2)</f>
        <v>0</v>
      </c>
      <c r="BL4481" s="17" t="s">
        <v>332</v>
      </c>
      <c r="BM4481" s="248" t="s">
        <v>6410</v>
      </c>
    </row>
    <row r="4482" spans="2:65" s="1" customFormat="1" ht="24" customHeight="1">
      <c r="B4482" s="38"/>
      <c r="C4482" s="237" t="s">
        <v>6411</v>
      </c>
      <c r="D4482" s="237" t="s">
        <v>141</v>
      </c>
      <c r="E4482" s="238" t="s">
        <v>6412</v>
      </c>
      <c r="F4482" s="239" t="s">
        <v>6413</v>
      </c>
      <c r="G4482" s="240" t="s">
        <v>177</v>
      </c>
      <c r="H4482" s="241">
        <v>1</v>
      </c>
      <c r="I4482" s="242"/>
      <c r="J4482" s="243">
        <f>ROUND(I4482*H4482,2)</f>
        <v>0</v>
      </c>
      <c r="K4482" s="239" t="s">
        <v>1</v>
      </c>
      <c r="L4482" s="43"/>
      <c r="M4482" s="244" t="s">
        <v>1</v>
      </c>
      <c r="N4482" s="245" t="s">
        <v>38</v>
      </c>
      <c r="O4482" s="86"/>
      <c r="P4482" s="246">
        <f>O4482*H4482</f>
        <v>0</v>
      </c>
      <c r="Q4482" s="246">
        <v>0</v>
      </c>
      <c r="R4482" s="246">
        <f>Q4482*H4482</f>
        <v>0</v>
      </c>
      <c r="S4482" s="246">
        <v>0</v>
      </c>
      <c r="T4482" s="247">
        <f>S4482*H4482</f>
        <v>0</v>
      </c>
      <c r="AR4482" s="248" t="s">
        <v>332</v>
      </c>
      <c r="AT4482" s="248" t="s">
        <v>141</v>
      </c>
      <c r="AU4482" s="248" t="s">
        <v>83</v>
      </c>
      <c r="AY4482" s="17" t="s">
        <v>139</v>
      </c>
      <c r="BE4482" s="249">
        <f>IF(N4482="základní",J4482,0)</f>
        <v>0</v>
      </c>
      <c r="BF4482" s="249">
        <f>IF(N4482="snížená",J4482,0)</f>
        <v>0</v>
      </c>
      <c r="BG4482" s="249">
        <f>IF(N4482="zákl. přenesená",J4482,0)</f>
        <v>0</v>
      </c>
      <c r="BH4482" s="249">
        <f>IF(N4482="sníž. přenesená",J4482,0)</f>
        <v>0</v>
      </c>
      <c r="BI4482" s="249">
        <f>IF(N4482="nulová",J4482,0)</f>
        <v>0</v>
      </c>
      <c r="BJ4482" s="17" t="s">
        <v>81</v>
      </c>
      <c r="BK4482" s="249">
        <f>ROUND(I4482*H4482,2)</f>
        <v>0</v>
      </c>
      <c r="BL4482" s="17" t="s">
        <v>332</v>
      </c>
      <c r="BM4482" s="248" t="s">
        <v>6414</v>
      </c>
    </row>
    <row r="4483" spans="2:65" s="1" customFormat="1" ht="24" customHeight="1">
      <c r="B4483" s="38"/>
      <c r="C4483" s="237" t="s">
        <v>6415</v>
      </c>
      <c r="D4483" s="237" t="s">
        <v>141</v>
      </c>
      <c r="E4483" s="238" t="s">
        <v>6416</v>
      </c>
      <c r="F4483" s="239" t="s">
        <v>6417</v>
      </c>
      <c r="G4483" s="240" t="s">
        <v>177</v>
      </c>
      <c r="H4483" s="241">
        <v>1</v>
      </c>
      <c r="I4483" s="242"/>
      <c r="J4483" s="243">
        <f>ROUND(I4483*H4483,2)</f>
        <v>0</v>
      </c>
      <c r="K4483" s="239" t="s">
        <v>1</v>
      </c>
      <c r="L4483" s="43"/>
      <c r="M4483" s="244" t="s">
        <v>1</v>
      </c>
      <c r="N4483" s="245" t="s">
        <v>38</v>
      </c>
      <c r="O4483" s="86"/>
      <c r="P4483" s="246">
        <f>O4483*H4483</f>
        <v>0</v>
      </c>
      <c r="Q4483" s="246">
        <v>0</v>
      </c>
      <c r="R4483" s="246">
        <f>Q4483*H4483</f>
        <v>0</v>
      </c>
      <c r="S4483" s="246">
        <v>0</v>
      </c>
      <c r="T4483" s="247">
        <f>S4483*H4483</f>
        <v>0</v>
      </c>
      <c r="AR4483" s="248" t="s">
        <v>332</v>
      </c>
      <c r="AT4483" s="248" t="s">
        <v>141</v>
      </c>
      <c r="AU4483" s="248" t="s">
        <v>83</v>
      </c>
      <c r="AY4483" s="17" t="s">
        <v>139</v>
      </c>
      <c r="BE4483" s="249">
        <f>IF(N4483="základní",J4483,0)</f>
        <v>0</v>
      </c>
      <c r="BF4483" s="249">
        <f>IF(N4483="snížená",J4483,0)</f>
        <v>0</v>
      </c>
      <c r="BG4483" s="249">
        <f>IF(N4483="zákl. přenesená",J4483,0)</f>
        <v>0</v>
      </c>
      <c r="BH4483" s="249">
        <f>IF(N4483="sníž. přenesená",J4483,0)</f>
        <v>0</v>
      </c>
      <c r="BI4483" s="249">
        <f>IF(N4483="nulová",J4483,0)</f>
        <v>0</v>
      </c>
      <c r="BJ4483" s="17" t="s">
        <v>81</v>
      </c>
      <c r="BK4483" s="249">
        <f>ROUND(I4483*H4483,2)</f>
        <v>0</v>
      </c>
      <c r="BL4483" s="17" t="s">
        <v>332</v>
      </c>
      <c r="BM4483" s="248" t="s">
        <v>6418</v>
      </c>
    </row>
    <row r="4484" spans="2:65" s="1" customFormat="1" ht="36" customHeight="1">
      <c r="B4484" s="38"/>
      <c r="C4484" s="237" t="s">
        <v>6419</v>
      </c>
      <c r="D4484" s="237" t="s">
        <v>141</v>
      </c>
      <c r="E4484" s="238" t="s">
        <v>6420</v>
      </c>
      <c r="F4484" s="239" t="s">
        <v>6421</v>
      </c>
      <c r="G4484" s="240" t="s">
        <v>177</v>
      </c>
      <c r="H4484" s="241">
        <v>1</v>
      </c>
      <c r="I4484" s="242"/>
      <c r="J4484" s="243">
        <f>ROUND(I4484*H4484,2)</f>
        <v>0</v>
      </c>
      <c r="K4484" s="239" t="s">
        <v>1</v>
      </c>
      <c r="L4484" s="43"/>
      <c r="M4484" s="244" t="s">
        <v>1</v>
      </c>
      <c r="N4484" s="245" t="s">
        <v>38</v>
      </c>
      <c r="O4484" s="86"/>
      <c r="P4484" s="246">
        <f>O4484*H4484</f>
        <v>0</v>
      </c>
      <c r="Q4484" s="246">
        <v>0</v>
      </c>
      <c r="R4484" s="246">
        <f>Q4484*H4484</f>
        <v>0</v>
      </c>
      <c r="S4484" s="246">
        <v>0</v>
      </c>
      <c r="T4484" s="247">
        <f>S4484*H4484</f>
        <v>0</v>
      </c>
      <c r="AR4484" s="248" t="s">
        <v>332</v>
      </c>
      <c r="AT4484" s="248" t="s">
        <v>141</v>
      </c>
      <c r="AU4484" s="248" t="s">
        <v>83</v>
      </c>
      <c r="AY4484" s="17" t="s">
        <v>139</v>
      </c>
      <c r="BE4484" s="249">
        <f>IF(N4484="základní",J4484,0)</f>
        <v>0</v>
      </c>
      <c r="BF4484" s="249">
        <f>IF(N4484="snížená",J4484,0)</f>
        <v>0</v>
      </c>
      <c r="BG4484" s="249">
        <f>IF(N4484="zákl. přenesená",J4484,0)</f>
        <v>0</v>
      </c>
      <c r="BH4484" s="249">
        <f>IF(N4484="sníž. přenesená",J4484,0)</f>
        <v>0</v>
      </c>
      <c r="BI4484" s="249">
        <f>IF(N4484="nulová",J4484,0)</f>
        <v>0</v>
      </c>
      <c r="BJ4484" s="17" t="s">
        <v>81</v>
      </c>
      <c r="BK4484" s="249">
        <f>ROUND(I4484*H4484,2)</f>
        <v>0</v>
      </c>
      <c r="BL4484" s="17" t="s">
        <v>332</v>
      </c>
      <c r="BM4484" s="248" t="s">
        <v>6422</v>
      </c>
    </row>
    <row r="4485" spans="2:65" s="1" customFormat="1" ht="36" customHeight="1">
      <c r="B4485" s="38"/>
      <c r="C4485" s="237" t="s">
        <v>6423</v>
      </c>
      <c r="D4485" s="237" t="s">
        <v>141</v>
      </c>
      <c r="E4485" s="238" t="s">
        <v>6424</v>
      </c>
      <c r="F4485" s="239" t="s">
        <v>6425</v>
      </c>
      <c r="G4485" s="240" t="s">
        <v>177</v>
      </c>
      <c r="H4485" s="241">
        <v>2</v>
      </c>
      <c r="I4485" s="242"/>
      <c r="J4485" s="243">
        <f>ROUND(I4485*H4485,2)</f>
        <v>0</v>
      </c>
      <c r="K4485" s="239" t="s">
        <v>1</v>
      </c>
      <c r="L4485" s="43"/>
      <c r="M4485" s="244" t="s">
        <v>1</v>
      </c>
      <c r="N4485" s="245" t="s">
        <v>38</v>
      </c>
      <c r="O4485" s="86"/>
      <c r="P4485" s="246">
        <f>O4485*H4485</f>
        <v>0</v>
      </c>
      <c r="Q4485" s="246">
        <v>0</v>
      </c>
      <c r="R4485" s="246">
        <f>Q4485*H4485</f>
        <v>0</v>
      </c>
      <c r="S4485" s="246">
        <v>0</v>
      </c>
      <c r="T4485" s="247">
        <f>S4485*H4485</f>
        <v>0</v>
      </c>
      <c r="AR4485" s="248" t="s">
        <v>332</v>
      </c>
      <c r="AT4485" s="248" t="s">
        <v>141</v>
      </c>
      <c r="AU4485" s="248" t="s">
        <v>83</v>
      </c>
      <c r="AY4485" s="17" t="s">
        <v>139</v>
      </c>
      <c r="BE4485" s="249">
        <f>IF(N4485="základní",J4485,0)</f>
        <v>0</v>
      </c>
      <c r="BF4485" s="249">
        <f>IF(N4485="snížená",J4485,0)</f>
        <v>0</v>
      </c>
      <c r="BG4485" s="249">
        <f>IF(N4485="zákl. přenesená",J4485,0)</f>
        <v>0</v>
      </c>
      <c r="BH4485" s="249">
        <f>IF(N4485="sníž. přenesená",J4485,0)</f>
        <v>0</v>
      </c>
      <c r="BI4485" s="249">
        <f>IF(N4485="nulová",J4485,0)</f>
        <v>0</v>
      </c>
      <c r="BJ4485" s="17" t="s">
        <v>81</v>
      </c>
      <c r="BK4485" s="249">
        <f>ROUND(I4485*H4485,2)</f>
        <v>0</v>
      </c>
      <c r="BL4485" s="17" t="s">
        <v>332</v>
      </c>
      <c r="BM4485" s="248" t="s">
        <v>6426</v>
      </c>
    </row>
    <row r="4486" spans="2:65" s="1" customFormat="1" ht="36" customHeight="1">
      <c r="B4486" s="38"/>
      <c r="C4486" s="237" t="s">
        <v>6427</v>
      </c>
      <c r="D4486" s="237" t="s">
        <v>141</v>
      </c>
      <c r="E4486" s="238" t="s">
        <v>6428</v>
      </c>
      <c r="F4486" s="239" t="s">
        <v>6429</v>
      </c>
      <c r="G4486" s="240" t="s">
        <v>177</v>
      </c>
      <c r="H4486" s="241">
        <v>6</v>
      </c>
      <c r="I4486" s="242"/>
      <c r="J4486" s="243">
        <f>ROUND(I4486*H4486,2)</f>
        <v>0</v>
      </c>
      <c r="K4486" s="239" t="s">
        <v>1</v>
      </c>
      <c r="L4486" s="43"/>
      <c r="M4486" s="244" t="s">
        <v>1</v>
      </c>
      <c r="N4486" s="245" t="s">
        <v>38</v>
      </c>
      <c r="O4486" s="86"/>
      <c r="P4486" s="246">
        <f>O4486*H4486</f>
        <v>0</v>
      </c>
      <c r="Q4486" s="246">
        <v>0</v>
      </c>
      <c r="R4486" s="246">
        <f>Q4486*H4486</f>
        <v>0</v>
      </c>
      <c r="S4486" s="246">
        <v>0</v>
      </c>
      <c r="T4486" s="247">
        <f>S4486*H4486</f>
        <v>0</v>
      </c>
      <c r="AR4486" s="248" t="s">
        <v>332</v>
      </c>
      <c r="AT4486" s="248" t="s">
        <v>141</v>
      </c>
      <c r="AU4486" s="248" t="s">
        <v>83</v>
      </c>
      <c r="AY4486" s="17" t="s">
        <v>139</v>
      </c>
      <c r="BE4486" s="249">
        <f>IF(N4486="základní",J4486,0)</f>
        <v>0</v>
      </c>
      <c r="BF4486" s="249">
        <f>IF(N4486="snížená",J4486,0)</f>
        <v>0</v>
      </c>
      <c r="BG4486" s="249">
        <f>IF(N4486="zákl. přenesená",J4486,0)</f>
        <v>0</v>
      </c>
      <c r="BH4486" s="249">
        <f>IF(N4486="sníž. přenesená",J4486,0)</f>
        <v>0</v>
      </c>
      <c r="BI4486" s="249">
        <f>IF(N4486="nulová",J4486,0)</f>
        <v>0</v>
      </c>
      <c r="BJ4486" s="17" t="s">
        <v>81</v>
      </c>
      <c r="BK4486" s="249">
        <f>ROUND(I4486*H4486,2)</f>
        <v>0</v>
      </c>
      <c r="BL4486" s="17" t="s">
        <v>332</v>
      </c>
      <c r="BM4486" s="248" t="s">
        <v>6430</v>
      </c>
    </row>
    <row r="4487" spans="2:65" s="1" customFormat="1" ht="36" customHeight="1">
      <c r="B4487" s="38"/>
      <c r="C4487" s="237" t="s">
        <v>6431</v>
      </c>
      <c r="D4487" s="237" t="s">
        <v>141</v>
      </c>
      <c r="E4487" s="238" t="s">
        <v>6432</v>
      </c>
      <c r="F4487" s="239" t="s">
        <v>6433</v>
      </c>
      <c r="G4487" s="240" t="s">
        <v>177</v>
      </c>
      <c r="H4487" s="241">
        <v>2</v>
      </c>
      <c r="I4487" s="242"/>
      <c r="J4487" s="243">
        <f>ROUND(I4487*H4487,2)</f>
        <v>0</v>
      </c>
      <c r="K4487" s="239" t="s">
        <v>1</v>
      </c>
      <c r="L4487" s="43"/>
      <c r="M4487" s="244" t="s">
        <v>1</v>
      </c>
      <c r="N4487" s="245" t="s">
        <v>38</v>
      </c>
      <c r="O4487" s="86"/>
      <c r="P4487" s="246">
        <f>O4487*H4487</f>
        <v>0</v>
      </c>
      <c r="Q4487" s="246">
        <v>0</v>
      </c>
      <c r="R4487" s="246">
        <f>Q4487*H4487</f>
        <v>0</v>
      </c>
      <c r="S4487" s="246">
        <v>0</v>
      </c>
      <c r="T4487" s="247">
        <f>S4487*H4487</f>
        <v>0</v>
      </c>
      <c r="AR4487" s="248" t="s">
        <v>332</v>
      </c>
      <c r="AT4487" s="248" t="s">
        <v>141</v>
      </c>
      <c r="AU4487" s="248" t="s">
        <v>83</v>
      </c>
      <c r="AY4487" s="17" t="s">
        <v>139</v>
      </c>
      <c r="BE4487" s="249">
        <f>IF(N4487="základní",J4487,0)</f>
        <v>0</v>
      </c>
      <c r="BF4487" s="249">
        <f>IF(N4487="snížená",J4487,0)</f>
        <v>0</v>
      </c>
      <c r="BG4487" s="249">
        <f>IF(N4487="zákl. přenesená",J4487,0)</f>
        <v>0</v>
      </c>
      <c r="BH4487" s="249">
        <f>IF(N4487="sníž. přenesená",J4487,0)</f>
        <v>0</v>
      </c>
      <c r="BI4487" s="249">
        <f>IF(N4487="nulová",J4487,0)</f>
        <v>0</v>
      </c>
      <c r="BJ4487" s="17" t="s">
        <v>81</v>
      </c>
      <c r="BK4487" s="249">
        <f>ROUND(I4487*H4487,2)</f>
        <v>0</v>
      </c>
      <c r="BL4487" s="17" t="s">
        <v>332</v>
      </c>
      <c r="BM4487" s="248" t="s">
        <v>6434</v>
      </c>
    </row>
    <row r="4488" spans="2:65" s="1" customFormat="1" ht="36" customHeight="1">
      <c r="B4488" s="38"/>
      <c r="C4488" s="237" t="s">
        <v>6435</v>
      </c>
      <c r="D4488" s="237" t="s">
        <v>141</v>
      </c>
      <c r="E4488" s="238" t="s">
        <v>6436</v>
      </c>
      <c r="F4488" s="239" t="s">
        <v>6437</v>
      </c>
      <c r="G4488" s="240" t="s">
        <v>177</v>
      </c>
      <c r="H4488" s="241">
        <v>2</v>
      </c>
      <c r="I4488" s="242"/>
      <c r="J4488" s="243">
        <f>ROUND(I4488*H4488,2)</f>
        <v>0</v>
      </c>
      <c r="K4488" s="239" t="s">
        <v>1</v>
      </c>
      <c r="L4488" s="43"/>
      <c r="M4488" s="244" t="s">
        <v>1</v>
      </c>
      <c r="N4488" s="245" t="s">
        <v>38</v>
      </c>
      <c r="O4488" s="86"/>
      <c r="P4488" s="246">
        <f>O4488*H4488</f>
        <v>0</v>
      </c>
      <c r="Q4488" s="246">
        <v>0</v>
      </c>
      <c r="R4488" s="246">
        <f>Q4488*H4488</f>
        <v>0</v>
      </c>
      <c r="S4488" s="246">
        <v>0</v>
      </c>
      <c r="T4488" s="247">
        <f>S4488*H4488</f>
        <v>0</v>
      </c>
      <c r="AR4488" s="248" t="s">
        <v>332</v>
      </c>
      <c r="AT4488" s="248" t="s">
        <v>141</v>
      </c>
      <c r="AU4488" s="248" t="s">
        <v>83</v>
      </c>
      <c r="AY4488" s="17" t="s">
        <v>139</v>
      </c>
      <c r="BE4488" s="249">
        <f>IF(N4488="základní",J4488,0)</f>
        <v>0</v>
      </c>
      <c r="BF4488" s="249">
        <f>IF(N4488="snížená",J4488,0)</f>
        <v>0</v>
      </c>
      <c r="BG4488" s="249">
        <f>IF(N4488="zákl. přenesená",J4488,0)</f>
        <v>0</v>
      </c>
      <c r="BH4488" s="249">
        <f>IF(N4488="sníž. přenesená",J4488,0)</f>
        <v>0</v>
      </c>
      <c r="BI4488" s="249">
        <f>IF(N4488="nulová",J4488,0)</f>
        <v>0</v>
      </c>
      <c r="BJ4488" s="17" t="s">
        <v>81</v>
      </c>
      <c r="BK4488" s="249">
        <f>ROUND(I4488*H4488,2)</f>
        <v>0</v>
      </c>
      <c r="BL4488" s="17" t="s">
        <v>332</v>
      </c>
      <c r="BM4488" s="248" t="s">
        <v>6438</v>
      </c>
    </row>
    <row r="4489" spans="2:65" s="1" customFormat="1" ht="36" customHeight="1">
      <c r="B4489" s="38"/>
      <c r="C4489" s="237" t="s">
        <v>6439</v>
      </c>
      <c r="D4489" s="237" t="s">
        <v>141</v>
      </c>
      <c r="E4489" s="238" t="s">
        <v>6440</v>
      </c>
      <c r="F4489" s="239" t="s">
        <v>6441</v>
      </c>
      <c r="G4489" s="240" t="s">
        <v>177</v>
      </c>
      <c r="H4489" s="241">
        <v>2</v>
      </c>
      <c r="I4489" s="242"/>
      <c r="J4489" s="243">
        <f>ROUND(I4489*H4489,2)</f>
        <v>0</v>
      </c>
      <c r="K4489" s="239" t="s">
        <v>1</v>
      </c>
      <c r="L4489" s="43"/>
      <c r="M4489" s="244" t="s">
        <v>1</v>
      </c>
      <c r="N4489" s="245" t="s">
        <v>38</v>
      </c>
      <c r="O4489" s="86"/>
      <c r="P4489" s="246">
        <f>O4489*H4489</f>
        <v>0</v>
      </c>
      <c r="Q4489" s="246">
        <v>0</v>
      </c>
      <c r="R4489" s="246">
        <f>Q4489*H4489</f>
        <v>0</v>
      </c>
      <c r="S4489" s="246">
        <v>0</v>
      </c>
      <c r="T4489" s="247">
        <f>S4489*H4489</f>
        <v>0</v>
      </c>
      <c r="AR4489" s="248" t="s">
        <v>332</v>
      </c>
      <c r="AT4489" s="248" t="s">
        <v>141</v>
      </c>
      <c r="AU4489" s="248" t="s">
        <v>83</v>
      </c>
      <c r="AY4489" s="17" t="s">
        <v>139</v>
      </c>
      <c r="BE4489" s="249">
        <f>IF(N4489="základní",J4489,0)</f>
        <v>0</v>
      </c>
      <c r="BF4489" s="249">
        <f>IF(N4489="snížená",J4489,0)</f>
        <v>0</v>
      </c>
      <c r="BG4489" s="249">
        <f>IF(N4489="zákl. přenesená",J4489,0)</f>
        <v>0</v>
      </c>
      <c r="BH4489" s="249">
        <f>IF(N4489="sníž. přenesená",J4489,0)</f>
        <v>0</v>
      </c>
      <c r="BI4489" s="249">
        <f>IF(N4489="nulová",J4489,0)</f>
        <v>0</v>
      </c>
      <c r="BJ4489" s="17" t="s">
        <v>81</v>
      </c>
      <c r="BK4489" s="249">
        <f>ROUND(I4489*H4489,2)</f>
        <v>0</v>
      </c>
      <c r="BL4489" s="17" t="s">
        <v>332</v>
      </c>
      <c r="BM4489" s="248" t="s">
        <v>6442</v>
      </c>
    </row>
    <row r="4490" spans="2:65" s="1" customFormat="1" ht="24" customHeight="1">
      <c r="B4490" s="38"/>
      <c r="C4490" s="237" t="s">
        <v>6443</v>
      </c>
      <c r="D4490" s="237" t="s">
        <v>141</v>
      </c>
      <c r="E4490" s="238" t="s">
        <v>6444</v>
      </c>
      <c r="F4490" s="239" t="s">
        <v>6445</v>
      </c>
      <c r="G4490" s="240" t="s">
        <v>177</v>
      </c>
      <c r="H4490" s="241">
        <v>4</v>
      </c>
      <c r="I4490" s="242"/>
      <c r="J4490" s="243">
        <f>ROUND(I4490*H4490,2)</f>
        <v>0</v>
      </c>
      <c r="K4490" s="239" t="s">
        <v>1</v>
      </c>
      <c r="L4490" s="43"/>
      <c r="M4490" s="244" t="s">
        <v>1</v>
      </c>
      <c r="N4490" s="245" t="s">
        <v>38</v>
      </c>
      <c r="O4490" s="86"/>
      <c r="P4490" s="246">
        <f>O4490*H4490</f>
        <v>0</v>
      </c>
      <c r="Q4490" s="246">
        <v>0</v>
      </c>
      <c r="R4490" s="246">
        <f>Q4490*H4490</f>
        <v>0</v>
      </c>
      <c r="S4490" s="246">
        <v>0</v>
      </c>
      <c r="T4490" s="247">
        <f>S4490*H4490</f>
        <v>0</v>
      </c>
      <c r="AR4490" s="248" t="s">
        <v>332</v>
      </c>
      <c r="AT4490" s="248" t="s">
        <v>141</v>
      </c>
      <c r="AU4490" s="248" t="s">
        <v>83</v>
      </c>
      <c r="AY4490" s="17" t="s">
        <v>139</v>
      </c>
      <c r="BE4490" s="249">
        <f>IF(N4490="základní",J4490,0)</f>
        <v>0</v>
      </c>
      <c r="BF4490" s="249">
        <f>IF(N4490="snížená",J4490,0)</f>
        <v>0</v>
      </c>
      <c r="BG4490" s="249">
        <f>IF(N4490="zákl. přenesená",J4490,0)</f>
        <v>0</v>
      </c>
      <c r="BH4490" s="249">
        <f>IF(N4490="sníž. přenesená",J4490,0)</f>
        <v>0</v>
      </c>
      <c r="BI4490" s="249">
        <f>IF(N4490="nulová",J4490,0)</f>
        <v>0</v>
      </c>
      <c r="BJ4490" s="17" t="s">
        <v>81</v>
      </c>
      <c r="BK4490" s="249">
        <f>ROUND(I4490*H4490,2)</f>
        <v>0</v>
      </c>
      <c r="BL4490" s="17" t="s">
        <v>332</v>
      </c>
      <c r="BM4490" s="248" t="s">
        <v>6446</v>
      </c>
    </row>
    <row r="4491" spans="2:65" s="1" customFormat="1" ht="24" customHeight="1">
      <c r="B4491" s="38"/>
      <c r="C4491" s="237" t="s">
        <v>6447</v>
      </c>
      <c r="D4491" s="237" t="s">
        <v>141</v>
      </c>
      <c r="E4491" s="238" t="s">
        <v>6448</v>
      </c>
      <c r="F4491" s="239" t="s">
        <v>6449</v>
      </c>
      <c r="G4491" s="240" t="s">
        <v>177</v>
      </c>
      <c r="H4491" s="241">
        <v>2</v>
      </c>
      <c r="I4491" s="242"/>
      <c r="J4491" s="243">
        <f>ROUND(I4491*H4491,2)</f>
        <v>0</v>
      </c>
      <c r="K4491" s="239" t="s">
        <v>1</v>
      </c>
      <c r="L4491" s="43"/>
      <c r="M4491" s="244" t="s">
        <v>1</v>
      </c>
      <c r="N4491" s="245" t="s">
        <v>38</v>
      </c>
      <c r="O4491" s="86"/>
      <c r="P4491" s="246">
        <f>O4491*H4491</f>
        <v>0</v>
      </c>
      <c r="Q4491" s="246">
        <v>0</v>
      </c>
      <c r="R4491" s="246">
        <f>Q4491*H4491</f>
        <v>0</v>
      </c>
      <c r="S4491" s="246">
        <v>0</v>
      </c>
      <c r="T4491" s="247">
        <f>S4491*H4491</f>
        <v>0</v>
      </c>
      <c r="AR4491" s="248" t="s">
        <v>332</v>
      </c>
      <c r="AT4491" s="248" t="s">
        <v>141</v>
      </c>
      <c r="AU4491" s="248" t="s">
        <v>83</v>
      </c>
      <c r="AY4491" s="17" t="s">
        <v>139</v>
      </c>
      <c r="BE4491" s="249">
        <f>IF(N4491="základní",J4491,0)</f>
        <v>0</v>
      </c>
      <c r="BF4491" s="249">
        <f>IF(N4491="snížená",J4491,0)</f>
        <v>0</v>
      </c>
      <c r="BG4491" s="249">
        <f>IF(N4491="zákl. přenesená",J4491,0)</f>
        <v>0</v>
      </c>
      <c r="BH4491" s="249">
        <f>IF(N4491="sníž. přenesená",J4491,0)</f>
        <v>0</v>
      </c>
      <c r="BI4491" s="249">
        <f>IF(N4491="nulová",J4491,0)</f>
        <v>0</v>
      </c>
      <c r="BJ4491" s="17" t="s">
        <v>81</v>
      </c>
      <c r="BK4491" s="249">
        <f>ROUND(I4491*H4491,2)</f>
        <v>0</v>
      </c>
      <c r="BL4491" s="17" t="s">
        <v>332</v>
      </c>
      <c r="BM4491" s="248" t="s">
        <v>6450</v>
      </c>
    </row>
    <row r="4492" spans="2:65" s="1" customFormat="1" ht="24" customHeight="1">
      <c r="B4492" s="38"/>
      <c r="C4492" s="237" t="s">
        <v>6451</v>
      </c>
      <c r="D4492" s="237" t="s">
        <v>141</v>
      </c>
      <c r="E4492" s="238" t="s">
        <v>6452</v>
      </c>
      <c r="F4492" s="239" t="s">
        <v>6453</v>
      </c>
      <c r="G4492" s="240" t="s">
        <v>177</v>
      </c>
      <c r="H4492" s="241">
        <v>2</v>
      </c>
      <c r="I4492" s="242"/>
      <c r="J4492" s="243">
        <f>ROUND(I4492*H4492,2)</f>
        <v>0</v>
      </c>
      <c r="K4492" s="239" t="s">
        <v>1</v>
      </c>
      <c r="L4492" s="43"/>
      <c r="M4492" s="244" t="s">
        <v>1</v>
      </c>
      <c r="N4492" s="245" t="s">
        <v>38</v>
      </c>
      <c r="O4492" s="86"/>
      <c r="P4492" s="246">
        <f>O4492*H4492</f>
        <v>0</v>
      </c>
      <c r="Q4492" s="246">
        <v>0</v>
      </c>
      <c r="R4492" s="246">
        <f>Q4492*H4492</f>
        <v>0</v>
      </c>
      <c r="S4492" s="246">
        <v>0</v>
      </c>
      <c r="T4492" s="247">
        <f>S4492*H4492</f>
        <v>0</v>
      </c>
      <c r="AR4492" s="248" t="s">
        <v>332</v>
      </c>
      <c r="AT4492" s="248" t="s">
        <v>141</v>
      </c>
      <c r="AU4492" s="248" t="s">
        <v>83</v>
      </c>
      <c r="AY4492" s="17" t="s">
        <v>139</v>
      </c>
      <c r="BE4492" s="249">
        <f>IF(N4492="základní",J4492,0)</f>
        <v>0</v>
      </c>
      <c r="BF4492" s="249">
        <f>IF(N4492="snížená",J4492,0)</f>
        <v>0</v>
      </c>
      <c r="BG4492" s="249">
        <f>IF(N4492="zákl. přenesená",J4492,0)</f>
        <v>0</v>
      </c>
      <c r="BH4492" s="249">
        <f>IF(N4492="sníž. přenesená",J4492,0)</f>
        <v>0</v>
      </c>
      <c r="BI4492" s="249">
        <f>IF(N4492="nulová",J4492,0)</f>
        <v>0</v>
      </c>
      <c r="BJ4492" s="17" t="s">
        <v>81</v>
      </c>
      <c r="BK4492" s="249">
        <f>ROUND(I4492*H4492,2)</f>
        <v>0</v>
      </c>
      <c r="BL4492" s="17" t="s">
        <v>332</v>
      </c>
      <c r="BM4492" s="248" t="s">
        <v>6454</v>
      </c>
    </row>
    <row r="4493" spans="2:65" s="1" customFormat="1" ht="24" customHeight="1">
      <c r="B4493" s="38"/>
      <c r="C4493" s="237" t="s">
        <v>6455</v>
      </c>
      <c r="D4493" s="237" t="s">
        <v>141</v>
      </c>
      <c r="E4493" s="238" t="s">
        <v>6456</v>
      </c>
      <c r="F4493" s="239" t="s">
        <v>6457</v>
      </c>
      <c r="G4493" s="240" t="s">
        <v>177</v>
      </c>
      <c r="H4493" s="241">
        <v>2</v>
      </c>
      <c r="I4493" s="242"/>
      <c r="J4493" s="243">
        <f>ROUND(I4493*H4493,2)</f>
        <v>0</v>
      </c>
      <c r="K4493" s="239" t="s">
        <v>1</v>
      </c>
      <c r="L4493" s="43"/>
      <c r="M4493" s="244" t="s">
        <v>1</v>
      </c>
      <c r="N4493" s="245" t="s">
        <v>38</v>
      </c>
      <c r="O4493" s="86"/>
      <c r="P4493" s="246">
        <f>O4493*H4493</f>
        <v>0</v>
      </c>
      <c r="Q4493" s="246">
        <v>0</v>
      </c>
      <c r="R4493" s="246">
        <f>Q4493*H4493</f>
        <v>0</v>
      </c>
      <c r="S4493" s="246">
        <v>0</v>
      </c>
      <c r="T4493" s="247">
        <f>S4493*H4493</f>
        <v>0</v>
      </c>
      <c r="AR4493" s="248" t="s">
        <v>332</v>
      </c>
      <c r="AT4493" s="248" t="s">
        <v>141</v>
      </c>
      <c r="AU4493" s="248" t="s">
        <v>83</v>
      </c>
      <c r="AY4493" s="17" t="s">
        <v>139</v>
      </c>
      <c r="BE4493" s="249">
        <f>IF(N4493="základní",J4493,0)</f>
        <v>0</v>
      </c>
      <c r="BF4493" s="249">
        <f>IF(N4493="snížená",J4493,0)</f>
        <v>0</v>
      </c>
      <c r="BG4493" s="249">
        <f>IF(N4493="zákl. přenesená",J4493,0)</f>
        <v>0</v>
      </c>
      <c r="BH4493" s="249">
        <f>IF(N4493="sníž. přenesená",J4493,0)</f>
        <v>0</v>
      </c>
      <c r="BI4493" s="249">
        <f>IF(N4493="nulová",J4493,0)</f>
        <v>0</v>
      </c>
      <c r="BJ4493" s="17" t="s">
        <v>81</v>
      </c>
      <c r="BK4493" s="249">
        <f>ROUND(I4493*H4493,2)</f>
        <v>0</v>
      </c>
      <c r="BL4493" s="17" t="s">
        <v>332</v>
      </c>
      <c r="BM4493" s="248" t="s">
        <v>6458</v>
      </c>
    </row>
    <row r="4494" spans="2:65" s="1" customFormat="1" ht="24" customHeight="1">
      <c r="B4494" s="38"/>
      <c r="C4494" s="237" t="s">
        <v>6459</v>
      </c>
      <c r="D4494" s="237" t="s">
        <v>141</v>
      </c>
      <c r="E4494" s="238" t="s">
        <v>6460</v>
      </c>
      <c r="F4494" s="239" t="s">
        <v>6461</v>
      </c>
      <c r="G4494" s="240" t="s">
        <v>177</v>
      </c>
      <c r="H4494" s="241">
        <v>2</v>
      </c>
      <c r="I4494" s="242"/>
      <c r="J4494" s="243">
        <f>ROUND(I4494*H4494,2)</f>
        <v>0</v>
      </c>
      <c r="K4494" s="239" t="s">
        <v>1</v>
      </c>
      <c r="L4494" s="43"/>
      <c r="M4494" s="244" t="s">
        <v>1</v>
      </c>
      <c r="N4494" s="245" t="s">
        <v>38</v>
      </c>
      <c r="O4494" s="86"/>
      <c r="P4494" s="246">
        <f>O4494*H4494</f>
        <v>0</v>
      </c>
      <c r="Q4494" s="246">
        <v>0</v>
      </c>
      <c r="R4494" s="246">
        <f>Q4494*H4494</f>
        <v>0</v>
      </c>
      <c r="S4494" s="246">
        <v>0</v>
      </c>
      <c r="T4494" s="247">
        <f>S4494*H4494</f>
        <v>0</v>
      </c>
      <c r="AR4494" s="248" t="s">
        <v>332</v>
      </c>
      <c r="AT4494" s="248" t="s">
        <v>141</v>
      </c>
      <c r="AU4494" s="248" t="s">
        <v>83</v>
      </c>
      <c r="AY4494" s="17" t="s">
        <v>139</v>
      </c>
      <c r="BE4494" s="249">
        <f>IF(N4494="základní",J4494,0)</f>
        <v>0</v>
      </c>
      <c r="BF4494" s="249">
        <f>IF(N4494="snížená",J4494,0)</f>
        <v>0</v>
      </c>
      <c r="BG4494" s="249">
        <f>IF(N4494="zákl. přenesená",J4494,0)</f>
        <v>0</v>
      </c>
      <c r="BH4494" s="249">
        <f>IF(N4494="sníž. přenesená",J4494,0)</f>
        <v>0</v>
      </c>
      <c r="BI4494" s="249">
        <f>IF(N4494="nulová",J4494,0)</f>
        <v>0</v>
      </c>
      <c r="BJ4494" s="17" t="s">
        <v>81</v>
      </c>
      <c r="BK4494" s="249">
        <f>ROUND(I4494*H4494,2)</f>
        <v>0</v>
      </c>
      <c r="BL4494" s="17" t="s">
        <v>332</v>
      </c>
      <c r="BM4494" s="248" t="s">
        <v>6462</v>
      </c>
    </row>
    <row r="4495" spans="2:65" s="1" customFormat="1" ht="24" customHeight="1">
      <c r="B4495" s="38"/>
      <c r="C4495" s="237" t="s">
        <v>6463</v>
      </c>
      <c r="D4495" s="237" t="s">
        <v>141</v>
      </c>
      <c r="E4495" s="238" t="s">
        <v>6464</v>
      </c>
      <c r="F4495" s="239" t="s">
        <v>6465</v>
      </c>
      <c r="G4495" s="240" t="s">
        <v>177</v>
      </c>
      <c r="H4495" s="241">
        <v>1</v>
      </c>
      <c r="I4495" s="242"/>
      <c r="J4495" s="243">
        <f>ROUND(I4495*H4495,2)</f>
        <v>0</v>
      </c>
      <c r="K4495" s="239" t="s">
        <v>1</v>
      </c>
      <c r="L4495" s="43"/>
      <c r="M4495" s="244" t="s">
        <v>1</v>
      </c>
      <c r="N4495" s="245" t="s">
        <v>38</v>
      </c>
      <c r="O4495" s="86"/>
      <c r="P4495" s="246">
        <f>O4495*H4495</f>
        <v>0</v>
      </c>
      <c r="Q4495" s="246">
        <v>0</v>
      </c>
      <c r="R4495" s="246">
        <f>Q4495*H4495</f>
        <v>0</v>
      </c>
      <c r="S4495" s="246">
        <v>0</v>
      </c>
      <c r="T4495" s="247">
        <f>S4495*H4495</f>
        <v>0</v>
      </c>
      <c r="AR4495" s="248" t="s">
        <v>332</v>
      </c>
      <c r="AT4495" s="248" t="s">
        <v>141</v>
      </c>
      <c r="AU4495" s="248" t="s">
        <v>83</v>
      </c>
      <c r="AY4495" s="17" t="s">
        <v>139</v>
      </c>
      <c r="BE4495" s="249">
        <f>IF(N4495="základní",J4495,0)</f>
        <v>0</v>
      </c>
      <c r="BF4495" s="249">
        <f>IF(N4495="snížená",J4495,0)</f>
        <v>0</v>
      </c>
      <c r="BG4495" s="249">
        <f>IF(N4495="zákl. přenesená",J4495,0)</f>
        <v>0</v>
      </c>
      <c r="BH4495" s="249">
        <f>IF(N4495="sníž. přenesená",J4495,0)</f>
        <v>0</v>
      </c>
      <c r="BI4495" s="249">
        <f>IF(N4495="nulová",J4495,0)</f>
        <v>0</v>
      </c>
      <c r="BJ4495" s="17" t="s">
        <v>81</v>
      </c>
      <c r="BK4495" s="249">
        <f>ROUND(I4495*H4495,2)</f>
        <v>0</v>
      </c>
      <c r="BL4495" s="17" t="s">
        <v>332</v>
      </c>
      <c r="BM4495" s="248" t="s">
        <v>6466</v>
      </c>
    </row>
    <row r="4496" spans="2:65" s="1" customFormat="1" ht="24" customHeight="1">
      <c r="B4496" s="38"/>
      <c r="C4496" s="237" t="s">
        <v>6467</v>
      </c>
      <c r="D4496" s="237" t="s">
        <v>141</v>
      </c>
      <c r="E4496" s="238" t="s">
        <v>6468</v>
      </c>
      <c r="F4496" s="239" t="s">
        <v>6469</v>
      </c>
      <c r="G4496" s="240" t="s">
        <v>171</v>
      </c>
      <c r="H4496" s="241">
        <v>71.1</v>
      </c>
      <c r="I4496" s="242"/>
      <c r="J4496" s="243">
        <f>ROUND(I4496*H4496,2)</f>
        <v>0</v>
      </c>
      <c r="K4496" s="239" t="s">
        <v>1</v>
      </c>
      <c r="L4496" s="43"/>
      <c r="M4496" s="244" t="s">
        <v>1</v>
      </c>
      <c r="N4496" s="245" t="s">
        <v>38</v>
      </c>
      <c r="O4496" s="86"/>
      <c r="P4496" s="246">
        <f>O4496*H4496</f>
        <v>0</v>
      </c>
      <c r="Q4496" s="246">
        <v>0</v>
      </c>
      <c r="R4496" s="246">
        <f>Q4496*H4496</f>
        <v>0</v>
      </c>
      <c r="S4496" s="246">
        <v>0</v>
      </c>
      <c r="T4496" s="247">
        <f>S4496*H4496</f>
        <v>0</v>
      </c>
      <c r="AR4496" s="248" t="s">
        <v>332</v>
      </c>
      <c r="AT4496" s="248" t="s">
        <v>141</v>
      </c>
      <c r="AU4496" s="248" t="s">
        <v>83</v>
      </c>
      <c r="AY4496" s="17" t="s">
        <v>139</v>
      </c>
      <c r="BE4496" s="249">
        <f>IF(N4496="základní",J4496,0)</f>
        <v>0</v>
      </c>
      <c r="BF4496" s="249">
        <f>IF(N4496="snížená",J4496,0)</f>
        <v>0</v>
      </c>
      <c r="BG4496" s="249">
        <f>IF(N4496="zákl. přenesená",J4496,0)</f>
        <v>0</v>
      </c>
      <c r="BH4496" s="249">
        <f>IF(N4496="sníž. přenesená",J4496,0)</f>
        <v>0</v>
      </c>
      <c r="BI4496" s="249">
        <f>IF(N4496="nulová",J4496,0)</f>
        <v>0</v>
      </c>
      <c r="BJ4496" s="17" t="s">
        <v>81</v>
      </c>
      <c r="BK4496" s="249">
        <f>ROUND(I4496*H4496,2)</f>
        <v>0</v>
      </c>
      <c r="BL4496" s="17" t="s">
        <v>332</v>
      </c>
      <c r="BM4496" s="248" t="s">
        <v>6470</v>
      </c>
    </row>
    <row r="4497" spans="2:65" s="1" customFormat="1" ht="24" customHeight="1">
      <c r="B4497" s="38"/>
      <c r="C4497" s="237" t="s">
        <v>6471</v>
      </c>
      <c r="D4497" s="237" t="s">
        <v>141</v>
      </c>
      <c r="E4497" s="238" t="s">
        <v>6472</v>
      </c>
      <c r="F4497" s="239" t="s">
        <v>6473</v>
      </c>
      <c r="G4497" s="240" t="s">
        <v>171</v>
      </c>
      <c r="H4497" s="241">
        <v>40.3</v>
      </c>
      <c r="I4497" s="242"/>
      <c r="J4497" s="243">
        <f>ROUND(I4497*H4497,2)</f>
        <v>0</v>
      </c>
      <c r="K4497" s="239" t="s">
        <v>1</v>
      </c>
      <c r="L4497" s="43"/>
      <c r="M4497" s="244" t="s">
        <v>1</v>
      </c>
      <c r="N4497" s="245" t="s">
        <v>38</v>
      </c>
      <c r="O4497" s="86"/>
      <c r="P4497" s="246">
        <f>O4497*H4497</f>
        <v>0</v>
      </c>
      <c r="Q4497" s="246">
        <v>0</v>
      </c>
      <c r="R4497" s="246">
        <f>Q4497*H4497</f>
        <v>0</v>
      </c>
      <c r="S4497" s="246">
        <v>0</v>
      </c>
      <c r="T4497" s="247">
        <f>S4497*H4497</f>
        <v>0</v>
      </c>
      <c r="AR4497" s="248" t="s">
        <v>332</v>
      </c>
      <c r="AT4497" s="248" t="s">
        <v>141</v>
      </c>
      <c r="AU4497" s="248" t="s">
        <v>83</v>
      </c>
      <c r="AY4497" s="17" t="s">
        <v>139</v>
      </c>
      <c r="BE4497" s="249">
        <f>IF(N4497="základní",J4497,0)</f>
        <v>0</v>
      </c>
      <c r="BF4497" s="249">
        <f>IF(N4497="snížená",J4497,0)</f>
        <v>0</v>
      </c>
      <c r="BG4497" s="249">
        <f>IF(N4497="zákl. přenesená",J4497,0)</f>
        <v>0</v>
      </c>
      <c r="BH4497" s="249">
        <f>IF(N4497="sníž. přenesená",J4497,0)</f>
        <v>0</v>
      </c>
      <c r="BI4497" s="249">
        <f>IF(N4497="nulová",J4497,0)</f>
        <v>0</v>
      </c>
      <c r="BJ4497" s="17" t="s">
        <v>81</v>
      </c>
      <c r="BK4497" s="249">
        <f>ROUND(I4497*H4497,2)</f>
        <v>0</v>
      </c>
      <c r="BL4497" s="17" t="s">
        <v>332</v>
      </c>
      <c r="BM4497" s="248" t="s">
        <v>6474</v>
      </c>
    </row>
    <row r="4498" spans="2:65" s="1" customFormat="1" ht="24" customHeight="1">
      <c r="B4498" s="38"/>
      <c r="C4498" s="237" t="s">
        <v>6475</v>
      </c>
      <c r="D4498" s="237" t="s">
        <v>141</v>
      </c>
      <c r="E4498" s="238" t="s">
        <v>6476</v>
      </c>
      <c r="F4498" s="239" t="s">
        <v>6477</v>
      </c>
      <c r="G4498" s="240" t="s">
        <v>171</v>
      </c>
      <c r="H4498" s="241">
        <v>24.5</v>
      </c>
      <c r="I4498" s="242"/>
      <c r="J4498" s="243">
        <f>ROUND(I4498*H4498,2)</f>
        <v>0</v>
      </c>
      <c r="K4498" s="239" t="s">
        <v>1</v>
      </c>
      <c r="L4498" s="43"/>
      <c r="M4498" s="244" t="s">
        <v>1</v>
      </c>
      <c r="N4498" s="245" t="s">
        <v>38</v>
      </c>
      <c r="O4498" s="86"/>
      <c r="P4498" s="246">
        <f>O4498*H4498</f>
        <v>0</v>
      </c>
      <c r="Q4498" s="246">
        <v>0</v>
      </c>
      <c r="R4498" s="246">
        <f>Q4498*H4498</f>
        <v>0</v>
      </c>
      <c r="S4498" s="246">
        <v>0</v>
      </c>
      <c r="T4498" s="247">
        <f>S4498*H4498</f>
        <v>0</v>
      </c>
      <c r="AR4498" s="248" t="s">
        <v>332</v>
      </c>
      <c r="AT4498" s="248" t="s">
        <v>141</v>
      </c>
      <c r="AU4498" s="248" t="s">
        <v>83</v>
      </c>
      <c r="AY4498" s="17" t="s">
        <v>139</v>
      </c>
      <c r="BE4498" s="249">
        <f>IF(N4498="základní",J4498,0)</f>
        <v>0</v>
      </c>
      <c r="BF4498" s="249">
        <f>IF(N4498="snížená",J4498,0)</f>
        <v>0</v>
      </c>
      <c r="BG4498" s="249">
        <f>IF(N4498="zákl. přenesená",J4498,0)</f>
        <v>0</v>
      </c>
      <c r="BH4498" s="249">
        <f>IF(N4498="sníž. přenesená",J4498,0)</f>
        <v>0</v>
      </c>
      <c r="BI4498" s="249">
        <f>IF(N4498="nulová",J4498,0)</f>
        <v>0</v>
      </c>
      <c r="BJ4498" s="17" t="s">
        <v>81</v>
      </c>
      <c r="BK4498" s="249">
        <f>ROUND(I4498*H4498,2)</f>
        <v>0</v>
      </c>
      <c r="BL4498" s="17" t="s">
        <v>332</v>
      </c>
      <c r="BM4498" s="248" t="s">
        <v>6478</v>
      </c>
    </row>
    <row r="4499" spans="2:65" s="1" customFormat="1" ht="24" customHeight="1">
      <c r="B4499" s="38"/>
      <c r="C4499" s="237" t="s">
        <v>6479</v>
      </c>
      <c r="D4499" s="237" t="s">
        <v>141</v>
      </c>
      <c r="E4499" s="238" t="s">
        <v>6480</v>
      </c>
      <c r="F4499" s="239" t="s">
        <v>6481</v>
      </c>
      <c r="G4499" s="240" t="s">
        <v>171</v>
      </c>
      <c r="H4499" s="241">
        <v>13</v>
      </c>
      <c r="I4499" s="242"/>
      <c r="J4499" s="243">
        <f>ROUND(I4499*H4499,2)</f>
        <v>0</v>
      </c>
      <c r="K4499" s="239" t="s">
        <v>1</v>
      </c>
      <c r="L4499" s="43"/>
      <c r="M4499" s="244" t="s">
        <v>1</v>
      </c>
      <c r="N4499" s="245" t="s">
        <v>38</v>
      </c>
      <c r="O4499" s="86"/>
      <c r="P4499" s="246">
        <f>O4499*H4499</f>
        <v>0</v>
      </c>
      <c r="Q4499" s="246">
        <v>0</v>
      </c>
      <c r="R4499" s="246">
        <f>Q4499*H4499</f>
        <v>0</v>
      </c>
      <c r="S4499" s="246">
        <v>0</v>
      </c>
      <c r="T4499" s="247">
        <f>S4499*H4499</f>
        <v>0</v>
      </c>
      <c r="AR4499" s="248" t="s">
        <v>332</v>
      </c>
      <c r="AT4499" s="248" t="s">
        <v>141</v>
      </c>
      <c r="AU4499" s="248" t="s">
        <v>83</v>
      </c>
      <c r="AY4499" s="17" t="s">
        <v>139</v>
      </c>
      <c r="BE4499" s="249">
        <f>IF(N4499="základní",J4499,0)</f>
        <v>0</v>
      </c>
      <c r="BF4499" s="249">
        <f>IF(N4499="snížená",J4499,0)</f>
        <v>0</v>
      </c>
      <c r="BG4499" s="249">
        <f>IF(N4499="zákl. přenesená",J4499,0)</f>
        <v>0</v>
      </c>
      <c r="BH4499" s="249">
        <f>IF(N4499="sníž. přenesená",J4499,0)</f>
        <v>0</v>
      </c>
      <c r="BI4499" s="249">
        <f>IF(N4499="nulová",J4499,0)</f>
        <v>0</v>
      </c>
      <c r="BJ4499" s="17" t="s">
        <v>81</v>
      </c>
      <c r="BK4499" s="249">
        <f>ROUND(I4499*H4499,2)</f>
        <v>0</v>
      </c>
      <c r="BL4499" s="17" t="s">
        <v>332</v>
      </c>
      <c r="BM4499" s="248" t="s">
        <v>6482</v>
      </c>
    </row>
    <row r="4500" spans="2:65" s="1" customFormat="1" ht="24" customHeight="1">
      <c r="B4500" s="38"/>
      <c r="C4500" s="237" t="s">
        <v>6483</v>
      </c>
      <c r="D4500" s="237" t="s">
        <v>141</v>
      </c>
      <c r="E4500" s="238" t="s">
        <v>6484</v>
      </c>
      <c r="F4500" s="239" t="s">
        <v>6485</v>
      </c>
      <c r="G4500" s="240" t="s">
        <v>171</v>
      </c>
      <c r="H4500" s="241">
        <v>8</v>
      </c>
      <c r="I4500" s="242"/>
      <c r="J4500" s="243">
        <f>ROUND(I4500*H4500,2)</f>
        <v>0</v>
      </c>
      <c r="K4500" s="239" t="s">
        <v>1</v>
      </c>
      <c r="L4500" s="43"/>
      <c r="M4500" s="244" t="s">
        <v>1</v>
      </c>
      <c r="N4500" s="245" t="s">
        <v>38</v>
      </c>
      <c r="O4500" s="86"/>
      <c r="P4500" s="246">
        <f>O4500*H4500</f>
        <v>0</v>
      </c>
      <c r="Q4500" s="246">
        <v>0</v>
      </c>
      <c r="R4500" s="246">
        <f>Q4500*H4500</f>
        <v>0</v>
      </c>
      <c r="S4500" s="246">
        <v>0</v>
      </c>
      <c r="T4500" s="247">
        <f>S4500*H4500</f>
        <v>0</v>
      </c>
      <c r="AR4500" s="248" t="s">
        <v>332</v>
      </c>
      <c r="AT4500" s="248" t="s">
        <v>141</v>
      </c>
      <c r="AU4500" s="248" t="s">
        <v>83</v>
      </c>
      <c r="AY4500" s="17" t="s">
        <v>139</v>
      </c>
      <c r="BE4500" s="249">
        <f>IF(N4500="základní",J4500,0)</f>
        <v>0</v>
      </c>
      <c r="BF4500" s="249">
        <f>IF(N4500="snížená",J4500,0)</f>
        <v>0</v>
      </c>
      <c r="BG4500" s="249">
        <f>IF(N4500="zákl. přenesená",J4500,0)</f>
        <v>0</v>
      </c>
      <c r="BH4500" s="249">
        <f>IF(N4500="sníž. přenesená",J4500,0)</f>
        <v>0</v>
      </c>
      <c r="BI4500" s="249">
        <f>IF(N4500="nulová",J4500,0)</f>
        <v>0</v>
      </c>
      <c r="BJ4500" s="17" t="s">
        <v>81</v>
      </c>
      <c r="BK4500" s="249">
        <f>ROUND(I4500*H4500,2)</f>
        <v>0</v>
      </c>
      <c r="BL4500" s="17" t="s">
        <v>332</v>
      </c>
      <c r="BM4500" s="248" t="s">
        <v>6486</v>
      </c>
    </row>
    <row r="4501" spans="2:65" s="1" customFormat="1" ht="24" customHeight="1">
      <c r="B4501" s="38"/>
      <c r="C4501" s="237" t="s">
        <v>6487</v>
      </c>
      <c r="D4501" s="237" t="s">
        <v>141</v>
      </c>
      <c r="E4501" s="238" t="s">
        <v>6488</v>
      </c>
      <c r="F4501" s="239" t="s">
        <v>6489</v>
      </c>
      <c r="G4501" s="240" t="s">
        <v>171</v>
      </c>
      <c r="H4501" s="241">
        <v>1</v>
      </c>
      <c r="I4501" s="242"/>
      <c r="J4501" s="243">
        <f>ROUND(I4501*H4501,2)</f>
        <v>0</v>
      </c>
      <c r="K4501" s="239" t="s">
        <v>1</v>
      </c>
      <c r="L4501" s="43"/>
      <c r="M4501" s="244" t="s">
        <v>1</v>
      </c>
      <c r="N4501" s="245" t="s">
        <v>38</v>
      </c>
      <c r="O4501" s="86"/>
      <c r="P4501" s="246">
        <f>O4501*H4501</f>
        <v>0</v>
      </c>
      <c r="Q4501" s="246">
        <v>0</v>
      </c>
      <c r="R4501" s="246">
        <f>Q4501*H4501</f>
        <v>0</v>
      </c>
      <c r="S4501" s="246">
        <v>0</v>
      </c>
      <c r="T4501" s="247">
        <f>S4501*H4501</f>
        <v>0</v>
      </c>
      <c r="AR4501" s="248" t="s">
        <v>332</v>
      </c>
      <c r="AT4501" s="248" t="s">
        <v>141</v>
      </c>
      <c r="AU4501" s="248" t="s">
        <v>83</v>
      </c>
      <c r="AY4501" s="17" t="s">
        <v>139</v>
      </c>
      <c r="BE4501" s="249">
        <f>IF(N4501="základní",J4501,0)</f>
        <v>0</v>
      </c>
      <c r="BF4501" s="249">
        <f>IF(N4501="snížená",J4501,0)</f>
        <v>0</v>
      </c>
      <c r="BG4501" s="249">
        <f>IF(N4501="zákl. přenesená",J4501,0)</f>
        <v>0</v>
      </c>
      <c r="BH4501" s="249">
        <f>IF(N4501="sníž. přenesená",J4501,0)</f>
        <v>0</v>
      </c>
      <c r="BI4501" s="249">
        <f>IF(N4501="nulová",J4501,0)</f>
        <v>0</v>
      </c>
      <c r="BJ4501" s="17" t="s">
        <v>81</v>
      </c>
      <c r="BK4501" s="249">
        <f>ROUND(I4501*H4501,2)</f>
        <v>0</v>
      </c>
      <c r="BL4501" s="17" t="s">
        <v>332</v>
      </c>
      <c r="BM4501" s="248" t="s">
        <v>6490</v>
      </c>
    </row>
    <row r="4502" spans="2:65" s="1" customFormat="1" ht="24" customHeight="1">
      <c r="B4502" s="38"/>
      <c r="C4502" s="237" t="s">
        <v>6491</v>
      </c>
      <c r="D4502" s="237" t="s">
        <v>141</v>
      </c>
      <c r="E4502" s="238" t="s">
        <v>6492</v>
      </c>
      <c r="F4502" s="239" t="s">
        <v>6493</v>
      </c>
      <c r="G4502" s="240" t="s">
        <v>177</v>
      </c>
      <c r="H4502" s="241">
        <v>2</v>
      </c>
      <c r="I4502" s="242"/>
      <c r="J4502" s="243">
        <f>ROUND(I4502*H4502,2)</f>
        <v>0</v>
      </c>
      <c r="K4502" s="239" t="s">
        <v>1</v>
      </c>
      <c r="L4502" s="43"/>
      <c r="M4502" s="244" t="s">
        <v>1</v>
      </c>
      <c r="N4502" s="245" t="s">
        <v>38</v>
      </c>
      <c r="O4502" s="86"/>
      <c r="P4502" s="246">
        <f>O4502*H4502</f>
        <v>0</v>
      </c>
      <c r="Q4502" s="246">
        <v>0</v>
      </c>
      <c r="R4502" s="246">
        <f>Q4502*H4502</f>
        <v>0</v>
      </c>
      <c r="S4502" s="246">
        <v>0</v>
      </c>
      <c r="T4502" s="247">
        <f>S4502*H4502</f>
        <v>0</v>
      </c>
      <c r="AR4502" s="248" t="s">
        <v>332</v>
      </c>
      <c r="AT4502" s="248" t="s">
        <v>141</v>
      </c>
      <c r="AU4502" s="248" t="s">
        <v>83</v>
      </c>
      <c r="AY4502" s="17" t="s">
        <v>139</v>
      </c>
      <c r="BE4502" s="249">
        <f>IF(N4502="základní",J4502,0)</f>
        <v>0</v>
      </c>
      <c r="BF4502" s="249">
        <f>IF(N4502="snížená",J4502,0)</f>
        <v>0</v>
      </c>
      <c r="BG4502" s="249">
        <f>IF(N4502="zákl. přenesená",J4502,0)</f>
        <v>0</v>
      </c>
      <c r="BH4502" s="249">
        <f>IF(N4502="sníž. přenesená",J4502,0)</f>
        <v>0</v>
      </c>
      <c r="BI4502" s="249">
        <f>IF(N4502="nulová",J4502,0)</f>
        <v>0</v>
      </c>
      <c r="BJ4502" s="17" t="s">
        <v>81</v>
      </c>
      <c r="BK4502" s="249">
        <f>ROUND(I4502*H4502,2)</f>
        <v>0</v>
      </c>
      <c r="BL4502" s="17" t="s">
        <v>332</v>
      </c>
      <c r="BM4502" s="248" t="s">
        <v>6494</v>
      </c>
    </row>
    <row r="4503" spans="2:65" s="1" customFormat="1" ht="24" customHeight="1">
      <c r="B4503" s="38"/>
      <c r="C4503" s="237" t="s">
        <v>6495</v>
      </c>
      <c r="D4503" s="237" t="s">
        <v>141</v>
      </c>
      <c r="E4503" s="238" t="s">
        <v>6496</v>
      </c>
      <c r="F4503" s="239" t="s">
        <v>6497</v>
      </c>
      <c r="G4503" s="240" t="s">
        <v>177</v>
      </c>
      <c r="H4503" s="241">
        <v>2</v>
      </c>
      <c r="I4503" s="242"/>
      <c r="J4503" s="243">
        <f>ROUND(I4503*H4503,2)</f>
        <v>0</v>
      </c>
      <c r="K4503" s="239" t="s">
        <v>1</v>
      </c>
      <c r="L4503" s="43"/>
      <c r="M4503" s="244" t="s">
        <v>1</v>
      </c>
      <c r="N4503" s="245" t="s">
        <v>38</v>
      </c>
      <c r="O4503" s="86"/>
      <c r="P4503" s="246">
        <f>O4503*H4503</f>
        <v>0</v>
      </c>
      <c r="Q4503" s="246">
        <v>0</v>
      </c>
      <c r="R4503" s="246">
        <f>Q4503*H4503</f>
        <v>0</v>
      </c>
      <c r="S4503" s="246">
        <v>0</v>
      </c>
      <c r="T4503" s="247">
        <f>S4503*H4503</f>
        <v>0</v>
      </c>
      <c r="AR4503" s="248" t="s">
        <v>332</v>
      </c>
      <c r="AT4503" s="248" t="s">
        <v>141</v>
      </c>
      <c r="AU4503" s="248" t="s">
        <v>83</v>
      </c>
      <c r="AY4503" s="17" t="s">
        <v>139</v>
      </c>
      <c r="BE4503" s="249">
        <f>IF(N4503="základní",J4503,0)</f>
        <v>0</v>
      </c>
      <c r="BF4503" s="249">
        <f>IF(N4503="snížená",J4503,0)</f>
        <v>0</v>
      </c>
      <c r="BG4503" s="249">
        <f>IF(N4503="zákl. přenesená",J4503,0)</f>
        <v>0</v>
      </c>
      <c r="BH4503" s="249">
        <f>IF(N4503="sníž. přenesená",J4503,0)</f>
        <v>0</v>
      </c>
      <c r="BI4503" s="249">
        <f>IF(N4503="nulová",J4503,0)</f>
        <v>0</v>
      </c>
      <c r="BJ4503" s="17" t="s">
        <v>81</v>
      </c>
      <c r="BK4503" s="249">
        <f>ROUND(I4503*H4503,2)</f>
        <v>0</v>
      </c>
      <c r="BL4503" s="17" t="s">
        <v>332</v>
      </c>
      <c r="BM4503" s="248" t="s">
        <v>6498</v>
      </c>
    </row>
    <row r="4504" spans="2:65" s="1" customFormat="1" ht="24" customHeight="1">
      <c r="B4504" s="38"/>
      <c r="C4504" s="237" t="s">
        <v>6499</v>
      </c>
      <c r="D4504" s="237" t="s">
        <v>141</v>
      </c>
      <c r="E4504" s="238" t="s">
        <v>6500</v>
      </c>
      <c r="F4504" s="239" t="s">
        <v>6501</v>
      </c>
      <c r="G4504" s="240" t="s">
        <v>177</v>
      </c>
      <c r="H4504" s="241">
        <v>10</v>
      </c>
      <c r="I4504" s="242"/>
      <c r="J4504" s="243">
        <f>ROUND(I4504*H4504,2)</f>
        <v>0</v>
      </c>
      <c r="K4504" s="239" t="s">
        <v>1</v>
      </c>
      <c r="L4504" s="43"/>
      <c r="M4504" s="244" t="s">
        <v>1</v>
      </c>
      <c r="N4504" s="245" t="s">
        <v>38</v>
      </c>
      <c r="O4504" s="86"/>
      <c r="P4504" s="246">
        <f>O4504*H4504</f>
        <v>0</v>
      </c>
      <c r="Q4504" s="246">
        <v>0</v>
      </c>
      <c r="R4504" s="246">
        <f>Q4504*H4504</f>
        <v>0</v>
      </c>
      <c r="S4504" s="246">
        <v>0</v>
      </c>
      <c r="T4504" s="247">
        <f>S4504*H4504</f>
        <v>0</v>
      </c>
      <c r="AR4504" s="248" t="s">
        <v>332</v>
      </c>
      <c r="AT4504" s="248" t="s">
        <v>141</v>
      </c>
      <c r="AU4504" s="248" t="s">
        <v>83</v>
      </c>
      <c r="AY4504" s="17" t="s">
        <v>139</v>
      </c>
      <c r="BE4504" s="249">
        <f>IF(N4504="základní",J4504,0)</f>
        <v>0</v>
      </c>
      <c r="BF4504" s="249">
        <f>IF(N4504="snížená",J4504,0)</f>
        <v>0</v>
      </c>
      <c r="BG4504" s="249">
        <f>IF(N4504="zákl. přenesená",J4504,0)</f>
        <v>0</v>
      </c>
      <c r="BH4504" s="249">
        <f>IF(N4504="sníž. přenesená",J4504,0)</f>
        <v>0</v>
      </c>
      <c r="BI4504" s="249">
        <f>IF(N4504="nulová",J4504,0)</f>
        <v>0</v>
      </c>
      <c r="BJ4504" s="17" t="s">
        <v>81</v>
      </c>
      <c r="BK4504" s="249">
        <f>ROUND(I4504*H4504,2)</f>
        <v>0</v>
      </c>
      <c r="BL4504" s="17" t="s">
        <v>332</v>
      </c>
      <c r="BM4504" s="248" t="s">
        <v>6502</v>
      </c>
    </row>
    <row r="4505" spans="2:65" s="1" customFormat="1" ht="24" customHeight="1">
      <c r="B4505" s="38"/>
      <c r="C4505" s="237" t="s">
        <v>6503</v>
      </c>
      <c r="D4505" s="237" t="s">
        <v>141</v>
      </c>
      <c r="E4505" s="238" t="s">
        <v>6504</v>
      </c>
      <c r="F4505" s="239" t="s">
        <v>6505</v>
      </c>
      <c r="G4505" s="240" t="s">
        <v>177</v>
      </c>
      <c r="H4505" s="241">
        <v>50</v>
      </c>
      <c r="I4505" s="242"/>
      <c r="J4505" s="243">
        <f>ROUND(I4505*H4505,2)</f>
        <v>0</v>
      </c>
      <c r="K4505" s="239" t="s">
        <v>1</v>
      </c>
      <c r="L4505" s="43"/>
      <c r="M4505" s="244" t="s">
        <v>1</v>
      </c>
      <c r="N4505" s="245" t="s">
        <v>38</v>
      </c>
      <c r="O4505" s="86"/>
      <c r="P4505" s="246">
        <f>O4505*H4505</f>
        <v>0</v>
      </c>
      <c r="Q4505" s="246">
        <v>0</v>
      </c>
      <c r="R4505" s="246">
        <f>Q4505*H4505</f>
        <v>0</v>
      </c>
      <c r="S4505" s="246">
        <v>0</v>
      </c>
      <c r="T4505" s="247">
        <f>S4505*H4505</f>
        <v>0</v>
      </c>
      <c r="AR4505" s="248" t="s">
        <v>332</v>
      </c>
      <c r="AT4505" s="248" t="s">
        <v>141</v>
      </c>
      <c r="AU4505" s="248" t="s">
        <v>83</v>
      </c>
      <c r="AY4505" s="17" t="s">
        <v>139</v>
      </c>
      <c r="BE4505" s="249">
        <f>IF(N4505="základní",J4505,0)</f>
        <v>0</v>
      </c>
      <c r="BF4505" s="249">
        <f>IF(N4505="snížená",J4505,0)</f>
        <v>0</v>
      </c>
      <c r="BG4505" s="249">
        <f>IF(N4505="zákl. přenesená",J4505,0)</f>
        <v>0</v>
      </c>
      <c r="BH4505" s="249">
        <f>IF(N4505="sníž. přenesená",J4505,0)</f>
        <v>0</v>
      </c>
      <c r="BI4505" s="249">
        <f>IF(N4505="nulová",J4505,0)</f>
        <v>0</v>
      </c>
      <c r="BJ4505" s="17" t="s">
        <v>81</v>
      </c>
      <c r="BK4505" s="249">
        <f>ROUND(I4505*H4505,2)</f>
        <v>0</v>
      </c>
      <c r="BL4505" s="17" t="s">
        <v>332</v>
      </c>
      <c r="BM4505" s="248" t="s">
        <v>6506</v>
      </c>
    </row>
    <row r="4506" spans="2:65" s="1" customFormat="1" ht="24" customHeight="1">
      <c r="B4506" s="38"/>
      <c r="C4506" s="237" t="s">
        <v>6507</v>
      </c>
      <c r="D4506" s="237" t="s">
        <v>141</v>
      </c>
      <c r="E4506" s="238" t="s">
        <v>6508</v>
      </c>
      <c r="F4506" s="239" t="s">
        <v>6509</v>
      </c>
      <c r="G4506" s="240" t="s">
        <v>177</v>
      </c>
      <c r="H4506" s="241">
        <v>26</v>
      </c>
      <c r="I4506" s="242"/>
      <c r="J4506" s="243">
        <f>ROUND(I4506*H4506,2)</f>
        <v>0</v>
      </c>
      <c r="K4506" s="239" t="s">
        <v>1</v>
      </c>
      <c r="L4506" s="43"/>
      <c r="M4506" s="244" t="s">
        <v>1</v>
      </c>
      <c r="N4506" s="245" t="s">
        <v>38</v>
      </c>
      <c r="O4506" s="86"/>
      <c r="P4506" s="246">
        <f>O4506*H4506</f>
        <v>0</v>
      </c>
      <c r="Q4506" s="246">
        <v>0</v>
      </c>
      <c r="R4506" s="246">
        <f>Q4506*H4506</f>
        <v>0</v>
      </c>
      <c r="S4506" s="246">
        <v>0</v>
      </c>
      <c r="T4506" s="247">
        <f>S4506*H4506</f>
        <v>0</v>
      </c>
      <c r="AR4506" s="248" t="s">
        <v>332</v>
      </c>
      <c r="AT4506" s="248" t="s">
        <v>141</v>
      </c>
      <c r="AU4506" s="248" t="s">
        <v>83</v>
      </c>
      <c r="AY4506" s="17" t="s">
        <v>139</v>
      </c>
      <c r="BE4506" s="249">
        <f>IF(N4506="základní",J4506,0)</f>
        <v>0</v>
      </c>
      <c r="BF4506" s="249">
        <f>IF(N4506="snížená",J4506,0)</f>
        <v>0</v>
      </c>
      <c r="BG4506" s="249">
        <f>IF(N4506="zákl. přenesená",J4506,0)</f>
        <v>0</v>
      </c>
      <c r="BH4506" s="249">
        <f>IF(N4506="sníž. přenesená",J4506,0)</f>
        <v>0</v>
      </c>
      <c r="BI4506" s="249">
        <f>IF(N4506="nulová",J4506,0)</f>
        <v>0</v>
      </c>
      <c r="BJ4506" s="17" t="s">
        <v>81</v>
      </c>
      <c r="BK4506" s="249">
        <f>ROUND(I4506*H4506,2)</f>
        <v>0</v>
      </c>
      <c r="BL4506" s="17" t="s">
        <v>332</v>
      </c>
      <c r="BM4506" s="248" t="s">
        <v>6510</v>
      </c>
    </row>
    <row r="4507" spans="2:65" s="1" customFormat="1" ht="24" customHeight="1">
      <c r="B4507" s="38"/>
      <c r="C4507" s="237" t="s">
        <v>6511</v>
      </c>
      <c r="D4507" s="237" t="s">
        <v>141</v>
      </c>
      <c r="E4507" s="238" t="s">
        <v>6512</v>
      </c>
      <c r="F4507" s="239" t="s">
        <v>6513</v>
      </c>
      <c r="G4507" s="240" t="s">
        <v>177</v>
      </c>
      <c r="H4507" s="241">
        <v>10</v>
      </c>
      <c r="I4507" s="242"/>
      <c r="J4507" s="243">
        <f>ROUND(I4507*H4507,2)</f>
        <v>0</v>
      </c>
      <c r="K4507" s="239" t="s">
        <v>1</v>
      </c>
      <c r="L4507" s="43"/>
      <c r="M4507" s="244" t="s">
        <v>1</v>
      </c>
      <c r="N4507" s="245" t="s">
        <v>38</v>
      </c>
      <c r="O4507" s="86"/>
      <c r="P4507" s="246">
        <f>O4507*H4507</f>
        <v>0</v>
      </c>
      <c r="Q4507" s="246">
        <v>0</v>
      </c>
      <c r="R4507" s="246">
        <f>Q4507*H4507</f>
        <v>0</v>
      </c>
      <c r="S4507" s="246">
        <v>0</v>
      </c>
      <c r="T4507" s="247">
        <f>S4507*H4507</f>
        <v>0</v>
      </c>
      <c r="AR4507" s="248" t="s">
        <v>332</v>
      </c>
      <c r="AT4507" s="248" t="s">
        <v>141</v>
      </c>
      <c r="AU4507" s="248" t="s">
        <v>83</v>
      </c>
      <c r="AY4507" s="17" t="s">
        <v>139</v>
      </c>
      <c r="BE4507" s="249">
        <f>IF(N4507="základní",J4507,0)</f>
        <v>0</v>
      </c>
      <c r="BF4507" s="249">
        <f>IF(N4507="snížená",J4507,0)</f>
        <v>0</v>
      </c>
      <c r="BG4507" s="249">
        <f>IF(N4507="zákl. přenesená",J4507,0)</f>
        <v>0</v>
      </c>
      <c r="BH4507" s="249">
        <f>IF(N4507="sníž. přenesená",J4507,0)</f>
        <v>0</v>
      </c>
      <c r="BI4507" s="249">
        <f>IF(N4507="nulová",J4507,0)</f>
        <v>0</v>
      </c>
      <c r="BJ4507" s="17" t="s">
        <v>81</v>
      </c>
      <c r="BK4507" s="249">
        <f>ROUND(I4507*H4507,2)</f>
        <v>0</v>
      </c>
      <c r="BL4507" s="17" t="s">
        <v>332</v>
      </c>
      <c r="BM4507" s="248" t="s">
        <v>6514</v>
      </c>
    </row>
    <row r="4508" spans="2:65" s="1" customFormat="1" ht="24" customHeight="1">
      <c r="B4508" s="38"/>
      <c r="C4508" s="237" t="s">
        <v>6515</v>
      </c>
      <c r="D4508" s="237" t="s">
        <v>141</v>
      </c>
      <c r="E4508" s="238" t="s">
        <v>6516</v>
      </c>
      <c r="F4508" s="239" t="s">
        <v>6517</v>
      </c>
      <c r="G4508" s="240" t="s">
        <v>177</v>
      </c>
      <c r="H4508" s="241">
        <v>8</v>
      </c>
      <c r="I4508" s="242"/>
      <c r="J4508" s="243">
        <f>ROUND(I4508*H4508,2)</f>
        <v>0</v>
      </c>
      <c r="K4508" s="239" t="s">
        <v>1</v>
      </c>
      <c r="L4508" s="43"/>
      <c r="M4508" s="244" t="s">
        <v>1</v>
      </c>
      <c r="N4508" s="245" t="s">
        <v>38</v>
      </c>
      <c r="O4508" s="86"/>
      <c r="P4508" s="246">
        <f>O4508*H4508</f>
        <v>0</v>
      </c>
      <c r="Q4508" s="246">
        <v>0</v>
      </c>
      <c r="R4508" s="246">
        <f>Q4508*H4508</f>
        <v>0</v>
      </c>
      <c r="S4508" s="246">
        <v>0</v>
      </c>
      <c r="T4508" s="247">
        <f>S4508*H4508</f>
        <v>0</v>
      </c>
      <c r="AR4508" s="248" t="s">
        <v>332</v>
      </c>
      <c r="AT4508" s="248" t="s">
        <v>141</v>
      </c>
      <c r="AU4508" s="248" t="s">
        <v>83</v>
      </c>
      <c r="AY4508" s="17" t="s">
        <v>139</v>
      </c>
      <c r="BE4508" s="249">
        <f>IF(N4508="základní",J4508,0)</f>
        <v>0</v>
      </c>
      <c r="BF4508" s="249">
        <f>IF(N4508="snížená",J4508,0)</f>
        <v>0</v>
      </c>
      <c r="BG4508" s="249">
        <f>IF(N4508="zákl. přenesená",J4508,0)</f>
        <v>0</v>
      </c>
      <c r="BH4508" s="249">
        <f>IF(N4508="sníž. přenesená",J4508,0)</f>
        <v>0</v>
      </c>
      <c r="BI4508" s="249">
        <f>IF(N4508="nulová",J4508,0)</f>
        <v>0</v>
      </c>
      <c r="BJ4508" s="17" t="s">
        <v>81</v>
      </c>
      <c r="BK4508" s="249">
        <f>ROUND(I4508*H4508,2)</f>
        <v>0</v>
      </c>
      <c r="BL4508" s="17" t="s">
        <v>332</v>
      </c>
      <c r="BM4508" s="248" t="s">
        <v>6518</v>
      </c>
    </row>
    <row r="4509" spans="2:65" s="1" customFormat="1" ht="24" customHeight="1">
      <c r="B4509" s="38"/>
      <c r="C4509" s="237" t="s">
        <v>6519</v>
      </c>
      <c r="D4509" s="237" t="s">
        <v>141</v>
      </c>
      <c r="E4509" s="238" t="s">
        <v>6520</v>
      </c>
      <c r="F4509" s="239" t="s">
        <v>6521</v>
      </c>
      <c r="G4509" s="240" t="s">
        <v>177</v>
      </c>
      <c r="H4509" s="241">
        <v>20</v>
      </c>
      <c r="I4509" s="242"/>
      <c r="J4509" s="243">
        <f>ROUND(I4509*H4509,2)</f>
        <v>0</v>
      </c>
      <c r="K4509" s="239" t="s">
        <v>1</v>
      </c>
      <c r="L4509" s="43"/>
      <c r="M4509" s="244" t="s">
        <v>1</v>
      </c>
      <c r="N4509" s="245" t="s">
        <v>38</v>
      </c>
      <c r="O4509" s="86"/>
      <c r="P4509" s="246">
        <f>O4509*H4509</f>
        <v>0</v>
      </c>
      <c r="Q4509" s="246">
        <v>0</v>
      </c>
      <c r="R4509" s="246">
        <f>Q4509*H4509</f>
        <v>0</v>
      </c>
      <c r="S4509" s="246">
        <v>0</v>
      </c>
      <c r="T4509" s="247">
        <f>S4509*H4509</f>
        <v>0</v>
      </c>
      <c r="AR4509" s="248" t="s">
        <v>332</v>
      </c>
      <c r="AT4509" s="248" t="s">
        <v>141</v>
      </c>
      <c r="AU4509" s="248" t="s">
        <v>83</v>
      </c>
      <c r="AY4509" s="17" t="s">
        <v>139</v>
      </c>
      <c r="BE4509" s="249">
        <f>IF(N4509="základní",J4509,0)</f>
        <v>0</v>
      </c>
      <c r="BF4509" s="249">
        <f>IF(N4509="snížená",J4509,0)</f>
        <v>0</v>
      </c>
      <c r="BG4509" s="249">
        <f>IF(N4509="zákl. přenesená",J4509,0)</f>
        <v>0</v>
      </c>
      <c r="BH4509" s="249">
        <f>IF(N4509="sníž. přenesená",J4509,0)</f>
        <v>0</v>
      </c>
      <c r="BI4509" s="249">
        <f>IF(N4509="nulová",J4509,0)</f>
        <v>0</v>
      </c>
      <c r="BJ4509" s="17" t="s">
        <v>81</v>
      </c>
      <c r="BK4509" s="249">
        <f>ROUND(I4509*H4509,2)</f>
        <v>0</v>
      </c>
      <c r="BL4509" s="17" t="s">
        <v>332</v>
      </c>
      <c r="BM4509" s="248" t="s">
        <v>6522</v>
      </c>
    </row>
    <row r="4510" spans="2:65" s="1" customFormat="1" ht="24" customHeight="1">
      <c r="B4510" s="38"/>
      <c r="C4510" s="237" t="s">
        <v>6523</v>
      </c>
      <c r="D4510" s="237" t="s">
        <v>141</v>
      </c>
      <c r="E4510" s="238" t="s">
        <v>6524</v>
      </c>
      <c r="F4510" s="239" t="s">
        <v>6525</v>
      </c>
      <c r="G4510" s="240" t="s">
        <v>433</v>
      </c>
      <c r="H4510" s="241">
        <v>48</v>
      </c>
      <c r="I4510" s="242"/>
      <c r="J4510" s="243">
        <f>ROUND(I4510*H4510,2)</f>
        <v>0</v>
      </c>
      <c r="K4510" s="239" t="s">
        <v>1</v>
      </c>
      <c r="L4510" s="43"/>
      <c r="M4510" s="244" t="s">
        <v>1</v>
      </c>
      <c r="N4510" s="245" t="s">
        <v>38</v>
      </c>
      <c r="O4510" s="86"/>
      <c r="P4510" s="246">
        <f>O4510*H4510</f>
        <v>0</v>
      </c>
      <c r="Q4510" s="246">
        <v>0</v>
      </c>
      <c r="R4510" s="246">
        <f>Q4510*H4510</f>
        <v>0</v>
      </c>
      <c r="S4510" s="246">
        <v>0</v>
      </c>
      <c r="T4510" s="247">
        <f>S4510*H4510</f>
        <v>0</v>
      </c>
      <c r="AR4510" s="248" t="s">
        <v>332</v>
      </c>
      <c r="AT4510" s="248" t="s">
        <v>141</v>
      </c>
      <c r="AU4510" s="248" t="s">
        <v>83</v>
      </c>
      <c r="AY4510" s="17" t="s">
        <v>139</v>
      </c>
      <c r="BE4510" s="249">
        <f>IF(N4510="základní",J4510,0)</f>
        <v>0</v>
      </c>
      <c r="BF4510" s="249">
        <f>IF(N4510="snížená",J4510,0)</f>
        <v>0</v>
      </c>
      <c r="BG4510" s="249">
        <f>IF(N4510="zákl. přenesená",J4510,0)</f>
        <v>0</v>
      </c>
      <c r="BH4510" s="249">
        <f>IF(N4510="sníž. přenesená",J4510,0)</f>
        <v>0</v>
      </c>
      <c r="BI4510" s="249">
        <f>IF(N4510="nulová",J4510,0)</f>
        <v>0</v>
      </c>
      <c r="BJ4510" s="17" t="s">
        <v>81</v>
      </c>
      <c r="BK4510" s="249">
        <f>ROUND(I4510*H4510,2)</f>
        <v>0</v>
      </c>
      <c r="BL4510" s="17" t="s">
        <v>332</v>
      </c>
      <c r="BM4510" s="248" t="s">
        <v>6526</v>
      </c>
    </row>
    <row r="4511" spans="2:65" s="1" customFormat="1" ht="36" customHeight="1">
      <c r="B4511" s="38"/>
      <c r="C4511" s="237" t="s">
        <v>6527</v>
      </c>
      <c r="D4511" s="237" t="s">
        <v>141</v>
      </c>
      <c r="E4511" s="238" t="s">
        <v>6528</v>
      </c>
      <c r="F4511" s="239" t="s">
        <v>6529</v>
      </c>
      <c r="G4511" s="240" t="s">
        <v>433</v>
      </c>
      <c r="H4511" s="241">
        <v>48</v>
      </c>
      <c r="I4511" s="242"/>
      <c r="J4511" s="243">
        <f>ROUND(I4511*H4511,2)</f>
        <v>0</v>
      </c>
      <c r="K4511" s="239" t="s">
        <v>1</v>
      </c>
      <c r="L4511" s="43"/>
      <c r="M4511" s="244" t="s">
        <v>1</v>
      </c>
      <c r="N4511" s="245" t="s">
        <v>38</v>
      </c>
      <c r="O4511" s="86"/>
      <c r="P4511" s="246">
        <f>O4511*H4511</f>
        <v>0</v>
      </c>
      <c r="Q4511" s="246">
        <v>0</v>
      </c>
      <c r="R4511" s="246">
        <f>Q4511*H4511</f>
        <v>0</v>
      </c>
      <c r="S4511" s="246">
        <v>0</v>
      </c>
      <c r="T4511" s="247">
        <f>S4511*H4511</f>
        <v>0</v>
      </c>
      <c r="AR4511" s="248" t="s">
        <v>332</v>
      </c>
      <c r="AT4511" s="248" t="s">
        <v>141</v>
      </c>
      <c r="AU4511" s="248" t="s">
        <v>83</v>
      </c>
      <c r="AY4511" s="17" t="s">
        <v>139</v>
      </c>
      <c r="BE4511" s="249">
        <f>IF(N4511="základní",J4511,0)</f>
        <v>0</v>
      </c>
      <c r="BF4511" s="249">
        <f>IF(N4511="snížená",J4511,0)</f>
        <v>0</v>
      </c>
      <c r="BG4511" s="249">
        <f>IF(N4511="zákl. přenesená",J4511,0)</f>
        <v>0</v>
      </c>
      <c r="BH4511" s="249">
        <f>IF(N4511="sníž. přenesená",J4511,0)</f>
        <v>0</v>
      </c>
      <c r="BI4511" s="249">
        <f>IF(N4511="nulová",J4511,0)</f>
        <v>0</v>
      </c>
      <c r="BJ4511" s="17" t="s">
        <v>81</v>
      </c>
      <c r="BK4511" s="249">
        <f>ROUND(I4511*H4511,2)</f>
        <v>0</v>
      </c>
      <c r="BL4511" s="17" t="s">
        <v>332</v>
      </c>
      <c r="BM4511" s="248" t="s">
        <v>6530</v>
      </c>
    </row>
    <row r="4512" spans="2:65" s="1" customFormat="1" ht="16.5" customHeight="1">
      <c r="B4512" s="38"/>
      <c r="C4512" s="237" t="s">
        <v>6531</v>
      </c>
      <c r="D4512" s="237" t="s">
        <v>141</v>
      </c>
      <c r="E4512" s="238" t="s">
        <v>6532</v>
      </c>
      <c r="F4512" s="239" t="s">
        <v>6533</v>
      </c>
      <c r="G4512" s="240" t="s">
        <v>1</v>
      </c>
      <c r="H4512" s="241">
        <v>0</v>
      </c>
      <c r="I4512" s="242"/>
      <c r="J4512" s="243">
        <f>ROUND(I4512*H4512,2)</f>
        <v>0</v>
      </c>
      <c r="K4512" s="239" t="s">
        <v>1</v>
      </c>
      <c r="L4512" s="43"/>
      <c r="M4512" s="244" t="s">
        <v>1</v>
      </c>
      <c r="N4512" s="245" t="s">
        <v>38</v>
      </c>
      <c r="O4512" s="86"/>
      <c r="P4512" s="246">
        <f>O4512*H4512</f>
        <v>0</v>
      </c>
      <c r="Q4512" s="246">
        <v>0</v>
      </c>
      <c r="R4512" s="246">
        <f>Q4512*H4512</f>
        <v>0</v>
      </c>
      <c r="S4512" s="246">
        <v>0</v>
      </c>
      <c r="T4512" s="247">
        <f>S4512*H4512</f>
        <v>0</v>
      </c>
      <c r="AR4512" s="248" t="s">
        <v>332</v>
      </c>
      <c r="AT4512" s="248" t="s">
        <v>141</v>
      </c>
      <c r="AU4512" s="248" t="s">
        <v>83</v>
      </c>
      <c r="AY4512" s="17" t="s">
        <v>139</v>
      </c>
      <c r="BE4512" s="249">
        <f>IF(N4512="základní",J4512,0)</f>
        <v>0</v>
      </c>
      <c r="BF4512" s="249">
        <f>IF(N4512="snížená",J4512,0)</f>
        <v>0</v>
      </c>
      <c r="BG4512" s="249">
        <f>IF(N4512="zákl. přenesená",J4512,0)</f>
        <v>0</v>
      </c>
      <c r="BH4512" s="249">
        <f>IF(N4512="sníž. přenesená",J4512,0)</f>
        <v>0</v>
      </c>
      <c r="BI4512" s="249">
        <f>IF(N4512="nulová",J4512,0)</f>
        <v>0</v>
      </c>
      <c r="BJ4512" s="17" t="s">
        <v>81</v>
      </c>
      <c r="BK4512" s="249">
        <f>ROUND(I4512*H4512,2)</f>
        <v>0</v>
      </c>
      <c r="BL4512" s="17" t="s">
        <v>332</v>
      </c>
      <c r="BM4512" s="248" t="s">
        <v>6534</v>
      </c>
    </row>
    <row r="4513" spans="2:65" s="1" customFormat="1" ht="24" customHeight="1">
      <c r="B4513" s="38"/>
      <c r="C4513" s="237" t="s">
        <v>6535</v>
      </c>
      <c r="D4513" s="237" t="s">
        <v>141</v>
      </c>
      <c r="E4513" s="238" t="s">
        <v>6536</v>
      </c>
      <c r="F4513" s="239" t="s">
        <v>6537</v>
      </c>
      <c r="G4513" s="240" t="s">
        <v>252</v>
      </c>
      <c r="H4513" s="241">
        <v>1</v>
      </c>
      <c r="I4513" s="242"/>
      <c r="J4513" s="243">
        <f>ROUND(I4513*H4513,2)</f>
        <v>0</v>
      </c>
      <c r="K4513" s="239" t="s">
        <v>1</v>
      </c>
      <c r="L4513" s="43"/>
      <c r="M4513" s="244" t="s">
        <v>1</v>
      </c>
      <c r="N4513" s="245" t="s">
        <v>38</v>
      </c>
      <c r="O4513" s="86"/>
      <c r="P4513" s="246">
        <f>O4513*H4513</f>
        <v>0</v>
      </c>
      <c r="Q4513" s="246">
        <v>0</v>
      </c>
      <c r="R4513" s="246">
        <f>Q4513*H4513</f>
        <v>0</v>
      </c>
      <c r="S4513" s="246">
        <v>0</v>
      </c>
      <c r="T4513" s="247">
        <f>S4513*H4513</f>
        <v>0</v>
      </c>
      <c r="AR4513" s="248" t="s">
        <v>332</v>
      </c>
      <c r="AT4513" s="248" t="s">
        <v>141</v>
      </c>
      <c r="AU4513" s="248" t="s">
        <v>83</v>
      </c>
      <c r="AY4513" s="17" t="s">
        <v>139</v>
      </c>
      <c r="BE4513" s="249">
        <f>IF(N4513="základní",J4513,0)</f>
        <v>0</v>
      </c>
      <c r="BF4513" s="249">
        <f>IF(N4513="snížená",J4513,0)</f>
        <v>0</v>
      </c>
      <c r="BG4513" s="249">
        <f>IF(N4513="zákl. přenesená",J4513,0)</f>
        <v>0</v>
      </c>
      <c r="BH4513" s="249">
        <f>IF(N4513="sníž. přenesená",J4513,0)</f>
        <v>0</v>
      </c>
      <c r="BI4513" s="249">
        <f>IF(N4513="nulová",J4513,0)</f>
        <v>0</v>
      </c>
      <c r="BJ4513" s="17" t="s">
        <v>81</v>
      </c>
      <c r="BK4513" s="249">
        <f>ROUND(I4513*H4513,2)</f>
        <v>0</v>
      </c>
      <c r="BL4513" s="17" t="s">
        <v>332</v>
      </c>
      <c r="BM4513" s="248" t="s">
        <v>6538</v>
      </c>
    </row>
    <row r="4514" spans="2:65" s="1" customFormat="1" ht="36" customHeight="1">
      <c r="B4514" s="38"/>
      <c r="C4514" s="237" t="s">
        <v>6539</v>
      </c>
      <c r="D4514" s="237" t="s">
        <v>141</v>
      </c>
      <c r="E4514" s="238" t="s">
        <v>6540</v>
      </c>
      <c r="F4514" s="239" t="s">
        <v>6541</v>
      </c>
      <c r="G4514" s="240" t="s">
        <v>177</v>
      </c>
      <c r="H4514" s="241">
        <v>8</v>
      </c>
      <c r="I4514" s="242"/>
      <c r="J4514" s="243">
        <f>ROUND(I4514*H4514,2)</f>
        <v>0</v>
      </c>
      <c r="K4514" s="239" t="s">
        <v>1</v>
      </c>
      <c r="L4514" s="43"/>
      <c r="M4514" s="244" t="s">
        <v>1</v>
      </c>
      <c r="N4514" s="245" t="s">
        <v>38</v>
      </c>
      <c r="O4514" s="86"/>
      <c r="P4514" s="246">
        <f>O4514*H4514</f>
        <v>0</v>
      </c>
      <c r="Q4514" s="246">
        <v>0</v>
      </c>
      <c r="R4514" s="246">
        <f>Q4514*H4514</f>
        <v>0</v>
      </c>
      <c r="S4514" s="246">
        <v>0</v>
      </c>
      <c r="T4514" s="247">
        <f>S4514*H4514</f>
        <v>0</v>
      </c>
      <c r="AR4514" s="248" t="s">
        <v>332</v>
      </c>
      <c r="AT4514" s="248" t="s">
        <v>141</v>
      </c>
      <c r="AU4514" s="248" t="s">
        <v>83</v>
      </c>
      <c r="AY4514" s="17" t="s">
        <v>139</v>
      </c>
      <c r="BE4514" s="249">
        <f>IF(N4514="základní",J4514,0)</f>
        <v>0</v>
      </c>
      <c r="BF4514" s="249">
        <f>IF(N4514="snížená",J4514,0)</f>
        <v>0</v>
      </c>
      <c r="BG4514" s="249">
        <f>IF(N4514="zákl. přenesená",J4514,0)</f>
        <v>0</v>
      </c>
      <c r="BH4514" s="249">
        <f>IF(N4514="sníž. přenesená",J4514,0)</f>
        <v>0</v>
      </c>
      <c r="BI4514" s="249">
        <f>IF(N4514="nulová",J4514,0)</f>
        <v>0</v>
      </c>
      <c r="BJ4514" s="17" t="s">
        <v>81</v>
      </c>
      <c r="BK4514" s="249">
        <f>ROUND(I4514*H4514,2)</f>
        <v>0</v>
      </c>
      <c r="BL4514" s="17" t="s">
        <v>332</v>
      </c>
      <c r="BM4514" s="248" t="s">
        <v>6542</v>
      </c>
    </row>
    <row r="4515" spans="2:65" s="1" customFormat="1" ht="24" customHeight="1">
      <c r="B4515" s="38"/>
      <c r="C4515" s="237" t="s">
        <v>6543</v>
      </c>
      <c r="D4515" s="237" t="s">
        <v>141</v>
      </c>
      <c r="E4515" s="238" t="s">
        <v>6544</v>
      </c>
      <c r="F4515" s="239" t="s">
        <v>6545</v>
      </c>
      <c r="G4515" s="240" t="s">
        <v>177</v>
      </c>
      <c r="H4515" s="241">
        <v>8</v>
      </c>
      <c r="I4515" s="242"/>
      <c r="J4515" s="243">
        <f>ROUND(I4515*H4515,2)</f>
        <v>0</v>
      </c>
      <c r="K4515" s="239" t="s">
        <v>1</v>
      </c>
      <c r="L4515" s="43"/>
      <c r="M4515" s="244" t="s">
        <v>1</v>
      </c>
      <c r="N4515" s="245" t="s">
        <v>38</v>
      </c>
      <c r="O4515" s="86"/>
      <c r="P4515" s="246">
        <f>O4515*H4515</f>
        <v>0</v>
      </c>
      <c r="Q4515" s="246">
        <v>0</v>
      </c>
      <c r="R4515" s="246">
        <f>Q4515*H4515</f>
        <v>0</v>
      </c>
      <c r="S4515" s="246">
        <v>0</v>
      </c>
      <c r="T4515" s="247">
        <f>S4515*H4515</f>
        <v>0</v>
      </c>
      <c r="AR4515" s="248" t="s">
        <v>332</v>
      </c>
      <c r="AT4515" s="248" t="s">
        <v>141</v>
      </c>
      <c r="AU4515" s="248" t="s">
        <v>83</v>
      </c>
      <c r="AY4515" s="17" t="s">
        <v>139</v>
      </c>
      <c r="BE4515" s="249">
        <f>IF(N4515="základní",J4515,0)</f>
        <v>0</v>
      </c>
      <c r="BF4515" s="249">
        <f>IF(N4515="snížená",J4515,0)</f>
        <v>0</v>
      </c>
      <c r="BG4515" s="249">
        <f>IF(N4515="zákl. přenesená",J4515,0)</f>
        <v>0</v>
      </c>
      <c r="BH4515" s="249">
        <f>IF(N4515="sníž. přenesená",J4515,0)</f>
        <v>0</v>
      </c>
      <c r="BI4515" s="249">
        <f>IF(N4515="nulová",J4515,0)</f>
        <v>0</v>
      </c>
      <c r="BJ4515" s="17" t="s">
        <v>81</v>
      </c>
      <c r="BK4515" s="249">
        <f>ROUND(I4515*H4515,2)</f>
        <v>0</v>
      </c>
      <c r="BL4515" s="17" t="s">
        <v>332</v>
      </c>
      <c r="BM4515" s="248" t="s">
        <v>6546</v>
      </c>
    </row>
    <row r="4516" spans="2:65" s="1" customFormat="1" ht="36" customHeight="1">
      <c r="B4516" s="38"/>
      <c r="C4516" s="237" t="s">
        <v>6547</v>
      </c>
      <c r="D4516" s="237" t="s">
        <v>141</v>
      </c>
      <c r="E4516" s="238" t="s">
        <v>6548</v>
      </c>
      <c r="F4516" s="239" t="s">
        <v>6549</v>
      </c>
      <c r="G4516" s="240" t="s">
        <v>2313</v>
      </c>
      <c r="H4516" s="241">
        <v>2</v>
      </c>
      <c r="I4516" s="242"/>
      <c r="J4516" s="243">
        <f>ROUND(I4516*H4516,2)</f>
        <v>0</v>
      </c>
      <c r="K4516" s="239" t="s">
        <v>1</v>
      </c>
      <c r="L4516" s="43"/>
      <c r="M4516" s="244" t="s">
        <v>1</v>
      </c>
      <c r="N4516" s="245" t="s">
        <v>38</v>
      </c>
      <c r="O4516" s="86"/>
      <c r="P4516" s="246">
        <f>O4516*H4516</f>
        <v>0</v>
      </c>
      <c r="Q4516" s="246">
        <v>0</v>
      </c>
      <c r="R4516" s="246">
        <f>Q4516*H4516</f>
        <v>0</v>
      </c>
      <c r="S4516" s="246">
        <v>0</v>
      </c>
      <c r="T4516" s="247">
        <f>S4516*H4516</f>
        <v>0</v>
      </c>
      <c r="AR4516" s="248" t="s">
        <v>332</v>
      </c>
      <c r="AT4516" s="248" t="s">
        <v>141</v>
      </c>
      <c r="AU4516" s="248" t="s">
        <v>83</v>
      </c>
      <c r="AY4516" s="17" t="s">
        <v>139</v>
      </c>
      <c r="BE4516" s="249">
        <f>IF(N4516="základní",J4516,0)</f>
        <v>0</v>
      </c>
      <c r="BF4516" s="249">
        <f>IF(N4516="snížená",J4516,0)</f>
        <v>0</v>
      </c>
      <c r="BG4516" s="249">
        <f>IF(N4516="zákl. přenesená",J4516,0)</f>
        <v>0</v>
      </c>
      <c r="BH4516" s="249">
        <f>IF(N4516="sníž. přenesená",J4516,0)</f>
        <v>0</v>
      </c>
      <c r="BI4516" s="249">
        <f>IF(N4516="nulová",J4516,0)</f>
        <v>0</v>
      </c>
      <c r="BJ4516" s="17" t="s">
        <v>81</v>
      </c>
      <c r="BK4516" s="249">
        <f>ROUND(I4516*H4516,2)</f>
        <v>0</v>
      </c>
      <c r="BL4516" s="17" t="s">
        <v>332</v>
      </c>
      <c r="BM4516" s="248" t="s">
        <v>6550</v>
      </c>
    </row>
    <row r="4517" spans="2:65" s="1" customFormat="1" ht="24" customHeight="1">
      <c r="B4517" s="38"/>
      <c r="C4517" s="237" t="s">
        <v>6551</v>
      </c>
      <c r="D4517" s="237" t="s">
        <v>141</v>
      </c>
      <c r="E4517" s="238" t="s">
        <v>6552</v>
      </c>
      <c r="F4517" s="239" t="s">
        <v>6553</v>
      </c>
      <c r="G4517" s="240" t="s">
        <v>177</v>
      </c>
      <c r="H4517" s="241">
        <v>2</v>
      </c>
      <c r="I4517" s="242"/>
      <c r="J4517" s="243">
        <f>ROUND(I4517*H4517,2)</f>
        <v>0</v>
      </c>
      <c r="K4517" s="239" t="s">
        <v>1</v>
      </c>
      <c r="L4517" s="43"/>
      <c r="M4517" s="244" t="s">
        <v>1</v>
      </c>
      <c r="N4517" s="245" t="s">
        <v>38</v>
      </c>
      <c r="O4517" s="86"/>
      <c r="P4517" s="246">
        <f>O4517*H4517</f>
        <v>0</v>
      </c>
      <c r="Q4517" s="246">
        <v>0</v>
      </c>
      <c r="R4517" s="246">
        <f>Q4517*H4517</f>
        <v>0</v>
      </c>
      <c r="S4517" s="246">
        <v>0</v>
      </c>
      <c r="T4517" s="247">
        <f>S4517*H4517</f>
        <v>0</v>
      </c>
      <c r="AR4517" s="248" t="s">
        <v>332</v>
      </c>
      <c r="AT4517" s="248" t="s">
        <v>141</v>
      </c>
      <c r="AU4517" s="248" t="s">
        <v>83</v>
      </c>
      <c r="AY4517" s="17" t="s">
        <v>139</v>
      </c>
      <c r="BE4517" s="249">
        <f>IF(N4517="základní",J4517,0)</f>
        <v>0</v>
      </c>
      <c r="BF4517" s="249">
        <f>IF(N4517="snížená",J4517,0)</f>
        <v>0</v>
      </c>
      <c r="BG4517" s="249">
        <f>IF(N4517="zákl. přenesená",J4517,0)</f>
        <v>0</v>
      </c>
      <c r="BH4517" s="249">
        <f>IF(N4517="sníž. přenesená",J4517,0)</f>
        <v>0</v>
      </c>
      <c r="BI4517" s="249">
        <f>IF(N4517="nulová",J4517,0)</f>
        <v>0</v>
      </c>
      <c r="BJ4517" s="17" t="s">
        <v>81</v>
      </c>
      <c r="BK4517" s="249">
        <f>ROUND(I4517*H4517,2)</f>
        <v>0</v>
      </c>
      <c r="BL4517" s="17" t="s">
        <v>332</v>
      </c>
      <c r="BM4517" s="248" t="s">
        <v>6554</v>
      </c>
    </row>
    <row r="4518" spans="2:65" s="1" customFormat="1" ht="16.5" customHeight="1">
      <c r="B4518" s="38"/>
      <c r="C4518" s="237" t="s">
        <v>6555</v>
      </c>
      <c r="D4518" s="237" t="s">
        <v>141</v>
      </c>
      <c r="E4518" s="238" t="s">
        <v>6556</v>
      </c>
      <c r="F4518" s="239" t="s">
        <v>6557</v>
      </c>
      <c r="G4518" s="240" t="s">
        <v>177</v>
      </c>
      <c r="H4518" s="241">
        <v>1</v>
      </c>
      <c r="I4518" s="242"/>
      <c r="J4518" s="243">
        <f>ROUND(I4518*H4518,2)</f>
        <v>0</v>
      </c>
      <c r="K4518" s="239" t="s">
        <v>1</v>
      </c>
      <c r="L4518" s="43"/>
      <c r="M4518" s="244" t="s">
        <v>1</v>
      </c>
      <c r="N4518" s="245" t="s">
        <v>38</v>
      </c>
      <c r="O4518" s="86"/>
      <c r="P4518" s="246">
        <f>O4518*H4518</f>
        <v>0</v>
      </c>
      <c r="Q4518" s="246">
        <v>0</v>
      </c>
      <c r="R4518" s="246">
        <f>Q4518*H4518</f>
        <v>0</v>
      </c>
      <c r="S4518" s="246">
        <v>0</v>
      </c>
      <c r="T4518" s="247">
        <f>S4518*H4518</f>
        <v>0</v>
      </c>
      <c r="AR4518" s="248" t="s">
        <v>332</v>
      </c>
      <c r="AT4518" s="248" t="s">
        <v>141</v>
      </c>
      <c r="AU4518" s="248" t="s">
        <v>83</v>
      </c>
      <c r="AY4518" s="17" t="s">
        <v>139</v>
      </c>
      <c r="BE4518" s="249">
        <f>IF(N4518="základní",J4518,0)</f>
        <v>0</v>
      </c>
      <c r="BF4518" s="249">
        <f>IF(N4518="snížená",J4518,0)</f>
        <v>0</v>
      </c>
      <c r="BG4518" s="249">
        <f>IF(N4518="zákl. přenesená",J4518,0)</f>
        <v>0</v>
      </c>
      <c r="BH4518" s="249">
        <f>IF(N4518="sníž. přenesená",J4518,0)</f>
        <v>0</v>
      </c>
      <c r="BI4518" s="249">
        <f>IF(N4518="nulová",J4518,0)</f>
        <v>0</v>
      </c>
      <c r="BJ4518" s="17" t="s">
        <v>81</v>
      </c>
      <c r="BK4518" s="249">
        <f>ROUND(I4518*H4518,2)</f>
        <v>0</v>
      </c>
      <c r="BL4518" s="17" t="s">
        <v>332</v>
      </c>
      <c r="BM4518" s="248" t="s">
        <v>6558</v>
      </c>
    </row>
    <row r="4519" spans="2:65" s="1" customFormat="1" ht="24" customHeight="1">
      <c r="B4519" s="38"/>
      <c r="C4519" s="237" t="s">
        <v>6559</v>
      </c>
      <c r="D4519" s="237" t="s">
        <v>141</v>
      </c>
      <c r="E4519" s="238" t="s">
        <v>6560</v>
      </c>
      <c r="F4519" s="239" t="s">
        <v>6561</v>
      </c>
      <c r="G4519" s="240" t="s">
        <v>177</v>
      </c>
      <c r="H4519" s="241">
        <v>2</v>
      </c>
      <c r="I4519" s="242"/>
      <c r="J4519" s="243">
        <f>ROUND(I4519*H4519,2)</f>
        <v>0</v>
      </c>
      <c r="K4519" s="239" t="s">
        <v>1</v>
      </c>
      <c r="L4519" s="43"/>
      <c r="M4519" s="244" t="s">
        <v>1</v>
      </c>
      <c r="N4519" s="245" t="s">
        <v>38</v>
      </c>
      <c r="O4519" s="86"/>
      <c r="P4519" s="246">
        <f>O4519*H4519</f>
        <v>0</v>
      </c>
      <c r="Q4519" s="246">
        <v>0</v>
      </c>
      <c r="R4519" s="246">
        <f>Q4519*H4519</f>
        <v>0</v>
      </c>
      <c r="S4519" s="246">
        <v>0</v>
      </c>
      <c r="T4519" s="247">
        <f>S4519*H4519</f>
        <v>0</v>
      </c>
      <c r="AR4519" s="248" t="s">
        <v>332</v>
      </c>
      <c r="AT4519" s="248" t="s">
        <v>141</v>
      </c>
      <c r="AU4519" s="248" t="s">
        <v>83</v>
      </c>
      <c r="AY4519" s="17" t="s">
        <v>139</v>
      </c>
      <c r="BE4519" s="249">
        <f>IF(N4519="základní",J4519,0)</f>
        <v>0</v>
      </c>
      <c r="BF4519" s="249">
        <f>IF(N4519="snížená",J4519,0)</f>
        <v>0</v>
      </c>
      <c r="BG4519" s="249">
        <f>IF(N4519="zákl. přenesená",J4519,0)</f>
        <v>0</v>
      </c>
      <c r="BH4519" s="249">
        <f>IF(N4519="sníž. přenesená",J4519,0)</f>
        <v>0</v>
      </c>
      <c r="BI4519" s="249">
        <f>IF(N4519="nulová",J4519,0)</f>
        <v>0</v>
      </c>
      <c r="BJ4519" s="17" t="s">
        <v>81</v>
      </c>
      <c r="BK4519" s="249">
        <f>ROUND(I4519*H4519,2)</f>
        <v>0</v>
      </c>
      <c r="BL4519" s="17" t="s">
        <v>332</v>
      </c>
      <c r="BM4519" s="248" t="s">
        <v>6562</v>
      </c>
    </row>
    <row r="4520" spans="2:65" s="1" customFormat="1" ht="24" customHeight="1">
      <c r="B4520" s="38"/>
      <c r="C4520" s="237" t="s">
        <v>6563</v>
      </c>
      <c r="D4520" s="237" t="s">
        <v>141</v>
      </c>
      <c r="E4520" s="238" t="s">
        <v>6564</v>
      </c>
      <c r="F4520" s="239" t="s">
        <v>6565</v>
      </c>
      <c r="G4520" s="240" t="s">
        <v>177</v>
      </c>
      <c r="H4520" s="241">
        <v>2</v>
      </c>
      <c r="I4520" s="242"/>
      <c r="J4520" s="243">
        <f>ROUND(I4520*H4520,2)</f>
        <v>0</v>
      </c>
      <c r="K4520" s="239" t="s">
        <v>1</v>
      </c>
      <c r="L4520" s="43"/>
      <c r="M4520" s="244" t="s">
        <v>1</v>
      </c>
      <c r="N4520" s="245" t="s">
        <v>38</v>
      </c>
      <c r="O4520" s="86"/>
      <c r="P4520" s="246">
        <f>O4520*H4520</f>
        <v>0</v>
      </c>
      <c r="Q4520" s="246">
        <v>0</v>
      </c>
      <c r="R4520" s="246">
        <f>Q4520*H4520</f>
        <v>0</v>
      </c>
      <c r="S4520" s="246">
        <v>0</v>
      </c>
      <c r="T4520" s="247">
        <f>S4520*H4520</f>
        <v>0</v>
      </c>
      <c r="AR4520" s="248" t="s">
        <v>332</v>
      </c>
      <c r="AT4520" s="248" t="s">
        <v>141</v>
      </c>
      <c r="AU4520" s="248" t="s">
        <v>83</v>
      </c>
      <c r="AY4520" s="17" t="s">
        <v>139</v>
      </c>
      <c r="BE4520" s="249">
        <f>IF(N4520="základní",J4520,0)</f>
        <v>0</v>
      </c>
      <c r="BF4520" s="249">
        <f>IF(N4520="snížená",J4520,0)</f>
        <v>0</v>
      </c>
      <c r="BG4520" s="249">
        <f>IF(N4520="zákl. přenesená",J4520,0)</f>
        <v>0</v>
      </c>
      <c r="BH4520" s="249">
        <f>IF(N4520="sníž. přenesená",J4520,0)</f>
        <v>0</v>
      </c>
      <c r="BI4520" s="249">
        <f>IF(N4520="nulová",J4520,0)</f>
        <v>0</v>
      </c>
      <c r="BJ4520" s="17" t="s">
        <v>81</v>
      </c>
      <c r="BK4520" s="249">
        <f>ROUND(I4520*H4520,2)</f>
        <v>0</v>
      </c>
      <c r="BL4520" s="17" t="s">
        <v>332</v>
      </c>
      <c r="BM4520" s="248" t="s">
        <v>6566</v>
      </c>
    </row>
    <row r="4521" spans="2:65" s="1" customFormat="1" ht="24" customHeight="1">
      <c r="B4521" s="38"/>
      <c r="C4521" s="237" t="s">
        <v>6567</v>
      </c>
      <c r="D4521" s="237" t="s">
        <v>141</v>
      </c>
      <c r="E4521" s="238" t="s">
        <v>6568</v>
      </c>
      <c r="F4521" s="239" t="s">
        <v>6569</v>
      </c>
      <c r="G4521" s="240" t="s">
        <v>177</v>
      </c>
      <c r="H4521" s="241">
        <v>8</v>
      </c>
      <c r="I4521" s="242"/>
      <c r="J4521" s="243">
        <f>ROUND(I4521*H4521,2)</f>
        <v>0</v>
      </c>
      <c r="K4521" s="239" t="s">
        <v>1</v>
      </c>
      <c r="L4521" s="43"/>
      <c r="M4521" s="244" t="s">
        <v>1</v>
      </c>
      <c r="N4521" s="245" t="s">
        <v>38</v>
      </c>
      <c r="O4521" s="86"/>
      <c r="P4521" s="246">
        <f>O4521*H4521</f>
        <v>0</v>
      </c>
      <c r="Q4521" s="246">
        <v>0</v>
      </c>
      <c r="R4521" s="246">
        <f>Q4521*H4521</f>
        <v>0</v>
      </c>
      <c r="S4521" s="246">
        <v>0</v>
      </c>
      <c r="T4521" s="247">
        <f>S4521*H4521</f>
        <v>0</v>
      </c>
      <c r="AR4521" s="248" t="s">
        <v>332</v>
      </c>
      <c r="AT4521" s="248" t="s">
        <v>141</v>
      </c>
      <c r="AU4521" s="248" t="s">
        <v>83</v>
      </c>
      <c r="AY4521" s="17" t="s">
        <v>139</v>
      </c>
      <c r="BE4521" s="249">
        <f>IF(N4521="základní",J4521,0)</f>
        <v>0</v>
      </c>
      <c r="BF4521" s="249">
        <f>IF(N4521="snížená",J4521,0)</f>
        <v>0</v>
      </c>
      <c r="BG4521" s="249">
        <f>IF(N4521="zákl. přenesená",J4521,0)</f>
        <v>0</v>
      </c>
      <c r="BH4521" s="249">
        <f>IF(N4521="sníž. přenesená",J4521,0)</f>
        <v>0</v>
      </c>
      <c r="BI4521" s="249">
        <f>IF(N4521="nulová",J4521,0)</f>
        <v>0</v>
      </c>
      <c r="BJ4521" s="17" t="s">
        <v>81</v>
      </c>
      <c r="BK4521" s="249">
        <f>ROUND(I4521*H4521,2)</f>
        <v>0</v>
      </c>
      <c r="BL4521" s="17" t="s">
        <v>332</v>
      </c>
      <c r="BM4521" s="248" t="s">
        <v>6570</v>
      </c>
    </row>
    <row r="4522" spans="2:65" s="1" customFormat="1" ht="24" customHeight="1">
      <c r="B4522" s="38"/>
      <c r="C4522" s="237" t="s">
        <v>6571</v>
      </c>
      <c r="D4522" s="237" t="s">
        <v>141</v>
      </c>
      <c r="E4522" s="238" t="s">
        <v>6572</v>
      </c>
      <c r="F4522" s="239" t="s">
        <v>6573</v>
      </c>
      <c r="G4522" s="240" t="s">
        <v>177</v>
      </c>
      <c r="H4522" s="241">
        <v>1</v>
      </c>
      <c r="I4522" s="242"/>
      <c r="J4522" s="243">
        <f>ROUND(I4522*H4522,2)</f>
        <v>0</v>
      </c>
      <c r="K4522" s="239" t="s">
        <v>1</v>
      </c>
      <c r="L4522" s="43"/>
      <c r="M4522" s="244" t="s">
        <v>1</v>
      </c>
      <c r="N4522" s="245" t="s">
        <v>38</v>
      </c>
      <c r="O4522" s="86"/>
      <c r="P4522" s="246">
        <f>O4522*H4522</f>
        <v>0</v>
      </c>
      <c r="Q4522" s="246">
        <v>0</v>
      </c>
      <c r="R4522" s="246">
        <f>Q4522*H4522</f>
        <v>0</v>
      </c>
      <c r="S4522" s="246">
        <v>0</v>
      </c>
      <c r="T4522" s="247">
        <f>S4522*H4522</f>
        <v>0</v>
      </c>
      <c r="AR4522" s="248" t="s">
        <v>332</v>
      </c>
      <c r="AT4522" s="248" t="s">
        <v>141</v>
      </c>
      <c r="AU4522" s="248" t="s">
        <v>83</v>
      </c>
      <c r="AY4522" s="17" t="s">
        <v>139</v>
      </c>
      <c r="BE4522" s="249">
        <f>IF(N4522="základní",J4522,0)</f>
        <v>0</v>
      </c>
      <c r="BF4522" s="249">
        <f>IF(N4522="snížená",J4522,0)</f>
        <v>0</v>
      </c>
      <c r="BG4522" s="249">
        <f>IF(N4522="zákl. přenesená",J4522,0)</f>
        <v>0</v>
      </c>
      <c r="BH4522" s="249">
        <f>IF(N4522="sníž. přenesená",J4522,0)</f>
        <v>0</v>
      </c>
      <c r="BI4522" s="249">
        <f>IF(N4522="nulová",J4522,0)</f>
        <v>0</v>
      </c>
      <c r="BJ4522" s="17" t="s">
        <v>81</v>
      </c>
      <c r="BK4522" s="249">
        <f>ROUND(I4522*H4522,2)</f>
        <v>0</v>
      </c>
      <c r="BL4522" s="17" t="s">
        <v>332</v>
      </c>
      <c r="BM4522" s="248" t="s">
        <v>6574</v>
      </c>
    </row>
    <row r="4523" spans="2:65" s="1" customFormat="1" ht="24" customHeight="1">
      <c r="B4523" s="38"/>
      <c r="C4523" s="237" t="s">
        <v>6575</v>
      </c>
      <c r="D4523" s="237" t="s">
        <v>141</v>
      </c>
      <c r="E4523" s="238" t="s">
        <v>6576</v>
      </c>
      <c r="F4523" s="239" t="s">
        <v>6577</v>
      </c>
      <c r="G4523" s="240" t="s">
        <v>177</v>
      </c>
      <c r="H4523" s="241">
        <v>16</v>
      </c>
      <c r="I4523" s="242"/>
      <c r="J4523" s="243">
        <f>ROUND(I4523*H4523,2)</f>
        <v>0</v>
      </c>
      <c r="K4523" s="239" t="s">
        <v>1</v>
      </c>
      <c r="L4523" s="43"/>
      <c r="M4523" s="244" t="s">
        <v>1</v>
      </c>
      <c r="N4523" s="245" t="s">
        <v>38</v>
      </c>
      <c r="O4523" s="86"/>
      <c r="P4523" s="246">
        <f>O4523*H4523</f>
        <v>0</v>
      </c>
      <c r="Q4523" s="246">
        <v>0</v>
      </c>
      <c r="R4523" s="246">
        <f>Q4523*H4523</f>
        <v>0</v>
      </c>
      <c r="S4523" s="246">
        <v>0</v>
      </c>
      <c r="T4523" s="247">
        <f>S4523*H4523</f>
        <v>0</v>
      </c>
      <c r="AR4523" s="248" t="s">
        <v>332</v>
      </c>
      <c r="AT4523" s="248" t="s">
        <v>141</v>
      </c>
      <c r="AU4523" s="248" t="s">
        <v>83</v>
      </c>
      <c r="AY4523" s="17" t="s">
        <v>139</v>
      </c>
      <c r="BE4523" s="249">
        <f>IF(N4523="základní",J4523,0)</f>
        <v>0</v>
      </c>
      <c r="BF4523" s="249">
        <f>IF(N4523="snížená",J4523,0)</f>
        <v>0</v>
      </c>
      <c r="BG4523" s="249">
        <f>IF(N4523="zákl. přenesená",J4523,0)</f>
        <v>0</v>
      </c>
      <c r="BH4523" s="249">
        <f>IF(N4523="sníž. přenesená",J4523,0)</f>
        <v>0</v>
      </c>
      <c r="BI4523" s="249">
        <f>IF(N4523="nulová",J4523,0)</f>
        <v>0</v>
      </c>
      <c r="BJ4523" s="17" t="s">
        <v>81</v>
      </c>
      <c r="BK4523" s="249">
        <f>ROUND(I4523*H4523,2)</f>
        <v>0</v>
      </c>
      <c r="BL4523" s="17" t="s">
        <v>332</v>
      </c>
      <c r="BM4523" s="248" t="s">
        <v>6578</v>
      </c>
    </row>
    <row r="4524" spans="2:65" s="1" customFormat="1" ht="16.5" customHeight="1">
      <c r="B4524" s="38"/>
      <c r="C4524" s="237" t="s">
        <v>6579</v>
      </c>
      <c r="D4524" s="237" t="s">
        <v>141</v>
      </c>
      <c r="E4524" s="238" t="s">
        <v>6580</v>
      </c>
      <c r="F4524" s="239" t="s">
        <v>6581</v>
      </c>
      <c r="G4524" s="240" t="s">
        <v>171</v>
      </c>
      <c r="H4524" s="241">
        <v>46.2</v>
      </c>
      <c r="I4524" s="242"/>
      <c r="J4524" s="243">
        <f>ROUND(I4524*H4524,2)</f>
        <v>0</v>
      </c>
      <c r="K4524" s="239" t="s">
        <v>1</v>
      </c>
      <c r="L4524" s="43"/>
      <c r="M4524" s="244" t="s">
        <v>1</v>
      </c>
      <c r="N4524" s="245" t="s">
        <v>38</v>
      </c>
      <c r="O4524" s="86"/>
      <c r="P4524" s="246">
        <f>O4524*H4524</f>
        <v>0</v>
      </c>
      <c r="Q4524" s="246">
        <v>0</v>
      </c>
      <c r="R4524" s="246">
        <f>Q4524*H4524</f>
        <v>0</v>
      </c>
      <c r="S4524" s="246">
        <v>0</v>
      </c>
      <c r="T4524" s="247">
        <f>S4524*H4524</f>
        <v>0</v>
      </c>
      <c r="AR4524" s="248" t="s">
        <v>332</v>
      </c>
      <c r="AT4524" s="248" t="s">
        <v>141</v>
      </c>
      <c r="AU4524" s="248" t="s">
        <v>83</v>
      </c>
      <c r="AY4524" s="17" t="s">
        <v>139</v>
      </c>
      <c r="BE4524" s="249">
        <f>IF(N4524="základní",J4524,0)</f>
        <v>0</v>
      </c>
      <c r="BF4524" s="249">
        <f>IF(N4524="snížená",J4524,0)</f>
        <v>0</v>
      </c>
      <c r="BG4524" s="249">
        <f>IF(N4524="zákl. přenesená",J4524,0)</f>
        <v>0</v>
      </c>
      <c r="BH4524" s="249">
        <f>IF(N4524="sníž. přenesená",J4524,0)</f>
        <v>0</v>
      </c>
      <c r="BI4524" s="249">
        <f>IF(N4524="nulová",J4524,0)</f>
        <v>0</v>
      </c>
      <c r="BJ4524" s="17" t="s">
        <v>81</v>
      </c>
      <c r="BK4524" s="249">
        <f>ROUND(I4524*H4524,2)</f>
        <v>0</v>
      </c>
      <c r="BL4524" s="17" t="s">
        <v>332</v>
      </c>
      <c r="BM4524" s="248" t="s">
        <v>6582</v>
      </c>
    </row>
    <row r="4525" spans="2:65" s="1" customFormat="1" ht="16.5" customHeight="1">
      <c r="B4525" s="38"/>
      <c r="C4525" s="237" t="s">
        <v>6583</v>
      </c>
      <c r="D4525" s="237" t="s">
        <v>141</v>
      </c>
      <c r="E4525" s="238" t="s">
        <v>6584</v>
      </c>
      <c r="F4525" s="239" t="s">
        <v>6585</v>
      </c>
      <c r="G4525" s="240" t="s">
        <v>177</v>
      </c>
      <c r="H4525" s="241">
        <v>2</v>
      </c>
      <c r="I4525" s="242"/>
      <c r="J4525" s="243">
        <f>ROUND(I4525*H4525,2)</f>
        <v>0</v>
      </c>
      <c r="K4525" s="239" t="s">
        <v>1</v>
      </c>
      <c r="L4525" s="43"/>
      <c r="M4525" s="244" t="s">
        <v>1</v>
      </c>
      <c r="N4525" s="245" t="s">
        <v>38</v>
      </c>
      <c r="O4525" s="86"/>
      <c r="P4525" s="246">
        <f>O4525*H4525</f>
        <v>0</v>
      </c>
      <c r="Q4525" s="246">
        <v>0</v>
      </c>
      <c r="R4525" s="246">
        <f>Q4525*H4525</f>
        <v>0</v>
      </c>
      <c r="S4525" s="246">
        <v>0</v>
      </c>
      <c r="T4525" s="247">
        <f>S4525*H4525</f>
        <v>0</v>
      </c>
      <c r="AR4525" s="248" t="s">
        <v>332</v>
      </c>
      <c r="AT4525" s="248" t="s">
        <v>141</v>
      </c>
      <c r="AU4525" s="248" t="s">
        <v>83</v>
      </c>
      <c r="AY4525" s="17" t="s">
        <v>139</v>
      </c>
      <c r="BE4525" s="249">
        <f>IF(N4525="základní",J4525,0)</f>
        <v>0</v>
      </c>
      <c r="BF4525" s="249">
        <f>IF(N4525="snížená",J4525,0)</f>
        <v>0</v>
      </c>
      <c r="BG4525" s="249">
        <f>IF(N4525="zákl. přenesená",J4525,0)</f>
        <v>0</v>
      </c>
      <c r="BH4525" s="249">
        <f>IF(N4525="sníž. přenesená",J4525,0)</f>
        <v>0</v>
      </c>
      <c r="BI4525" s="249">
        <f>IF(N4525="nulová",J4525,0)</f>
        <v>0</v>
      </c>
      <c r="BJ4525" s="17" t="s">
        <v>81</v>
      </c>
      <c r="BK4525" s="249">
        <f>ROUND(I4525*H4525,2)</f>
        <v>0</v>
      </c>
      <c r="BL4525" s="17" t="s">
        <v>332</v>
      </c>
      <c r="BM4525" s="248" t="s">
        <v>6586</v>
      </c>
    </row>
    <row r="4526" spans="2:65" s="1" customFormat="1" ht="16.5" customHeight="1">
      <c r="B4526" s="38"/>
      <c r="C4526" s="237" t="s">
        <v>6587</v>
      </c>
      <c r="D4526" s="237" t="s">
        <v>141</v>
      </c>
      <c r="E4526" s="238" t="s">
        <v>6588</v>
      </c>
      <c r="F4526" s="239" t="s">
        <v>6589</v>
      </c>
      <c r="G4526" s="240" t="s">
        <v>177</v>
      </c>
      <c r="H4526" s="241">
        <v>58</v>
      </c>
      <c r="I4526" s="242"/>
      <c r="J4526" s="243">
        <f>ROUND(I4526*H4526,2)</f>
        <v>0</v>
      </c>
      <c r="K4526" s="239" t="s">
        <v>1</v>
      </c>
      <c r="L4526" s="43"/>
      <c r="M4526" s="244" t="s">
        <v>1</v>
      </c>
      <c r="N4526" s="245" t="s">
        <v>38</v>
      </c>
      <c r="O4526" s="86"/>
      <c r="P4526" s="246">
        <f>O4526*H4526</f>
        <v>0</v>
      </c>
      <c r="Q4526" s="246">
        <v>0</v>
      </c>
      <c r="R4526" s="246">
        <f>Q4526*H4526</f>
        <v>0</v>
      </c>
      <c r="S4526" s="246">
        <v>0</v>
      </c>
      <c r="T4526" s="247">
        <f>S4526*H4526</f>
        <v>0</v>
      </c>
      <c r="AR4526" s="248" t="s">
        <v>332</v>
      </c>
      <c r="AT4526" s="248" t="s">
        <v>141</v>
      </c>
      <c r="AU4526" s="248" t="s">
        <v>83</v>
      </c>
      <c r="AY4526" s="17" t="s">
        <v>139</v>
      </c>
      <c r="BE4526" s="249">
        <f>IF(N4526="základní",J4526,0)</f>
        <v>0</v>
      </c>
      <c r="BF4526" s="249">
        <f>IF(N4526="snížená",J4526,0)</f>
        <v>0</v>
      </c>
      <c r="BG4526" s="249">
        <f>IF(N4526="zákl. přenesená",J4526,0)</f>
        <v>0</v>
      </c>
      <c r="BH4526" s="249">
        <f>IF(N4526="sníž. přenesená",J4526,0)</f>
        <v>0</v>
      </c>
      <c r="BI4526" s="249">
        <f>IF(N4526="nulová",J4526,0)</f>
        <v>0</v>
      </c>
      <c r="BJ4526" s="17" t="s">
        <v>81</v>
      </c>
      <c r="BK4526" s="249">
        <f>ROUND(I4526*H4526,2)</f>
        <v>0</v>
      </c>
      <c r="BL4526" s="17" t="s">
        <v>332</v>
      </c>
      <c r="BM4526" s="248" t="s">
        <v>6590</v>
      </c>
    </row>
    <row r="4527" spans="2:65" s="1" customFormat="1" ht="24" customHeight="1">
      <c r="B4527" s="38"/>
      <c r="C4527" s="237" t="s">
        <v>6591</v>
      </c>
      <c r="D4527" s="237" t="s">
        <v>141</v>
      </c>
      <c r="E4527" s="238" t="s">
        <v>6592</v>
      </c>
      <c r="F4527" s="239" t="s">
        <v>6593</v>
      </c>
      <c r="G4527" s="240" t="s">
        <v>433</v>
      </c>
      <c r="H4527" s="241">
        <v>28</v>
      </c>
      <c r="I4527" s="242"/>
      <c r="J4527" s="243">
        <f>ROUND(I4527*H4527,2)</f>
        <v>0</v>
      </c>
      <c r="K4527" s="239" t="s">
        <v>1</v>
      </c>
      <c r="L4527" s="43"/>
      <c r="M4527" s="244" t="s">
        <v>1</v>
      </c>
      <c r="N4527" s="245" t="s">
        <v>38</v>
      </c>
      <c r="O4527" s="86"/>
      <c r="P4527" s="246">
        <f>O4527*H4527</f>
        <v>0</v>
      </c>
      <c r="Q4527" s="246">
        <v>0</v>
      </c>
      <c r="R4527" s="246">
        <f>Q4527*H4527</f>
        <v>0</v>
      </c>
      <c r="S4527" s="246">
        <v>0</v>
      </c>
      <c r="T4527" s="247">
        <f>S4527*H4527</f>
        <v>0</v>
      </c>
      <c r="AR4527" s="248" t="s">
        <v>332</v>
      </c>
      <c r="AT4527" s="248" t="s">
        <v>141</v>
      </c>
      <c r="AU4527" s="248" t="s">
        <v>83</v>
      </c>
      <c r="AY4527" s="17" t="s">
        <v>139</v>
      </c>
      <c r="BE4527" s="249">
        <f>IF(N4527="základní",J4527,0)</f>
        <v>0</v>
      </c>
      <c r="BF4527" s="249">
        <f>IF(N4527="snížená",J4527,0)</f>
        <v>0</v>
      </c>
      <c r="BG4527" s="249">
        <f>IF(N4527="zákl. přenesená",J4527,0)</f>
        <v>0</v>
      </c>
      <c r="BH4527" s="249">
        <f>IF(N4527="sníž. přenesená",J4527,0)</f>
        <v>0</v>
      </c>
      <c r="BI4527" s="249">
        <f>IF(N4527="nulová",J4527,0)</f>
        <v>0</v>
      </c>
      <c r="BJ4527" s="17" t="s">
        <v>81</v>
      </c>
      <c r="BK4527" s="249">
        <f>ROUND(I4527*H4527,2)</f>
        <v>0</v>
      </c>
      <c r="BL4527" s="17" t="s">
        <v>332</v>
      </c>
      <c r="BM4527" s="248" t="s">
        <v>6594</v>
      </c>
    </row>
    <row r="4528" spans="2:65" s="1" customFormat="1" ht="24" customHeight="1">
      <c r="B4528" s="38"/>
      <c r="C4528" s="237" t="s">
        <v>6595</v>
      </c>
      <c r="D4528" s="237" t="s">
        <v>141</v>
      </c>
      <c r="E4528" s="238" t="s">
        <v>6596</v>
      </c>
      <c r="F4528" s="239" t="s">
        <v>6597</v>
      </c>
      <c r="G4528" s="240" t="s">
        <v>433</v>
      </c>
      <c r="H4528" s="241">
        <v>28</v>
      </c>
      <c r="I4528" s="242"/>
      <c r="J4528" s="243">
        <f>ROUND(I4528*H4528,2)</f>
        <v>0</v>
      </c>
      <c r="K4528" s="239" t="s">
        <v>1</v>
      </c>
      <c r="L4528" s="43"/>
      <c r="M4528" s="244" t="s">
        <v>1</v>
      </c>
      <c r="N4528" s="245" t="s">
        <v>38</v>
      </c>
      <c r="O4528" s="86"/>
      <c r="P4528" s="246">
        <f>O4528*H4528</f>
        <v>0</v>
      </c>
      <c r="Q4528" s="246">
        <v>0</v>
      </c>
      <c r="R4528" s="246">
        <f>Q4528*H4528</f>
        <v>0</v>
      </c>
      <c r="S4528" s="246">
        <v>0</v>
      </c>
      <c r="T4528" s="247">
        <f>S4528*H4528</f>
        <v>0</v>
      </c>
      <c r="AR4528" s="248" t="s">
        <v>332</v>
      </c>
      <c r="AT4528" s="248" t="s">
        <v>141</v>
      </c>
      <c r="AU4528" s="248" t="s">
        <v>83</v>
      </c>
      <c r="AY4528" s="17" t="s">
        <v>139</v>
      </c>
      <c r="BE4528" s="249">
        <f>IF(N4528="základní",J4528,0)</f>
        <v>0</v>
      </c>
      <c r="BF4528" s="249">
        <f>IF(N4528="snížená",J4528,0)</f>
        <v>0</v>
      </c>
      <c r="BG4528" s="249">
        <f>IF(N4528="zákl. přenesená",J4528,0)</f>
        <v>0</v>
      </c>
      <c r="BH4528" s="249">
        <f>IF(N4528="sníž. přenesená",J4528,0)</f>
        <v>0</v>
      </c>
      <c r="BI4528" s="249">
        <f>IF(N4528="nulová",J4528,0)</f>
        <v>0</v>
      </c>
      <c r="BJ4528" s="17" t="s">
        <v>81</v>
      </c>
      <c r="BK4528" s="249">
        <f>ROUND(I4528*H4528,2)</f>
        <v>0</v>
      </c>
      <c r="BL4528" s="17" t="s">
        <v>332</v>
      </c>
      <c r="BM4528" s="248" t="s">
        <v>6598</v>
      </c>
    </row>
    <row r="4529" spans="2:65" s="1" customFormat="1" ht="16.5" customHeight="1">
      <c r="B4529" s="38"/>
      <c r="C4529" s="237" t="s">
        <v>6599</v>
      </c>
      <c r="D4529" s="237" t="s">
        <v>141</v>
      </c>
      <c r="E4529" s="238" t="s">
        <v>6600</v>
      </c>
      <c r="F4529" s="239" t="s">
        <v>6601</v>
      </c>
      <c r="G4529" s="240" t="s">
        <v>1</v>
      </c>
      <c r="H4529" s="241">
        <v>0</v>
      </c>
      <c r="I4529" s="242"/>
      <c r="J4529" s="243">
        <f>ROUND(I4529*H4529,2)</f>
        <v>0</v>
      </c>
      <c r="K4529" s="239" t="s">
        <v>1</v>
      </c>
      <c r="L4529" s="43"/>
      <c r="M4529" s="244" t="s">
        <v>1</v>
      </c>
      <c r="N4529" s="245" t="s">
        <v>38</v>
      </c>
      <c r="O4529" s="86"/>
      <c r="P4529" s="246">
        <f>O4529*H4529</f>
        <v>0</v>
      </c>
      <c r="Q4529" s="246">
        <v>0</v>
      </c>
      <c r="R4529" s="246">
        <f>Q4529*H4529</f>
        <v>0</v>
      </c>
      <c r="S4529" s="246">
        <v>0</v>
      </c>
      <c r="T4529" s="247">
        <f>S4529*H4529</f>
        <v>0</v>
      </c>
      <c r="AR4529" s="248" t="s">
        <v>332</v>
      </c>
      <c r="AT4529" s="248" t="s">
        <v>141</v>
      </c>
      <c r="AU4529" s="248" t="s">
        <v>83</v>
      </c>
      <c r="AY4529" s="17" t="s">
        <v>139</v>
      </c>
      <c r="BE4529" s="249">
        <f>IF(N4529="základní",J4529,0)</f>
        <v>0</v>
      </c>
      <c r="BF4529" s="249">
        <f>IF(N4529="snížená",J4529,0)</f>
        <v>0</v>
      </c>
      <c r="BG4529" s="249">
        <f>IF(N4529="zákl. přenesená",J4529,0)</f>
        <v>0</v>
      </c>
      <c r="BH4529" s="249">
        <f>IF(N4529="sníž. přenesená",J4529,0)</f>
        <v>0</v>
      </c>
      <c r="BI4529" s="249">
        <f>IF(N4529="nulová",J4529,0)</f>
        <v>0</v>
      </c>
      <c r="BJ4529" s="17" t="s">
        <v>81</v>
      </c>
      <c r="BK4529" s="249">
        <f>ROUND(I4529*H4529,2)</f>
        <v>0</v>
      </c>
      <c r="BL4529" s="17" t="s">
        <v>332</v>
      </c>
      <c r="BM4529" s="248" t="s">
        <v>6602</v>
      </c>
    </row>
    <row r="4530" spans="2:65" s="1" customFormat="1" ht="24" customHeight="1">
      <c r="B4530" s="38"/>
      <c r="C4530" s="237" t="s">
        <v>6603</v>
      </c>
      <c r="D4530" s="237" t="s">
        <v>141</v>
      </c>
      <c r="E4530" s="238" t="s">
        <v>6604</v>
      </c>
      <c r="F4530" s="239" t="s">
        <v>6605</v>
      </c>
      <c r="G4530" s="240" t="s">
        <v>252</v>
      </c>
      <c r="H4530" s="241">
        <v>1</v>
      </c>
      <c r="I4530" s="242"/>
      <c r="J4530" s="243">
        <f>ROUND(I4530*H4530,2)</f>
        <v>0</v>
      </c>
      <c r="K4530" s="239" t="s">
        <v>1</v>
      </c>
      <c r="L4530" s="43"/>
      <c r="M4530" s="244" t="s">
        <v>1</v>
      </c>
      <c r="N4530" s="245" t="s">
        <v>38</v>
      </c>
      <c r="O4530" s="86"/>
      <c r="P4530" s="246">
        <f>O4530*H4530</f>
        <v>0</v>
      </c>
      <c r="Q4530" s="246">
        <v>0</v>
      </c>
      <c r="R4530" s="246">
        <f>Q4530*H4530</f>
        <v>0</v>
      </c>
      <c r="S4530" s="246">
        <v>0</v>
      </c>
      <c r="T4530" s="247">
        <f>S4530*H4530</f>
        <v>0</v>
      </c>
      <c r="AR4530" s="248" t="s">
        <v>332</v>
      </c>
      <c r="AT4530" s="248" t="s">
        <v>141</v>
      </c>
      <c r="AU4530" s="248" t="s">
        <v>83</v>
      </c>
      <c r="AY4530" s="17" t="s">
        <v>139</v>
      </c>
      <c r="BE4530" s="249">
        <f>IF(N4530="základní",J4530,0)</f>
        <v>0</v>
      </c>
      <c r="BF4530" s="249">
        <f>IF(N4530="snížená",J4530,0)</f>
        <v>0</v>
      </c>
      <c r="BG4530" s="249">
        <f>IF(N4530="zákl. přenesená",J4530,0)</f>
        <v>0</v>
      </c>
      <c r="BH4530" s="249">
        <f>IF(N4530="sníž. přenesená",J4530,0)</f>
        <v>0</v>
      </c>
      <c r="BI4530" s="249">
        <f>IF(N4530="nulová",J4530,0)</f>
        <v>0</v>
      </c>
      <c r="BJ4530" s="17" t="s">
        <v>81</v>
      </c>
      <c r="BK4530" s="249">
        <f>ROUND(I4530*H4530,2)</f>
        <v>0</v>
      </c>
      <c r="BL4530" s="17" t="s">
        <v>332</v>
      </c>
      <c r="BM4530" s="248" t="s">
        <v>6606</v>
      </c>
    </row>
    <row r="4531" spans="2:65" s="1" customFormat="1" ht="16.5" customHeight="1">
      <c r="B4531" s="38"/>
      <c r="C4531" s="237" t="s">
        <v>6607</v>
      </c>
      <c r="D4531" s="237" t="s">
        <v>141</v>
      </c>
      <c r="E4531" s="238" t="s">
        <v>6608</v>
      </c>
      <c r="F4531" s="239" t="s">
        <v>6609</v>
      </c>
      <c r="G4531" s="240" t="s">
        <v>177</v>
      </c>
      <c r="H4531" s="241">
        <v>4</v>
      </c>
      <c r="I4531" s="242"/>
      <c r="J4531" s="243">
        <f>ROUND(I4531*H4531,2)</f>
        <v>0</v>
      </c>
      <c r="K4531" s="239" t="s">
        <v>1</v>
      </c>
      <c r="L4531" s="43"/>
      <c r="M4531" s="244" t="s">
        <v>1</v>
      </c>
      <c r="N4531" s="245" t="s">
        <v>38</v>
      </c>
      <c r="O4531" s="86"/>
      <c r="P4531" s="246">
        <f>O4531*H4531</f>
        <v>0</v>
      </c>
      <c r="Q4531" s="246">
        <v>0</v>
      </c>
      <c r="R4531" s="246">
        <f>Q4531*H4531</f>
        <v>0</v>
      </c>
      <c r="S4531" s="246">
        <v>0</v>
      </c>
      <c r="T4531" s="247">
        <f>S4531*H4531</f>
        <v>0</v>
      </c>
      <c r="AR4531" s="248" t="s">
        <v>332</v>
      </c>
      <c r="AT4531" s="248" t="s">
        <v>141</v>
      </c>
      <c r="AU4531" s="248" t="s">
        <v>83</v>
      </c>
      <c r="AY4531" s="17" t="s">
        <v>139</v>
      </c>
      <c r="BE4531" s="249">
        <f>IF(N4531="základní",J4531,0)</f>
        <v>0</v>
      </c>
      <c r="BF4531" s="249">
        <f>IF(N4531="snížená",J4531,0)</f>
        <v>0</v>
      </c>
      <c r="BG4531" s="249">
        <f>IF(N4531="zákl. přenesená",J4531,0)</f>
        <v>0</v>
      </c>
      <c r="BH4531" s="249">
        <f>IF(N4531="sníž. přenesená",J4531,0)</f>
        <v>0</v>
      </c>
      <c r="BI4531" s="249">
        <f>IF(N4531="nulová",J4531,0)</f>
        <v>0</v>
      </c>
      <c r="BJ4531" s="17" t="s">
        <v>81</v>
      </c>
      <c r="BK4531" s="249">
        <f>ROUND(I4531*H4531,2)</f>
        <v>0</v>
      </c>
      <c r="BL4531" s="17" t="s">
        <v>332</v>
      </c>
      <c r="BM4531" s="248" t="s">
        <v>6610</v>
      </c>
    </row>
    <row r="4532" spans="2:65" s="1" customFormat="1" ht="24" customHeight="1">
      <c r="B4532" s="38"/>
      <c r="C4532" s="237" t="s">
        <v>6611</v>
      </c>
      <c r="D4532" s="237" t="s">
        <v>141</v>
      </c>
      <c r="E4532" s="238" t="s">
        <v>6612</v>
      </c>
      <c r="F4532" s="239" t="s">
        <v>6613</v>
      </c>
      <c r="G4532" s="240" t="s">
        <v>177</v>
      </c>
      <c r="H4532" s="241">
        <v>6</v>
      </c>
      <c r="I4532" s="242"/>
      <c r="J4532" s="243">
        <f>ROUND(I4532*H4532,2)</f>
        <v>0</v>
      </c>
      <c r="K4532" s="239" t="s">
        <v>1</v>
      </c>
      <c r="L4532" s="43"/>
      <c r="M4532" s="244" t="s">
        <v>1</v>
      </c>
      <c r="N4532" s="245" t="s">
        <v>38</v>
      </c>
      <c r="O4532" s="86"/>
      <c r="P4532" s="246">
        <f>O4532*H4532</f>
        <v>0</v>
      </c>
      <c r="Q4532" s="246">
        <v>0</v>
      </c>
      <c r="R4532" s="246">
        <f>Q4532*H4532</f>
        <v>0</v>
      </c>
      <c r="S4532" s="246">
        <v>0</v>
      </c>
      <c r="T4532" s="247">
        <f>S4532*H4532</f>
        <v>0</v>
      </c>
      <c r="AR4532" s="248" t="s">
        <v>332</v>
      </c>
      <c r="AT4532" s="248" t="s">
        <v>141</v>
      </c>
      <c r="AU4532" s="248" t="s">
        <v>83</v>
      </c>
      <c r="AY4532" s="17" t="s">
        <v>139</v>
      </c>
      <c r="BE4532" s="249">
        <f>IF(N4532="základní",J4532,0)</f>
        <v>0</v>
      </c>
      <c r="BF4532" s="249">
        <f>IF(N4532="snížená",J4532,0)</f>
        <v>0</v>
      </c>
      <c r="BG4532" s="249">
        <f>IF(N4532="zákl. přenesená",J4532,0)</f>
        <v>0</v>
      </c>
      <c r="BH4532" s="249">
        <f>IF(N4532="sníž. přenesená",J4532,0)</f>
        <v>0</v>
      </c>
      <c r="BI4532" s="249">
        <f>IF(N4532="nulová",J4532,0)</f>
        <v>0</v>
      </c>
      <c r="BJ4532" s="17" t="s">
        <v>81</v>
      </c>
      <c r="BK4532" s="249">
        <f>ROUND(I4532*H4532,2)</f>
        <v>0</v>
      </c>
      <c r="BL4532" s="17" t="s">
        <v>332</v>
      </c>
      <c r="BM4532" s="248" t="s">
        <v>6614</v>
      </c>
    </row>
    <row r="4533" spans="2:65" s="1" customFormat="1" ht="24" customHeight="1">
      <c r="B4533" s="38"/>
      <c r="C4533" s="237" t="s">
        <v>6615</v>
      </c>
      <c r="D4533" s="237" t="s">
        <v>141</v>
      </c>
      <c r="E4533" s="238" t="s">
        <v>6616</v>
      </c>
      <c r="F4533" s="239" t="s">
        <v>6617</v>
      </c>
      <c r="G4533" s="240" t="s">
        <v>177</v>
      </c>
      <c r="H4533" s="241">
        <v>6</v>
      </c>
      <c r="I4533" s="242"/>
      <c r="J4533" s="243">
        <f>ROUND(I4533*H4533,2)</f>
        <v>0</v>
      </c>
      <c r="K4533" s="239" t="s">
        <v>1</v>
      </c>
      <c r="L4533" s="43"/>
      <c r="M4533" s="244" t="s">
        <v>1</v>
      </c>
      <c r="N4533" s="245" t="s">
        <v>38</v>
      </c>
      <c r="O4533" s="86"/>
      <c r="P4533" s="246">
        <f>O4533*H4533</f>
        <v>0</v>
      </c>
      <c r="Q4533" s="246">
        <v>0</v>
      </c>
      <c r="R4533" s="246">
        <f>Q4533*H4533</f>
        <v>0</v>
      </c>
      <c r="S4533" s="246">
        <v>0</v>
      </c>
      <c r="T4533" s="247">
        <f>S4533*H4533</f>
        <v>0</v>
      </c>
      <c r="AR4533" s="248" t="s">
        <v>332</v>
      </c>
      <c r="AT4533" s="248" t="s">
        <v>141</v>
      </c>
      <c r="AU4533" s="248" t="s">
        <v>83</v>
      </c>
      <c r="AY4533" s="17" t="s">
        <v>139</v>
      </c>
      <c r="BE4533" s="249">
        <f>IF(N4533="základní",J4533,0)</f>
        <v>0</v>
      </c>
      <c r="BF4533" s="249">
        <f>IF(N4533="snížená",J4533,0)</f>
        <v>0</v>
      </c>
      <c r="BG4533" s="249">
        <f>IF(N4533="zákl. přenesená",J4533,0)</f>
        <v>0</v>
      </c>
      <c r="BH4533" s="249">
        <f>IF(N4533="sníž. přenesená",J4533,0)</f>
        <v>0</v>
      </c>
      <c r="BI4533" s="249">
        <f>IF(N4533="nulová",J4533,0)</f>
        <v>0</v>
      </c>
      <c r="BJ4533" s="17" t="s">
        <v>81</v>
      </c>
      <c r="BK4533" s="249">
        <f>ROUND(I4533*H4533,2)</f>
        <v>0</v>
      </c>
      <c r="BL4533" s="17" t="s">
        <v>332</v>
      </c>
      <c r="BM4533" s="248" t="s">
        <v>6618</v>
      </c>
    </row>
    <row r="4534" spans="2:65" s="1" customFormat="1" ht="36" customHeight="1">
      <c r="B4534" s="38"/>
      <c r="C4534" s="237" t="s">
        <v>6619</v>
      </c>
      <c r="D4534" s="237" t="s">
        <v>141</v>
      </c>
      <c r="E4534" s="238" t="s">
        <v>6620</v>
      </c>
      <c r="F4534" s="239" t="s">
        <v>6621</v>
      </c>
      <c r="G4534" s="240" t="s">
        <v>177</v>
      </c>
      <c r="H4534" s="241">
        <v>1</v>
      </c>
      <c r="I4534" s="242"/>
      <c r="J4534" s="243">
        <f>ROUND(I4534*H4534,2)</f>
        <v>0</v>
      </c>
      <c r="K4534" s="239" t="s">
        <v>1</v>
      </c>
      <c r="L4534" s="43"/>
      <c r="M4534" s="244" t="s">
        <v>1</v>
      </c>
      <c r="N4534" s="245" t="s">
        <v>38</v>
      </c>
      <c r="O4534" s="86"/>
      <c r="P4534" s="246">
        <f>O4534*H4534</f>
        <v>0</v>
      </c>
      <c r="Q4534" s="246">
        <v>0</v>
      </c>
      <c r="R4534" s="246">
        <f>Q4534*H4534</f>
        <v>0</v>
      </c>
      <c r="S4534" s="246">
        <v>0</v>
      </c>
      <c r="T4534" s="247">
        <f>S4534*H4534</f>
        <v>0</v>
      </c>
      <c r="AR4534" s="248" t="s">
        <v>332</v>
      </c>
      <c r="AT4534" s="248" t="s">
        <v>141</v>
      </c>
      <c r="AU4534" s="248" t="s">
        <v>83</v>
      </c>
      <c r="AY4534" s="17" t="s">
        <v>139</v>
      </c>
      <c r="BE4534" s="249">
        <f>IF(N4534="základní",J4534,0)</f>
        <v>0</v>
      </c>
      <c r="BF4534" s="249">
        <f>IF(N4534="snížená",J4534,0)</f>
        <v>0</v>
      </c>
      <c r="BG4534" s="249">
        <f>IF(N4534="zákl. přenesená",J4534,0)</f>
        <v>0</v>
      </c>
      <c r="BH4534" s="249">
        <f>IF(N4534="sníž. přenesená",J4534,0)</f>
        <v>0</v>
      </c>
      <c r="BI4534" s="249">
        <f>IF(N4534="nulová",J4534,0)</f>
        <v>0</v>
      </c>
      <c r="BJ4534" s="17" t="s">
        <v>81</v>
      </c>
      <c r="BK4534" s="249">
        <f>ROUND(I4534*H4534,2)</f>
        <v>0</v>
      </c>
      <c r="BL4534" s="17" t="s">
        <v>332</v>
      </c>
      <c r="BM4534" s="248" t="s">
        <v>6622</v>
      </c>
    </row>
    <row r="4535" spans="2:65" s="1" customFormat="1" ht="36" customHeight="1">
      <c r="B4535" s="38"/>
      <c r="C4535" s="237" t="s">
        <v>6623</v>
      </c>
      <c r="D4535" s="237" t="s">
        <v>141</v>
      </c>
      <c r="E4535" s="238" t="s">
        <v>6624</v>
      </c>
      <c r="F4535" s="239" t="s">
        <v>6625</v>
      </c>
      <c r="G4535" s="240" t="s">
        <v>177</v>
      </c>
      <c r="H4535" s="241">
        <v>2</v>
      </c>
      <c r="I4535" s="242"/>
      <c r="J4535" s="243">
        <f>ROUND(I4535*H4535,2)</f>
        <v>0</v>
      </c>
      <c r="K4535" s="239" t="s">
        <v>1</v>
      </c>
      <c r="L4535" s="43"/>
      <c r="M4535" s="244" t="s">
        <v>1</v>
      </c>
      <c r="N4535" s="245" t="s">
        <v>38</v>
      </c>
      <c r="O4535" s="86"/>
      <c r="P4535" s="246">
        <f>O4535*H4535</f>
        <v>0</v>
      </c>
      <c r="Q4535" s="246">
        <v>0</v>
      </c>
      <c r="R4535" s="246">
        <f>Q4535*H4535</f>
        <v>0</v>
      </c>
      <c r="S4535" s="246">
        <v>0</v>
      </c>
      <c r="T4535" s="247">
        <f>S4535*H4535</f>
        <v>0</v>
      </c>
      <c r="AR4535" s="248" t="s">
        <v>332</v>
      </c>
      <c r="AT4535" s="248" t="s">
        <v>141</v>
      </c>
      <c r="AU4535" s="248" t="s">
        <v>83</v>
      </c>
      <c r="AY4535" s="17" t="s">
        <v>139</v>
      </c>
      <c r="BE4535" s="249">
        <f>IF(N4535="základní",J4535,0)</f>
        <v>0</v>
      </c>
      <c r="BF4535" s="249">
        <f>IF(N4535="snížená",J4535,0)</f>
        <v>0</v>
      </c>
      <c r="BG4535" s="249">
        <f>IF(N4535="zákl. přenesená",J4535,0)</f>
        <v>0</v>
      </c>
      <c r="BH4535" s="249">
        <f>IF(N4535="sníž. přenesená",J4535,0)</f>
        <v>0</v>
      </c>
      <c r="BI4535" s="249">
        <f>IF(N4535="nulová",J4535,0)</f>
        <v>0</v>
      </c>
      <c r="BJ4535" s="17" t="s">
        <v>81</v>
      </c>
      <c r="BK4535" s="249">
        <f>ROUND(I4535*H4535,2)</f>
        <v>0</v>
      </c>
      <c r="BL4535" s="17" t="s">
        <v>332</v>
      </c>
      <c r="BM4535" s="248" t="s">
        <v>6626</v>
      </c>
    </row>
    <row r="4536" spans="2:65" s="1" customFormat="1" ht="24" customHeight="1">
      <c r="B4536" s="38"/>
      <c r="C4536" s="237" t="s">
        <v>6627</v>
      </c>
      <c r="D4536" s="237" t="s">
        <v>141</v>
      </c>
      <c r="E4536" s="238" t="s">
        <v>6628</v>
      </c>
      <c r="F4536" s="239" t="s">
        <v>6629</v>
      </c>
      <c r="G4536" s="240" t="s">
        <v>177</v>
      </c>
      <c r="H4536" s="241">
        <v>14</v>
      </c>
      <c r="I4536" s="242"/>
      <c r="J4536" s="243">
        <f>ROUND(I4536*H4536,2)</f>
        <v>0</v>
      </c>
      <c r="K4536" s="239" t="s">
        <v>1</v>
      </c>
      <c r="L4536" s="43"/>
      <c r="M4536" s="244" t="s">
        <v>1</v>
      </c>
      <c r="N4536" s="245" t="s">
        <v>38</v>
      </c>
      <c r="O4536" s="86"/>
      <c r="P4536" s="246">
        <f>O4536*H4536</f>
        <v>0</v>
      </c>
      <c r="Q4536" s="246">
        <v>0</v>
      </c>
      <c r="R4536" s="246">
        <f>Q4536*H4536</f>
        <v>0</v>
      </c>
      <c r="S4536" s="246">
        <v>0</v>
      </c>
      <c r="T4536" s="247">
        <f>S4536*H4536</f>
        <v>0</v>
      </c>
      <c r="AR4536" s="248" t="s">
        <v>332</v>
      </c>
      <c r="AT4536" s="248" t="s">
        <v>141</v>
      </c>
      <c r="AU4536" s="248" t="s">
        <v>83</v>
      </c>
      <c r="AY4536" s="17" t="s">
        <v>139</v>
      </c>
      <c r="BE4536" s="249">
        <f>IF(N4536="základní",J4536,0)</f>
        <v>0</v>
      </c>
      <c r="BF4536" s="249">
        <f>IF(N4536="snížená",J4536,0)</f>
        <v>0</v>
      </c>
      <c r="BG4536" s="249">
        <f>IF(N4536="zákl. přenesená",J4536,0)</f>
        <v>0</v>
      </c>
      <c r="BH4536" s="249">
        <f>IF(N4536="sníž. přenesená",J4536,0)</f>
        <v>0</v>
      </c>
      <c r="BI4536" s="249">
        <f>IF(N4536="nulová",J4536,0)</f>
        <v>0</v>
      </c>
      <c r="BJ4536" s="17" t="s">
        <v>81</v>
      </c>
      <c r="BK4536" s="249">
        <f>ROUND(I4536*H4536,2)</f>
        <v>0</v>
      </c>
      <c r="BL4536" s="17" t="s">
        <v>332</v>
      </c>
      <c r="BM4536" s="248" t="s">
        <v>6630</v>
      </c>
    </row>
    <row r="4537" spans="2:65" s="1" customFormat="1" ht="36" customHeight="1">
      <c r="B4537" s="38"/>
      <c r="C4537" s="237" t="s">
        <v>6631</v>
      </c>
      <c r="D4537" s="237" t="s">
        <v>141</v>
      </c>
      <c r="E4537" s="238" t="s">
        <v>6632</v>
      </c>
      <c r="F4537" s="239" t="s">
        <v>6633</v>
      </c>
      <c r="G4537" s="240" t="s">
        <v>177</v>
      </c>
      <c r="H4537" s="241">
        <v>1</v>
      </c>
      <c r="I4537" s="242"/>
      <c r="J4537" s="243">
        <f>ROUND(I4537*H4537,2)</f>
        <v>0</v>
      </c>
      <c r="K4537" s="239" t="s">
        <v>1</v>
      </c>
      <c r="L4537" s="43"/>
      <c r="M4537" s="244" t="s">
        <v>1</v>
      </c>
      <c r="N4537" s="245" t="s">
        <v>38</v>
      </c>
      <c r="O4537" s="86"/>
      <c r="P4537" s="246">
        <f>O4537*H4537</f>
        <v>0</v>
      </c>
      <c r="Q4537" s="246">
        <v>0</v>
      </c>
      <c r="R4537" s="246">
        <f>Q4537*H4537</f>
        <v>0</v>
      </c>
      <c r="S4537" s="246">
        <v>0</v>
      </c>
      <c r="T4537" s="247">
        <f>S4537*H4537</f>
        <v>0</v>
      </c>
      <c r="AR4537" s="248" t="s">
        <v>332</v>
      </c>
      <c r="AT4537" s="248" t="s">
        <v>141</v>
      </c>
      <c r="AU4537" s="248" t="s">
        <v>83</v>
      </c>
      <c r="AY4537" s="17" t="s">
        <v>139</v>
      </c>
      <c r="BE4537" s="249">
        <f>IF(N4537="základní",J4537,0)</f>
        <v>0</v>
      </c>
      <c r="BF4537" s="249">
        <f>IF(N4537="snížená",J4537,0)</f>
        <v>0</v>
      </c>
      <c r="BG4537" s="249">
        <f>IF(N4537="zákl. přenesená",J4537,0)</f>
        <v>0</v>
      </c>
      <c r="BH4537" s="249">
        <f>IF(N4537="sníž. přenesená",J4537,0)</f>
        <v>0</v>
      </c>
      <c r="BI4537" s="249">
        <f>IF(N4537="nulová",J4537,0)</f>
        <v>0</v>
      </c>
      <c r="BJ4537" s="17" t="s">
        <v>81</v>
      </c>
      <c r="BK4537" s="249">
        <f>ROUND(I4537*H4537,2)</f>
        <v>0</v>
      </c>
      <c r="BL4537" s="17" t="s">
        <v>332</v>
      </c>
      <c r="BM4537" s="248" t="s">
        <v>6634</v>
      </c>
    </row>
    <row r="4538" spans="2:65" s="1" customFormat="1" ht="24" customHeight="1">
      <c r="B4538" s="38"/>
      <c r="C4538" s="237" t="s">
        <v>6635</v>
      </c>
      <c r="D4538" s="237" t="s">
        <v>141</v>
      </c>
      <c r="E4538" s="238" t="s">
        <v>6636</v>
      </c>
      <c r="F4538" s="239" t="s">
        <v>6637</v>
      </c>
      <c r="G4538" s="240" t="s">
        <v>171</v>
      </c>
      <c r="H4538" s="241">
        <v>48.5</v>
      </c>
      <c r="I4538" s="242"/>
      <c r="J4538" s="243">
        <f>ROUND(I4538*H4538,2)</f>
        <v>0</v>
      </c>
      <c r="K4538" s="239" t="s">
        <v>1</v>
      </c>
      <c r="L4538" s="43"/>
      <c r="M4538" s="244" t="s">
        <v>1</v>
      </c>
      <c r="N4538" s="245" t="s">
        <v>38</v>
      </c>
      <c r="O4538" s="86"/>
      <c r="P4538" s="246">
        <f>O4538*H4538</f>
        <v>0</v>
      </c>
      <c r="Q4538" s="246">
        <v>0</v>
      </c>
      <c r="R4538" s="246">
        <f>Q4538*H4538</f>
        <v>0</v>
      </c>
      <c r="S4538" s="246">
        <v>0</v>
      </c>
      <c r="T4538" s="247">
        <f>S4538*H4538</f>
        <v>0</v>
      </c>
      <c r="AR4538" s="248" t="s">
        <v>332</v>
      </c>
      <c r="AT4538" s="248" t="s">
        <v>141</v>
      </c>
      <c r="AU4538" s="248" t="s">
        <v>83</v>
      </c>
      <c r="AY4538" s="17" t="s">
        <v>139</v>
      </c>
      <c r="BE4538" s="249">
        <f>IF(N4538="základní",J4538,0)</f>
        <v>0</v>
      </c>
      <c r="BF4538" s="249">
        <f>IF(N4538="snížená",J4538,0)</f>
        <v>0</v>
      </c>
      <c r="BG4538" s="249">
        <f>IF(N4538="zákl. přenesená",J4538,0)</f>
        <v>0</v>
      </c>
      <c r="BH4538" s="249">
        <f>IF(N4538="sníž. přenesená",J4538,0)</f>
        <v>0</v>
      </c>
      <c r="BI4538" s="249">
        <f>IF(N4538="nulová",J4538,0)</f>
        <v>0</v>
      </c>
      <c r="BJ4538" s="17" t="s">
        <v>81</v>
      </c>
      <c r="BK4538" s="249">
        <f>ROUND(I4538*H4538,2)</f>
        <v>0</v>
      </c>
      <c r="BL4538" s="17" t="s">
        <v>332</v>
      </c>
      <c r="BM4538" s="248" t="s">
        <v>6638</v>
      </c>
    </row>
    <row r="4539" spans="2:65" s="1" customFormat="1" ht="24" customHeight="1">
      <c r="B4539" s="38"/>
      <c r="C4539" s="237" t="s">
        <v>6639</v>
      </c>
      <c r="D4539" s="237" t="s">
        <v>141</v>
      </c>
      <c r="E4539" s="238" t="s">
        <v>6640</v>
      </c>
      <c r="F4539" s="239" t="s">
        <v>6641</v>
      </c>
      <c r="G4539" s="240" t="s">
        <v>171</v>
      </c>
      <c r="H4539" s="241">
        <v>1.1</v>
      </c>
      <c r="I4539" s="242"/>
      <c r="J4539" s="243">
        <f>ROUND(I4539*H4539,2)</f>
        <v>0</v>
      </c>
      <c r="K4539" s="239" t="s">
        <v>1</v>
      </c>
      <c r="L4539" s="43"/>
      <c r="M4539" s="244" t="s">
        <v>1</v>
      </c>
      <c r="N4539" s="245" t="s">
        <v>38</v>
      </c>
      <c r="O4539" s="86"/>
      <c r="P4539" s="246">
        <f>O4539*H4539</f>
        <v>0</v>
      </c>
      <c r="Q4539" s="246">
        <v>0</v>
      </c>
      <c r="R4539" s="246">
        <f>Q4539*H4539</f>
        <v>0</v>
      </c>
      <c r="S4539" s="246">
        <v>0</v>
      </c>
      <c r="T4539" s="247">
        <f>S4539*H4539</f>
        <v>0</v>
      </c>
      <c r="AR4539" s="248" t="s">
        <v>332</v>
      </c>
      <c r="AT4539" s="248" t="s">
        <v>141</v>
      </c>
      <c r="AU4539" s="248" t="s">
        <v>83</v>
      </c>
      <c r="AY4539" s="17" t="s">
        <v>139</v>
      </c>
      <c r="BE4539" s="249">
        <f>IF(N4539="základní",J4539,0)</f>
        <v>0</v>
      </c>
      <c r="BF4539" s="249">
        <f>IF(N4539="snížená",J4539,0)</f>
        <v>0</v>
      </c>
      <c r="BG4539" s="249">
        <f>IF(N4539="zákl. přenesená",J4539,0)</f>
        <v>0</v>
      </c>
      <c r="BH4539" s="249">
        <f>IF(N4539="sníž. přenesená",J4539,0)</f>
        <v>0</v>
      </c>
      <c r="BI4539" s="249">
        <f>IF(N4539="nulová",J4539,0)</f>
        <v>0</v>
      </c>
      <c r="BJ4539" s="17" t="s">
        <v>81</v>
      </c>
      <c r="BK4539" s="249">
        <f>ROUND(I4539*H4539,2)</f>
        <v>0</v>
      </c>
      <c r="BL4539" s="17" t="s">
        <v>332</v>
      </c>
      <c r="BM4539" s="248" t="s">
        <v>6642</v>
      </c>
    </row>
    <row r="4540" spans="2:65" s="1" customFormat="1" ht="24" customHeight="1">
      <c r="B4540" s="38"/>
      <c r="C4540" s="237" t="s">
        <v>6643</v>
      </c>
      <c r="D4540" s="237" t="s">
        <v>141</v>
      </c>
      <c r="E4540" s="238" t="s">
        <v>6644</v>
      </c>
      <c r="F4540" s="239" t="s">
        <v>6645</v>
      </c>
      <c r="G4540" s="240" t="s">
        <v>177</v>
      </c>
      <c r="H4540" s="241">
        <v>2</v>
      </c>
      <c r="I4540" s="242"/>
      <c r="J4540" s="243">
        <f>ROUND(I4540*H4540,2)</f>
        <v>0</v>
      </c>
      <c r="K4540" s="239" t="s">
        <v>1</v>
      </c>
      <c r="L4540" s="43"/>
      <c r="M4540" s="244" t="s">
        <v>1</v>
      </c>
      <c r="N4540" s="245" t="s">
        <v>38</v>
      </c>
      <c r="O4540" s="86"/>
      <c r="P4540" s="246">
        <f>O4540*H4540</f>
        <v>0</v>
      </c>
      <c r="Q4540" s="246">
        <v>0</v>
      </c>
      <c r="R4540" s="246">
        <f>Q4540*H4540</f>
        <v>0</v>
      </c>
      <c r="S4540" s="246">
        <v>0</v>
      </c>
      <c r="T4540" s="247">
        <f>S4540*H4540</f>
        <v>0</v>
      </c>
      <c r="AR4540" s="248" t="s">
        <v>332</v>
      </c>
      <c r="AT4540" s="248" t="s">
        <v>141</v>
      </c>
      <c r="AU4540" s="248" t="s">
        <v>83</v>
      </c>
      <c r="AY4540" s="17" t="s">
        <v>139</v>
      </c>
      <c r="BE4540" s="249">
        <f>IF(N4540="základní",J4540,0)</f>
        <v>0</v>
      </c>
      <c r="BF4540" s="249">
        <f>IF(N4540="snížená",J4540,0)</f>
        <v>0</v>
      </c>
      <c r="BG4540" s="249">
        <f>IF(N4540="zákl. přenesená",J4540,0)</f>
        <v>0</v>
      </c>
      <c r="BH4540" s="249">
        <f>IF(N4540="sníž. přenesená",J4540,0)</f>
        <v>0</v>
      </c>
      <c r="BI4540" s="249">
        <f>IF(N4540="nulová",J4540,0)</f>
        <v>0</v>
      </c>
      <c r="BJ4540" s="17" t="s">
        <v>81</v>
      </c>
      <c r="BK4540" s="249">
        <f>ROUND(I4540*H4540,2)</f>
        <v>0</v>
      </c>
      <c r="BL4540" s="17" t="s">
        <v>332</v>
      </c>
      <c r="BM4540" s="248" t="s">
        <v>6646</v>
      </c>
    </row>
    <row r="4541" spans="2:65" s="1" customFormat="1" ht="24" customHeight="1">
      <c r="B4541" s="38"/>
      <c r="C4541" s="237" t="s">
        <v>6647</v>
      </c>
      <c r="D4541" s="237" t="s">
        <v>141</v>
      </c>
      <c r="E4541" s="238" t="s">
        <v>6648</v>
      </c>
      <c r="F4541" s="239" t="s">
        <v>6649</v>
      </c>
      <c r="G4541" s="240" t="s">
        <v>177</v>
      </c>
      <c r="H4541" s="241">
        <v>51</v>
      </c>
      <c r="I4541" s="242"/>
      <c r="J4541" s="243">
        <f>ROUND(I4541*H4541,2)</f>
        <v>0</v>
      </c>
      <c r="K4541" s="239" t="s">
        <v>1</v>
      </c>
      <c r="L4541" s="43"/>
      <c r="M4541" s="244" t="s">
        <v>1</v>
      </c>
      <c r="N4541" s="245" t="s">
        <v>38</v>
      </c>
      <c r="O4541" s="86"/>
      <c r="P4541" s="246">
        <f>O4541*H4541</f>
        <v>0</v>
      </c>
      <c r="Q4541" s="246">
        <v>0</v>
      </c>
      <c r="R4541" s="246">
        <f>Q4541*H4541</f>
        <v>0</v>
      </c>
      <c r="S4541" s="246">
        <v>0</v>
      </c>
      <c r="T4541" s="247">
        <f>S4541*H4541</f>
        <v>0</v>
      </c>
      <c r="AR4541" s="248" t="s">
        <v>332</v>
      </c>
      <c r="AT4541" s="248" t="s">
        <v>141</v>
      </c>
      <c r="AU4541" s="248" t="s">
        <v>83</v>
      </c>
      <c r="AY4541" s="17" t="s">
        <v>139</v>
      </c>
      <c r="BE4541" s="249">
        <f>IF(N4541="základní",J4541,0)</f>
        <v>0</v>
      </c>
      <c r="BF4541" s="249">
        <f>IF(N4541="snížená",J4541,0)</f>
        <v>0</v>
      </c>
      <c r="BG4541" s="249">
        <f>IF(N4541="zákl. přenesená",J4541,0)</f>
        <v>0</v>
      </c>
      <c r="BH4541" s="249">
        <f>IF(N4541="sníž. přenesená",J4541,0)</f>
        <v>0</v>
      </c>
      <c r="BI4541" s="249">
        <f>IF(N4541="nulová",J4541,0)</f>
        <v>0</v>
      </c>
      <c r="BJ4541" s="17" t="s">
        <v>81</v>
      </c>
      <c r="BK4541" s="249">
        <f>ROUND(I4541*H4541,2)</f>
        <v>0</v>
      </c>
      <c r="BL4541" s="17" t="s">
        <v>332</v>
      </c>
      <c r="BM4541" s="248" t="s">
        <v>6650</v>
      </c>
    </row>
    <row r="4542" spans="2:65" s="1" customFormat="1" ht="24" customHeight="1">
      <c r="B4542" s="38"/>
      <c r="C4542" s="237" t="s">
        <v>6651</v>
      </c>
      <c r="D4542" s="237" t="s">
        <v>141</v>
      </c>
      <c r="E4542" s="238" t="s">
        <v>6652</v>
      </c>
      <c r="F4542" s="239" t="s">
        <v>6653</v>
      </c>
      <c r="G4542" s="240" t="s">
        <v>177</v>
      </c>
      <c r="H4542" s="241">
        <v>12</v>
      </c>
      <c r="I4542" s="242"/>
      <c r="J4542" s="243">
        <f>ROUND(I4542*H4542,2)</f>
        <v>0</v>
      </c>
      <c r="K4542" s="239" t="s">
        <v>1</v>
      </c>
      <c r="L4542" s="43"/>
      <c r="M4542" s="244" t="s">
        <v>1</v>
      </c>
      <c r="N4542" s="245" t="s">
        <v>38</v>
      </c>
      <c r="O4542" s="86"/>
      <c r="P4542" s="246">
        <f>O4542*H4542</f>
        <v>0</v>
      </c>
      <c r="Q4542" s="246">
        <v>0</v>
      </c>
      <c r="R4542" s="246">
        <f>Q4542*H4542</f>
        <v>0</v>
      </c>
      <c r="S4542" s="246">
        <v>0</v>
      </c>
      <c r="T4542" s="247">
        <f>S4542*H4542</f>
        <v>0</v>
      </c>
      <c r="AR4542" s="248" t="s">
        <v>332</v>
      </c>
      <c r="AT4542" s="248" t="s">
        <v>141</v>
      </c>
      <c r="AU4542" s="248" t="s">
        <v>83</v>
      </c>
      <c r="AY4542" s="17" t="s">
        <v>139</v>
      </c>
      <c r="BE4542" s="249">
        <f>IF(N4542="základní",J4542,0)</f>
        <v>0</v>
      </c>
      <c r="BF4542" s="249">
        <f>IF(N4542="snížená",J4542,0)</f>
        <v>0</v>
      </c>
      <c r="BG4542" s="249">
        <f>IF(N4542="zákl. přenesená",J4542,0)</f>
        <v>0</v>
      </c>
      <c r="BH4542" s="249">
        <f>IF(N4542="sníž. přenesená",J4542,0)</f>
        <v>0</v>
      </c>
      <c r="BI4542" s="249">
        <f>IF(N4542="nulová",J4542,0)</f>
        <v>0</v>
      </c>
      <c r="BJ4542" s="17" t="s">
        <v>81</v>
      </c>
      <c r="BK4542" s="249">
        <f>ROUND(I4542*H4542,2)</f>
        <v>0</v>
      </c>
      <c r="BL4542" s="17" t="s">
        <v>332</v>
      </c>
      <c r="BM4542" s="248" t="s">
        <v>6654</v>
      </c>
    </row>
    <row r="4543" spans="2:65" s="1" customFormat="1" ht="16.5" customHeight="1">
      <c r="B4543" s="38"/>
      <c r="C4543" s="237" t="s">
        <v>6655</v>
      </c>
      <c r="D4543" s="237" t="s">
        <v>141</v>
      </c>
      <c r="E4543" s="238" t="s">
        <v>6656</v>
      </c>
      <c r="F4543" s="239" t="s">
        <v>6657</v>
      </c>
      <c r="G4543" s="240" t="s">
        <v>1</v>
      </c>
      <c r="H4543" s="241">
        <v>0</v>
      </c>
      <c r="I4543" s="242"/>
      <c r="J4543" s="243">
        <f>ROUND(I4543*H4543,2)</f>
        <v>0</v>
      </c>
      <c r="K4543" s="239" t="s">
        <v>1</v>
      </c>
      <c r="L4543" s="43"/>
      <c r="M4543" s="244" t="s">
        <v>1</v>
      </c>
      <c r="N4543" s="245" t="s">
        <v>38</v>
      </c>
      <c r="O4543" s="86"/>
      <c r="P4543" s="246">
        <f>O4543*H4543</f>
        <v>0</v>
      </c>
      <c r="Q4543" s="246">
        <v>0</v>
      </c>
      <c r="R4543" s="246">
        <f>Q4543*H4543</f>
        <v>0</v>
      </c>
      <c r="S4543" s="246">
        <v>0</v>
      </c>
      <c r="T4543" s="247">
        <f>S4543*H4543</f>
        <v>0</v>
      </c>
      <c r="AR4543" s="248" t="s">
        <v>332</v>
      </c>
      <c r="AT4543" s="248" t="s">
        <v>141</v>
      </c>
      <c r="AU4543" s="248" t="s">
        <v>83</v>
      </c>
      <c r="AY4543" s="17" t="s">
        <v>139</v>
      </c>
      <c r="BE4543" s="249">
        <f>IF(N4543="základní",J4543,0)</f>
        <v>0</v>
      </c>
      <c r="BF4543" s="249">
        <f>IF(N4543="snížená",J4543,0)</f>
        <v>0</v>
      </c>
      <c r="BG4543" s="249">
        <f>IF(N4543="zákl. přenesená",J4543,0)</f>
        <v>0</v>
      </c>
      <c r="BH4543" s="249">
        <f>IF(N4543="sníž. přenesená",J4543,0)</f>
        <v>0</v>
      </c>
      <c r="BI4543" s="249">
        <f>IF(N4543="nulová",J4543,0)</f>
        <v>0</v>
      </c>
      <c r="BJ4543" s="17" t="s">
        <v>81</v>
      </c>
      <c r="BK4543" s="249">
        <f>ROUND(I4543*H4543,2)</f>
        <v>0</v>
      </c>
      <c r="BL4543" s="17" t="s">
        <v>332</v>
      </c>
      <c r="BM4543" s="248" t="s">
        <v>6658</v>
      </c>
    </row>
    <row r="4544" spans="2:65" s="1" customFormat="1" ht="24" customHeight="1">
      <c r="B4544" s="38"/>
      <c r="C4544" s="237" t="s">
        <v>6659</v>
      </c>
      <c r="D4544" s="237" t="s">
        <v>141</v>
      </c>
      <c r="E4544" s="238" t="s">
        <v>6660</v>
      </c>
      <c r="F4544" s="239" t="s">
        <v>6661</v>
      </c>
      <c r="G4544" s="240" t="s">
        <v>252</v>
      </c>
      <c r="H4544" s="241">
        <v>1</v>
      </c>
      <c r="I4544" s="242"/>
      <c r="J4544" s="243">
        <f>ROUND(I4544*H4544,2)</f>
        <v>0</v>
      </c>
      <c r="K4544" s="239" t="s">
        <v>1</v>
      </c>
      <c r="L4544" s="43"/>
      <c r="M4544" s="244" t="s">
        <v>1</v>
      </c>
      <c r="N4544" s="245" t="s">
        <v>38</v>
      </c>
      <c r="O4544" s="86"/>
      <c r="P4544" s="246">
        <f>O4544*H4544</f>
        <v>0</v>
      </c>
      <c r="Q4544" s="246">
        <v>0</v>
      </c>
      <c r="R4544" s="246">
        <f>Q4544*H4544</f>
        <v>0</v>
      </c>
      <c r="S4544" s="246">
        <v>0</v>
      </c>
      <c r="T4544" s="247">
        <f>S4544*H4544</f>
        <v>0</v>
      </c>
      <c r="AR4544" s="248" t="s">
        <v>332</v>
      </c>
      <c r="AT4544" s="248" t="s">
        <v>141</v>
      </c>
      <c r="AU4544" s="248" t="s">
        <v>83</v>
      </c>
      <c r="AY4544" s="17" t="s">
        <v>139</v>
      </c>
      <c r="BE4544" s="249">
        <f>IF(N4544="základní",J4544,0)</f>
        <v>0</v>
      </c>
      <c r="BF4544" s="249">
        <f>IF(N4544="snížená",J4544,0)</f>
        <v>0</v>
      </c>
      <c r="BG4544" s="249">
        <f>IF(N4544="zákl. přenesená",J4544,0)</f>
        <v>0</v>
      </c>
      <c r="BH4544" s="249">
        <f>IF(N4544="sníž. přenesená",J4544,0)</f>
        <v>0</v>
      </c>
      <c r="BI4544" s="249">
        <f>IF(N4544="nulová",J4544,0)</f>
        <v>0</v>
      </c>
      <c r="BJ4544" s="17" t="s">
        <v>81</v>
      </c>
      <c r="BK4544" s="249">
        <f>ROUND(I4544*H4544,2)</f>
        <v>0</v>
      </c>
      <c r="BL4544" s="17" t="s">
        <v>332</v>
      </c>
      <c r="BM4544" s="248" t="s">
        <v>6662</v>
      </c>
    </row>
    <row r="4545" spans="2:65" s="1" customFormat="1" ht="24" customHeight="1">
      <c r="B4545" s="38"/>
      <c r="C4545" s="237" t="s">
        <v>6663</v>
      </c>
      <c r="D4545" s="237" t="s">
        <v>141</v>
      </c>
      <c r="E4545" s="238" t="s">
        <v>6664</v>
      </c>
      <c r="F4545" s="239" t="s">
        <v>6665</v>
      </c>
      <c r="G4545" s="240" t="s">
        <v>177</v>
      </c>
      <c r="H4545" s="241">
        <v>1</v>
      </c>
      <c r="I4545" s="242"/>
      <c r="J4545" s="243">
        <f>ROUND(I4545*H4545,2)</f>
        <v>0</v>
      </c>
      <c r="K4545" s="239" t="s">
        <v>1</v>
      </c>
      <c r="L4545" s="43"/>
      <c r="M4545" s="244" t="s">
        <v>1</v>
      </c>
      <c r="N4545" s="245" t="s">
        <v>38</v>
      </c>
      <c r="O4545" s="86"/>
      <c r="P4545" s="246">
        <f>O4545*H4545</f>
        <v>0</v>
      </c>
      <c r="Q4545" s="246">
        <v>0</v>
      </c>
      <c r="R4545" s="246">
        <f>Q4545*H4545</f>
        <v>0</v>
      </c>
      <c r="S4545" s="246">
        <v>0</v>
      </c>
      <c r="T4545" s="247">
        <f>S4545*H4545</f>
        <v>0</v>
      </c>
      <c r="AR4545" s="248" t="s">
        <v>332</v>
      </c>
      <c r="AT4545" s="248" t="s">
        <v>141</v>
      </c>
      <c r="AU4545" s="248" t="s">
        <v>83</v>
      </c>
      <c r="AY4545" s="17" t="s">
        <v>139</v>
      </c>
      <c r="BE4545" s="249">
        <f>IF(N4545="základní",J4545,0)</f>
        <v>0</v>
      </c>
      <c r="BF4545" s="249">
        <f>IF(N4545="snížená",J4545,0)</f>
        <v>0</v>
      </c>
      <c r="BG4545" s="249">
        <f>IF(N4545="zákl. přenesená",J4545,0)</f>
        <v>0</v>
      </c>
      <c r="BH4545" s="249">
        <f>IF(N4545="sníž. přenesená",J4545,0)</f>
        <v>0</v>
      </c>
      <c r="BI4545" s="249">
        <f>IF(N4545="nulová",J4545,0)</f>
        <v>0</v>
      </c>
      <c r="BJ4545" s="17" t="s">
        <v>81</v>
      </c>
      <c r="BK4545" s="249">
        <f>ROUND(I4545*H4545,2)</f>
        <v>0</v>
      </c>
      <c r="BL4545" s="17" t="s">
        <v>332</v>
      </c>
      <c r="BM4545" s="248" t="s">
        <v>6666</v>
      </c>
    </row>
    <row r="4546" spans="2:65" s="1" customFormat="1" ht="24" customHeight="1">
      <c r="B4546" s="38"/>
      <c r="C4546" s="237" t="s">
        <v>6667</v>
      </c>
      <c r="D4546" s="237" t="s">
        <v>141</v>
      </c>
      <c r="E4546" s="238" t="s">
        <v>6668</v>
      </c>
      <c r="F4546" s="239" t="s">
        <v>6669</v>
      </c>
      <c r="G4546" s="240" t="s">
        <v>177</v>
      </c>
      <c r="H4546" s="241">
        <v>1</v>
      </c>
      <c r="I4546" s="242"/>
      <c r="J4546" s="243">
        <f>ROUND(I4546*H4546,2)</f>
        <v>0</v>
      </c>
      <c r="K4546" s="239" t="s">
        <v>1</v>
      </c>
      <c r="L4546" s="43"/>
      <c r="M4546" s="244" t="s">
        <v>1</v>
      </c>
      <c r="N4546" s="245" t="s">
        <v>38</v>
      </c>
      <c r="O4546" s="86"/>
      <c r="P4546" s="246">
        <f>O4546*H4546</f>
        <v>0</v>
      </c>
      <c r="Q4546" s="246">
        <v>0</v>
      </c>
      <c r="R4546" s="246">
        <f>Q4546*H4546</f>
        <v>0</v>
      </c>
      <c r="S4546" s="246">
        <v>0</v>
      </c>
      <c r="T4546" s="247">
        <f>S4546*H4546</f>
        <v>0</v>
      </c>
      <c r="AR4546" s="248" t="s">
        <v>332</v>
      </c>
      <c r="AT4546" s="248" t="s">
        <v>141</v>
      </c>
      <c r="AU4546" s="248" t="s">
        <v>83</v>
      </c>
      <c r="AY4546" s="17" t="s">
        <v>139</v>
      </c>
      <c r="BE4546" s="249">
        <f>IF(N4546="základní",J4546,0)</f>
        <v>0</v>
      </c>
      <c r="BF4546" s="249">
        <f>IF(N4546="snížená",J4546,0)</f>
        <v>0</v>
      </c>
      <c r="BG4546" s="249">
        <f>IF(N4546="zákl. přenesená",J4546,0)</f>
        <v>0</v>
      </c>
      <c r="BH4546" s="249">
        <f>IF(N4546="sníž. přenesená",J4546,0)</f>
        <v>0</v>
      </c>
      <c r="BI4546" s="249">
        <f>IF(N4546="nulová",J4546,0)</f>
        <v>0</v>
      </c>
      <c r="BJ4546" s="17" t="s">
        <v>81</v>
      </c>
      <c r="BK4546" s="249">
        <f>ROUND(I4546*H4546,2)</f>
        <v>0</v>
      </c>
      <c r="BL4546" s="17" t="s">
        <v>332</v>
      </c>
      <c r="BM4546" s="248" t="s">
        <v>6670</v>
      </c>
    </row>
    <row r="4547" spans="2:65" s="1" customFormat="1" ht="24" customHeight="1">
      <c r="B4547" s="38"/>
      <c r="C4547" s="237" t="s">
        <v>6671</v>
      </c>
      <c r="D4547" s="237" t="s">
        <v>141</v>
      </c>
      <c r="E4547" s="238" t="s">
        <v>6672</v>
      </c>
      <c r="F4547" s="239" t="s">
        <v>6673</v>
      </c>
      <c r="G4547" s="240" t="s">
        <v>171</v>
      </c>
      <c r="H4547" s="241">
        <v>7.1</v>
      </c>
      <c r="I4547" s="242"/>
      <c r="J4547" s="243">
        <f>ROUND(I4547*H4547,2)</f>
        <v>0</v>
      </c>
      <c r="K4547" s="239" t="s">
        <v>1</v>
      </c>
      <c r="L4547" s="43"/>
      <c r="M4547" s="244" t="s">
        <v>1</v>
      </c>
      <c r="N4547" s="245" t="s">
        <v>38</v>
      </c>
      <c r="O4547" s="86"/>
      <c r="P4547" s="246">
        <f>O4547*H4547</f>
        <v>0</v>
      </c>
      <c r="Q4547" s="246">
        <v>0</v>
      </c>
      <c r="R4547" s="246">
        <f>Q4547*H4547</f>
        <v>0</v>
      </c>
      <c r="S4547" s="246">
        <v>0</v>
      </c>
      <c r="T4547" s="247">
        <f>S4547*H4547</f>
        <v>0</v>
      </c>
      <c r="AR4547" s="248" t="s">
        <v>332</v>
      </c>
      <c r="AT4547" s="248" t="s">
        <v>141</v>
      </c>
      <c r="AU4547" s="248" t="s">
        <v>83</v>
      </c>
      <c r="AY4547" s="17" t="s">
        <v>139</v>
      </c>
      <c r="BE4547" s="249">
        <f>IF(N4547="základní",J4547,0)</f>
        <v>0</v>
      </c>
      <c r="BF4547" s="249">
        <f>IF(N4547="snížená",J4547,0)</f>
        <v>0</v>
      </c>
      <c r="BG4547" s="249">
        <f>IF(N4547="zákl. přenesená",J4547,0)</f>
        <v>0</v>
      </c>
      <c r="BH4547" s="249">
        <f>IF(N4547="sníž. přenesená",J4547,0)</f>
        <v>0</v>
      </c>
      <c r="BI4547" s="249">
        <f>IF(N4547="nulová",J4547,0)</f>
        <v>0</v>
      </c>
      <c r="BJ4547" s="17" t="s">
        <v>81</v>
      </c>
      <c r="BK4547" s="249">
        <f>ROUND(I4547*H4547,2)</f>
        <v>0</v>
      </c>
      <c r="BL4547" s="17" t="s">
        <v>332</v>
      </c>
      <c r="BM4547" s="248" t="s">
        <v>6674</v>
      </c>
    </row>
    <row r="4548" spans="2:65" s="1" customFormat="1" ht="24" customHeight="1">
      <c r="B4548" s="38"/>
      <c r="C4548" s="237" t="s">
        <v>6675</v>
      </c>
      <c r="D4548" s="237" t="s">
        <v>141</v>
      </c>
      <c r="E4548" s="238" t="s">
        <v>6676</v>
      </c>
      <c r="F4548" s="239" t="s">
        <v>6677</v>
      </c>
      <c r="G4548" s="240" t="s">
        <v>171</v>
      </c>
      <c r="H4548" s="241">
        <v>1</v>
      </c>
      <c r="I4548" s="242"/>
      <c r="J4548" s="243">
        <f>ROUND(I4548*H4548,2)</f>
        <v>0</v>
      </c>
      <c r="K4548" s="239" t="s">
        <v>1</v>
      </c>
      <c r="L4548" s="43"/>
      <c r="M4548" s="244" t="s">
        <v>1</v>
      </c>
      <c r="N4548" s="245" t="s">
        <v>38</v>
      </c>
      <c r="O4548" s="86"/>
      <c r="P4548" s="246">
        <f>O4548*H4548</f>
        <v>0</v>
      </c>
      <c r="Q4548" s="246">
        <v>0</v>
      </c>
      <c r="R4548" s="246">
        <f>Q4548*H4548</f>
        <v>0</v>
      </c>
      <c r="S4548" s="246">
        <v>0</v>
      </c>
      <c r="T4548" s="247">
        <f>S4548*H4548</f>
        <v>0</v>
      </c>
      <c r="AR4548" s="248" t="s">
        <v>332</v>
      </c>
      <c r="AT4548" s="248" t="s">
        <v>141</v>
      </c>
      <c r="AU4548" s="248" t="s">
        <v>83</v>
      </c>
      <c r="AY4548" s="17" t="s">
        <v>139</v>
      </c>
      <c r="BE4548" s="249">
        <f>IF(N4548="základní",J4548,0)</f>
        <v>0</v>
      </c>
      <c r="BF4548" s="249">
        <f>IF(N4548="snížená",J4548,0)</f>
        <v>0</v>
      </c>
      <c r="BG4548" s="249">
        <f>IF(N4548="zákl. přenesená",J4548,0)</f>
        <v>0</v>
      </c>
      <c r="BH4548" s="249">
        <f>IF(N4548="sníž. přenesená",J4548,0)</f>
        <v>0</v>
      </c>
      <c r="BI4548" s="249">
        <f>IF(N4548="nulová",J4548,0)</f>
        <v>0</v>
      </c>
      <c r="BJ4548" s="17" t="s">
        <v>81</v>
      </c>
      <c r="BK4548" s="249">
        <f>ROUND(I4548*H4548,2)</f>
        <v>0</v>
      </c>
      <c r="BL4548" s="17" t="s">
        <v>332</v>
      </c>
      <c r="BM4548" s="248" t="s">
        <v>6678</v>
      </c>
    </row>
    <row r="4549" spans="2:65" s="1" customFormat="1" ht="16.5" customHeight="1">
      <c r="B4549" s="38"/>
      <c r="C4549" s="237" t="s">
        <v>6679</v>
      </c>
      <c r="D4549" s="237" t="s">
        <v>141</v>
      </c>
      <c r="E4549" s="238" t="s">
        <v>6680</v>
      </c>
      <c r="F4549" s="239" t="s">
        <v>6681</v>
      </c>
      <c r="G4549" s="240" t="s">
        <v>177</v>
      </c>
      <c r="H4549" s="241">
        <v>7</v>
      </c>
      <c r="I4549" s="242"/>
      <c r="J4549" s="243">
        <f>ROUND(I4549*H4549,2)</f>
        <v>0</v>
      </c>
      <c r="K4549" s="239" t="s">
        <v>1</v>
      </c>
      <c r="L4549" s="43"/>
      <c r="M4549" s="244" t="s">
        <v>1</v>
      </c>
      <c r="N4549" s="245" t="s">
        <v>38</v>
      </c>
      <c r="O4549" s="86"/>
      <c r="P4549" s="246">
        <f>O4549*H4549</f>
        <v>0</v>
      </c>
      <c r="Q4549" s="246">
        <v>0</v>
      </c>
      <c r="R4549" s="246">
        <f>Q4549*H4549</f>
        <v>0</v>
      </c>
      <c r="S4549" s="246">
        <v>0</v>
      </c>
      <c r="T4549" s="247">
        <f>S4549*H4549</f>
        <v>0</v>
      </c>
      <c r="AR4549" s="248" t="s">
        <v>332</v>
      </c>
      <c r="AT4549" s="248" t="s">
        <v>141</v>
      </c>
      <c r="AU4549" s="248" t="s">
        <v>83</v>
      </c>
      <c r="AY4549" s="17" t="s">
        <v>139</v>
      </c>
      <c r="BE4549" s="249">
        <f>IF(N4549="základní",J4549,0)</f>
        <v>0</v>
      </c>
      <c r="BF4549" s="249">
        <f>IF(N4549="snížená",J4549,0)</f>
        <v>0</v>
      </c>
      <c r="BG4549" s="249">
        <f>IF(N4549="zákl. přenesená",J4549,0)</f>
        <v>0</v>
      </c>
      <c r="BH4549" s="249">
        <f>IF(N4549="sníž. přenesená",J4549,0)</f>
        <v>0</v>
      </c>
      <c r="BI4549" s="249">
        <f>IF(N4549="nulová",J4549,0)</f>
        <v>0</v>
      </c>
      <c r="BJ4549" s="17" t="s">
        <v>81</v>
      </c>
      <c r="BK4549" s="249">
        <f>ROUND(I4549*H4549,2)</f>
        <v>0</v>
      </c>
      <c r="BL4549" s="17" t="s">
        <v>332</v>
      </c>
      <c r="BM4549" s="248" t="s">
        <v>6682</v>
      </c>
    </row>
    <row r="4550" spans="2:65" s="1" customFormat="1" ht="16.5" customHeight="1">
      <c r="B4550" s="38"/>
      <c r="C4550" s="237" t="s">
        <v>6683</v>
      </c>
      <c r="D4550" s="237" t="s">
        <v>141</v>
      </c>
      <c r="E4550" s="238" t="s">
        <v>6684</v>
      </c>
      <c r="F4550" s="239" t="s">
        <v>6685</v>
      </c>
      <c r="G4550" s="240" t="s">
        <v>177</v>
      </c>
      <c r="H4550" s="241">
        <v>0</v>
      </c>
      <c r="I4550" s="242"/>
      <c r="J4550" s="243">
        <f>ROUND(I4550*H4550,2)</f>
        <v>0</v>
      </c>
      <c r="K4550" s="239" t="s">
        <v>1</v>
      </c>
      <c r="L4550" s="43"/>
      <c r="M4550" s="244" t="s">
        <v>1</v>
      </c>
      <c r="N4550" s="245" t="s">
        <v>38</v>
      </c>
      <c r="O4550" s="86"/>
      <c r="P4550" s="246">
        <f>O4550*H4550</f>
        <v>0</v>
      </c>
      <c r="Q4550" s="246">
        <v>0</v>
      </c>
      <c r="R4550" s="246">
        <f>Q4550*H4550</f>
        <v>0</v>
      </c>
      <c r="S4550" s="246">
        <v>0</v>
      </c>
      <c r="T4550" s="247">
        <f>S4550*H4550</f>
        <v>0</v>
      </c>
      <c r="AR4550" s="248" t="s">
        <v>332</v>
      </c>
      <c r="AT4550" s="248" t="s">
        <v>141</v>
      </c>
      <c r="AU4550" s="248" t="s">
        <v>83</v>
      </c>
      <c r="AY4550" s="17" t="s">
        <v>139</v>
      </c>
      <c r="BE4550" s="249">
        <f>IF(N4550="základní",J4550,0)</f>
        <v>0</v>
      </c>
      <c r="BF4550" s="249">
        <f>IF(N4550="snížená",J4550,0)</f>
        <v>0</v>
      </c>
      <c r="BG4550" s="249">
        <f>IF(N4550="zákl. přenesená",J4550,0)</f>
        <v>0</v>
      </c>
      <c r="BH4550" s="249">
        <f>IF(N4550="sníž. přenesená",J4550,0)</f>
        <v>0</v>
      </c>
      <c r="BI4550" s="249">
        <f>IF(N4550="nulová",J4550,0)</f>
        <v>0</v>
      </c>
      <c r="BJ4550" s="17" t="s">
        <v>81</v>
      </c>
      <c r="BK4550" s="249">
        <f>ROUND(I4550*H4550,2)</f>
        <v>0</v>
      </c>
      <c r="BL4550" s="17" t="s">
        <v>332</v>
      </c>
      <c r="BM4550" s="248" t="s">
        <v>6686</v>
      </c>
    </row>
    <row r="4551" spans="2:65" s="1" customFormat="1" ht="24" customHeight="1">
      <c r="B4551" s="38"/>
      <c r="C4551" s="237" t="s">
        <v>6687</v>
      </c>
      <c r="D4551" s="237" t="s">
        <v>141</v>
      </c>
      <c r="E4551" s="238" t="s">
        <v>6688</v>
      </c>
      <c r="F4551" s="239" t="s">
        <v>6689</v>
      </c>
      <c r="G4551" s="240" t="s">
        <v>252</v>
      </c>
      <c r="H4551" s="241">
        <v>1</v>
      </c>
      <c r="I4551" s="242"/>
      <c r="J4551" s="243">
        <f>ROUND(I4551*H4551,2)</f>
        <v>0</v>
      </c>
      <c r="K4551" s="239" t="s">
        <v>1</v>
      </c>
      <c r="L4551" s="43"/>
      <c r="M4551" s="244" t="s">
        <v>1</v>
      </c>
      <c r="N4551" s="245" t="s">
        <v>38</v>
      </c>
      <c r="O4551" s="86"/>
      <c r="P4551" s="246">
        <f>O4551*H4551</f>
        <v>0</v>
      </c>
      <c r="Q4551" s="246">
        <v>0</v>
      </c>
      <c r="R4551" s="246">
        <f>Q4551*H4551</f>
        <v>0</v>
      </c>
      <c r="S4551" s="246">
        <v>0</v>
      </c>
      <c r="T4551" s="247">
        <f>S4551*H4551</f>
        <v>0</v>
      </c>
      <c r="AR4551" s="248" t="s">
        <v>332</v>
      </c>
      <c r="AT4551" s="248" t="s">
        <v>141</v>
      </c>
      <c r="AU4551" s="248" t="s">
        <v>83</v>
      </c>
      <c r="AY4551" s="17" t="s">
        <v>139</v>
      </c>
      <c r="BE4551" s="249">
        <f>IF(N4551="základní",J4551,0)</f>
        <v>0</v>
      </c>
      <c r="BF4551" s="249">
        <f>IF(N4551="snížená",J4551,0)</f>
        <v>0</v>
      </c>
      <c r="BG4551" s="249">
        <f>IF(N4551="zákl. přenesená",J4551,0)</f>
        <v>0</v>
      </c>
      <c r="BH4551" s="249">
        <f>IF(N4551="sníž. přenesená",J4551,0)</f>
        <v>0</v>
      </c>
      <c r="BI4551" s="249">
        <f>IF(N4551="nulová",J4551,0)</f>
        <v>0</v>
      </c>
      <c r="BJ4551" s="17" t="s">
        <v>81</v>
      </c>
      <c r="BK4551" s="249">
        <f>ROUND(I4551*H4551,2)</f>
        <v>0</v>
      </c>
      <c r="BL4551" s="17" t="s">
        <v>332</v>
      </c>
      <c r="BM4551" s="248" t="s">
        <v>6690</v>
      </c>
    </row>
    <row r="4552" spans="2:65" s="1" customFormat="1" ht="24" customHeight="1">
      <c r="B4552" s="38"/>
      <c r="C4552" s="237" t="s">
        <v>6691</v>
      </c>
      <c r="D4552" s="237" t="s">
        <v>141</v>
      </c>
      <c r="E4552" s="238" t="s">
        <v>6692</v>
      </c>
      <c r="F4552" s="239" t="s">
        <v>6665</v>
      </c>
      <c r="G4552" s="240" t="s">
        <v>177</v>
      </c>
      <c r="H4552" s="241">
        <v>1</v>
      </c>
      <c r="I4552" s="242"/>
      <c r="J4552" s="243">
        <f>ROUND(I4552*H4552,2)</f>
        <v>0</v>
      </c>
      <c r="K4552" s="239" t="s">
        <v>1</v>
      </c>
      <c r="L4552" s="43"/>
      <c r="M4552" s="244" t="s">
        <v>1</v>
      </c>
      <c r="N4552" s="245" t="s">
        <v>38</v>
      </c>
      <c r="O4552" s="86"/>
      <c r="P4552" s="246">
        <f>O4552*H4552</f>
        <v>0</v>
      </c>
      <c r="Q4552" s="246">
        <v>0</v>
      </c>
      <c r="R4552" s="246">
        <f>Q4552*H4552</f>
        <v>0</v>
      </c>
      <c r="S4552" s="246">
        <v>0</v>
      </c>
      <c r="T4552" s="247">
        <f>S4552*H4552</f>
        <v>0</v>
      </c>
      <c r="AR4552" s="248" t="s">
        <v>332</v>
      </c>
      <c r="AT4552" s="248" t="s">
        <v>141</v>
      </c>
      <c r="AU4552" s="248" t="s">
        <v>83</v>
      </c>
      <c r="AY4552" s="17" t="s">
        <v>139</v>
      </c>
      <c r="BE4552" s="249">
        <f>IF(N4552="základní",J4552,0)</f>
        <v>0</v>
      </c>
      <c r="BF4552" s="249">
        <f>IF(N4552="snížená",J4552,0)</f>
        <v>0</v>
      </c>
      <c r="BG4552" s="249">
        <f>IF(N4552="zákl. přenesená",J4552,0)</f>
        <v>0</v>
      </c>
      <c r="BH4552" s="249">
        <f>IF(N4552="sníž. přenesená",J4552,0)</f>
        <v>0</v>
      </c>
      <c r="BI4552" s="249">
        <f>IF(N4552="nulová",J4552,0)</f>
        <v>0</v>
      </c>
      <c r="BJ4552" s="17" t="s">
        <v>81</v>
      </c>
      <c r="BK4552" s="249">
        <f>ROUND(I4552*H4552,2)</f>
        <v>0</v>
      </c>
      <c r="BL4552" s="17" t="s">
        <v>332</v>
      </c>
      <c r="BM4552" s="248" t="s">
        <v>6693</v>
      </c>
    </row>
    <row r="4553" spans="2:65" s="1" customFormat="1" ht="24" customHeight="1">
      <c r="B4553" s="38"/>
      <c r="C4553" s="237" t="s">
        <v>6694</v>
      </c>
      <c r="D4553" s="237" t="s">
        <v>141</v>
      </c>
      <c r="E4553" s="238" t="s">
        <v>6695</v>
      </c>
      <c r="F4553" s="239" t="s">
        <v>6669</v>
      </c>
      <c r="G4553" s="240" t="s">
        <v>177</v>
      </c>
      <c r="H4553" s="241">
        <v>5</v>
      </c>
      <c r="I4553" s="242"/>
      <c r="J4553" s="243">
        <f>ROUND(I4553*H4553,2)</f>
        <v>0</v>
      </c>
      <c r="K4553" s="239" t="s">
        <v>1</v>
      </c>
      <c r="L4553" s="43"/>
      <c r="M4553" s="244" t="s">
        <v>1</v>
      </c>
      <c r="N4553" s="245" t="s">
        <v>38</v>
      </c>
      <c r="O4553" s="86"/>
      <c r="P4553" s="246">
        <f>O4553*H4553</f>
        <v>0</v>
      </c>
      <c r="Q4553" s="246">
        <v>0</v>
      </c>
      <c r="R4553" s="246">
        <f>Q4553*H4553</f>
        <v>0</v>
      </c>
      <c r="S4553" s="246">
        <v>0</v>
      </c>
      <c r="T4553" s="247">
        <f>S4553*H4553</f>
        <v>0</v>
      </c>
      <c r="AR4553" s="248" t="s">
        <v>332</v>
      </c>
      <c r="AT4553" s="248" t="s">
        <v>141</v>
      </c>
      <c r="AU4553" s="248" t="s">
        <v>83</v>
      </c>
      <c r="AY4553" s="17" t="s">
        <v>139</v>
      </c>
      <c r="BE4553" s="249">
        <f>IF(N4553="základní",J4553,0)</f>
        <v>0</v>
      </c>
      <c r="BF4553" s="249">
        <f>IF(N4553="snížená",J4553,0)</f>
        <v>0</v>
      </c>
      <c r="BG4553" s="249">
        <f>IF(N4553="zákl. přenesená",J4553,0)</f>
        <v>0</v>
      </c>
      <c r="BH4553" s="249">
        <f>IF(N4553="sníž. přenesená",J4553,0)</f>
        <v>0</v>
      </c>
      <c r="BI4553" s="249">
        <f>IF(N4553="nulová",J4553,0)</f>
        <v>0</v>
      </c>
      <c r="BJ4553" s="17" t="s">
        <v>81</v>
      </c>
      <c r="BK4553" s="249">
        <f>ROUND(I4553*H4553,2)</f>
        <v>0</v>
      </c>
      <c r="BL4553" s="17" t="s">
        <v>332</v>
      </c>
      <c r="BM4553" s="248" t="s">
        <v>6696</v>
      </c>
    </row>
    <row r="4554" spans="2:65" s="1" customFormat="1" ht="24" customHeight="1">
      <c r="B4554" s="38"/>
      <c r="C4554" s="237" t="s">
        <v>6697</v>
      </c>
      <c r="D4554" s="237" t="s">
        <v>141</v>
      </c>
      <c r="E4554" s="238" t="s">
        <v>6698</v>
      </c>
      <c r="F4554" s="239" t="s">
        <v>6699</v>
      </c>
      <c r="G4554" s="240" t="s">
        <v>171</v>
      </c>
      <c r="H4554" s="241">
        <v>6.6</v>
      </c>
      <c r="I4554" s="242"/>
      <c r="J4554" s="243">
        <f>ROUND(I4554*H4554,2)</f>
        <v>0</v>
      </c>
      <c r="K4554" s="239" t="s">
        <v>1</v>
      </c>
      <c r="L4554" s="43"/>
      <c r="M4554" s="244" t="s">
        <v>1</v>
      </c>
      <c r="N4554" s="245" t="s">
        <v>38</v>
      </c>
      <c r="O4554" s="86"/>
      <c r="P4554" s="246">
        <f>O4554*H4554</f>
        <v>0</v>
      </c>
      <c r="Q4554" s="246">
        <v>0</v>
      </c>
      <c r="R4554" s="246">
        <f>Q4554*H4554</f>
        <v>0</v>
      </c>
      <c r="S4554" s="246">
        <v>0</v>
      </c>
      <c r="T4554" s="247">
        <f>S4554*H4554</f>
        <v>0</v>
      </c>
      <c r="AR4554" s="248" t="s">
        <v>332</v>
      </c>
      <c r="AT4554" s="248" t="s">
        <v>141</v>
      </c>
      <c r="AU4554" s="248" t="s">
        <v>83</v>
      </c>
      <c r="AY4554" s="17" t="s">
        <v>139</v>
      </c>
      <c r="BE4554" s="249">
        <f>IF(N4554="základní",J4554,0)</f>
        <v>0</v>
      </c>
      <c r="BF4554" s="249">
        <f>IF(N4554="snížená",J4554,0)</f>
        <v>0</v>
      </c>
      <c r="BG4554" s="249">
        <f>IF(N4554="zákl. přenesená",J4554,0)</f>
        <v>0</v>
      </c>
      <c r="BH4554" s="249">
        <f>IF(N4554="sníž. přenesená",J4554,0)</f>
        <v>0</v>
      </c>
      <c r="BI4554" s="249">
        <f>IF(N4554="nulová",J4554,0)</f>
        <v>0</v>
      </c>
      <c r="BJ4554" s="17" t="s">
        <v>81</v>
      </c>
      <c r="BK4554" s="249">
        <f>ROUND(I4554*H4554,2)</f>
        <v>0</v>
      </c>
      <c r="BL4554" s="17" t="s">
        <v>332</v>
      </c>
      <c r="BM4554" s="248" t="s">
        <v>6700</v>
      </c>
    </row>
    <row r="4555" spans="2:65" s="1" customFormat="1" ht="24" customHeight="1">
      <c r="B4555" s="38"/>
      <c r="C4555" s="237" t="s">
        <v>6701</v>
      </c>
      <c r="D4555" s="237" t="s">
        <v>141</v>
      </c>
      <c r="E4555" s="238" t="s">
        <v>6702</v>
      </c>
      <c r="F4555" s="239" t="s">
        <v>6677</v>
      </c>
      <c r="G4555" s="240" t="s">
        <v>171</v>
      </c>
      <c r="H4555" s="241">
        <v>2</v>
      </c>
      <c r="I4555" s="242"/>
      <c r="J4555" s="243">
        <f>ROUND(I4555*H4555,2)</f>
        <v>0</v>
      </c>
      <c r="K4555" s="239" t="s">
        <v>1</v>
      </c>
      <c r="L4555" s="43"/>
      <c r="M4555" s="244" t="s">
        <v>1</v>
      </c>
      <c r="N4555" s="245" t="s">
        <v>38</v>
      </c>
      <c r="O4555" s="86"/>
      <c r="P4555" s="246">
        <f>O4555*H4555</f>
        <v>0</v>
      </c>
      <c r="Q4555" s="246">
        <v>0</v>
      </c>
      <c r="R4555" s="246">
        <f>Q4555*H4555</f>
        <v>0</v>
      </c>
      <c r="S4555" s="246">
        <v>0</v>
      </c>
      <c r="T4555" s="247">
        <f>S4555*H4555</f>
        <v>0</v>
      </c>
      <c r="AR4555" s="248" t="s">
        <v>332</v>
      </c>
      <c r="AT4555" s="248" t="s">
        <v>141</v>
      </c>
      <c r="AU4555" s="248" t="s">
        <v>83</v>
      </c>
      <c r="AY4555" s="17" t="s">
        <v>139</v>
      </c>
      <c r="BE4555" s="249">
        <f>IF(N4555="základní",J4555,0)</f>
        <v>0</v>
      </c>
      <c r="BF4555" s="249">
        <f>IF(N4555="snížená",J4555,0)</f>
        <v>0</v>
      </c>
      <c r="BG4555" s="249">
        <f>IF(N4555="zákl. přenesená",J4555,0)</f>
        <v>0</v>
      </c>
      <c r="BH4555" s="249">
        <f>IF(N4555="sníž. přenesená",J4555,0)</f>
        <v>0</v>
      </c>
      <c r="BI4555" s="249">
        <f>IF(N4555="nulová",J4555,0)</f>
        <v>0</v>
      </c>
      <c r="BJ4555" s="17" t="s">
        <v>81</v>
      </c>
      <c r="BK4555" s="249">
        <f>ROUND(I4555*H4555,2)</f>
        <v>0</v>
      </c>
      <c r="BL4555" s="17" t="s">
        <v>332</v>
      </c>
      <c r="BM4555" s="248" t="s">
        <v>6703</v>
      </c>
    </row>
    <row r="4556" spans="2:65" s="1" customFormat="1" ht="16.5" customHeight="1">
      <c r="B4556" s="38"/>
      <c r="C4556" s="237" t="s">
        <v>6704</v>
      </c>
      <c r="D4556" s="237" t="s">
        <v>141</v>
      </c>
      <c r="E4556" s="238" t="s">
        <v>6705</v>
      </c>
      <c r="F4556" s="239" t="s">
        <v>6681</v>
      </c>
      <c r="G4556" s="240" t="s">
        <v>177</v>
      </c>
      <c r="H4556" s="241">
        <v>14</v>
      </c>
      <c r="I4556" s="242"/>
      <c r="J4556" s="243">
        <f>ROUND(I4556*H4556,2)</f>
        <v>0</v>
      </c>
      <c r="K4556" s="239" t="s">
        <v>1</v>
      </c>
      <c r="L4556" s="43"/>
      <c r="M4556" s="244" t="s">
        <v>1</v>
      </c>
      <c r="N4556" s="245" t="s">
        <v>38</v>
      </c>
      <c r="O4556" s="86"/>
      <c r="P4556" s="246">
        <f>O4556*H4556</f>
        <v>0</v>
      </c>
      <c r="Q4556" s="246">
        <v>0</v>
      </c>
      <c r="R4556" s="246">
        <f>Q4556*H4556</f>
        <v>0</v>
      </c>
      <c r="S4556" s="246">
        <v>0</v>
      </c>
      <c r="T4556" s="247">
        <f>S4556*H4556</f>
        <v>0</v>
      </c>
      <c r="AR4556" s="248" t="s">
        <v>332</v>
      </c>
      <c r="AT4556" s="248" t="s">
        <v>141</v>
      </c>
      <c r="AU4556" s="248" t="s">
        <v>83</v>
      </c>
      <c r="AY4556" s="17" t="s">
        <v>139</v>
      </c>
      <c r="BE4556" s="249">
        <f>IF(N4556="základní",J4556,0)</f>
        <v>0</v>
      </c>
      <c r="BF4556" s="249">
        <f>IF(N4556="snížená",J4556,0)</f>
        <v>0</v>
      </c>
      <c r="BG4556" s="249">
        <f>IF(N4556="zákl. přenesená",J4556,0)</f>
        <v>0</v>
      </c>
      <c r="BH4556" s="249">
        <f>IF(N4556="sníž. přenesená",J4556,0)</f>
        <v>0</v>
      </c>
      <c r="BI4556" s="249">
        <f>IF(N4556="nulová",J4556,0)</f>
        <v>0</v>
      </c>
      <c r="BJ4556" s="17" t="s">
        <v>81</v>
      </c>
      <c r="BK4556" s="249">
        <f>ROUND(I4556*H4556,2)</f>
        <v>0</v>
      </c>
      <c r="BL4556" s="17" t="s">
        <v>332</v>
      </c>
      <c r="BM4556" s="248" t="s">
        <v>6706</v>
      </c>
    </row>
    <row r="4557" spans="2:65" s="1" customFormat="1" ht="16.5" customHeight="1">
      <c r="B4557" s="38"/>
      <c r="C4557" s="237" t="s">
        <v>6707</v>
      </c>
      <c r="D4557" s="237" t="s">
        <v>141</v>
      </c>
      <c r="E4557" s="238" t="s">
        <v>6708</v>
      </c>
      <c r="F4557" s="239" t="s">
        <v>6709</v>
      </c>
      <c r="G4557" s="240" t="s">
        <v>177</v>
      </c>
      <c r="H4557" s="241">
        <v>0</v>
      </c>
      <c r="I4557" s="242"/>
      <c r="J4557" s="243">
        <f>ROUND(I4557*H4557,2)</f>
        <v>0</v>
      </c>
      <c r="K4557" s="239" t="s">
        <v>1</v>
      </c>
      <c r="L4557" s="43"/>
      <c r="M4557" s="244" t="s">
        <v>1</v>
      </c>
      <c r="N4557" s="245" t="s">
        <v>38</v>
      </c>
      <c r="O4557" s="86"/>
      <c r="P4557" s="246">
        <f>O4557*H4557</f>
        <v>0</v>
      </c>
      <c r="Q4557" s="246">
        <v>0</v>
      </c>
      <c r="R4557" s="246">
        <f>Q4557*H4557</f>
        <v>0</v>
      </c>
      <c r="S4557" s="246">
        <v>0</v>
      </c>
      <c r="T4557" s="247">
        <f>S4557*H4557</f>
        <v>0</v>
      </c>
      <c r="AR4557" s="248" t="s">
        <v>332</v>
      </c>
      <c r="AT4557" s="248" t="s">
        <v>141</v>
      </c>
      <c r="AU4557" s="248" t="s">
        <v>83</v>
      </c>
      <c r="AY4557" s="17" t="s">
        <v>139</v>
      </c>
      <c r="BE4557" s="249">
        <f>IF(N4557="základní",J4557,0)</f>
        <v>0</v>
      </c>
      <c r="BF4557" s="249">
        <f>IF(N4557="snížená",J4557,0)</f>
        <v>0</v>
      </c>
      <c r="BG4557" s="249">
        <f>IF(N4557="zákl. přenesená",J4557,0)</f>
        <v>0</v>
      </c>
      <c r="BH4557" s="249">
        <f>IF(N4557="sníž. přenesená",J4557,0)</f>
        <v>0</v>
      </c>
      <c r="BI4557" s="249">
        <f>IF(N4557="nulová",J4557,0)</f>
        <v>0</v>
      </c>
      <c r="BJ4557" s="17" t="s">
        <v>81</v>
      </c>
      <c r="BK4557" s="249">
        <f>ROUND(I4557*H4557,2)</f>
        <v>0</v>
      </c>
      <c r="BL4557" s="17" t="s">
        <v>332</v>
      </c>
      <c r="BM4557" s="248" t="s">
        <v>6710</v>
      </c>
    </row>
    <row r="4558" spans="2:65" s="1" customFormat="1" ht="24" customHeight="1">
      <c r="B4558" s="38"/>
      <c r="C4558" s="237" t="s">
        <v>6711</v>
      </c>
      <c r="D4558" s="237" t="s">
        <v>141</v>
      </c>
      <c r="E4558" s="238" t="s">
        <v>6712</v>
      </c>
      <c r="F4558" s="239" t="s">
        <v>6689</v>
      </c>
      <c r="G4558" s="240" t="s">
        <v>252</v>
      </c>
      <c r="H4558" s="241">
        <v>1</v>
      </c>
      <c r="I4558" s="242"/>
      <c r="J4558" s="243">
        <f>ROUND(I4558*H4558,2)</f>
        <v>0</v>
      </c>
      <c r="K4558" s="239" t="s">
        <v>1</v>
      </c>
      <c r="L4558" s="43"/>
      <c r="M4558" s="244" t="s">
        <v>1</v>
      </c>
      <c r="N4558" s="245" t="s">
        <v>38</v>
      </c>
      <c r="O4558" s="86"/>
      <c r="P4558" s="246">
        <f>O4558*H4558</f>
        <v>0</v>
      </c>
      <c r="Q4558" s="246">
        <v>0</v>
      </c>
      <c r="R4558" s="246">
        <f>Q4558*H4558</f>
        <v>0</v>
      </c>
      <c r="S4558" s="246">
        <v>0</v>
      </c>
      <c r="T4558" s="247">
        <f>S4558*H4558</f>
        <v>0</v>
      </c>
      <c r="AR4558" s="248" t="s">
        <v>332</v>
      </c>
      <c r="AT4558" s="248" t="s">
        <v>141</v>
      </c>
      <c r="AU4558" s="248" t="s">
        <v>83</v>
      </c>
      <c r="AY4558" s="17" t="s">
        <v>139</v>
      </c>
      <c r="BE4558" s="249">
        <f>IF(N4558="základní",J4558,0)</f>
        <v>0</v>
      </c>
      <c r="BF4558" s="249">
        <f>IF(N4558="snížená",J4558,0)</f>
        <v>0</v>
      </c>
      <c r="BG4558" s="249">
        <f>IF(N4558="zákl. přenesená",J4558,0)</f>
        <v>0</v>
      </c>
      <c r="BH4558" s="249">
        <f>IF(N4558="sníž. přenesená",J4558,0)</f>
        <v>0</v>
      </c>
      <c r="BI4558" s="249">
        <f>IF(N4558="nulová",J4558,0)</f>
        <v>0</v>
      </c>
      <c r="BJ4558" s="17" t="s">
        <v>81</v>
      </c>
      <c r="BK4558" s="249">
        <f>ROUND(I4558*H4558,2)</f>
        <v>0</v>
      </c>
      <c r="BL4558" s="17" t="s">
        <v>332</v>
      </c>
      <c r="BM4558" s="248" t="s">
        <v>6713</v>
      </c>
    </row>
    <row r="4559" spans="2:65" s="1" customFormat="1" ht="24" customHeight="1">
      <c r="B4559" s="38"/>
      <c r="C4559" s="237" t="s">
        <v>6714</v>
      </c>
      <c r="D4559" s="237" t="s">
        <v>141</v>
      </c>
      <c r="E4559" s="238" t="s">
        <v>6715</v>
      </c>
      <c r="F4559" s="239" t="s">
        <v>6716</v>
      </c>
      <c r="G4559" s="240" t="s">
        <v>252</v>
      </c>
      <c r="H4559" s="241">
        <v>2</v>
      </c>
      <c r="I4559" s="242"/>
      <c r="J4559" s="243">
        <f>ROUND(I4559*H4559,2)</f>
        <v>0</v>
      </c>
      <c r="K4559" s="239" t="s">
        <v>1</v>
      </c>
      <c r="L4559" s="43"/>
      <c r="M4559" s="244" t="s">
        <v>1</v>
      </c>
      <c r="N4559" s="245" t="s">
        <v>38</v>
      </c>
      <c r="O4559" s="86"/>
      <c r="P4559" s="246">
        <f>O4559*H4559</f>
        <v>0</v>
      </c>
      <c r="Q4559" s="246">
        <v>0</v>
      </c>
      <c r="R4559" s="246">
        <f>Q4559*H4559</f>
        <v>0</v>
      </c>
      <c r="S4559" s="246">
        <v>0</v>
      </c>
      <c r="T4559" s="247">
        <f>S4559*H4559</f>
        <v>0</v>
      </c>
      <c r="AR4559" s="248" t="s">
        <v>332</v>
      </c>
      <c r="AT4559" s="248" t="s">
        <v>141</v>
      </c>
      <c r="AU4559" s="248" t="s">
        <v>83</v>
      </c>
      <c r="AY4559" s="17" t="s">
        <v>139</v>
      </c>
      <c r="BE4559" s="249">
        <f>IF(N4559="základní",J4559,0)</f>
        <v>0</v>
      </c>
      <c r="BF4559" s="249">
        <f>IF(N4559="snížená",J4559,0)</f>
        <v>0</v>
      </c>
      <c r="BG4559" s="249">
        <f>IF(N4559="zákl. přenesená",J4559,0)</f>
        <v>0</v>
      </c>
      <c r="BH4559" s="249">
        <f>IF(N4559="sníž. přenesená",J4559,0)</f>
        <v>0</v>
      </c>
      <c r="BI4559" s="249">
        <f>IF(N4559="nulová",J4559,0)</f>
        <v>0</v>
      </c>
      <c r="BJ4559" s="17" t="s">
        <v>81</v>
      </c>
      <c r="BK4559" s="249">
        <f>ROUND(I4559*H4559,2)</f>
        <v>0</v>
      </c>
      <c r="BL4559" s="17" t="s">
        <v>332</v>
      </c>
      <c r="BM4559" s="248" t="s">
        <v>6717</v>
      </c>
    </row>
    <row r="4560" spans="2:65" s="1" customFormat="1" ht="24" customHeight="1">
      <c r="B4560" s="38"/>
      <c r="C4560" s="237" t="s">
        <v>6718</v>
      </c>
      <c r="D4560" s="237" t="s">
        <v>141</v>
      </c>
      <c r="E4560" s="238" t="s">
        <v>6719</v>
      </c>
      <c r="F4560" s="239" t="s">
        <v>6720</v>
      </c>
      <c r="G4560" s="240" t="s">
        <v>177</v>
      </c>
      <c r="H4560" s="241">
        <v>4</v>
      </c>
      <c r="I4560" s="242"/>
      <c r="J4560" s="243">
        <f>ROUND(I4560*H4560,2)</f>
        <v>0</v>
      </c>
      <c r="K4560" s="239" t="s">
        <v>1</v>
      </c>
      <c r="L4560" s="43"/>
      <c r="M4560" s="244" t="s">
        <v>1</v>
      </c>
      <c r="N4560" s="245" t="s">
        <v>38</v>
      </c>
      <c r="O4560" s="86"/>
      <c r="P4560" s="246">
        <f>O4560*H4560</f>
        <v>0</v>
      </c>
      <c r="Q4560" s="246">
        <v>0</v>
      </c>
      <c r="R4560" s="246">
        <f>Q4560*H4560</f>
        <v>0</v>
      </c>
      <c r="S4560" s="246">
        <v>0</v>
      </c>
      <c r="T4560" s="247">
        <f>S4560*H4560</f>
        <v>0</v>
      </c>
      <c r="AR4560" s="248" t="s">
        <v>332</v>
      </c>
      <c r="AT4560" s="248" t="s">
        <v>141</v>
      </c>
      <c r="AU4560" s="248" t="s">
        <v>83</v>
      </c>
      <c r="AY4560" s="17" t="s">
        <v>139</v>
      </c>
      <c r="BE4560" s="249">
        <f>IF(N4560="základní",J4560,0)</f>
        <v>0</v>
      </c>
      <c r="BF4560" s="249">
        <f>IF(N4560="snížená",J4560,0)</f>
        <v>0</v>
      </c>
      <c r="BG4560" s="249">
        <f>IF(N4560="zákl. přenesená",J4560,0)</f>
        <v>0</v>
      </c>
      <c r="BH4560" s="249">
        <f>IF(N4560="sníž. přenesená",J4560,0)</f>
        <v>0</v>
      </c>
      <c r="BI4560" s="249">
        <f>IF(N4560="nulová",J4560,0)</f>
        <v>0</v>
      </c>
      <c r="BJ4560" s="17" t="s">
        <v>81</v>
      </c>
      <c r="BK4560" s="249">
        <f>ROUND(I4560*H4560,2)</f>
        <v>0</v>
      </c>
      <c r="BL4560" s="17" t="s">
        <v>332</v>
      </c>
      <c r="BM4560" s="248" t="s">
        <v>6721</v>
      </c>
    </row>
    <row r="4561" spans="2:65" s="1" customFormat="1" ht="24" customHeight="1">
      <c r="B4561" s="38"/>
      <c r="C4561" s="237" t="s">
        <v>6722</v>
      </c>
      <c r="D4561" s="237" t="s">
        <v>141</v>
      </c>
      <c r="E4561" s="238" t="s">
        <v>6723</v>
      </c>
      <c r="F4561" s="239" t="s">
        <v>6374</v>
      </c>
      <c r="G4561" s="240" t="s">
        <v>177</v>
      </c>
      <c r="H4561" s="241">
        <v>3</v>
      </c>
      <c r="I4561" s="242"/>
      <c r="J4561" s="243">
        <f>ROUND(I4561*H4561,2)</f>
        <v>0</v>
      </c>
      <c r="K4561" s="239" t="s">
        <v>1</v>
      </c>
      <c r="L4561" s="43"/>
      <c r="M4561" s="244" t="s">
        <v>1</v>
      </c>
      <c r="N4561" s="245" t="s">
        <v>38</v>
      </c>
      <c r="O4561" s="86"/>
      <c r="P4561" s="246">
        <f>O4561*H4561</f>
        <v>0</v>
      </c>
      <c r="Q4561" s="246">
        <v>0</v>
      </c>
      <c r="R4561" s="246">
        <f>Q4561*H4561</f>
        <v>0</v>
      </c>
      <c r="S4561" s="246">
        <v>0</v>
      </c>
      <c r="T4561" s="247">
        <f>S4561*H4561</f>
        <v>0</v>
      </c>
      <c r="AR4561" s="248" t="s">
        <v>332</v>
      </c>
      <c r="AT4561" s="248" t="s">
        <v>141</v>
      </c>
      <c r="AU4561" s="248" t="s">
        <v>83</v>
      </c>
      <c r="AY4561" s="17" t="s">
        <v>139</v>
      </c>
      <c r="BE4561" s="249">
        <f>IF(N4561="základní",J4561,0)</f>
        <v>0</v>
      </c>
      <c r="BF4561" s="249">
        <f>IF(N4561="snížená",J4561,0)</f>
        <v>0</v>
      </c>
      <c r="BG4561" s="249">
        <f>IF(N4561="zákl. přenesená",J4561,0)</f>
        <v>0</v>
      </c>
      <c r="BH4561" s="249">
        <f>IF(N4561="sníž. přenesená",J4561,0)</f>
        <v>0</v>
      </c>
      <c r="BI4561" s="249">
        <f>IF(N4561="nulová",J4561,0)</f>
        <v>0</v>
      </c>
      <c r="BJ4561" s="17" t="s">
        <v>81</v>
      </c>
      <c r="BK4561" s="249">
        <f>ROUND(I4561*H4561,2)</f>
        <v>0</v>
      </c>
      <c r="BL4561" s="17" t="s">
        <v>332</v>
      </c>
      <c r="BM4561" s="248" t="s">
        <v>6724</v>
      </c>
    </row>
    <row r="4562" spans="2:65" s="1" customFormat="1" ht="24" customHeight="1">
      <c r="B4562" s="38"/>
      <c r="C4562" s="237" t="s">
        <v>6725</v>
      </c>
      <c r="D4562" s="237" t="s">
        <v>141</v>
      </c>
      <c r="E4562" s="238" t="s">
        <v>6726</v>
      </c>
      <c r="F4562" s="239" t="s">
        <v>6727</v>
      </c>
      <c r="G4562" s="240" t="s">
        <v>177</v>
      </c>
      <c r="H4562" s="241">
        <v>1</v>
      </c>
      <c r="I4562" s="242"/>
      <c r="J4562" s="243">
        <f>ROUND(I4562*H4562,2)</f>
        <v>0</v>
      </c>
      <c r="K4562" s="239" t="s">
        <v>1</v>
      </c>
      <c r="L4562" s="43"/>
      <c r="M4562" s="244" t="s">
        <v>1</v>
      </c>
      <c r="N4562" s="245" t="s">
        <v>38</v>
      </c>
      <c r="O4562" s="86"/>
      <c r="P4562" s="246">
        <f>O4562*H4562</f>
        <v>0</v>
      </c>
      <c r="Q4562" s="246">
        <v>0</v>
      </c>
      <c r="R4562" s="246">
        <f>Q4562*H4562</f>
        <v>0</v>
      </c>
      <c r="S4562" s="246">
        <v>0</v>
      </c>
      <c r="T4562" s="247">
        <f>S4562*H4562</f>
        <v>0</v>
      </c>
      <c r="AR4562" s="248" t="s">
        <v>332</v>
      </c>
      <c r="AT4562" s="248" t="s">
        <v>141</v>
      </c>
      <c r="AU4562" s="248" t="s">
        <v>83</v>
      </c>
      <c r="AY4562" s="17" t="s">
        <v>139</v>
      </c>
      <c r="BE4562" s="249">
        <f>IF(N4562="základní",J4562,0)</f>
        <v>0</v>
      </c>
      <c r="BF4562" s="249">
        <f>IF(N4562="snížená",J4562,0)</f>
        <v>0</v>
      </c>
      <c r="BG4562" s="249">
        <f>IF(N4562="zákl. přenesená",J4562,0)</f>
        <v>0</v>
      </c>
      <c r="BH4562" s="249">
        <f>IF(N4562="sníž. přenesená",J4562,0)</f>
        <v>0</v>
      </c>
      <c r="BI4562" s="249">
        <f>IF(N4562="nulová",J4562,0)</f>
        <v>0</v>
      </c>
      <c r="BJ4562" s="17" t="s">
        <v>81</v>
      </c>
      <c r="BK4562" s="249">
        <f>ROUND(I4562*H4562,2)</f>
        <v>0</v>
      </c>
      <c r="BL4562" s="17" t="s">
        <v>332</v>
      </c>
      <c r="BM4562" s="248" t="s">
        <v>6728</v>
      </c>
    </row>
    <row r="4563" spans="2:65" s="1" customFormat="1" ht="24" customHeight="1">
      <c r="B4563" s="38"/>
      <c r="C4563" s="237" t="s">
        <v>6729</v>
      </c>
      <c r="D4563" s="237" t="s">
        <v>141</v>
      </c>
      <c r="E4563" s="238" t="s">
        <v>6730</v>
      </c>
      <c r="F4563" s="239" t="s">
        <v>6731</v>
      </c>
      <c r="G4563" s="240" t="s">
        <v>177</v>
      </c>
      <c r="H4563" s="241">
        <v>1</v>
      </c>
      <c r="I4563" s="242"/>
      <c r="J4563" s="243">
        <f>ROUND(I4563*H4563,2)</f>
        <v>0</v>
      </c>
      <c r="K4563" s="239" t="s">
        <v>1</v>
      </c>
      <c r="L4563" s="43"/>
      <c r="M4563" s="244" t="s">
        <v>1</v>
      </c>
      <c r="N4563" s="245" t="s">
        <v>38</v>
      </c>
      <c r="O4563" s="86"/>
      <c r="P4563" s="246">
        <f>O4563*H4563</f>
        <v>0</v>
      </c>
      <c r="Q4563" s="246">
        <v>0</v>
      </c>
      <c r="R4563" s="246">
        <f>Q4563*H4563</f>
        <v>0</v>
      </c>
      <c r="S4563" s="246">
        <v>0</v>
      </c>
      <c r="T4563" s="247">
        <f>S4563*H4563</f>
        <v>0</v>
      </c>
      <c r="AR4563" s="248" t="s">
        <v>332</v>
      </c>
      <c r="AT4563" s="248" t="s">
        <v>141</v>
      </c>
      <c r="AU4563" s="248" t="s">
        <v>83</v>
      </c>
      <c r="AY4563" s="17" t="s">
        <v>139</v>
      </c>
      <c r="BE4563" s="249">
        <f>IF(N4563="základní",J4563,0)</f>
        <v>0</v>
      </c>
      <c r="BF4563" s="249">
        <f>IF(N4563="snížená",J4563,0)</f>
        <v>0</v>
      </c>
      <c r="BG4563" s="249">
        <f>IF(N4563="zákl. přenesená",J4563,0)</f>
        <v>0</v>
      </c>
      <c r="BH4563" s="249">
        <f>IF(N4563="sníž. přenesená",J4563,0)</f>
        <v>0</v>
      </c>
      <c r="BI4563" s="249">
        <f>IF(N4563="nulová",J4563,0)</f>
        <v>0</v>
      </c>
      <c r="BJ4563" s="17" t="s">
        <v>81</v>
      </c>
      <c r="BK4563" s="249">
        <f>ROUND(I4563*H4563,2)</f>
        <v>0</v>
      </c>
      <c r="BL4563" s="17" t="s">
        <v>332</v>
      </c>
      <c r="BM4563" s="248" t="s">
        <v>6732</v>
      </c>
    </row>
    <row r="4564" spans="2:65" s="1" customFormat="1" ht="36" customHeight="1">
      <c r="B4564" s="38"/>
      <c r="C4564" s="237" t="s">
        <v>6733</v>
      </c>
      <c r="D4564" s="237" t="s">
        <v>141</v>
      </c>
      <c r="E4564" s="238" t="s">
        <v>6734</v>
      </c>
      <c r="F4564" s="239" t="s">
        <v>6735</v>
      </c>
      <c r="G4564" s="240" t="s">
        <v>177</v>
      </c>
      <c r="H4564" s="241">
        <v>1</v>
      </c>
      <c r="I4564" s="242"/>
      <c r="J4564" s="243">
        <f>ROUND(I4564*H4564,2)</f>
        <v>0</v>
      </c>
      <c r="K4564" s="239" t="s">
        <v>1</v>
      </c>
      <c r="L4564" s="43"/>
      <c r="M4564" s="244" t="s">
        <v>1</v>
      </c>
      <c r="N4564" s="245" t="s">
        <v>38</v>
      </c>
      <c r="O4564" s="86"/>
      <c r="P4564" s="246">
        <f>O4564*H4564</f>
        <v>0</v>
      </c>
      <c r="Q4564" s="246">
        <v>0</v>
      </c>
      <c r="R4564" s="246">
        <f>Q4564*H4564</f>
        <v>0</v>
      </c>
      <c r="S4564" s="246">
        <v>0</v>
      </c>
      <c r="T4564" s="247">
        <f>S4564*H4564</f>
        <v>0</v>
      </c>
      <c r="AR4564" s="248" t="s">
        <v>332</v>
      </c>
      <c r="AT4564" s="248" t="s">
        <v>141</v>
      </c>
      <c r="AU4564" s="248" t="s">
        <v>83</v>
      </c>
      <c r="AY4564" s="17" t="s">
        <v>139</v>
      </c>
      <c r="BE4564" s="249">
        <f>IF(N4564="základní",J4564,0)</f>
        <v>0</v>
      </c>
      <c r="BF4564" s="249">
        <f>IF(N4564="snížená",J4564,0)</f>
        <v>0</v>
      </c>
      <c r="BG4564" s="249">
        <f>IF(N4564="zákl. přenesená",J4564,0)</f>
        <v>0</v>
      </c>
      <c r="BH4564" s="249">
        <f>IF(N4564="sníž. přenesená",J4564,0)</f>
        <v>0</v>
      </c>
      <c r="BI4564" s="249">
        <f>IF(N4564="nulová",J4564,0)</f>
        <v>0</v>
      </c>
      <c r="BJ4564" s="17" t="s">
        <v>81</v>
      </c>
      <c r="BK4564" s="249">
        <f>ROUND(I4564*H4564,2)</f>
        <v>0</v>
      </c>
      <c r="BL4564" s="17" t="s">
        <v>332</v>
      </c>
      <c r="BM4564" s="248" t="s">
        <v>6736</v>
      </c>
    </row>
    <row r="4565" spans="2:65" s="1" customFormat="1" ht="36" customHeight="1">
      <c r="B4565" s="38"/>
      <c r="C4565" s="237" t="s">
        <v>6737</v>
      </c>
      <c r="D4565" s="237" t="s">
        <v>141</v>
      </c>
      <c r="E4565" s="238" t="s">
        <v>6738</v>
      </c>
      <c r="F4565" s="239" t="s">
        <v>6739</v>
      </c>
      <c r="G4565" s="240" t="s">
        <v>177</v>
      </c>
      <c r="H4565" s="241">
        <v>1</v>
      </c>
      <c r="I4565" s="242"/>
      <c r="J4565" s="243">
        <f>ROUND(I4565*H4565,2)</f>
        <v>0</v>
      </c>
      <c r="K4565" s="239" t="s">
        <v>1</v>
      </c>
      <c r="L4565" s="43"/>
      <c r="M4565" s="244" t="s">
        <v>1</v>
      </c>
      <c r="N4565" s="245" t="s">
        <v>38</v>
      </c>
      <c r="O4565" s="86"/>
      <c r="P4565" s="246">
        <f>O4565*H4565</f>
        <v>0</v>
      </c>
      <c r="Q4565" s="246">
        <v>0</v>
      </c>
      <c r="R4565" s="246">
        <f>Q4565*H4565</f>
        <v>0</v>
      </c>
      <c r="S4565" s="246">
        <v>0</v>
      </c>
      <c r="T4565" s="247">
        <f>S4565*H4565</f>
        <v>0</v>
      </c>
      <c r="AR4565" s="248" t="s">
        <v>332</v>
      </c>
      <c r="AT4565" s="248" t="s">
        <v>141</v>
      </c>
      <c r="AU4565" s="248" t="s">
        <v>83</v>
      </c>
      <c r="AY4565" s="17" t="s">
        <v>139</v>
      </c>
      <c r="BE4565" s="249">
        <f>IF(N4565="základní",J4565,0)</f>
        <v>0</v>
      </c>
      <c r="BF4565" s="249">
        <f>IF(N4565="snížená",J4565,0)</f>
        <v>0</v>
      </c>
      <c r="BG4565" s="249">
        <f>IF(N4565="zákl. přenesená",J4565,0)</f>
        <v>0</v>
      </c>
      <c r="BH4565" s="249">
        <f>IF(N4565="sníž. přenesená",J4565,0)</f>
        <v>0</v>
      </c>
      <c r="BI4565" s="249">
        <f>IF(N4565="nulová",J4565,0)</f>
        <v>0</v>
      </c>
      <c r="BJ4565" s="17" t="s">
        <v>81</v>
      </c>
      <c r="BK4565" s="249">
        <f>ROUND(I4565*H4565,2)</f>
        <v>0</v>
      </c>
      <c r="BL4565" s="17" t="s">
        <v>332</v>
      </c>
      <c r="BM4565" s="248" t="s">
        <v>6740</v>
      </c>
    </row>
    <row r="4566" spans="2:65" s="1" customFormat="1" ht="24" customHeight="1">
      <c r="B4566" s="38"/>
      <c r="C4566" s="237" t="s">
        <v>6741</v>
      </c>
      <c r="D4566" s="237" t="s">
        <v>141</v>
      </c>
      <c r="E4566" s="238" t="s">
        <v>6742</v>
      </c>
      <c r="F4566" s="239" t="s">
        <v>6743</v>
      </c>
      <c r="G4566" s="240" t="s">
        <v>177</v>
      </c>
      <c r="H4566" s="241">
        <v>1</v>
      </c>
      <c r="I4566" s="242"/>
      <c r="J4566" s="243">
        <f>ROUND(I4566*H4566,2)</f>
        <v>0</v>
      </c>
      <c r="K4566" s="239" t="s">
        <v>1</v>
      </c>
      <c r="L4566" s="43"/>
      <c r="M4566" s="244" t="s">
        <v>1</v>
      </c>
      <c r="N4566" s="245" t="s">
        <v>38</v>
      </c>
      <c r="O4566" s="86"/>
      <c r="P4566" s="246">
        <f>O4566*H4566</f>
        <v>0</v>
      </c>
      <c r="Q4566" s="246">
        <v>0</v>
      </c>
      <c r="R4566" s="246">
        <f>Q4566*H4566</f>
        <v>0</v>
      </c>
      <c r="S4566" s="246">
        <v>0</v>
      </c>
      <c r="T4566" s="247">
        <f>S4566*H4566</f>
        <v>0</v>
      </c>
      <c r="AR4566" s="248" t="s">
        <v>332</v>
      </c>
      <c r="AT4566" s="248" t="s">
        <v>141</v>
      </c>
      <c r="AU4566" s="248" t="s">
        <v>83</v>
      </c>
      <c r="AY4566" s="17" t="s">
        <v>139</v>
      </c>
      <c r="BE4566" s="249">
        <f>IF(N4566="základní",J4566,0)</f>
        <v>0</v>
      </c>
      <c r="BF4566" s="249">
        <f>IF(N4566="snížená",J4566,0)</f>
        <v>0</v>
      </c>
      <c r="BG4566" s="249">
        <f>IF(N4566="zákl. přenesená",J4566,0)</f>
        <v>0</v>
      </c>
      <c r="BH4566" s="249">
        <f>IF(N4566="sníž. přenesená",J4566,0)</f>
        <v>0</v>
      </c>
      <c r="BI4566" s="249">
        <f>IF(N4566="nulová",J4566,0)</f>
        <v>0</v>
      </c>
      <c r="BJ4566" s="17" t="s">
        <v>81</v>
      </c>
      <c r="BK4566" s="249">
        <f>ROUND(I4566*H4566,2)</f>
        <v>0</v>
      </c>
      <c r="BL4566" s="17" t="s">
        <v>332</v>
      </c>
      <c r="BM4566" s="248" t="s">
        <v>6744</v>
      </c>
    </row>
    <row r="4567" spans="2:65" s="1" customFormat="1" ht="24" customHeight="1">
      <c r="B4567" s="38"/>
      <c r="C4567" s="237" t="s">
        <v>6745</v>
      </c>
      <c r="D4567" s="237" t="s">
        <v>141</v>
      </c>
      <c r="E4567" s="238" t="s">
        <v>6746</v>
      </c>
      <c r="F4567" s="239" t="s">
        <v>6747</v>
      </c>
      <c r="G4567" s="240" t="s">
        <v>177</v>
      </c>
      <c r="H4567" s="241">
        <v>2</v>
      </c>
      <c r="I4567" s="242"/>
      <c r="J4567" s="243">
        <f>ROUND(I4567*H4567,2)</f>
        <v>0</v>
      </c>
      <c r="K4567" s="239" t="s">
        <v>1</v>
      </c>
      <c r="L4567" s="43"/>
      <c r="M4567" s="244" t="s">
        <v>1</v>
      </c>
      <c r="N4567" s="245" t="s">
        <v>38</v>
      </c>
      <c r="O4567" s="86"/>
      <c r="P4567" s="246">
        <f>O4567*H4567</f>
        <v>0</v>
      </c>
      <c r="Q4567" s="246">
        <v>0</v>
      </c>
      <c r="R4567" s="246">
        <f>Q4567*H4567</f>
        <v>0</v>
      </c>
      <c r="S4567" s="246">
        <v>0</v>
      </c>
      <c r="T4567" s="247">
        <f>S4567*H4567</f>
        <v>0</v>
      </c>
      <c r="AR4567" s="248" t="s">
        <v>332</v>
      </c>
      <c r="AT4567" s="248" t="s">
        <v>141</v>
      </c>
      <c r="AU4567" s="248" t="s">
        <v>83</v>
      </c>
      <c r="AY4567" s="17" t="s">
        <v>139</v>
      </c>
      <c r="BE4567" s="249">
        <f>IF(N4567="základní",J4567,0)</f>
        <v>0</v>
      </c>
      <c r="BF4567" s="249">
        <f>IF(N4567="snížená",J4567,0)</f>
        <v>0</v>
      </c>
      <c r="BG4567" s="249">
        <f>IF(N4567="zákl. přenesená",J4567,0)</f>
        <v>0</v>
      </c>
      <c r="BH4567" s="249">
        <f>IF(N4567="sníž. přenesená",J4567,0)</f>
        <v>0</v>
      </c>
      <c r="BI4567" s="249">
        <f>IF(N4567="nulová",J4567,0)</f>
        <v>0</v>
      </c>
      <c r="BJ4567" s="17" t="s">
        <v>81</v>
      </c>
      <c r="BK4567" s="249">
        <f>ROUND(I4567*H4567,2)</f>
        <v>0</v>
      </c>
      <c r="BL4567" s="17" t="s">
        <v>332</v>
      </c>
      <c r="BM4567" s="248" t="s">
        <v>6748</v>
      </c>
    </row>
    <row r="4568" spans="2:65" s="1" customFormat="1" ht="24" customHeight="1">
      <c r="B4568" s="38"/>
      <c r="C4568" s="237" t="s">
        <v>6749</v>
      </c>
      <c r="D4568" s="237" t="s">
        <v>141</v>
      </c>
      <c r="E4568" s="238" t="s">
        <v>6750</v>
      </c>
      <c r="F4568" s="239" t="s">
        <v>6751</v>
      </c>
      <c r="G4568" s="240" t="s">
        <v>171</v>
      </c>
      <c r="H4568" s="241">
        <v>15.3</v>
      </c>
      <c r="I4568" s="242"/>
      <c r="J4568" s="243">
        <f>ROUND(I4568*H4568,2)</f>
        <v>0</v>
      </c>
      <c r="K4568" s="239" t="s">
        <v>1</v>
      </c>
      <c r="L4568" s="43"/>
      <c r="M4568" s="244" t="s">
        <v>1</v>
      </c>
      <c r="N4568" s="245" t="s">
        <v>38</v>
      </c>
      <c r="O4568" s="86"/>
      <c r="P4568" s="246">
        <f>O4568*H4568</f>
        <v>0</v>
      </c>
      <c r="Q4568" s="246">
        <v>0</v>
      </c>
      <c r="R4568" s="246">
        <f>Q4568*H4568</f>
        <v>0</v>
      </c>
      <c r="S4568" s="246">
        <v>0</v>
      </c>
      <c r="T4568" s="247">
        <f>S4568*H4568</f>
        <v>0</v>
      </c>
      <c r="AR4568" s="248" t="s">
        <v>332</v>
      </c>
      <c r="AT4568" s="248" t="s">
        <v>141</v>
      </c>
      <c r="AU4568" s="248" t="s">
        <v>83</v>
      </c>
      <c r="AY4568" s="17" t="s">
        <v>139</v>
      </c>
      <c r="BE4568" s="249">
        <f>IF(N4568="základní",J4568,0)</f>
        <v>0</v>
      </c>
      <c r="BF4568" s="249">
        <f>IF(N4568="snížená",J4568,0)</f>
        <v>0</v>
      </c>
      <c r="BG4568" s="249">
        <f>IF(N4568="zákl. přenesená",J4568,0)</f>
        <v>0</v>
      </c>
      <c r="BH4568" s="249">
        <f>IF(N4568="sníž. přenesená",J4568,0)</f>
        <v>0</v>
      </c>
      <c r="BI4568" s="249">
        <f>IF(N4568="nulová",J4568,0)</f>
        <v>0</v>
      </c>
      <c r="BJ4568" s="17" t="s">
        <v>81</v>
      </c>
      <c r="BK4568" s="249">
        <f>ROUND(I4568*H4568,2)</f>
        <v>0</v>
      </c>
      <c r="BL4568" s="17" t="s">
        <v>332</v>
      </c>
      <c r="BM4568" s="248" t="s">
        <v>6752</v>
      </c>
    </row>
    <row r="4569" spans="2:65" s="1" customFormat="1" ht="24" customHeight="1">
      <c r="B4569" s="38"/>
      <c r="C4569" s="237" t="s">
        <v>6753</v>
      </c>
      <c r="D4569" s="237" t="s">
        <v>141</v>
      </c>
      <c r="E4569" s="238" t="s">
        <v>6754</v>
      </c>
      <c r="F4569" s="239" t="s">
        <v>6755</v>
      </c>
      <c r="G4569" s="240" t="s">
        <v>177</v>
      </c>
      <c r="H4569" s="241">
        <v>1</v>
      </c>
      <c r="I4569" s="242"/>
      <c r="J4569" s="243">
        <f>ROUND(I4569*H4569,2)</f>
        <v>0</v>
      </c>
      <c r="K4569" s="239" t="s">
        <v>1</v>
      </c>
      <c r="L4569" s="43"/>
      <c r="M4569" s="244" t="s">
        <v>1</v>
      </c>
      <c r="N4569" s="245" t="s">
        <v>38</v>
      </c>
      <c r="O4569" s="86"/>
      <c r="P4569" s="246">
        <f>O4569*H4569</f>
        <v>0</v>
      </c>
      <c r="Q4569" s="246">
        <v>0</v>
      </c>
      <c r="R4569" s="246">
        <f>Q4569*H4569</f>
        <v>0</v>
      </c>
      <c r="S4569" s="246">
        <v>0</v>
      </c>
      <c r="T4569" s="247">
        <f>S4569*H4569</f>
        <v>0</v>
      </c>
      <c r="AR4569" s="248" t="s">
        <v>332</v>
      </c>
      <c r="AT4569" s="248" t="s">
        <v>141</v>
      </c>
      <c r="AU4569" s="248" t="s">
        <v>83</v>
      </c>
      <c r="AY4569" s="17" t="s">
        <v>139</v>
      </c>
      <c r="BE4569" s="249">
        <f>IF(N4569="základní",J4569,0)</f>
        <v>0</v>
      </c>
      <c r="BF4569" s="249">
        <f>IF(N4569="snížená",J4569,0)</f>
        <v>0</v>
      </c>
      <c r="BG4569" s="249">
        <f>IF(N4569="zákl. přenesená",J4569,0)</f>
        <v>0</v>
      </c>
      <c r="BH4569" s="249">
        <f>IF(N4569="sníž. přenesená",J4569,0)</f>
        <v>0</v>
      </c>
      <c r="BI4569" s="249">
        <f>IF(N4569="nulová",J4569,0)</f>
        <v>0</v>
      </c>
      <c r="BJ4569" s="17" t="s">
        <v>81</v>
      </c>
      <c r="BK4569" s="249">
        <f>ROUND(I4569*H4569,2)</f>
        <v>0</v>
      </c>
      <c r="BL4569" s="17" t="s">
        <v>332</v>
      </c>
      <c r="BM4569" s="248" t="s">
        <v>6756</v>
      </c>
    </row>
    <row r="4570" spans="2:65" s="1" customFormat="1" ht="24" customHeight="1">
      <c r="B4570" s="38"/>
      <c r="C4570" s="237" t="s">
        <v>6757</v>
      </c>
      <c r="D4570" s="237" t="s">
        <v>141</v>
      </c>
      <c r="E4570" s="238" t="s">
        <v>6758</v>
      </c>
      <c r="F4570" s="239" t="s">
        <v>6759</v>
      </c>
      <c r="G4570" s="240" t="s">
        <v>177</v>
      </c>
      <c r="H4570" s="241">
        <v>12</v>
      </c>
      <c r="I4570" s="242"/>
      <c r="J4570" s="243">
        <f>ROUND(I4570*H4570,2)</f>
        <v>0</v>
      </c>
      <c r="K4570" s="239" t="s">
        <v>1</v>
      </c>
      <c r="L4570" s="43"/>
      <c r="M4570" s="244" t="s">
        <v>1</v>
      </c>
      <c r="N4570" s="245" t="s">
        <v>38</v>
      </c>
      <c r="O4570" s="86"/>
      <c r="P4570" s="246">
        <f>O4570*H4570</f>
        <v>0</v>
      </c>
      <c r="Q4570" s="246">
        <v>0</v>
      </c>
      <c r="R4570" s="246">
        <f>Q4570*H4570</f>
        <v>0</v>
      </c>
      <c r="S4570" s="246">
        <v>0</v>
      </c>
      <c r="T4570" s="247">
        <f>S4570*H4570</f>
        <v>0</v>
      </c>
      <c r="AR4570" s="248" t="s">
        <v>332</v>
      </c>
      <c r="AT4570" s="248" t="s">
        <v>141</v>
      </c>
      <c r="AU4570" s="248" t="s">
        <v>83</v>
      </c>
      <c r="AY4570" s="17" t="s">
        <v>139</v>
      </c>
      <c r="BE4570" s="249">
        <f>IF(N4570="základní",J4570,0)</f>
        <v>0</v>
      </c>
      <c r="BF4570" s="249">
        <f>IF(N4570="snížená",J4570,0)</f>
        <v>0</v>
      </c>
      <c r="BG4570" s="249">
        <f>IF(N4570="zákl. přenesená",J4570,0)</f>
        <v>0</v>
      </c>
      <c r="BH4570" s="249">
        <f>IF(N4570="sníž. přenesená",J4570,0)</f>
        <v>0</v>
      </c>
      <c r="BI4570" s="249">
        <f>IF(N4570="nulová",J4570,0)</f>
        <v>0</v>
      </c>
      <c r="BJ4570" s="17" t="s">
        <v>81</v>
      </c>
      <c r="BK4570" s="249">
        <f>ROUND(I4570*H4570,2)</f>
        <v>0</v>
      </c>
      <c r="BL4570" s="17" t="s">
        <v>332</v>
      </c>
      <c r="BM4570" s="248" t="s">
        <v>6760</v>
      </c>
    </row>
    <row r="4571" spans="2:65" s="1" customFormat="1" ht="24" customHeight="1">
      <c r="B4571" s="38"/>
      <c r="C4571" s="237" t="s">
        <v>6761</v>
      </c>
      <c r="D4571" s="237" t="s">
        <v>141</v>
      </c>
      <c r="E4571" s="238" t="s">
        <v>6762</v>
      </c>
      <c r="F4571" s="239" t="s">
        <v>6763</v>
      </c>
      <c r="G4571" s="240" t="s">
        <v>177</v>
      </c>
      <c r="H4571" s="241">
        <v>4</v>
      </c>
      <c r="I4571" s="242"/>
      <c r="J4571" s="243">
        <f>ROUND(I4571*H4571,2)</f>
        <v>0</v>
      </c>
      <c r="K4571" s="239" t="s">
        <v>1</v>
      </c>
      <c r="L4571" s="43"/>
      <c r="M4571" s="244" t="s">
        <v>1</v>
      </c>
      <c r="N4571" s="245" t="s">
        <v>38</v>
      </c>
      <c r="O4571" s="86"/>
      <c r="P4571" s="246">
        <f>O4571*H4571</f>
        <v>0</v>
      </c>
      <c r="Q4571" s="246">
        <v>0</v>
      </c>
      <c r="R4571" s="246">
        <f>Q4571*H4571</f>
        <v>0</v>
      </c>
      <c r="S4571" s="246">
        <v>0</v>
      </c>
      <c r="T4571" s="247">
        <f>S4571*H4571</f>
        <v>0</v>
      </c>
      <c r="AR4571" s="248" t="s">
        <v>332</v>
      </c>
      <c r="AT4571" s="248" t="s">
        <v>141</v>
      </c>
      <c r="AU4571" s="248" t="s">
        <v>83</v>
      </c>
      <c r="AY4571" s="17" t="s">
        <v>139</v>
      </c>
      <c r="BE4571" s="249">
        <f>IF(N4571="základní",J4571,0)</f>
        <v>0</v>
      </c>
      <c r="BF4571" s="249">
        <f>IF(N4571="snížená",J4571,0)</f>
        <v>0</v>
      </c>
      <c r="BG4571" s="249">
        <f>IF(N4571="zákl. přenesená",J4571,0)</f>
        <v>0</v>
      </c>
      <c r="BH4571" s="249">
        <f>IF(N4571="sníž. přenesená",J4571,0)</f>
        <v>0</v>
      </c>
      <c r="BI4571" s="249">
        <f>IF(N4571="nulová",J4571,0)</f>
        <v>0</v>
      </c>
      <c r="BJ4571" s="17" t="s">
        <v>81</v>
      </c>
      <c r="BK4571" s="249">
        <f>ROUND(I4571*H4571,2)</f>
        <v>0</v>
      </c>
      <c r="BL4571" s="17" t="s">
        <v>332</v>
      </c>
      <c r="BM4571" s="248" t="s">
        <v>6764</v>
      </c>
    </row>
    <row r="4572" spans="2:65" s="1" customFormat="1" ht="24" customHeight="1">
      <c r="B4572" s="38"/>
      <c r="C4572" s="237" t="s">
        <v>6765</v>
      </c>
      <c r="D4572" s="237" t="s">
        <v>141</v>
      </c>
      <c r="E4572" s="238" t="s">
        <v>6766</v>
      </c>
      <c r="F4572" s="239" t="s">
        <v>6767</v>
      </c>
      <c r="G4572" s="240" t="s">
        <v>1</v>
      </c>
      <c r="H4572" s="241">
        <v>0</v>
      </c>
      <c r="I4572" s="242"/>
      <c r="J4572" s="243">
        <f>ROUND(I4572*H4572,2)</f>
        <v>0</v>
      </c>
      <c r="K4572" s="239" t="s">
        <v>1</v>
      </c>
      <c r="L4572" s="43"/>
      <c r="M4572" s="244" t="s">
        <v>1</v>
      </c>
      <c r="N4572" s="245" t="s">
        <v>38</v>
      </c>
      <c r="O4572" s="86"/>
      <c r="P4572" s="246">
        <f>O4572*H4572</f>
        <v>0</v>
      </c>
      <c r="Q4572" s="246">
        <v>0</v>
      </c>
      <c r="R4572" s="246">
        <f>Q4572*H4572</f>
        <v>0</v>
      </c>
      <c r="S4572" s="246">
        <v>0</v>
      </c>
      <c r="T4572" s="247">
        <f>S4572*H4572</f>
        <v>0</v>
      </c>
      <c r="AR4572" s="248" t="s">
        <v>332</v>
      </c>
      <c r="AT4572" s="248" t="s">
        <v>141</v>
      </c>
      <c r="AU4572" s="248" t="s">
        <v>83</v>
      </c>
      <c r="AY4572" s="17" t="s">
        <v>139</v>
      </c>
      <c r="BE4572" s="249">
        <f>IF(N4572="základní",J4572,0)</f>
        <v>0</v>
      </c>
      <c r="BF4572" s="249">
        <f>IF(N4572="snížená",J4572,0)</f>
        <v>0</v>
      </c>
      <c r="BG4572" s="249">
        <f>IF(N4572="zákl. přenesená",J4572,0)</f>
        <v>0</v>
      </c>
      <c r="BH4572" s="249">
        <f>IF(N4572="sníž. přenesená",J4572,0)</f>
        <v>0</v>
      </c>
      <c r="BI4572" s="249">
        <f>IF(N4572="nulová",J4572,0)</f>
        <v>0</v>
      </c>
      <c r="BJ4572" s="17" t="s">
        <v>81</v>
      </c>
      <c r="BK4572" s="249">
        <f>ROUND(I4572*H4572,2)</f>
        <v>0</v>
      </c>
      <c r="BL4572" s="17" t="s">
        <v>332</v>
      </c>
      <c r="BM4572" s="248" t="s">
        <v>6768</v>
      </c>
    </row>
    <row r="4573" spans="2:65" s="1" customFormat="1" ht="48" customHeight="1">
      <c r="B4573" s="38"/>
      <c r="C4573" s="237" t="s">
        <v>6769</v>
      </c>
      <c r="D4573" s="237" t="s">
        <v>141</v>
      </c>
      <c r="E4573" s="238" t="s">
        <v>6770</v>
      </c>
      <c r="F4573" s="239" t="s">
        <v>6771</v>
      </c>
      <c r="G4573" s="240" t="s">
        <v>177</v>
      </c>
      <c r="H4573" s="241">
        <v>3</v>
      </c>
      <c r="I4573" s="242"/>
      <c r="J4573" s="243">
        <f>ROUND(I4573*H4573,2)</f>
        <v>0</v>
      </c>
      <c r="K4573" s="239" t="s">
        <v>1</v>
      </c>
      <c r="L4573" s="43"/>
      <c r="M4573" s="244" t="s">
        <v>1</v>
      </c>
      <c r="N4573" s="245" t="s">
        <v>38</v>
      </c>
      <c r="O4573" s="86"/>
      <c r="P4573" s="246">
        <f>O4573*H4573</f>
        <v>0</v>
      </c>
      <c r="Q4573" s="246">
        <v>0</v>
      </c>
      <c r="R4573" s="246">
        <f>Q4573*H4573</f>
        <v>0</v>
      </c>
      <c r="S4573" s="246">
        <v>0</v>
      </c>
      <c r="T4573" s="247">
        <f>S4573*H4573</f>
        <v>0</v>
      </c>
      <c r="AR4573" s="248" t="s">
        <v>332</v>
      </c>
      <c r="AT4573" s="248" t="s">
        <v>141</v>
      </c>
      <c r="AU4573" s="248" t="s">
        <v>83</v>
      </c>
      <c r="AY4573" s="17" t="s">
        <v>139</v>
      </c>
      <c r="BE4573" s="249">
        <f>IF(N4573="základní",J4573,0)</f>
        <v>0</v>
      </c>
      <c r="BF4573" s="249">
        <f>IF(N4573="snížená",J4573,0)</f>
        <v>0</v>
      </c>
      <c r="BG4573" s="249">
        <f>IF(N4573="zákl. přenesená",J4573,0)</f>
        <v>0</v>
      </c>
      <c r="BH4573" s="249">
        <f>IF(N4573="sníž. přenesená",J4573,0)</f>
        <v>0</v>
      </c>
      <c r="BI4573" s="249">
        <f>IF(N4573="nulová",J4573,0)</f>
        <v>0</v>
      </c>
      <c r="BJ4573" s="17" t="s">
        <v>81</v>
      </c>
      <c r="BK4573" s="249">
        <f>ROUND(I4573*H4573,2)</f>
        <v>0</v>
      </c>
      <c r="BL4573" s="17" t="s">
        <v>332</v>
      </c>
      <c r="BM4573" s="248" t="s">
        <v>6772</v>
      </c>
    </row>
    <row r="4574" spans="2:65" s="1" customFormat="1" ht="48" customHeight="1">
      <c r="B4574" s="38"/>
      <c r="C4574" s="237" t="s">
        <v>6773</v>
      </c>
      <c r="D4574" s="237" t="s">
        <v>141</v>
      </c>
      <c r="E4574" s="238" t="s">
        <v>6774</v>
      </c>
      <c r="F4574" s="239" t="s">
        <v>6775</v>
      </c>
      <c r="G4574" s="240" t="s">
        <v>177</v>
      </c>
      <c r="H4574" s="241">
        <v>4</v>
      </c>
      <c r="I4574" s="242"/>
      <c r="J4574" s="243">
        <f>ROUND(I4574*H4574,2)</f>
        <v>0</v>
      </c>
      <c r="K4574" s="239" t="s">
        <v>1</v>
      </c>
      <c r="L4574" s="43"/>
      <c r="M4574" s="244" t="s">
        <v>1</v>
      </c>
      <c r="N4574" s="245" t="s">
        <v>38</v>
      </c>
      <c r="O4574" s="86"/>
      <c r="P4574" s="246">
        <f>O4574*H4574</f>
        <v>0</v>
      </c>
      <c r="Q4574" s="246">
        <v>0</v>
      </c>
      <c r="R4574" s="246">
        <f>Q4574*H4574</f>
        <v>0</v>
      </c>
      <c r="S4574" s="246">
        <v>0</v>
      </c>
      <c r="T4574" s="247">
        <f>S4574*H4574</f>
        <v>0</v>
      </c>
      <c r="AR4574" s="248" t="s">
        <v>332</v>
      </c>
      <c r="AT4574" s="248" t="s">
        <v>141</v>
      </c>
      <c r="AU4574" s="248" t="s">
        <v>83</v>
      </c>
      <c r="AY4574" s="17" t="s">
        <v>139</v>
      </c>
      <c r="BE4574" s="249">
        <f>IF(N4574="základní",J4574,0)</f>
        <v>0</v>
      </c>
      <c r="BF4574" s="249">
        <f>IF(N4574="snížená",J4574,0)</f>
        <v>0</v>
      </c>
      <c r="BG4574" s="249">
        <f>IF(N4574="zákl. přenesená",J4574,0)</f>
        <v>0</v>
      </c>
      <c r="BH4574" s="249">
        <f>IF(N4574="sníž. přenesená",J4574,0)</f>
        <v>0</v>
      </c>
      <c r="BI4574" s="249">
        <f>IF(N4574="nulová",J4574,0)</f>
        <v>0</v>
      </c>
      <c r="BJ4574" s="17" t="s">
        <v>81</v>
      </c>
      <c r="BK4574" s="249">
        <f>ROUND(I4574*H4574,2)</f>
        <v>0</v>
      </c>
      <c r="BL4574" s="17" t="s">
        <v>332</v>
      </c>
      <c r="BM4574" s="248" t="s">
        <v>6776</v>
      </c>
    </row>
    <row r="4575" spans="2:65" s="1" customFormat="1" ht="48" customHeight="1">
      <c r="B4575" s="38"/>
      <c r="C4575" s="237" t="s">
        <v>6777</v>
      </c>
      <c r="D4575" s="237" t="s">
        <v>141</v>
      </c>
      <c r="E4575" s="238" t="s">
        <v>6778</v>
      </c>
      <c r="F4575" s="239" t="s">
        <v>6779</v>
      </c>
      <c r="G4575" s="240" t="s">
        <v>177</v>
      </c>
      <c r="H4575" s="241">
        <v>3</v>
      </c>
      <c r="I4575" s="242"/>
      <c r="J4575" s="243">
        <f>ROUND(I4575*H4575,2)</f>
        <v>0</v>
      </c>
      <c r="K4575" s="239" t="s">
        <v>1</v>
      </c>
      <c r="L4575" s="43"/>
      <c r="M4575" s="244" t="s">
        <v>1</v>
      </c>
      <c r="N4575" s="245" t="s">
        <v>38</v>
      </c>
      <c r="O4575" s="86"/>
      <c r="P4575" s="246">
        <f>O4575*H4575</f>
        <v>0</v>
      </c>
      <c r="Q4575" s="246">
        <v>0</v>
      </c>
      <c r="R4575" s="246">
        <f>Q4575*H4575</f>
        <v>0</v>
      </c>
      <c r="S4575" s="246">
        <v>0</v>
      </c>
      <c r="T4575" s="247">
        <f>S4575*H4575</f>
        <v>0</v>
      </c>
      <c r="AR4575" s="248" t="s">
        <v>332</v>
      </c>
      <c r="AT4575" s="248" t="s">
        <v>141</v>
      </c>
      <c r="AU4575" s="248" t="s">
        <v>83</v>
      </c>
      <c r="AY4575" s="17" t="s">
        <v>139</v>
      </c>
      <c r="BE4575" s="249">
        <f>IF(N4575="základní",J4575,0)</f>
        <v>0</v>
      </c>
      <c r="BF4575" s="249">
        <f>IF(N4575="snížená",J4575,0)</f>
        <v>0</v>
      </c>
      <c r="BG4575" s="249">
        <f>IF(N4575="zákl. přenesená",J4575,0)</f>
        <v>0</v>
      </c>
      <c r="BH4575" s="249">
        <f>IF(N4575="sníž. přenesená",J4575,0)</f>
        <v>0</v>
      </c>
      <c r="BI4575" s="249">
        <f>IF(N4575="nulová",J4575,0)</f>
        <v>0</v>
      </c>
      <c r="BJ4575" s="17" t="s">
        <v>81</v>
      </c>
      <c r="BK4575" s="249">
        <f>ROUND(I4575*H4575,2)</f>
        <v>0</v>
      </c>
      <c r="BL4575" s="17" t="s">
        <v>332</v>
      </c>
      <c r="BM4575" s="248" t="s">
        <v>6780</v>
      </c>
    </row>
    <row r="4576" spans="2:65" s="1" customFormat="1" ht="36" customHeight="1">
      <c r="B4576" s="38"/>
      <c r="C4576" s="237" t="s">
        <v>6781</v>
      </c>
      <c r="D4576" s="237" t="s">
        <v>141</v>
      </c>
      <c r="E4576" s="238" t="s">
        <v>6782</v>
      </c>
      <c r="F4576" s="239" t="s">
        <v>6783</v>
      </c>
      <c r="G4576" s="240" t="s">
        <v>177</v>
      </c>
      <c r="H4576" s="241">
        <v>2</v>
      </c>
      <c r="I4576" s="242"/>
      <c r="J4576" s="243">
        <f>ROUND(I4576*H4576,2)</f>
        <v>0</v>
      </c>
      <c r="K4576" s="239" t="s">
        <v>1</v>
      </c>
      <c r="L4576" s="43"/>
      <c r="M4576" s="244" t="s">
        <v>1</v>
      </c>
      <c r="N4576" s="245" t="s">
        <v>38</v>
      </c>
      <c r="O4576" s="86"/>
      <c r="P4576" s="246">
        <f>O4576*H4576</f>
        <v>0</v>
      </c>
      <c r="Q4576" s="246">
        <v>0</v>
      </c>
      <c r="R4576" s="246">
        <f>Q4576*H4576</f>
        <v>0</v>
      </c>
      <c r="S4576" s="246">
        <v>0</v>
      </c>
      <c r="T4576" s="247">
        <f>S4576*H4576</f>
        <v>0</v>
      </c>
      <c r="AR4576" s="248" t="s">
        <v>332</v>
      </c>
      <c r="AT4576" s="248" t="s">
        <v>141</v>
      </c>
      <c r="AU4576" s="248" t="s">
        <v>83</v>
      </c>
      <c r="AY4576" s="17" t="s">
        <v>139</v>
      </c>
      <c r="BE4576" s="249">
        <f>IF(N4576="základní",J4576,0)</f>
        <v>0</v>
      </c>
      <c r="BF4576" s="249">
        <f>IF(N4576="snížená",J4576,0)</f>
        <v>0</v>
      </c>
      <c r="BG4576" s="249">
        <f>IF(N4576="zákl. přenesená",J4576,0)</f>
        <v>0</v>
      </c>
      <c r="BH4576" s="249">
        <f>IF(N4576="sníž. přenesená",J4576,0)</f>
        <v>0</v>
      </c>
      <c r="BI4576" s="249">
        <f>IF(N4576="nulová",J4576,0)</f>
        <v>0</v>
      </c>
      <c r="BJ4576" s="17" t="s">
        <v>81</v>
      </c>
      <c r="BK4576" s="249">
        <f>ROUND(I4576*H4576,2)</f>
        <v>0</v>
      </c>
      <c r="BL4576" s="17" t="s">
        <v>332</v>
      </c>
      <c r="BM4576" s="248" t="s">
        <v>6784</v>
      </c>
    </row>
    <row r="4577" spans="2:65" s="1" customFormat="1" ht="36" customHeight="1">
      <c r="B4577" s="38"/>
      <c r="C4577" s="237" t="s">
        <v>6785</v>
      </c>
      <c r="D4577" s="237" t="s">
        <v>141</v>
      </c>
      <c r="E4577" s="238" t="s">
        <v>6786</v>
      </c>
      <c r="F4577" s="239" t="s">
        <v>6783</v>
      </c>
      <c r="G4577" s="240" t="s">
        <v>177</v>
      </c>
      <c r="H4577" s="241">
        <v>2</v>
      </c>
      <c r="I4577" s="242"/>
      <c r="J4577" s="243">
        <f>ROUND(I4577*H4577,2)</f>
        <v>0</v>
      </c>
      <c r="K4577" s="239" t="s">
        <v>1</v>
      </c>
      <c r="L4577" s="43"/>
      <c r="M4577" s="244" t="s">
        <v>1</v>
      </c>
      <c r="N4577" s="245" t="s">
        <v>38</v>
      </c>
      <c r="O4577" s="86"/>
      <c r="P4577" s="246">
        <f>O4577*H4577</f>
        <v>0</v>
      </c>
      <c r="Q4577" s="246">
        <v>0</v>
      </c>
      <c r="R4577" s="246">
        <f>Q4577*H4577</f>
        <v>0</v>
      </c>
      <c r="S4577" s="246">
        <v>0</v>
      </c>
      <c r="T4577" s="247">
        <f>S4577*H4577</f>
        <v>0</v>
      </c>
      <c r="AR4577" s="248" t="s">
        <v>332</v>
      </c>
      <c r="AT4577" s="248" t="s">
        <v>141</v>
      </c>
      <c r="AU4577" s="248" t="s">
        <v>83</v>
      </c>
      <c r="AY4577" s="17" t="s">
        <v>139</v>
      </c>
      <c r="BE4577" s="249">
        <f>IF(N4577="základní",J4577,0)</f>
        <v>0</v>
      </c>
      <c r="BF4577" s="249">
        <f>IF(N4577="snížená",J4577,0)</f>
        <v>0</v>
      </c>
      <c r="BG4577" s="249">
        <f>IF(N4577="zákl. přenesená",J4577,0)</f>
        <v>0</v>
      </c>
      <c r="BH4577" s="249">
        <f>IF(N4577="sníž. přenesená",J4577,0)</f>
        <v>0</v>
      </c>
      <c r="BI4577" s="249">
        <f>IF(N4577="nulová",J4577,0)</f>
        <v>0</v>
      </c>
      <c r="BJ4577" s="17" t="s">
        <v>81</v>
      </c>
      <c r="BK4577" s="249">
        <f>ROUND(I4577*H4577,2)</f>
        <v>0</v>
      </c>
      <c r="BL4577" s="17" t="s">
        <v>332</v>
      </c>
      <c r="BM4577" s="248" t="s">
        <v>6787</v>
      </c>
    </row>
    <row r="4578" spans="2:65" s="1" customFormat="1" ht="24" customHeight="1">
      <c r="B4578" s="38"/>
      <c r="C4578" s="237" t="s">
        <v>6788</v>
      </c>
      <c r="D4578" s="237" t="s">
        <v>141</v>
      </c>
      <c r="E4578" s="238" t="s">
        <v>6789</v>
      </c>
      <c r="F4578" s="239" t="s">
        <v>6790</v>
      </c>
      <c r="G4578" s="240" t="s">
        <v>177</v>
      </c>
      <c r="H4578" s="241">
        <v>2</v>
      </c>
      <c r="I4578" s="242"/>
      <c r="J4578" s="243">
        <f>ROUND(I4578*H4578,2)</f>
        <v>0</v>
      </c>
      <c r="K4578" s="239" t="s">
        <v>1</v>
      </c>
      <c r="L4578" s="43"/>
      <c r="M4578" s="244" t="s">
        <v>1</v>
      </c>
      <c r="N4578" s="245" t="s">
        <v>38</v>
      </c>
      <c r="O4578" s="86"/>
      <c r="P4578" s="246">
        <f>O4578*H4578</f>
        <v>0</v>
      </c>
      <c r="Q4578" s="246">
        <v>0</v>
      </c>
      <c r="R4578" s="246">
        <f>Q4578*H4578</f>
        <v>0</v>
      </c>
      <c r="S4578" s="246">
        <v>0</v>
      </c>
      <c r="T4578" s="247">
        <f>S4578*H4578</f>
        <v>0</v>
      </c>
      <c r="AR4578" s="248" t="s">
        <v>332</v>
      </c>
      <c r="AT4578" s="248" t="s">
        <v>141</v>
      </c>
      <c r="AU4578" s="248" t="s">
        <v>83</v>
      </c>
      <c r="AY4578" s="17" t="s">
        <v>139</v>
      </c>
      <c r="BE4578" s="249">
        <f>IF(N4578="základní",J4578,0)</f>
        <v>0</v>
      </c>
      <c r="BF4578" s="249">
        <f>IF(N4578="snížená",J4578,0)</f>
        <v>0</v>
      </c>
      <c r="BG4578" s="249">
        <f>IF(N4578="zákl. přenesená",J4578,0)</f>
        <v>0</v>
      </c>
      <c r="BH4578" s="249">
        <f>IF(N4578="sníž. přenesená",J4578,0)</f>
        <v>0</v>
      </c>
      <c r="BI4578" s="249">
        <f>IF(N4578="nulová",J4578,0)</f>
        <v>0</v>
      </c>
      <c r="BJ4578" s="17" t="s">
        <v>81</v>
      </c>
      <c r="BK4578" s="249">
        <f>ROUND(I4578*H4578,2)</f>
        <v>0</v>
      </c>
      <c r="BL4578" s="17" t="s">
        <v>332</v>
      </c>
      <c r="BM4578" s="248" t="s">
        <v>6791</v>
      </c>
    </row>
    <row r="4579" spans="2:65" s="1" customFormat="1" ht="24" customHeight="1">
      <c r="B4579" s="38"/>
      <c r="C4579" s="237" t="s">
        <v>6792</v>
      </c>
      <c r="D4579" s="237" t="s">
        <v>141</v>
      </c>
      <c r="E4579" s="238" t="s">
        <v>6793</v>
      </c>
      <c r="F4579" s="239" t="s">
        <v>6794</v>
      </c>
      <c r="G4579" s="240" t="s">
        <v>177</v>
      </c>
      <c r="H4579" s="241">
        <v>5</v>
      </c>
      <c r="I4579" s="242"/>
      <c r="J4579" s="243">
        <f>ROUND(I4579*H4579,2)</f>
        <v>0</v>
      </c>
      <c r="K4579" s="239" t="s">
        <v>1</v>
      </c>
      <c r="L4579" s="43"/>
      <c r="M4579" s="244" t="s">
        <v>1</v>
      </c>
      <c r="N4579" s="245" t="s">
        <v>38</v>
      </c>
      <c r="O4579" s="86"/>
      <c r="P4579" s="246">
        <f>O4579*H4579</f>
        <v>0</v>
      </c>
      <c r="Q4579" s="246">
        <v>0</v>
      </c>
      <c r="R4579" s="246">
        <f>Q4579*H4579</f>
        <v>0</v>
      </c>
      <c r="S4579" s="246">
        <v>0</v>
      </c>
      <c r="T4579" s="247">
        <f>S4579*H4579</f>
        <v>0</v>
      </c>
      <c r="AR4579" s="248" t="s">
        <v>332</v>
      </c>
      <c r="AT4579" s="248" t="s">
        <v>141</v>
      </c>
      <c r="AU4579" s="248" t="s">
        <v>83</v>
      </c>
      <c r="AY4579" s="17" t="s">
        <v>139</v>
      </c>
      <c r="BE4579" s="249">
        <f>IF(N4579="základní",J4579,0)</f>
        <v>0</v>
      </c>
      <c r="BF4579" s="249">
        <f>IF(N4579="snížená",J4579,0)</f>
        <v>0</v>
      </c>
      <c r="BG4579" s="249">
        <f>IF(N4579="zákl. přenesená",J4579,0)</f>
        <v>0</v>
      </c>
      <c r="BH4579" s="249">
        <f>IF(N4579="sníž. přenesená",J4579,0)</f>
        <v>0</v>
      </c>
      <c r="BI4579" s="249">
        <f>IF(N4579="nulová",J4579,0)</f>
        <v>0</v>
      </c>
      <c r="BJ4579" s="17" t="s">
        <v>81</v>
      </c>
      <c r="BK4579" s="249">
        <f>ROUND(I4579*H4579,2)</f>
        <v>0</v>
      </c>
      <c r="BL4579" s="17" t="s">
        <v>332</v>
      </c>
      <c r="BM4579" s="248" t="s">
        <v>6795</v>
      </c>
    </row>
    <row r="4580" spans="2:65" s="1" customFormat="1" ht="24" customHeight="1">
      <c r="B4580" s="38"/>
      <c r="C4580" s="237" t="s">
        <v>6796</v>
      </c>
      <c r="D4580" s="237" t="s">
        <v>141</v>
      </c>
      <c r="E4580" s="238" t="s">
        <v>6797</v>
      </c>
      <c r="F4580" s="239" t="s">
        <v>6798</v>
      </c>
      <c r="G4580" s="240" t="s">
        <v>177</v>
      </c>
      <c r="H4580" s="241">
        <v>1</v>
      </c>
      <c r="I4580" s="242"/>
      <c r="J4580" s="243">
        <f>ROUND(I4580*H4580,2)</f>
        <v>0</v>
      </c>
      <c r="K4580" s="239" t="s">
        <v>1</v>
      </c>
      <c r="L4580" s="43"/>
      <c r="M4580" s="244" t="s">
        <v>1</v>
      </c>
      <c r="N4580" s="245" t="s">
        <v>38</v>
      </c>
      <c r="O4580" s="86"/>
      <c r="P4580" s="246">
        <f>O4580*H4580</f>
        <v>0</v>
      </c>
      <c r="Q4580" s="246">
        <v>0</v>
      </c>
      <c r="R4580" s="246">
        <f>Q4580*H4580</f>
        <v>0</v>
      </c>
      <c r="S4580" s="246">
        <v>0</v>
      </c>
      <c r="T4580" s="247">
        <f>S4580*H4580</f>
        <v>0</v>
      </c>
      <c r="AR4580" s="248" t="s">
        <v>332</v>
      </c>
      <c r="AT4580" s="248" t="s">
        <v>141</v>
      </c>
      <c r="AU4580" s="248" t="s">
        <v>83</v>
      </c>
      <c r="AY4580" s="17" t="s">
        <v>139</v>
      </c>
      <c r="BE4580" s="249">
        <f>IF(N4580="základní",J4580,0)</f>
        <v>0</v>
      </c>
      <c r="BF4580" s="249">
        <f>IF(N4580="snížená",J4580,0)</f>
        <v>0</v>
      </c>
      <c r="BG4580" s="249">
        <f>IF(N4580="zákl. přenesená",J4580,0)</f>
        <v>0</v>
      </c>
      <c r="BH4580" s="249">
        <f>IF(N4580="sníž. přenesená",J4580,0)</f>
        <v>0</v>
      </c>
      <c r="BI4580" s="249">
        <f>IF(N4580="nulová",J4580,0)</f>
        <v>0</v>
      </c>
      <c r="BJ4580" s="17" t="s">
        <v>81</v>
      </c>
      <c r="BK4580" s="249">
        <f>ROUND(I4580*H4580,2)</f>
        <v>0</v>
      </c>
      <c r="BL4580" s="17" t="s">
        <v>332</v>
      </c>
      <c r="BM4580" s="248" t="s">
        <v>6799</v>
      </c>
    </row>
    <row r="4581" spans="2:65" s="1" customFormat="1" ht="24" customHeight="1">
      <c r="B4581" s="38"/>
      <c r="C4581" s="237" t="s">
        <v>6800</v>
      </c>
      <c r="D4581" s="237" t="s">
        <v>141</v>
      </c>
      <c r="E4581" s="238" t="s">
        <v>6801</v>
      </c>
      <c r="F4581" s="239" t="s">
        <v>6802</v>
      </c>
      <c r="G4581" s="240" t="s">
        <v>177</v>
      </c>
      <c r="H4581" s="241">
        <v>3</v>
      </c>
      <c r="I4581" s="242"/>
      <c r="J4581" s="243">
        <f>ROUND(I4581*H4581,2)</f>
        <v>0</v>
      </c>
      <c r="K4581" s="239" t="s">
        <v>1</v>
      </c>
      <c r="L4581" s="43"/>
      <c r="M4581" s="244" t="s">
        <v>1</v>
      </c>
      <c r="N4581" s="245" t="s">
        <v>38</v>
      </c>
      <c r="O4581" s="86"/>
      <c r="P4581" s="246">
        <f>O4581*H4581</f>
        <v>0</v>
      </c>
      <c r="Q4581" s="246">
        <v>0</v>
      </c>
      <c r="R4581" s="246">
        <f>Q4581*H4581</f>
        <v>0</v>
      </c>
      <c r="S4581" s="246">
        <v>0</v>
      </c>
      <c r="T4581" s="247">
        <f>S4581*H4581</f>
        <v>0</v>
      </c>
      <c r="AR4581" s="248" t="s">
        <v>332</v>
      </c>
      <c r="AT4581" s="248" t="s">
        <v>141</v>
      </c>
      <c r="AU4581" s="248" t="s">
        <v>83</v>
      </c>
      <c r="AY4581" s="17" t="s">
        <v>139</v>
      </c>
      <c r="BE4581" s="249">
        <f>IF(N4581="základní",J4581,0)</f>
        <v>0</v>
      </c>
      <c r="BF4581" s="249">
        <f>IF(N4581="snížená",J4581,0)</f>
        <v>0</v>
      </c>
      <c r="BG4581" s="249">
        <f>IF(N4581="zákl. přenesená",J4581,0)</f>
        <v>0</v>
      </c>
      <c r="BH4581" s="249">
        <f>IF(N4581="sníž. přenesená",J4581,0)</f>
        <v>0</v>
      </c>
      <c r="BI4581" s="249">
        <f>IF(N4581="nulová",J4581,0)</f>
        <v>0</v>
      </c>
      <c r="BJ4581" s="17" t="s">
        <v>81</v>
      </c>
      <c r="BK4581" s="249">
        <f>ROUND(I4581*H4581,2)</f>
        <v>0</v>
      </c>
      <c r="BL4581" s="17" t="s">
        <v>332</v>
      </c>
      <c r="BM4581" s="248" t="s">
        <v>6803</v>
      </c>
    </row>
    <row r="4582" spans="2:65" s="1" customFormat="1" ht="24" customHeight="1">
      <c r="B4582" s="38"/>
      <c r="C4582" s="237" t="s">
        <v>6804</v>
      </c>
      <c r="D4582" s="237" t="s">
        <v>141</v>
      </c>
      <c r="E4582" s="238" t="s">
        <v>6805</v>
      </c>
      <c r="F4582" s="239" t="s">
        <v>6806</v>
      </c>
      <c r="G4582" s="240" t="s">
        <v>177</v>
      </c>
      <c r="H4582" s="241">
        <v>10</v>
      </c>
      <c r="I4582" s="242"/>
      <c r="J4582" s="243">
        <f>ROUND(I4582*H4582,2)</f>
        <v>0</v>
      </c>
      <c r="K4582" s="239" t="s">
        <v>1</v>
      </c>
      <c r="L4582" s="43"/>
      <c r="M4582" s="244" t="s">
        <v>1</v>
      </c>
      <c r="N4582" s="245" t="s">
        <v>38</v>
      </c>
      <c r="O4582" s="86"/>
      <c r="P4582" s="246">
        <f>O4582*H4582</f>
        <v>0</v>
      </c>
      <c r="Q4582" s="246">
        <v>0</v>
      </c>
      <c r="R4582" s="246">
        <f>Q4582*H4582</f>
        <v>0</v>
      </c>
      <c r="S4582" s="246">
        <v>0</v>
      </c>
      <c r="T4582" s="247">
        <f>S4582*H4582</f>
        <v>0</v>
      </c>
      <c r="AR4582" s="248" t="s">
        <v>332</v>
      </c>
      <c r="AT4582" s="248" t="s">
        <v>141</v>
      </c>
      <c r="AU4582" s="248" t="s">
        <v>83</v>
      </c>
      <c r="AY4582" s="17" t="s">
        <v>139</v>
      </c>
      <c r="BE4582" s="249">
        <f>IF(N4582="základní",J4582,0)</f>
        <v>0</v>
      </c>
      <c r="BF4582" s="249">
        <f>IF(N4582="snížená",J4582,0)</f>
        <v>0</v>
      </c>
      <c r="BG4582" s="249">
        <f>IF(N4582="zákl. přenesená",J4582,0)</f>
        <v>0</v>
      </c>
      <c r="BH4582" s="249">
        <f>IF(N4582="sníž. přenesená",J4582,0)</f>
        <v>0</v>
      </c>
      <c r="BI4582" s="249">
        <f>IF(N4582="nulová",J4582,0)</f>
        <v>0</v>
      </c>
      <c r="BJ4582" s="17" t="s">
        <v>81</v>
      </c>
      <c r="BK4582" s="249">
        <f>ROUND(I4582*H4582,2)</f>
        <v>0</v>
      </c>
      <c r="BL4582" s="17" t="s">
        <v>332</v>
      </c>
      <c r="BM4582" s="248" t="s">
        <v>6807</v>
      </c>
    </row>
    <row r="4583" spans="2:65" s="1" customFormat="1" ht="24" customHeight="1">
      <c r="B4583" s="38"/>
      <c r="C4583" s="237" t="s">
        <v>6808</v>
      </c>
      <c r="D4583" s="237" t="s">
        <v>141</v>
      </c>
      <c r="E4583" s="238" t="s">
        <v>6809</v>
      </c>
      <c r="F4583" s="239" t="s">
        <v>6810</v>
      </c>
      <c r="G4583" s="240" t="s">
        <v>177</v>
      </c>
      <c r="H4583" s="241">
        <v>2</v>
      </c>
      <c r="I4583" s="242"/>
      <c r="J4583" s="243">
        <f>ROUND(I4583*H4583,2)</f>
        <v>0</v>
      </c>
      <c r="K4583" s="239" t="s">
        <v>1</v>
      </c>
      <c r="L4583" s="43"/>
      <c r="M4583" s="244" t="s">
        <v>1</v>
      </c>
      <c r="N4583" s="245" t="s">
        <v>38</v>
      </c>
      <c r="O4583" s="86"/>
      <c r="P4583" s="246">
        <f>O4583*H4583</f>
        <v>0</v>
      </c>
      <c r="Q4583" s="246">
        <v>0</v>
      </c>
      <c r="R4583" s="246">
        <f>Q4583*H4583</f>
        <v>0</v>
      </c>
      <c r="S4583" s="246">
        <v>0</v>
      </c>
      <c r="T4583" s="247">
        <f>S4583*H4583</f>
        <v>0</v>
      </c>
      <c r="AR4583" s="248" t="s">
        <v>332</v>
      </c>
      <c r="AT4583" s="248" t="s">
        <v>141</v>
      </c>
      <c r="AU4583" s="248" t="s">
        <v>83</v>
      </c>
      <c r="AY4583" s="17" t="s">
        <v>139</v>
      </c>
      <c r="BE4583" s="249">
        <f>IF(N4583="základní",J4583,0)</f>
        <v>0</v>
      </c>
      <c r="BF4583" s="249">
        <f>IF(N4583="snížená",J4583,0)</f>
        <v>0</v>
      </c>
      <c r="BG4583" s="249">
        <f>IF(N4583="zákl. přenesená",J4583,0)</f>
        <v>0</v>
      </c>
      <c r="BH4583" s="249">
        <f>IF(N4583="sníž. přenesená",J4583,0)</f>
        <v>0</v>
      </c>
      <c r="BI4583" s="249">
        <f>IF(N4583="nulová",J4583,0)</f>
        <v>0</v>
      </c>
      <c r="BJ4583" s="17" t="s">
        <v>81</v>
      </c>
      <c r="BK4583" s="249">
        <f>ROUND(I4583*H4583,2)</f>
        <v>0</v>
      </c>
      <c r="BL4583" s="17" t="s">
        <v>332</v>
      </c>
      <c r="BM4583" s="248" t="s">
        <v>6811</v>
      </c>
    </row>
    <row r="4584" spans="2:65" s="1" customFormat="1" ht="24" customHeight="1">
      <c r="B4584" s="38"/>
      <c r="C4584" s="237" t="s">
        <v>6812</v>
      </c>
      <c r="D4584" s="237" t="s">
        <v>141</v>
      </c>
      <c r="E4584" s="238" t="s">
        <v>6813</v>
      </c>
      <c r="F4584" s="239" t="s">
        <v>6814</v>
      </c>
      <c r="G4584" s="240" t="s">
        <v>177</v>
      </c>
      <c r="H4584" s="241">
        <v>2</v>
      </c>
      <c r="I4584" s="242"/>
      <c r="J4584" s="243">
        <f>ROUND(I4584*H4584,2)</f>
        <v>0</v>
      </c>
      <c r="K4584" s="239" t="s">
        <v>1</v>
      </c>
      <c r="L4584" s="43"/>
      <c r="M4584" s="244" t="s">
        <v>1</v>
      </c>
      <c r="N4584" s="245" t="s">
        <v>38</v>
      </c>
      <c r="O4584" s="86"/>
      <c r="P4584" s="246">
        <f>O4584*H4584</f>
        <v>0</v>
      </c>
      <c r="Q4584" s="246">
        <v>0</v>
      </c>
      <c r="R4584" s="246">
        <f>Q4584*H4584</f>
        <v>0</v>
      </c>
      <c r="S4584" s="246">
        <v>0</v>
      </c>
      <c r="T4584" s="247">
        <f>S4584*H4584</f>
        <v>0</v>
      </c>
      <c r="AR4584" s="248" t="s">
        <v>332</v>
      </c>
      <c r="AT4584" s="248" t="s">
        <v>141</v>
      </c>
      <c r="AU4584" s="248" t="s">
        <v>83</v>
      </c>
      <c r="AY4584" s="17" t="s">
        <v>139</v>
      </c>
      <c r="BE4584" s="249">
        <f>IF(N4584="základní",J4584,0)</f>
        <v>0</v>
      </c>
      <c r="BF4584" s="249">
        <f>IF(N4584="snížená",J4584,0)</f>
        <v>0</v>
      </c>
      <c r="BG4584" s="249">
        <f>IF(N4584="zákl. přenesená",J4584,0)</f>
        <v>0</v>
      </c>
      <c r="BH4584" s="249">
        <f>IF(N4584="sníž. přenesená",J4584,0)</f>
        <v>0</v>
      </c>
      <c r="BI4584" s="249">
        <f>IF(N4584="nulová",J4584,0)</f>
        <v>0</v>
      </c>
      <c r="BJ4584" s="17" t="s">
        <v>81</v>
      </c>
      <c r="BK4584" s="249">
        <f>ROUND(I4584*H4584,2)</f>
        <v>0</v>
      </c>
      <c r="BL4584" s="17" t="s">
        <v>332</v>
      </c>
      <c r="BM4584" s="248" t="s">
        <v>6815</v>
      </c>
    </row>
    <row r="4585" spans="2:65" s="1" customFormat="1" ht="24" customHeight="1">
      <c r="B4585" s="38"/>
      <c r="C4585" s="237" t="s">
        <v>6816</v>
      </c>
      <c r="D4585" s="237" t="s">
        <v>141</v>
      </c>
      <c r="E4585" s="238" t="s">
        <v>6817</v>
      </c>
      <c r="F4585" s="239" t="s">
        <v>6818</v>
      </c>
      <c r="G4585" s="240" t="s">
        <v>177</v>
      </c>
      <c r="H4585" s="241">
        <v>2</v>
      </c>
      <c r="I4585" s="242"/>
      <c r="J4585" s="243">
        <f>ROUND(I4585*H4585,2)</f>
        <v>0</v>
      </c>
      <c r="K4585" s="239" t="s">
        <v>1</v>
      </c>
      <c r="L4585" s="43"/>
      <c r="M4585" s="244" t="s">
        <v>1</v>
      </c>
      <c r="N4585" s="245" t="s">
        <v>38</v>
      </c>
      <c r="O4585" s="86"/>
      <c r="P4585" s="246">
        <f>O4585*H4585</f>
        <v>0</v>
      </c>
      <c r="Q4585" s="246">
        <v>0</v>
      </c>
      <c r="R4585" s="246">
        <f>Q4585*H4585</f>
        <v>0</v>
      </c>
      <c r="S4585" s="246">
        <v>0</v>
      </c>
      <c r="T4585" s="247">
        <f>S4585*H4585</f>
        <v>0</v>
      </c>
      <c r="AR4585" s="248" t="s">
        <v>332</v>
      </c>
      <c r="AT4585" s="248" t="s">
        <v>141</v>
      </c>
      <c r="AU4585" s="248" t="s">
        <v>83</v>
      </c>
      <c r="AY4585" s="17" t="s">
        <v>139</v>
      </c>
      <c r="BE4585" s="249">
        <f>IF(N4585="základní",J4585,0)</f>
        <v>0</v>
      </c>
      <c r="BF4585" s="249">
        <f>IF(N4585="snížená",J4585,0)</f>
        <v>0</v>
      </c>
      <c r="BG4585" s="249">
        <f>IF(N4585="zákl. přenesená",J4585,0)</f>
        <v>0</v>
      </c>
      <c r="BH4585" s="249">
        <f>IF(N4585="sníž. přenesená",J4585,0)</f>
        <v>0</v>
      </c>
      <c r="BI4585" s="249">
        <f>IF(N4585="nulová",J4585,0)</f>
        <v>0</v>
      </c>
      <c r="BJ4585" s="17" t="s">
        <v>81</v>
      </c>
      <c r="BK4585" s="249">
        <f>ROUND(I4585*H4585,2)</f>
        <v>0</v>
      </c>
      <c r="BL4585" s="17" t="s">
        <v>332</v>
      </c>
      <c r="BM4585" s="248" t="s">
        <v>6819</v>
      </c>
    </row>
    <row r="4586" spans="2:65" s="1" customFormat="1" ht="24" customHeight="1">
      <c r="B4586" s="38"/>
      <c r="C4586" s="237" t="s">
        <v>6820</v>
      </c>
      <c r="D4586" s="237" t="s">
        <v>141</v>
      </c>
      <c r="E4586" s="238" t="s">
        <v>6821</v>
      </c>
      <c r="F4586" s="239" t="s">
        <v>6822</v>
      </c>
      <c r="G4586" s="240" t="s">
        <v>177</v>
      </c>
      <c r="H4586" s="241">
        <v>7</v>
      </c>
      <c r="I4586" s="242"/>
      <c r="J4586" s="243">
        <f>ROUND(I4586*H4586,2)</f>
        <v>0</v>
      </c>
      <c r="K4586" s="239" t="s">
        <v>1</v>
      </c>
      <c r="L4586" s="43"/>
      <c r="M4586" s="244" t="s">
        <v>1</v>
      </c>
      <c r="N4586" s="245" t="s">
        <v>38</v>
      </c>
      <c r="O4586" s="86"/>
      <c r="P4586" s="246">
        <f>O4586*H4586</f>
        <v>0</v>
      </c>
      <c r="Q4586" s="246">
        <v>0</v>
      </c>
      <c r="R4586" s="246">
        <f>Q4586*H4586</f>
        <v>0</v>
      </c>
      <c r="S4586" s="246">
        <v>0</v>
      </c>
      <c r="T4586" s="247">
        <f>S4586*H4586</f>
        <v>0</v>
      </c>
      <c r="AR4586" s="248" t="s">
        <v>332</v>
      </c>
      <c r="AT4586" s="248" t="s">
        <v>141</v>
      </c>
      <c r="AU4586" s="248" t="s">
        <v>83</v>
      </c>
      <c r="AY4586" s="17" t="s">
        <v>139</v>
      </c>
      <c r="BE4586" s="249">
        <f>IF(N4586="základní",J4586,0)</f>
        <v>0</v>
      </c>
      <c r="BF4586" s="249">
        <f>IF(N4586="snížená",J4586,0)</f>
        <v>0</v>
      </c>
      <c r="BG4586" s="249">
        <f>IF(N4586="zákl. přenesená",J4586,0)</f>
        <v>0</v>
      </c>
      <c r="BH4586" s="249">
        <f>IF(N4586="sníž. přenesená",J4586,0)</f>
        <v>0</v>
      </c>
      <c r="BI4586" s="249">
        <f>IF(N4586="nulová",J4586,0)</f>
        <v>0</v>
      </c>
      <c r="BJ4586" s="17" t="s">
        <v>81</v>
      </c>
      <c r="BK4586" s="249">
        <f>ROUND(I4586*H4586,2)</f>
        <v>0</v>
      </c>
      <c r="BL4586" s="17" t="s">
        <v>332</v>
      </c>
      <c r="BM4586" s="248" t="s">
        <v>6823</v>
      </c>
    </row>
    <row r="4587" spans="2:65" s="1" customFormat="1" ht="24" customHeight="1">
      <c r="B4587" s="38"/>
      <c r="C4587" s="237" t="s">
        <v>6824</v>
      </c>
      <c r="D4587" s="237" t="s">
        <v>141</v>
      </c>
      <c r="E4587" s="238" t="s">
        <v>6825</v>
      </c>
      <c r="F4587" s="239" t="s">
        <v>6826</v>
      </c>
      <c r="G4587" s="240" t="s">
        <v>177</v>
      </c>
      <c r="H4587" s="241">
        <v>40</v>
      </c>
      <c r="I4587" s="242"/>
      <c r="J4587" s="243">
        <f>ROUND(I4587*H4587,2)</f>
        <v>0</v>
      </c>
      <c r="K4587" s="239" t="s">
        <v>1</v>
      </c>
      <c r="L4587" s="43"/>
      <c r="M4587" s="244" t="s">
        <v>1</v>
      </c>
      <c r="N4587" s="245" t="s">
        <v>38</v>
      </c>
      <c r="O4587" s="86"/>
      <c r="P4587" s="246">
        <f>O4587*H4587</f>
        <v>0</v>
      </c>
      <c r="Q4587" s="246">
        <v>0</v>
      </c>
      <c r="R4587" s="246">
        <f>Q4587*H4587</f>
        <v>0</v>
      </c>
      <c r="S4587" s="246">
        <v>0</v>
      </c>
      <c r="T4587" s="247">
        <f>S4587*H4587</f>
        <v>0</v>
      </c>
      <c r="AR4587" s="248" t="s">
        <v>332</v>
      </c>
      <c r="AT4587" s="248" t="s">
        <v>141</v>
      </c>
      <c r="AU4587" s="248" t="s">
        <v>83</v>
      </c>
      <c r="AY4587" s="17" t="s">
        <v>139</v>
      </c>
      <c r="BE4587" s="249">
        <f>IF(N4587="základní",J4587,0)</f>
        <v>0</v>
      </c>
      <c r="BF4587" s="249">
        <f>IF(N4587="snížená",J4587,0)</f>
        <v>0</v>
      </c>
      <c r="BG4587" s="249">
        <f>IF(N4587="zákl. přenesená",J4587,0)</f>
        <v>0</v>
      </c>
      <c r="BH4587" s="249">
        <f>IF(N4587="sníž. přenesená",J4587,0)</f>
        <v>0</v>
      </c>
      <c r="BI4587" s="249">
        <f>IF(N4587="nulová",J4587,0)</f>
        <v>0</v>
      </c>
      <c r="BJ4587" s="17" t="s">
        <v>81</v>
      </c>
      <c r="BK4587" s="249">
        <f>ROUND(I4587*H4587,2)</f>
        <v>0</v>
      </c>
      <c r="BL4587" s="17" t="s">
        <v>332</v>
      </c>
      <c r="BM4587" s="248" t="s">
        <v>6827</v>
      </c>
    </row>
    <row r="4588" spans="2:65" s="1" customFormat="1" ht="24" customHeight="1">
      <c r="B4588" s="38"/>
      <c r="C4588" s="237" t="s">
        <v>6828</v>
      </c>
      <c r="D4588" s="237" t="s">
        <v>141</v>
      </c>
      <c r="E4588" s="238" t="s">
        <v>6829</v>
      </c>
      <c r="F4588" s="239" t="s">
        <v>6830</v>
      </c>
      <c r="G4588" s="240" t="s">
        <v>177</v>
      </c>
      <c r="H4588" s="241">
        <v>3</v>
      </c>
      <c r="I4588" s="242"/>
      <c r="J4588" s="243">
        <f>ROUND(I4588*H4588,2)</f>
        <v>0</v>
      </c>
      <c r="K4588" s="239" t="s">
        <v>1</v>
      </c>
      <c r="L4588" s="43"/>
      <c r="M4588" s="244" t="s">
        <v>1</v>
      </c>
      <c r="N4588" s="245" t="s">
        <v>38</v>
      </c>
      <c r="O4588" s="86"/>
      <c r="P4588" s="246">
        <f>O4588*H4588</f>
        <v>0</v>
      </c>
      <c r="Q4588" s="246">
        <v>0</v>
      </c>
      <c r="R4588" s="246">
        <f>Q4588*H4588</f>
        <v>0</v>
      </c>
      <c r="S4588" s="246">
        <v>0</v>
      </c>
      <c r="T4588" s="247">
        <f>S4588*H4588</f>
        <v>0</v>
      </c>
      <c r="AR4588" s="248" t="s">
        <v>332</v>
      </c>
      <c r="AT4588" s="248" t="s">
        <v>141</v>
      </c>
      <c r="AU4588" s="248" t="s">
        <v>83</v>
      </c>
      <c r="AY4588" s="17" t="s">
        <v>139</v>
      </c>
      <c r="BE4588" s="249">
        <f>IF(N4588="základní",J4588,0)</f>
        <v>0</v>
      </c>
      <c r="BF4588" s="249">
        <f>IF(N4588="snížená",J4588,0)</f>
        <v>0</v>
      </c>
      <c r="BG4588" s="249">
        <f>IF(N4588="zákl. přenesená",J4588,0)</f>
        <v>0</v>
      </c>
      <c r="BH4588" s="249">
        <f>IF(N4588="sníž. přenesená",J4588,0)</f>
        <v>0</v>
      </c>
      <c r="BI4588" s="249">
        <f>IF(N4588="nulová",J4588,0)</f>
        <v>0</v>
      </c>
      <c r="BJ4588" s="17" t="s">
        <v>81</v>
      </c>
      <c r="BK4588" s="249">
        <f>ROUND(I4588*H4588,2)</f>
        <v>0</v>
      </c>
      <c r="BL4588" s="17" t="s">
        <v>332</v>
      </c>
      <c r="BM4588" s="248" t="s">
        <v>6831</v>
      </c>
    </row>
    <row r="4589" spans="2:65" s="1" customFormat="1" ht="24" customHeight="1">
      <c r="B4589" s="38"/>
      <c r="C4589" s="237" t="s">
        <v>6832</v>
      </c>
      <c r="D4589" s="237" t="s">
        <v>141</v>
      </c>
      <c r="E4589" s="238" t="s">
        <v>6833</v>
      </c>
      <c r="F4589" s="239" t="s">
        <v>6834</v>
      </c>
      <c r="G4589" s="240" t="s">
        <v>177</v>
      </c>
      <c r="H4589" s="241">
        <v>4</v>
      </c>
      <c r="I4589" s="242"/>
      <c r="J4589" s="243">
        <f>ROUND(I4589*H4589,2)</f>
        <v>0</v>
      </c>
      <c r="K4589" s="239" t="s">
        <v>1</v>
      </c>
      <c r="L4589" s="43"/>
      <c r="M4589" s="244" t="s">
        <v>1</v>
      </c>
      <c r="N4589" s="245" t="s">
        <v>38</v>
      </c>
      <c r="O4589" s="86"/>
      <c r="P4589" s="246">
        <f>O4589*H4589</f>
        <v>0</v>
      </c>
      <c r="Q4589" s="246">
        <v>0</v>
      </c>
      <c r="R4589" s="246">
        <f>Q4589*H4589</f>
        <v>0</v>
      </c>
      <c r="S4589" s="246">
        <v>0</v>
      </c>
      <c r="T4589" s="247">
        <f>S4589*H4589</f>
        <v>0</v>
      </c>
      <c r="AR4589" s="248" t="s">
        <v>332</v>
      </c>
      <c r="AT4589" s="248" t="s">
        <v>141</v>
      </c>
      <c r="AU4589" s="248" t="s">
        <v>83</v>
      </c>
      <c r="AY4589" s="17" t="s">
        <v>139</v>
      </c>
      <c r="BE4589" s="249">
        <f>IF(N4589="základní",J4589,0)</f>
        <v>0</v>
      </c>
      <c r="BF4589" s="249">
        <f>IF(N4589="snížená",J4589,0)</f>
        <v>0</v>
      </c>
      <c r="BG4589" s="249">
        <f>IF(N4589="zákl. přenesená",J4589,0)</f>
        <v>0</v>
      </c>
      <c r="BH4589" s="249">
        <f>IF(N4589="sníž. přenesená",J4589,0)</f>
        <v>0</v>
      </c>
      <c r="BI4589" s="249">
        <f>IF(N4589="nulová",J4589,0)</f>
        <v>0</v>
      </c>
      <c r="BJ4589" s="17" t="s">
        <v>81</v>
      </c>
      <c r="BK4589" s="249">
        <f>ROUND(I4589*H4589,2)</f>
        <v>0</v>
      </c>
      <c r="BL4589" s="17" t="s">
        <v>332</v>
      </c>
      <c r="BM4589" s="248" t="s">
        <v>6835</v>
      </c>
    </row>
    <row r="4590" spans="2:65" s="1" customFormat="1" ht="24" customHeight="1">
      <c r="B4590" s="38"/>
      <c r="C4590" s="237" t="s">
        <v>6836</v>
      </c>
      <c r="D4590" s="237" t="s">
        <v>141</v>
      </c>
      <c r="E4590" s="238" t="s">
        <v>6837</v>
      </c>
      <c r="F4590" s="239" t="s">
        <v>6838</v>
      </c>
      <c r="G4590" s="240" t="s">
        <v>177</v>
      </c>
      <c r="H4590" s="241">
        <v>2</v>
      </c>
      <c r="I4590" s="242"/>
      <c r="J4590" s="243">
        <f>ROUND(I4590*H4590,2)</f>
        <v>0</v>
      </c>
      <c r="K4590" s="239" t="s">
        <v>1</v>
      </c>
      <c r="L4590" s="43"/>
      <c r="M4590" s="244" t="s">
        <v>1</v>
      </c>
      <c r="N4590" s="245" t="s">
        <v>38</v>
      </c>
      <c r="O4590" s="86"/>
      <c r="P4590" s="246">
        <f>O4590*H4590</f>
        <v>0</v>
      </c>
      <c r="Q4590" s="246">
        <v>0</v>
      </c>
      <c r="R4590" s="246">
        <f>Q4590*H4590</f>
        <v>0</v>
      </c>
      <c r="S4590" s="246">
        <v>0</v>
      </c>
      <c r="T4590" s="247">
        <f>S4590*H4590</f>
        <v>0</v>
      </c>
      <c r="AR4590" s="248" t="s">
        <v>332</v>
      </c>
      <c r="AT4590" s="248" t="s">
        <v>141</v>
      </c>
      <c r="AU4590" s="248" t="s">
        <v>83</v>
      </c>
      <c r="AY4590" s="17" t="s">
        <v>139</v>
      </c>
      <c r="BE4590" s="249">
        <f>IF(N4590="základní",J4590,0)</f>
        <v>0</v>
      </c>
      <c r="BF4590" s="249">
        <f>IF(N4590="snížená",J4590,0)</f>
        <v>0</v>
      </c>
      <c r="BG4590" s="249">
        <f>IF(N4590="zákl. přenesená",J4590,0)</f>
        <v>0</v>
      </c>
      <c r="BH4590" s="249">
        <f>IF(N4590="sníž. přenesená",J4590,0)</f>
        <v>0</v>
      </c>
      <c r="BI4590" s="249">
        <f>IF(N4590="nulová",J4590,0)</f>
        <v>0</v>
      </c>
      <c r="BJ4590" s="17" t="s">
        <v>81</v>
      </c>
      <c r="BK4590" s="249">
        <f>ROUND(I4590*H4590,2)</f>
        <v>0</v>
      </c>
      <c r="BL4590" s="17" t="s">
        <v>332</v>
      </c>
      <c r="BM4590" s="248" t="s">
        <v>6839</v>
      </c>
    </row>
    <row r="4591" spans="2:65" s="1" customFormat="1" ht="24" customHeight="1">
      <c r="B4591" s="38"/>
      <c r="C4591" s="237" t="s">
        <v>6840</v>
      </c>
      <c r="D4591" s="237" t="s">
        <v>141</v>
      </c>
      <c r="E4591" s="238" t="s">
        <v>6841</v>
      </c>
      <c r="F4591" s="239" t="s">
        <v>6842</v>
      </c>
      <c r="G4591" s="240" t="s">
        <v>177</v>
      </c>
      <c r="H4591" s="241">
        <v>2</v>
      </c>
      <c r="I4591" s="242"/>
      <c r="J4591" s="243">
        <f>ROUND(I4591*H4591,2)</f>
        <v>0</v>
      </c>
      <c r="K4591" s="239" t="s">
        <v>1</v>
      </c>
      <c r="L4591" s="43"/>
      <c r="M4591" s="244" t="s">
        <v>1</v>
      </c>
      <c r="N4591" s="245" t="s">
        <v>38</v>
      </c>
      <c r="O4591" s="86"/>
      <c r="P4591" s="246">
        <f>O4591*H4591</f>
        <v>0</v>
      </c>
      <c r="Q4591" s="246">
        <v>0</v>
      </c>
      <c r="R4591" s="246">
        <f>Q4591*H4591</f>
        <v>0</v>
      </c>
      <c r="S4591" s="246">
        <v>0</v>
      </c>
      <c r="T4591" s="247">
        <f>S4591*H4591</f>
        <v>0</v>
      </c>
      <c r="AR4591" s="248" t="s">
        <v>332</v>
      </c>
      <c r="AT4591" s="248" t="s">
        <v>141</v>
      </c>
      <c r="AU4591" s="248" t="s">
        <v>83</v>
      </c>
      <c r="AY4591" s="17" t="s">
        <v>139</v>
      </c>
      <c r="BE4591" s="249">
        <f>IF(N4591="základní",J4591,0)</f>
        <v>0</v>
      </c>
      <c r="BF4591" s="249">
        <f>IF(N4591="snížená",J4591,0)</f>
        <v>0</v>
      </c>
      <c r="BG4591" s="249">
        <f>IF(N4591="zákl. přenesená",J4591,0)</f>
        <v>0</v>
      </c>
      <c r="BH4591" s="249">
        <f>IF(N4591="sníž. přenesená",J4591,0)</f>
        <v>0</v>
      </c>
      <c r="BI4591" s="249">
        <f>IF(N4591="nulová",J4591,0)</f>
        <v>0</v>
      </c>
      <c r="BJ4591" s="17" t="s">
        <v>81</v>
      </c>
      <c r="BK4591" s="249">
        <f>ROUND(I4591*H4591,2)</f>
        <v>0</v>
      </c>
      <c r="BL4591" s="17" t="s">
        <v>332</v>
      </c>
      <c r="BM4591" s="248" t="s">
        <v>6843</v>
      </c>
    </row>
    <row r="4592" spans="2:65" s="1" customFormat="1" ht="24" customHeight="1">
      <c r="B4592" s="38"/>
      <c r="C4592" s="237" t="s">
        <v>6844</v>
      </c>
      <c r="D4592" s="237" t="s">
        <v>141</v>
      </c>
      <c r="E4592" s="238" t="s">
        <v>6845</v>
      </c>
      <c r="F4592" s="239" t="s">
        <v>6846</v>
      </c>
      <c r="G4592" s="240" t="s">
        <v>177</v>
      </c>
      <c r="H4592" s="241">
        <v>1</v>
      </c>
      <c r="I4592" s="242"/>
      <c r="J4592" s="243">
        <f>ROUND(I4592*H4592,2)</f>
        <v>0</v>
      </c>
      <c r="K4592" s="239" t="s">
        <v>1</v>
      </c>
      <c r="L4592" s="43"/>
      <c r="M4592" s="244" t="s">
        <v>1</v>
      </c>
      <c r="N4592" s="245" t="s">
        <v>38</v>
      </c>
      <c r="O4592" s="86"/>
      <c r="P4592" s="246">
        <f>O4592*H4592</f>
        <v>0</v>
      </c>
      <c r="Q4592" s="246">
        <v>0</v>
      </c>
      <c r="R4592" s="246">
        <f>Q4592*H4592</f>
        <v>0</v>
      </c>
      <c r="S4592" s="246">
        <v>0</v>
      </c>
      <c r="T4592" s="247">
        <f>S4592*H4592</f>
        <v>0</v>
      </c>
      <c r="AR4592" s="248" t="s">
        <v>332</v>
      </c>
      <c r="AT4592" s="248" t="s">
        <v>141</v>
      </c>
      <c r="AU4592" s="248" t="s">
        <v>83</v>
      </c>
      <c r="AY4592" s="17" t="s">
        <v>139</v>
      </c>
      <c r="BE4592" s="249">
        <f>IF(N4592="základní",J4592,0)</f>
        <v>0</v>
      </c>
      <c r="BF4592" s="249">
        <f>IF(N4592="snížená",J4592,0)</f>
        <v>0</v>
      </c>
      <c r="BG4592" s="249">
        <f>IF(N4592="zákl. přenesená",J4592,0)</f>
        <v>0</v>
      </c>
      <c r="BH4592" s="249">
        <f>IF(N4592="sníž. přenesená",J4592,0)</f>
        <v>0</v>
      </c>
      <c r="BI4592" s="249">
        <f>IF(N4592="nulová",J4592,0)</f>
        <v>0</v>
      </c>
      <c r="BJ4592" s="17" t="s">
        <v>81</v>
      </c>
      <c r="BK4592" s="249">
        <f>ROUND(I4592*H4592,2)</f>
        <v>0</v>
      </c>
      <c r="BL4592" s="17" t="s">
        <v>332</v>
      </c>
      <c r="BM4592" s="248" t="s">
        <v>6847</v>
      </c>
    </row>
    <row r="4593" spans="2:65" s="1" customFormat="1" ht="36" customHeight="1">
      <c r="B4593" s="38"/>
      <c r="C4593" s="237" t="s">
        <v>6848</v>
      </c>
      <c r="D4593" s="237" t="s">
        <v>141</v>
      </c>
      <c r="E4593" s="238" t="s">
        <v>6849</v>
      </c>
      <c r="F4593" s="239" t="s">
        <v>6850</v>
      </c>
      <c r="G4593" s="240" t="s">
        <v>177</v>
      </c>
      <c r="H4593" s="241">
        <v>2</v>
      </c>
      <c r="I4593" s="242"/>
      <c r="J4593" s="243">
        <f>ROUND(I4593*H4593,2)</f>
        <v>0</v>
      </c>
      <c r="K4593" s="239" t="s">
        <v>1</v>
      </c>
      <c r="L4593" s="43"/>
      <c r="M4593" s="244" t="s">
        <v>1</v>
      </c>
      <c r="N4593" s="245" t="s">
        <v>38</v>
      </c>
      <c r="O4593" s="86"/>
      <c r="P4593" s="246">
        <f>O4593*H4593</f>
        <v>0</v>
      </c>
      <c r="Q4593" s="246">
        <v>0</v>
      </c>
      <c r="R4593" s="246">
        <f>Q4593*H4593</f>
        <v>0</v>
      </c>
      <c r="S4593" s="246">
        <v>0</v>
      </c>
      <c r="T4593" s="247">
        <f>S4593*H4593</f>
        <v>0</v>
      </c>
      <c r="AR4593" s="248" t="s">
        <v>332</v>
      </c>
      <c r="AT4593" s="248" t="s">
        <v>141</v>
      </c>
      <c r="AU4593" s="248" t="s">
        <v>83</v>
      </c>
      <c r="AY4593" s="17" t="s">
        <v>139</v>
      </c>
      <c r="BE4593" s="249">
        <f>IF(N4593="základní",J4593,0)</f>
        <v>0</v>
      </c>
      <c r="BF4593" s="249">
        <f>IF(N4593="snížená",J4593,0)</f>
        <v>0</v>
      </c>
      <c r="BG4593" s="249">
        <f>IF(N4593="zákl. přenesená",J4593,0)</f>
        <v>0</v>
      </c>
      <c r="BH4593" s="249">
        <f>IF(N4593="sníž. přenesená",J4593,0)</f>
        <v>0</v>
      </c>
      <c r="BI4593" s="249">
        <f>IF(N4593="nulová",J4593,0)</f>
        <v>0</v>
      </c>
      <c r="BJ4593" s="17" t="s">
        <v>81</v>
      </c>
      <c r="BK4593" s="249">
        <f>ROUND(I4593*H4593,2)</f>
        <v>0</v>
      </c>
      <c r="BL4593" s="17" t="s">
        <v>332</v>
      </c>
      <c r="BM4593" s="248" t="s">
        <v>6851</v>
      </c>
    </row>
    <row r="4594" spans="2:65" s="1" customFormat="1" ht="36" customHeight="1">
      <c r="B4594" s="38"/>
      <c r="C4594" s="237" t="s">
        <v>6852</v>
      </c>
      <c r="D4594" s="237" t="s">
        <v>141</v>
      </c>
      <c r="E4594" s="238" t="s">
        <v>6853</v>
      </c>
      <c r="F4594" s="239" t="s">
        <v>6854</v>
      </c>
      <c r="G4594" s="240" t="s">
        <v>177</v>
      </c>
      <c r="H4594" s="241">
        <v>6</v>
      </c>
      <c r="I4594" s="242"/>
      <c r="J4594" s="243">
        <f>ROUND(I4594*H4594,2)</f>
        <v>0</v>
      </c>
      <c r="K4594" s="239" t="s">
        <v>1</v>
      </c>
      <c r="L4594" s="43"/>
      <c r="M4594" s="244" t="s">
        <v>1</v>
      </c>
      <c r="N4594" s="245" t="s">
        <v>38</v>
      </c>
      <c r="O4594" s="86"/>
      <c r="P4594" s="246">
        <f>O4594*H4594</f>
        <v>0</v>
      </c>
      <c r="Q4594" s="246">
        <v>0</v>
      </c>
      <c r="R4594" s="246">
        <f>Q4594*H4594</f>
        <v>0</v>
      </c>
      <c r="S4594" s="246">
        <v>0</v>
      </c>
      <c r="T4594" s="247">
        <f>S4594*H4594</f>
        <v>0</v>
      </c>
      <c r="AR4594" s="248" t="s">
        <v>332</v>
      </c>
      <c r="AT4594" s="248" t="s">
        <v>141</v>
      </c>
      <c r="AU4594" s="248" t="s">
        <v>83</v>
      </c>
      <c r="AY4594" s="17" t="s">
        <v>139</v>
      </c>
      <c r="BE4594" s="249">
        <f>IF(N4594="základní",J4594,0)</f>
        <v>0</v>
      </c>
      <c r="BF4594" s="249">
        <f>IF(N4594="snížená",J4594,0)</f>
        <v>0</v>
      </c>
      <c r="BG4594" s="249">
        <f>IF(N4594="zákl. přenesená",J4594,0)</f>
        <v>0</v>
      </c>
      <c r="BH4594" s="249">
        <f>IF(N4594="sníž. přenesená",J4594,0)</f>
        <v>0</v>
      </c>
      <c r="BI4594" s="249">
        <f>IF(N4594="nulová",J4594,0)</f>
        <v>0</v>
      </c>
      <c r="BJ4594" s="17" t="s">
        <v>81</v>
      </c>
      <c r="BK4594" s="249">
        <f>ROUND(I4594*H4594,2)</f>
        <v>0</v>
      </c>
      <c r="BL4594" s="17" t="s">
        <v>332</v>
      </c>
      <c r="BM4594" s="248" t="s">
        <v>6855</v>
      </c>
    </row>
    <row r="4595" spans="2:65" s="1" customFormat="1" ht="36" customHeight="1">
      <c r="B4595" s="38"/>
      <c r="C4595" s="237" t="s">
        <v>6856</v>
      </c>
      <c r="D4595" s="237" t="s">
        <v>141</v>
      </c>
      <c r="E4595" s="238" t="s">
        <v>6857</v>
      </c>
      <c r="F4595" s="239" t="s">
        <v>6858</v>
      </c>
      <c r="G4595" s="240" t="s">
        <v>177</v>
      </c>
      <c r="H4595" s="241">
        <v>21</v>
      </c>
      <c r="I4595" s="242"/>
      <c r="J4595" s="243">
        <f>ROUND(I4595*H4595,2)</f>
        <v>0</v>
      </c>
      <c r="K4595" s="239" t="s">
        <v>1</v>
      </c>
      <c r="L4595" s="43"/>
      <c r="M4595" s="244" t="s">
        <v>1</v>
      </c>
      <c r="N4595" s="245" t="s">
        <v>38</v>
      </c>
      <c r="O4595" s="86"/>
      <c r="P4595" s="246">
        <f>O4595*H4595</f>
        <v>0</v>
      </c>
      <c r="Q4595" s="246">
        <v>0</v>
      </c>
      <c r="R4595" s="246">
        <f>Q4595*H4595</f>
        <v>0</v>
      </c>
      <c r="S4595" s="246">
        <v>0</v>
      </c>
      <c r="T4595" s="247">
        <f>S4595*H4595</f>
        <v>0</v>
      </c>
      <c r="AR4595" s="248" t="s">
        <v>332</v>
      </c>
      <c r="AT4595" s="248" t="s">
        <v>141</v>
      </c>
      <c r="AU4595" s="248" t="s">
        <v>83</v>
      </c>
      <c r="AY4595" s="17" t="s">
        <v>139</v>
      </c>
      <c r="BE4595" s="249">
        <f>IF(N4595="základní",J4595,0)</f>
        <v>0</v>
      </c>
      <c r="BF4595" s="249">
        <f>IF(N4595="snížená",J4595,0)</f>
        <v>0</v>
      </c>
      <c r="BG4595" s="249">
        <f>IF(N4595="zákl. přenesená",J4595,0)</f>
        <v>0</v>
      </c>
      <c r="BH4595" s="249">
        <f>IF(N4595="sníž. přenesená",J4595,0)</f>
        <v>0</v>
      </c>
      <c r="BI4595" s="249">
        <f>IF(N4595="nulová",J4595,0)</f>
        <v>0</v>
      </c>
      <c r="BJ4595" s="17" t="s">
        <v>81</v>
      </c>
      <c r="BK4595" s="249">
        <f>ROUND(I4595*H4595,2)</f>
        <v>0</v>
      </c>
      <c r="BL4595" s="17" t="s">
        <v>332</v>
      </c>
      <c r="BM4595" s="248" t="s">
        <v>6859</v>
      </c>
    </row>
    <row r="4596" spans="2:65" s="1" customFormat="1" ht="36" customHeight="1">
      <c r="B4596" s="38"/>
      <c r="C4596" s="237" t="s">
        <v>6860</v>
      </c>
      <c r="D4596" s="237" t="s">
        <v>141</v>
      </c>
      <c r="E4596" s="238" t="s">
        <v>6861</v>
      </c>
      <c r="F4596" s="239" t="s">
        <v>6862</v>
      </c>
      <c r="G4596" s="240" t="s">
        <v>177</v>
      </c>
      <c r="H4596" s="241">
        <v>7</v>
      </c>
      <c r="I4596" s="242"/>
      <c r="J4596" s="243">
        <f>ROUND(I4596*H4596,2)</f>
        <v>0</v>
      </c>
      <c r="K4596" s="239" t="s">
        <v>1</v>
      </c>
      <c r="L4596" s="43"/>
      <c r="M4596" s="244" t="s">
        <v>1</v>
      </c>
      <c r="N4596" s="245" t="s">
        <v>38</v>
      </c>
      <c r="O4596" s="86"/>
      <c r="P4596" s="246">
        <f>O4596*H4596</f>
        <v>0</v>
      </c>
      <c r="Q4596" s="246">
        <v>0</v>
      </c>
      <c r="R4596" s="246">
        <f>Q4596*H4596</f>
        <v>0</v>
      </c>
      <c r="S4596" s="246">
        <v>0</v>
      </c>
      <c r="T4596" s="247">
        <f>S4596*H4596</f>
        <v>0</v>
      </c>
      <c r="AR4596" s="248" t="s">
        <v>332</v>
      </c>
      <c r="AT4596" s="248" t="s">
        <v>141</v>
      </c>
      <c r="AU4596" s="248" t="s">
        <v>83</v>
      </c>
      <c r="AY4596" s="17" t="s">
        <v>139</v>
      </c>
      <c r="BE4596" s="249">
        <f>IF(N4596="základní",J4596,0)</f>
        <v>0</v>
      </c>
      <c r="BF4596" s="249">
        <f>IF(N4596="snížená",J4596,0)</f>
        <v>0</v>
      </c>
      <c r="BG4596" s="249">
        <f>IF(N4596="zákl. přenesená",J4596,0)</f>
        <v>0</v>
      </c>
      <c r="BH4596" s="249">
        <f>IF(N4596="sníž. přenesená",J4596,0)</f>
        <v>0</v>
      </c>
      <c r="BI4596" s="249">
        <f>IF(N4596="nulová",J4596,0)</f>
        <v>0</v>
      </c>
      <c r="BJ4596" s="17" t="s">
        <v>81</v>
      </c>
      <c r="BK4596" s="249">
        <f>ROUND(I4596*H4596,2)</f>
        <v>0</v>
      </c>
      <c r="BL4596" s="17" t="s">
        <v>332</v>
      </c>
      <c r="BM4596" s="248" t="s">
        <v>6863</v>
      </c>
    </row>
    <row r="4597" spans="2:65" s="1" customFormat="1" ht="36" customHeight="1">
      <c r="B4597" s="38"/>
      <c r="C4597" s="237" t="s">
        <v>6864</v>
      </c>
      <c r="D4597" s="237" t="s">
        <v>141</v>
      </c>
      <c r="E4597" s="238" t="s">
        <v>6865</v>
      </c>
      <c r="F4597" s="239" t="s">
        <v>6866</v>
      </c>
      <c r="G4597" s="240" t="s">
        <v>177</v>
      </c>
      <c r="H4597" s="241">
        <v>9</v>
      </c>
      <c r="I4597" s="242"/>
      <c r="J4597" s="243">
        <f>ROUND(I4597*H4597,2)</f>
        <v>0</v>
      </c>
      <c r="K4597" s="239" t="s">
        <v>1</v>
      </c>
      <c r="L4597" s="43"/>
      <c r="M4597" s="244" t="s">
        <v>1</v>
      </c>
      <c r="N4597" s="245" t="s">
        <v>38</v>
      </c>
      <c r="O4597" s="86"/>
      <c r="P4597" s="246">
        <f>O4597*H4597</f>
        <v>0</v>
      </c>
      <c r="Q4597" s="246">
        <v>0</v>
      </c>
      <c r="R4597" s="246">
        <f>Q4597*H4597</f>
        <v>0</v>
      </c>
      <c r="S4597" s="246">
        <v>0</v>
      </c>
      <c r="T4597" s="247">
        <f>S4597*H4597</f>
        <v>0</v>
      </c>
      <c r="AR4597" s="248" t="s">
        <v>332</v>
      </c>
      <c r="AT4597" s="248" t="s">
        <v>141</v>
      </c>
      <c r="AU4597" s="248" t="s">
        <v>83</v>
      </c>
      <c r="AY4597" s="17" t="s">
        <v>139</v>
      </c>
      <c r="BE4597" s="249">
        <f>IF(N4597="základní",J4597,0)</f>
        <v>0</v>
      </c>
      <c r="BF4597" s="249">
        <f>IF(N4597="snížená",J4597,0)</f>
        <v>0</v>
      </c>
      <c r="BG4597" s="249">
        <f>IF(N4597="zákl. přenesená",J4597,0)</f>
        <v>0</v>
      </c>
      <c r="BH4597" s="249">
        <f>IF(N4597="sníž. přenesená",J4597,0)</f>
        <v>0</v>
      </c>
      <c r="BI4597" s="249">
        <f>IF(N4597="nulová",J4597,0)</f>
        <v>0</v>
      </c>
      <c r="BJ4597" s="17" t="s">
        <v>81</v>
      </c>
      <c r="BK4597" s="249">
        <f>ROUND(I4597*H4597,2)</f>
        <v>0</v>
      </c>
      <c r="BL4597" s="17" t="s">
        <v>332</v>
      </c>
      <c r="BM4597" s="248" t="s">
        <v>6867</v>
      </c>
    </row>
    <row r="4598" spans="2:65" s="1" customFormat="1" ht="36" customHeight="1">
      <c r="B4598" s="38"/>
      <c r="C4598" s="237" t="s">
        <v>6868</v>
      </c>
      <c r="D4598" s="237" t="s">
        <v>141</v>
      </c>
      <c r="E4598" s="238" t="s">
        <v>6869</v>
      </c>
      <c r="F4598" s="239" t="s">
        <v>6870</v>
      </c>
      <c r="G4598" s="240" t="s">
        <v>177</v>
      </c>
      <c r="H4598" s="241">
        <v>5</v>
      </c>
      <c r="I4598" s="242"/>
      <c r="J4598" s="243">
        <f>ROUND(I4598*H4598,2)</f>
        <v>0</v>
      </c>
      <c r="K4598" s="239" t="s">
        <v>1</v>
      </c>
      <c r="L4598" s="43"/>
      <c r="M4598" s="244" t="s">
        <v>1</v>
      </c>
      <c r="N4598" s="245" t="s">
        <v>38</v>
      </c>
      <c r="O4598" s="86"/>
      <c r="P4598" s="246">
        <f>O4598*H4598</f>
        <v>0</v>
      </c>
      <c r="Q4598" s="246">
        <v>0</v>
      </c>
      <c r="R4598" s="246">
        <f>Q4598*H4598</f>
        <v>0</v>
      </c>
      <c r="S4598" s="246">
        <v>0</v>
      </c>
      <c r="T4598" s="247">
        <f>S4598*H4598</f>
        <v>0</v>
      </c>
      <c r="AR4598" s="248" t="s">
        <v>332</v>
      </c>
      <c r="AT4598" s="248" t="s">
        <v>141</v>
      </c>
      <c r="AU4598" s="248" t="s">
        <v>83</v>
      </c>
      <c r="AY4598" s="17" t="s">
        <v>139</v>
      </c>
      <c r="BE4598" s="249">
        <f>IF(N4598="základní",J4598,0)</f>
        <v>0</v>
      </c>
      <c r="BF4598" s="249">
        <f>IF(N4598="snížená",J4598,0)</f>
        <v>0</v>
      </c>
      <c r="BG4598" s="249">
        <f>IF(N4598="zákl. přenesená",J4598,0)</f>
        <v>0</v>
      </c>
      <c r="BH4598" s="249">
        <f>IF(N4598="sníž. přenesená",J4598,0)</f>
        <v>0</v>
      </c>
      <c r="BI4598" s="249">
        <f>IF(N4598="nulová",J4598,0)</f>
        <v>0</v>
      </c>
      <c r="BJ4598" s="17" t="s">
        <v>81</v>
      </c>
      <c r="BK4598" s="249">
        <f>ROUND(I4598*H4598,2)</f>
        <v>0</v>
      </c>
      <c r="BL4598" s="17" t="s">
        <v>332</v>
      </c>
      <c r="BM4598" s="248" t="s">
        <v>6871</v>
      </c>
    </row>
    <row r="4599" spans="2:65" s="1" customFormat="1" ht="36" customHeight="1">
      <c r="B4599" s="38"/>
      <c r="C4599" s="237" t="s">
        <v>6872</v>
      </c>
      <c r="D4599" s="237" t="s">
        <v>141</v>
      </c>
      <c r="E4599" s="238" t="s">
        <v>6873</v>
      </c>
      <c r="F4599" s="239" t="s">
        <v>6874</v>
      </c>
      <c r="G4599" s="240" t="s">
        <v>177</v>
      </c>
      <c r="H4599" s="241">
        <v>1</v>
      </c>
      <c r="I4599" s="242"/>
      <c r="J4599" s="243">
        <f>ROUND(I4599*H4599,2)</f>
        <v>0</v>
      </c>
      <c r="K4599" s="239" t="s">
        <v>1</v>
      </c>
      <c r="L4599" s="43"/>
      <c r="M4599" s="244" t="s">
        <v>1</v>
      </c>
      <c r="N4599" s="245" t="s">
        <v>38</v>
      </c>
      <c r="O4599" s="86"/>
      <c r="P4599" s="246">
        <f>O4599*H4599</f>
        <v>0</v>
      </c>
      <c r="Q4599" s="246">
        <v>0</v>
      </c>
      <c r="R4599" s="246">
        <f>Q4599*H4599</f>
        <v>0</v>
      </c>
      <c r="S4599" s="246">
        <v>0</v>
      </c>
      <c r="T4599" s="247">
        <f>S4599*H4599</f>
        <v>0</v>
      </c>
      <c r="AR4599" s="248" t="s">
        <v>332</v>
      </c>
      <c r="AT4599" s="248" t="s">
        <v>141</v>
      </c>
      <c r="AU4599" s="248" t="s">
        <v>83</v>
      </c>
      <c r="AY4599" s="17" t="s">
        <v>139</v>
      </c>
      <c r="BE4599" s="249">
        <f>IF(N4599="základní",J4599,0)</f>
        <v>0</v>
      </c>
      <c r="BF4599" s="249">
        <f>IF(N4599="snížená",J4599,0)</f>
        <v>0</v>
      </c>
      <c r="BG4599" s="249">
        <f>IF(N4599="zákl. přenesená",J4599,0)</f>
        <v>0</v>
      </c>
      <c r="BH4599" s="249">
        <f>IF(N4599="sníž. přenesená",J4599,0)</f>
        <v>0</v>
      </c>
      <c r="BI4599" s="249">
        <f>IF(N4599="nulová",J4599,0)</f>
        <v>0</v>
      </c>
      <c r="BJ4599" s="17" t="s">
        <v>81</v>
      </c>
      <c r="BK4599" s="249">
        <f>ROUND(I4599*H4599,2)</f>
        <v>0</v>
      </c>
      <c r="BL4599" s="17" t="s">
        <v>332</v>
      </c>
      <c r="BM4599" s="248" t="s">
        <v>6875</v>
      </c>
    </row>
    <row r="4600" spans="2:65" s="1" customFormat="1" ht="24" customHeight="1">
      <c r="B4600" s="38"/>
      <c r="C4600" s="237" t="s">
        <v>6876</v>
      </c>
      <c r="D4600" s="237" t="s">
        <v>141</v>
      </c>
      <c r="E4600" s="238" t="s">
        <v>6877</v>
      </c>
      <c r="F4600" s="239" t="s">
        <v>6878</v>
      </c>
      <c r="G4600" s="240" t="s">
        <v>177</v>
      </c>
      <c r="H4600" s="241">
        <v>1</v>
      </c>
      <c r="I4600" s="242"/>
      <c r="J4600" s="243">
        <f>ROUND(I4600*H4600,2)</f>
        <v>0</v>
      </c>
      <c r="K4600" s="239" t="s">
        <v>1</v>
      </c>
      <c r="L4600" s="43"/>
      <c r="M4600" s="244" t="s">
        <v>1</v>
      </c>
      <c r="N4600" s="245" t="s">
        <v>38</v>
      </c>
      <c r="O4600" s="86"/>
      <c r="P4600" s="246">
        <f>O4600*H4600</f>
        <v>0</v>
      </c>
      <c r="Q4600" s="246">
        <v>0</v>
      </c>
      <c r="R4600" s="246">
        <f>Q4600*H4600</f>
        <v>0</v>
      </c>
      <c r="S4600" s="246">
        <v>0</v>
      </c>
      <c r="T4600" s="247">
        <f>S4600*H4600</f>
        <v>0</v>
      </c>
      <c r="AR4600" s="248" t="s">
        <v>332</v>
      </c>
      <c r="AT4600" s="248" t="s">
        <v>141</v>
      </c>
      <c r="AU4600" s="248" t="s">
        <v>83</v>
      </c>
      <c r="AY4600" s="17" t="s">
        <v>139</v>
      </c>
      <c r="BE4600" s="249">
        <f>IF(N4600="základní",J4600,0)</f>
        <v>0</v>
      </c>
      <c r="BF4600" s="249">
        <f>IF(N4600="snížená",J4600,0)</f>
        <v>0</v>
      </c>
      <c r="BG4600" s="249">
        <f>IF(N4600="zákl. přenesená",J4600,0)</f>
        <v>0</v>
      </c>
      <c r="BH4600" s="249">
        <f>IF(N4600="sníž. přenesená",J4600,0)</f>
        <v>0</v>
      </c>
      <c r="BI4600" s="249">
        <f>IF(N4600="nulová",J4600,0)</f>
        <v>0</v>
      </c>
      <c r="BJ4600" s="17" t="s">
        <v>81</v>
      </c>
      <c r="BK4600" s="249">
        <f>ROUND(I4600*H4600,2)</f>
        <v>0</v>
      </c>
      <c r="BL4600" s="17" t="s">
        <v>332</v>
      </c>
      <c r="BM4600" s="248" t="s">
        <v>6879</v>
      </c>
    </row>
    <row r="4601" spans="2:65" s="1" customFormat="1" ht="24" customHeight="1">
      <c r="B4601" s="38"/>
      <c r="C4601" s="237" t="s">
        <v>6880</v>
      </c>
      <c r="D4601" s="237" t="s">
        <v>141</v>
      </c>
      <c r="E4601" s="238" t="s">
        <v>6881</v>
      </c>
      <c r="F4601" s="239" t="s">
        <v>6882</v>
      </c>
      <c r="G4601" s="240" t="s">
        <v>177</v>
      </c>
      <c r="H4601" s="241">
        <v>2</v>
      </c>
      <c r="I4601" s="242"/>
      <c r="J4601" s="243">
        <f>ROUND(I4601*H4601,2)</f>
        <v>0</v>
      </c>
      <c r="K4601" s="239" t="s">
        <v>1</v>
      </c>
      <c r="L4601" s="43"/>
      <c r="M4601" s="244" t="s">
        <v>1</v>
      </c>
      <c r="N4601" s="245" t="s">
        <v>38</v>
      </c>
      <c r="O4601" s="86"/>
      <c r="P4601" s="246">
        <f>O4601*H4601</f>
        <v>0</v>
      </c>
      <c r="Q4601" s="246">
        <v>0</v>
      </c>
      <c r="R4601" s="246">
        <f>Q4601*H4601</f>
        <v>0</v>
      </c>
      <c r="S4601" s="246">
        <v>0</v>
      </c>
      <c r="T4601" s="247">
        <f>S4601*H4601</f>
        <v>0</v>
      </c>
      <c r="AR4601" s="248" t="s">
        <v>332</v>
      </c>
      <c r="AT4601" s="248" t="s">
        <v>141</v>
      </c>
      <c r="AU4601" s="248" t="s">
        <v>83</v>
      </c>
      <c r="AY4601" s="17" t="s">
        <v>139</v>
      </c>
      <c r="BE4601" s="249">
        <f>IF(N4601="základní",J4601,0)</f>
        <v>0</v>
      </c>
      <c r="BF4601" s="249">
        <f>IF(N4601="snížená",J4601,0)</f>
        <v>0</v>
      </c>
      <c r="BG4601" s="249">
        <f>IF(N4601="zákl. přenesená",J4601,0)</f>
        <v>0</v>
      </c>
      <c r="BH4601" s="249">
        <f>IF(N4601="sníž. přenesená",J4601,0)</f>
        <v>0</v>
      </c>
      <c r="BI4601" s="249">
        <f>IF(N4601="nulová",J4601,0)</f>
        <v>0</v>
      </c>
      <c r="BJ4601" s="17" t="s">
        <v>81</v>
      </c>
      <c r="BK4601" s="249">
        <f>ROUND(I4601*H4601,2)</f>
        <v>0</v>
      </c>
      <c r="BL4601" s="17" t="s">
        <v>332</v>
      </c>
      <c r="BM4601" s="248" t="s">
        <v>6883</v>
      </c>
    </row>
    <row r="4602" spans="2:65" s="1" customFormat="1" ht="24" customHeight="1">
      <c r="B4602" s="38"/>
      <c r="C4602" s="237" t="s">
        <v>6884</v>
      </c>
      <c r="D4602" s="237" t="s">
        <v>141</v>
      </c>
      <c r="E4602" s="238" t="s">
        <v>6885</v>
      </c>
      <c r="F4602" s="239" t="s">
        <v>6886</v>
      </c>
      <c r="G4602" s="240" t="s">
        <v>171</v>
      </c>
      <c r="H4602" s="241">
        <v>21.6</v>
      </c>
      <c r="I4602" s="242"/>
      <c r="J4602" s="243">
        <f>ROUND(I4602*H4602,2)</f>
        <v>0</v>
      </c>
      <c r="K4602" s="239" t="s">
        <v>1</v>
      </c>
      <c r="L4602" s="43"/>
      <c r="M4602" s="244" t="s">
        <v>1</v>
      </c>
      <c r="N4602" s="245" t="s">
        <v>38</v>
      </c>
      <c r="O4602" s="86"/>
      <c r="P4602" s="246">
        <f>O4602*H4602</f>
        <v>0</v>
      </c>
      <c r="Q4602" s="246">
        <v>0</v>
      </c>
      <c r="R4602" s="246">
        <f>Q4602*H4602</f>
        <v>0</v>
      </c>
      <c r="S4602" s="246">
        <v>0</v>
      </c>
      <c r="T4602" s="247">
        <f>S4602*H4602</f>
        <v>0</v>
      </c>
      <c r="AR4602" s="248" t="s">
        <v>332</v>
      </c>
      <c r="AT4602" s="248" t="s">
        <v>141</v>
      </c>
      <c r="AU4602" s="248" t="s">
        <v>83</v>
      </c>
      <c r="AY4602" s="17" t="s">
        <v>139</v>
      </c>
      <c r="BE4602" s="249">
        <f>IF(N4602="základní",J4602,0)</f>
        <v>0</v>
      </c>
      <c r="BF4602" s="249">
        <f>IF(N4602="snížená",J4602,0)</f>
        <v>0</v>
      </c>
      <c r="BG4602" s="249">
        <f>IF(N4602="zákl. přenesená",J4602,0)</f>
        <v>0</v>
      </c>
      <c r="BH4602" s="249">
        <f>IF(N4602="sníž. přenesená",J4602,0)</f>
        <v>0</v>
      </c>
      <c r="BI4602" s="249">
        <f>IF(N4602="nulová",J4602,0)</f>
        <v>0</v>
      </c>
      <c r="BJ4602" s="17" t="s">
        <v>81</v>
      </c>
      <c r="BK4602" s="249">
        <f>ROUND(I4602*H4602,2)</f>
        <v>0</v>
      </c>
      <c r="BL4602" s="17" t="s">
        <v>332</v>
      </c>
      <c r="BM4602" s="248" t="s">
        <v>6887</v>
      </c>
    </row>
    <row r="4603" spans="2:65" s="1" customFormat="1" ht="24" customHeight="1">
      <c r="B4603" s="38"/>
      <c r="C4603" s="237" t="s">
        <v>6888</v>
      </c>
      <c r="D4603" s="237" t="s">
        <v>141</v>
      </c>
      <c r="E4603" s="238" t="s">
        <v>6889</v>
      </c>
      <c r="F4603" s="239" t="s">
        <v>6890</v>
      </c>
      <c r="G4603" s="240" t="s">
        <v>171</v>
      </c>
      <c r="H4603" s="241">
        <v>20.8</v>
      </c>
      <c r="I4603" s="242"/>
      <c r="J4603" s="243">
        <f>ROUND(I4603*H4603,2)</f>
        <v>0</v>
      </c>
      <c r="K4603" s="239" t="s">
        <v>1</v>
      </c>
      <c r="L4603" s="43"/>
      <c r="M4603" s="244" t="s">
        <v>1</v>
      </c>
      <c r="N4603" s="245" t="s">
        <v>38</v>
      </c>
      <c r="O4603" s="86"/>
      <c r="P4603" s="246">
        <f>O4603*H4603</f>
        <v>0</v>
      </c>
      <c r="Q4603" s="246">
        <v>0</v>
      </c>
      <c r="R4603" s="246">
        <f>Q4603*H4603</f>
        <v>0</v>
      </c>
      <c r="S4603" s="246">
        <v>0</v>
      </c>
      <c r="T4603" s="247">
        <f>S4603*H4603</f>
        <v>0</v>
      </c>
      <c r="AR4603" s="248" t="s">
        <v>332</v>
      </c>
      <c r="AT4603" s="248" t="s">
        <v>141</v>
      </c>
      <c r="AU4603" s="248" t="s">
        <v>83</v>
      </c>
      <c r="AY4603" s="17" t="s">
        <v>139</v>
      </c>
      <c r="BE4603" s="249">
        <f>IF(N4603="základní",J4603,0)</f>
        <v>0</v>
      </c>
      <c r="BF4603" s="249">
        <f>IF(N4603="snížená",J4603,0)</f>
        <v>0</v>
      </c>
      <c r="BG4603" s="249">
        <f>IF(N4603="zákl. přenesená",J4603,0)</f>
        <v>0</v>
      </c>
      <c r="BH4603" s="249">
        <f>IF(N4603="sníž. přenesená",J4603,0)</f>
        <v>0</v>
      </c>
      <c r="BI4603" s="249">
        <f>IF(N4603="nulová",J4603,0)</f>
        <v>0</v>
      </c>
      <c r="BJ4603" s="17" t="s">
        <v>81</v>
      </c>
      <c r="BK4603" s="249">
        <f>ROUND(I4603*H4603,2)</f>
        <v>0</v>
      </c>
      <c r="BL4603" s="17" t="s">
        <v>332</v>
      </c>
      <c r="BM4603" s="248" t="s">
        <v>6891</v>
      </c>
    </row>
    <row r="4604" spans="2:65" s="1" customFormat="1" ht="24" customHeight="1">
      <c r="B4604" s="38"/>
      <c r="C4604" s="237" t="s">
        <v>6892</v>
      </c>
      <c r="D4604" s="237" t="s">
        <v>141</v>
      </c>
      <c r="E4604" s="238" t="s">
        <v>6893</v>
      </c>
      <c r="F4604" s="239" t="s">
        <v>6894</v>
      </c>
      <c r="G4604" s="240" t="s">
        <v>171</v>
      </c>
      <c r="H4604" s="241">
        <v>9.4</v>
      </c>
      <c r="I4604" s="242"/>
      <c r="J4604" s="243">
        <f>ROUND(I4604*H4604,2)</f>
        <v>0</v>
      </c>
      <c r="K4604" s="239" t="s">
        <v>1</v>
      </c>
      <c r="L4604" s="43"/>
      <c r="M4604" s="244" t="s">
        <v>1</v>
      </c>
      <c r="N4604" s="245" t="s">
        <v>38</v>
      </c>
      <c r="O4604" s="86"/>
      <c r="P4604" s="246">
        <f>O4604*H4604</f>
        <v>0</v>
      </c>
      <c r="Q4604" s="246">
        <v>0</v>
      </c>
      <c r="R4604" s="246">
        <f>Q4604*H4604</f>
        <v>0</v>
      </c>
      <c r="S4604" s="246">
        <v>0</v>
      </c>
      <c r="T4604" s="247">
        <f>S4604*H4604</f>
        <v>0</v>
      </c>
      <c r="AR4604" s="248" t="s">
        <v>332</v>
      </c>
      <c r="AT4604" s="248" t="s">
        <v>141</v>
      </c>
      <c r="AU4604" s="248" t="s">
        <v>83</v>
      </c>
      <c r="AY4604" s="17" t="s">
        <v>139</v>
      </c>
      <c r="BE4604" s="249">
        <f>IF(N4604="základní",J4604,0)</f>
        <v>0</v>
      </c>
      <c r="BF4604" s="249">
        <f>IF(N4604="snížená",J4604,0)</f>
        <v>0</v>
      </c>
      <c r="BG4604" s="249">
        <f>IF(N4604="zákl. přenesená",J4604,0)</f>
        <v>0</v>
      </c>
      <c r="BH4604" s="249">
        <f>IF(N4604="sníž. přenesená",J4604,0)</f>
        <v>0</v>
      </c>
      <c r="BI4604" s="249">
        <f>IF(N4604="nulová",J4604,0)</f>
        <v>0</v>
      </c>
      <c r="BJ4604" s="17" t="s">
        <v>81</v>
      </c>
      <c r="BK4604" s="249">
        <f>ROUND(I4604*H4604,2)</f>
        <v>0</v>
      </c>
      <c r="BL4604" s="17" t="s">
        <v>332</v>
      </c>
      <c r="BM4604" s="248" t="s">
        <v>6895</v>
      </c>
    </row>
    <row r="4605" spans="2:65" s="1" customFormat="1" ht="24" customHeight="1">
      <c r="B4605" s="38"/>
      <c r="C4605" s="237" t="s">
        <v>6896</v>
      </c>
      <c r="D4605" s="237" t="s">
        <v>141</v>
      </c>
      <c r="E4605" s="238" t="s">
        <v>6897</v>
      </c>
      <c r="F4605" s="239" t="s">
        <v>6641</v>
      </c>
      <c r="G4605" s="240" t="s">
        <v>171</v>
      </c>
      <c r="H4605" s="241">
        <v>10.3</v>
      </c>
      <c r="I4605" s="242"/>
      <c r="J4605" s="243">
        <f>ROUND(I4605*H4605,2)</f>
        <v>0</v>
      </c>
      <c r="K4605" s="239" t="s">
        <v>1</v>
      </c>
      <c r="L4605" s="43"/>
      <c r="M4605" s="244" t="s">
        <v>1</v>
      </c>
      <c r="N4605" s="245" t="s">
        <v>38</v>
      </c>
      <c r="O4605" s="86"/>
      <c r="P4605" s="246">
        <f>O4605*H4605</f>
        <v>0</v>
      </c>
      <c r="Q4605" s="246">
        <v>0</v>
      </c>
      <c r="R4605" s="246">
        <f>Q4605*H4605</f>
        <v>0</v>
      </c>
      <c r="S4605" s="246">
        <v>0</v>
      </c>
      <c r="T4605" s="247">
        <f>S4605*H4605</f>
        <v>0</v>
      </c>
      <c r="AR4605" s="248" t="s">
        <v>332</v>
      </c>
      <c r="AT4605" s="248" t="s">
        <v>141</v>
      </c>
      <c r="AU4605" s="248" t="s">
        <v>83</v>
      </c>
      <c r="AY4605" s="17" t="s">
        <v>139</v>
      </c>
      <c r="BE4605" s="249">
        <f>IF(N4605="základní",J4605,0)</f>
        <v>0</v>
      </c>
      <c r="BF4605" s="249">
        <f>IF(N4605="snížená",J4605,0)</f>
        <v>0</v>
      </c>
      <c r="BG4605" s="249">
        <f>IF(N4605="zákl. přenesená",J4605,0)</f>
        <v>0</v>
      </c>
      <c r="BH4605" s="249">
        <f>IF(N4605="sníž. přenesená",J4605,0)</f>
        <v>0</v>
      </c>
      <c r="BI4605" s="249">
        <f>IF(N4605="nulová",J4605,0)</f>
        <v>0</v>
      </c>
      <c r="BJ4605" s="17" t="s">
        <v>81</v>
      </c>
      <c r="BK4605" s="249">
        <f>ROUND(I4605*H4605,2)</f>
        <v>0</v>
      </c>
      <c r="BL4605" s="17" t="s">
        <v>332</v>
      </c>
      <c r="BM4605" s="248" t="s">
        <v>6898</v>
      </c>
    </row>
    <row r="4606" spans="2:65" s="1" customFormat="1" ht="24" customHeight="1">
      <c r="B4606" s="38"/>
      <c r="C4606" s="237" t="s">
        <v>6899</v>
      </c>
      <c r="D4606" s="237" t="s">
        <v>141</v>
      </c>
      <c r="E4606" s="238" t="s">
        <v>6900</v>
      </c>
      <c r="F4606" s="239" t="s">
        <v>6901</v>
      </c>
      <c r="G4606" s="240" t="s">
        <v>177</v>
      </c>
      <c r="H4606" s="241">
        <v>2</v>
      </c>
      <c r="I4606" s="242"/>
      <c r="J4606" s="243">
        <f>ROUND(I4606*H4606,2)</f>
        <v>0</v>
      </c>
      <c r="K4606" s="239" t="s">
        <v>1</v>
      </c>
      <c r="L4606" s="43"/>
      <c r="M4606" s="244" t="s">
        <v>1</v>
      </c>
      <c r="N4606" s="245" t="s">
        <v>38</v>
      </c>
      <c r="O4606" s="86"/>
      <c r="P4606" s="246">
        <f>O4606*H4606</f>
        <v>0</v>
      </c>
      <c r="Q4606" s="246">
        <v>0</v>
      </c>
      <c r="R4606" s="246">
        <f>Q4606*H4606</f>
        <v>0</v>
      </c>
      <c r="S4606" s="246">
        <v>0</v>
      </c>
      <c r="T4606" s="247">
        <f>S4606*H4606</f>
        <v>0</v>
      </c>
      <c r="AR4606" s="248" t="s">
        <v>332</v>
      </c>
      <c r="AT4606" s="248" t="s">
        <v>141</v>
      </c>
      <c r="AU4606" s="248" t="s">
        <v>83</v>
      </c>
      <c r="AY4606" s="17" t="s">
        <v>139</v>
      </c>
      <c r="BE4606" s="249">
        <f>IF(N4606="základní",J4606,0)</f>
        <v>0</v>
      </c>
      <c r="BF4606" s="249">
        <f>IF(N4606="snížená",J4606,0)</f>
        <v>0</v>
      </c>
      <c r="BG4606" s="249">
        <f>IF(N4606="zákl. přenesená",J4606,0)</f>
        <v>0</v>
      </c>
      <c r="BH4606" s="249">
        <f>IF(N4606="sníž. přenesená",J4606,0)</f>
        <v>0</v>
      </c>
      <c r="BI4606" s="249">
        <f>IF(N4606="nulová",J4606,0)</f>
        <v>0</v>
      </c>
      <c r="BJ4606" s="17" t="s">
        <v>81</v>
      </c>
      <c r="BK4606" s="249">
        <f>ROUND(I4606*H4606,2)</f>
        <v>0</v>
      </c>
      <c r="BL4606" s="17" t="s">
        <v>332</v>
      </c>
      <c r="BM4606" s="248" t="s">
        <v>6902</v>
      </c>
    </row>
    <row r="4607" spans="2:65" s="1" customFormat="1" ht="24" customHeight="1">
      <c r="B4607" s="38"/>
      <c r="C4607" s="237" t="s">
        <v>6903</v>
      </c>
      <c r="D4607" s="237" t="s">
        <v>141</v>
      </c>
      <c r="E4607" s="238" t="s">
        <v>6904</v>
      </c>
      <c r="F4607" s="239" t="s">
        <v>6905</v>
      </c>
      <c r="G4607" s="240" t="s">
        <v>177</v>
      </c>
      <c r="H4607" s="241">
        <v>2</v>
      </c>
      <c r="I4607" s="242"/>
      <c r="J4607" s="243">
        <f>ROUND(I4607*H4607,2)</f>
        <v>0</v>
      </c>
      <c r="K4607" s="239" t="s">
        <v>1</v>
      </c>
      <c r="L4607" s="43"/>
      <c r="M4607" s="244" t="s">
        <v>1</v>
      </c>
      <c r="N4607" s="245" t="s">
        <v>38</v>
      </c>
      <c r="O4607" s="86"/>
      <c r="P4607" s="246">
        <f>O4607*H4607</f>
        <v>0</v>
      </c>
      <c r="Q4607" s="246">
        <v>0</v>
      </c>
      <c r="R4607" s="246">
        <f>Q4607*H4607</f>
        <v>0</v>
      </c>
      <c r="S4607" s="246">
        <v>0</v>
      </c>
      <c r="T4607" s="247">
        <f>S4607*H4607</f>
        <v>0</v>
      </c>
      <c r="AR4607" s="248" t="s">
        <v>332</v>
      </c>
      <c r="AT4607" s="248" t="s">
        <v>141</v>
      </c>
      <c r="AU4607" s="248" t="s">
        <v>83</v>
      </c>
      <c r="AY4607" s="17" t="s">
        <v>139</v>
      </c>
      <c r="BE4607" s="249">
        <f>IF(N4607="základní",J4607,0)</f>
        <v>0</v>
      </c>
      <c r="BF4607" s="249">
        <f>IF(N4607="snížená",J4607,0)</f>
        <v>0</v>
      </c>
      <c r="BG4607" s="249">
        <f>IF(N4607="zákl. přenesená",J4607,0)</f>
        <v>0</v>
      </c>
      <c r="BH4607" s="249">
        <f>IF(N4607="sníž. přenesená",J4607,0)</f>
        <v>0</v>
      </c>
      <c r="BI4607" s="249">
        <f>IF(N4607="nulová",J4607,0)</f>
        <v>0</v>
      </c>
      <c r="BJ4607" s="17" t="s">
        <v>81</v>
      </c>
      <c r="BK4607" s="249">
        <f>ROUND(I4607*H4607,2)</f>
        <v>0</v>
      </c>
      <c r="BL4607" s="17" t="s">
        <v>332</v>
      </c>
      <c r="BM4607" s="248" t="s">
        <v>6906</v>
      </c>
    </row>
    <row r="4608" spans="2:65" s="1" customFormat="1" ht="24" customHeight="1">
      <c r="B4608" s="38"/>
      <c r="C4608" s="237" t="s">
        <v>6907</v>
      </c>
      <c r="D4608" s="237" t="s">
        <v>141</v>
      </c>
      <c r="E4608" s="238" t="s">
        <v>6908</v>
      </c>
      <c r="F4608" s="239" t="s">
        <v>6909</v>
      </c>
      <c r="G4608" s="240" t="s">
        <v>177</v>
      </c>
      <c r="H4608" s="241">
        <v>4</v>
      </c>
      <c r="I4608" s="242"/>
      <c r="J4608" s="243">
        <f>ROUND(I4608*H4608,2)</f>
        <v>0</v>
      </c>
      <c r="K4608" s="239" t="s">
        <v>1</v>
      </c>
      <c r="L4608" s="43"/>
      <c r="M4608" s="244" t="s">
        <v>1</v>
      </c>
      <c r="N4608" s="245" t="s">
        <v>38</v>
      </c>
      <c r="O4608" s="86"/>
      <c r="P4608" s="246">
        <f>O4608*H4608</f>
        <v>0</v>
      </c>
      <c r="Q4608" s="246">
        <v>0</v>
      </c>
      <c r="R4608" s="246">
        <f>Q4608*H4608</f>
        <v>0</v>
      </c>
      <c r="S4608" s="246">
        <v>0</v>
      </c>
      <c r="T4608" s="247">
        <f>S4608*H4608</f>
        <v>0</v>
      </c>
      <c r="AR4608" s="248" t="s">
        <v>332</v>
      </c>
      <c r="AT4608" s="248" t="s">
        <v>141</v>
      </c>
      <c r="AU4608" s="248" t="s">
        <v>83</v>
      </c>
      <c r="AY4608" s="17" t="s">
        <v>139</v>
      </c>
      <c r="BE4608" s="249">
        <f>IF(N4608="základní",J4608,0)</f>
        <v>0</v>
      </c>
      <c r="BF4608" s="249">
        <f>IF(N4608="snížená",J4608,0)</f>
        <v>0</v>
      </c>
      <c r="BG4608" s="249">
        <f>IF(N4608="zákl. přenesená",J4608,0)</f>
        <v>0</v>
      </c>
      <c r="BH4608" s="249">
        <f>IF(N4608="sníž. přenesená",J4608,0)</f>
        <v>0</v>
      </c>
      <c r="BI4608" s="249">
        <f>IF(N4608="nulová",J4608,0)</f>
        <v>0</v>
      </c>
      <c r="BJ4608" s="17" t="s">
        <v>81</v>
      </c>
      <c r="BK4608" s="249">
        <f>ROUND(I4608*H4608,2)</f>
        <v>0</v>
      </c>
      <c r="BL4608" s="17" t="s">
        <v>332</v>
      </c>
      <c r="BM4608" s="248" t="s">
        <v>6910</v>
      </c>
    </row>
    <row r="4609" spans="2:65" s="1" customFormat="1" ht="24" customHeight="1">
      <c r="B4609" s="38"/>
      <c r="C4609" s="237" t="s">
        <v>6911</v>
      </c>
      <c r="D4609" s="237" t="s">
        <v>141</v>
      </c>
      <c r="E4609" s="238" t="s">
        <v>6912</v>
      </c>
      <c r="F4609" s="239" t="s">
        <v>6913</v>
      </c>
      <c r="G4609" s="240" t="s">
        <v>177</v>
      </c>
      <c r="H4609" s="241">
        <v>33</v>
      </c>
      <c r="I4609" s="242"/>
      <c r="J4609" s="243">
        <f>ROUND(I4609*H4609,2)</f>
        <v>0</v>
      </c>
      <c r="K4609" s="239" t="s">
        <v>1</v>
      </c>
      <c r="L4609" s="43"/>
      <c r="M4609" s="244" t="s">
        <v>1</v>
      </c>
      <c r="N4609" s="245" t="s">
        <v>38</v>
      </c>
      <c r="O4609" s="86"/>
      <c r="P4609" s="246">
        <f>O4609*H4609</f>
        <v>0</v>
      </c>
      <c r="Q4609" s="246">
        <v>0</v>
      </c>
      <c r="R4609" s="246">
        <f>Q4609*H4609</f>
        <v>0</v>
      </c>
      <c r="S4609" s="246">
        <v>0</v>
      </c>
      <c r="T4609" s="247">
        <f>S4609*H4609</f>
        <v>0</v>
      </c>
      <c r="AR4609" s="248" t="s">
        <v>332</v>
      </c>
      <c r="AT4609" s="248" t="s">
        <v>141</v>
      </c>
      <c r="AU4609" s="248" t="s">
        <v>83</v>
      </c>
      <c r="AY4609" s="17" t="s">
        <v>139</v>
      </c>
      <c r="BE4609" s="249">
        <f>IF(N4609="základní",J4609,0)</f>
        <v>0</v>
      </c>
      <c r="BF4609" s="249">
        <f>IF(N4609="snížená",J4609,0)</f>
        <v>0</v>
      </c>
      <c r="BG4609" s="249">
        <f>IF(N4609="zákl. přenesená",J4609,0)</f>
        <v>0</v>
      </c>
      <c r="BH4609" s="249">
        <f>IF(N4609="sníž. přenesená",J4609,0)</f>
        <v>0</v>
      </c>
      <c r="BI4609" s="249">
        <f>IF(N4609="nulová",J4609,0)</f>
        <v>0</v>
      </c>
      <c r="BJ4609" s="17" t="s">
        <v>81</v>
      </c>
      <c r="BK4609" s="249">
        <f>ROUND(I4609*H4609,2)</f>
        <v>0</v>
      </c>
      <c r="BL4609" s="17" t="s">
        <v>332</v>
      </c>
      <c r="BM4609" s="248" t="s">
        <v>6914</v>
      </c>
    </row>
    <row r="4610" spans="2:65" s="1" customFormat="1" ht="24" customHeight="1">
      <c r="B4610" s="38"/>
      <c r="C4610" s="237" t="s">
        <v>6915</v>
      </c>
      <c r="D4610" s="237" t="s">
        <v>141</v>
      </c>
      <c r="E4610" s="238" t="s">
        <v>6916</v>
      </c>
      <c r="F4610" s="239" t="s">
        <v>6917</v>
      </c>
      <c r="G4610" s="240" t="s">
        <v>177</v>
      </c>
      <c r="H4610" s="241">
        <v>48</v>
      </c>
      <c r="I4610" s="242"/>
      <c r="J4610" s="243">
        <f>ROUND(I4610*H4610,2)</f>
        <v>0</v>
      </c>
      <c r="K4610" s="239" t="s">
        <v>1</v>
      </c>
      <c r="L4610" s="43"/>
      <c r="M4610" s="244" t="s">
        <v>1</v>
      </c>
      <c r="N4610" s="245" t="s">
        <v>38</v>
      </c>
      <c r="O4610" s="86"/>
      <c r="P4610" s="246">
        <f>O4610*H4610</f>
        <v>0</v>
      </c>
      <c r="Q4610" s="246">
        <v>0</v>
      </c>
      <c r="R4610" s="246">
        <f>Q4610*H4610</f>
        <v>0</v>
      </c>
      <c r="S4610" s="246">
        <v>0</v>
      </c>
      <c r="T4610" s="247">
        <f>S4610*H4610</f>
        <v>0</v>
      </c>
      <c r="AR4610" s="248" t="s">
        <v>332</v>
      </c>
      <c r="AT4610" s="248" t="s">
        <v>141</v>
      </c>
      <c r="AU4610" s="248" t="s">
        <v>83</v>
      </c>
      <c r="AY4610" s="17" t="s">
        <v>139</v>
      </c>
      <c r="BE4610" s="249">
        <f>IF(N4610="základní",J4610,0)</f>
        <v>0</v>
      </c>
      <c r="BF4610" s="249">
        <f>IF(N4610="snížená",J4610,0)</f>
        <v>0</v>
      </c>
      <c r="BG4610" s="249">
        <f>IF(N4610="zákl. přenesená",J4610,0)</f>
        <v>0</v>
      </c>
      <c r="BH4610" s="249">
        <f>IF(N4610="sníž. přenesená",J4610,0)</f>
        <v>0</v>
      </c>
      <c r="BI4610" s="249">
        <f>IF(N4610="nulová",J4610,0)</f>
        <v>0</v>
      </c>
      <c r="BJ4610" s="17" t="s">
        <v>81</v>
      </c>
      <c r="BK4610" s="249">
        <f>ROUND(I4610*H4610,2)</f>
        <v>0</v>
      </c>
      <c r="BL4610" s="17" t="s">
        <v>332</v>
      </c>
      <c r="BM4610" s="248" t="s">
        <v>6918</v>
      </c>
    </row>
    <row r="4611" spans="2:65" s="1" customFormat="1" ht="24" customHeight="1">
      <c r="B4611" s="38"/>
      <c r="C4611" s="237" t="s">
        <v>6919</v>
      </c>
      <c r="D4611" s="237" t="s">
        <v>141</v>
      </c>
      <c r="E4611" s="238" t="s">
        <v>6920</v>
      </c>
      <c r="F4611" s="239" t="s">
        <v>6921</v>
      </c>
      <c r="G4611" s="240" t="s">
        <v>177</v>
      </c>
      <c r="H4611" s="241">
        <v>18</v>
      </c>
      <c r="I4611" s="242"/>
      <c r="J4611" s="243">
        <f>ROUND(I4611*H4611,2)</f>
        <v>0</v>
      </c>
      <c r="K4611" s="239" t="s">
        <v>1</v>
      </c>
      <c r="L4611" s="43"/>
      <c r="M4611" s="244" t="s">
        <v>1</v>
      </c>
      <c r="N4611" s="245" t="s">
        <v>38</v>
      </c>
      <c r="O4611" s="86"/>
      <c r="P4611" s="246">
        <f>O4611*H4611</f>
        <v>0</v>
      </c>
      <c r="Q4611" s="246">
        <v>0</v>
      </c>
      <c r="R4611" s="246">
        <f>Q4611*H4611</f>
        <v>0</v>
      </c>
      <c r="S4611" s="246">
        <v>0</v>
      </c>
      <c r="T4611" s="247">
        <f>S4611*H4611</f>
        <v>0</v>
      </c>
      <c r="AR4611" s="248" t="s">
        <v>332</v>
      </c>
      <c r="AT4611" s="248" t="s">
        <v>141</v>
      </c>
      <c r="AU4611" s="248" t="s">
        <v>83</v>
      </c>
      <c r="AY4611" s="17" t="s">
        <v>139</v>
      </c>
      <c r="BE4611" s="249">
        <f>IF(N4611="základní",J4611,0)</f>
        <v>0</v>
      </c>
      <c r="BF4611" s="249">
        <f>IF(N4611="snížená",J4611,0)</f>
        <v>0</v>
      </c>
      <c r="BG4611" s="249">
        <f>IF(N4611="zákl. přenesená",J4611,0)</f>
        <v>0</v>
      </c>
      <c r="BH4611" s="249">
        <f>IF(N4611="sníž. přenesená",J4611,0)</f>
        <v>0</v>
      </c>
      <c r="BI4611" s="249">
        <f>IF(N4611="nulová",J4611,0)</f>
        <v>0</v>
      </c>
      <c r="BJ4611" s="17" t="s">
        <v>81</v>
      </c>
      <c r="BK4611" s="249">
        <f>ROUND(I4611*H4611,2)</f>
        <v>0</v>
      </c>
      <c r="BL4611" s="17" t="s">
        <v>332</v>
      </c>
      <c r="BM4611" s="248" t="s">
        <v>6922</v>
      </c>
    </row>
    <row r="4612" spans="2:65" s="1" customFormat="1" ht="24" customHeight="1">
      <c r="B4612" s="38"/>
      <c r="C4612" s="237" t="s">
        <v>6923</v>
      </c>
      <c r="D4612" s="237" t="s">
        <v>141</v>
      </c>
      <c r="E4612" s="238" t="s">
        <v>6924</v>
      </c>
      <c r="F4612" s="239" t="s">
        <v>6925</v>
      </c>
      <c r="G4612" s="240" t="s">
        <v>177</v>
      </c>
      <c r="H4612" s="241">
        <v>13</v>
      </c>
      <c r="I4612" s="242"/>
      <c r="J4612" s="243">
        <f>ROUND(I4612*H4612,2)</f>
        <v>0</v>
      </c>
      <c r="K4612" s="239" t="s">
        <v>1</v>
      </c>
      <c r="L4612" s="43"/>
      <c r="M4612" s="244" t="s">
        <v>1</v>
      </c>
      <c r="N4612" s="245" t="s">
        <v>38</v>
      </c>
      <c r="O4612" s="86"/>
      <c r="P4612" s="246">
        <f>O4612*H4612</f>
        <v>0</v>
      </c>
      <c r="Q4612" s="246">
        <v>0</v>
      </c>
      <c r="R4612" s="246">
        <f>Q4612*H4612</f>
        <v>0</v>
      </c>
      <c r="S4612" s="246">
        <v>0</v>
      </c>
      <c r="T4612" s="247">
        <f>S4612*H4612</f>
        <v>0</v>
      </c>
      <c r="AR4612" s="248" t="s">
        <v>332</v>
      </c>
      <c r="AT4612" s="248" t="s">
        <v>141</v>
      </c>
      <c r="AU4612" s="248" t="s">
        <v>83</v>
      </c>
      <c r="AY4612" s="17" t="s">
        <v>139</v>
      </c>
      <c r="BE4612" s="249">
        <f>IF(N4612="základní",J4612,0)</f>
        <v>0</v>
      </c>
      <c r="BF4612" s="249">
        <f>IF(N4612="snížená",J4612,0)</f>
        <v>0</v>
      </c>
      <c r="BG4612" s="249">
        <f>IF(N4612="zákl. přenesená",J4612,0)</f>
        <v>0</v>
      </c>
      <c r="BH4612" s="249">
        <f>IF(N4612="sníž. přenesená",J4612,0)</f>
        <v>0</v>
      </c>
      <c r="BI4612" s="249">
        <f>IF(N4612="nulová",J4612,0)</f>
        <v>0</v>
      </c>
      <c r="BJ4612" s="17" t="s">
        <v>81</v>
      </c>
      <c r="BK4612" s="249">
        <f>ROUND(I4612*H4612,2)</f>
        <v>0</v>
      </c>
      <c r="BL4612" s="17" t="s">
        <v>332</v>
      </c>
      <c r="BM4612" s="248" t="s">
        <v>6926</v>
      </c>
    </row>
    <row r="4613" spans="2:65" s="1" customFormat="1" ht="24" customHeight="1">
      <c r="B4613" s="38"/>
      <c r="C4613" s="237" t="s">
        <v>6927</v>
      </c>
      <c r="D4613" s="237" t="s">
        <v>141</v>
      </c>
      <c r="E4613" s="238" t="s">
        <v>6928</v>
      </c>
      <c r="F4613" s="239" t="s">
        <v>6929</v>
      </c>
      <c r="G4613" s="240" t="s">
        <v>171</v>
      </c>
      <c r="H4613" s="241">
        <v>6</v>
      </c>
      <c r="I4613" s="242"/>
      <c r="J4613" s="243">
        <f>ROUND(I4613*H4613,2)</f>
        <v>0</v>
      </c>
      <c r="K4613" s="239" t="s">
        <v>1</v>
      </c>
      <c r="L4613" s="43"/>
      <c r="M4613" s="244" t="s">
        <v>1</v>
      </c>
      <c r="N4613" s="245" t="s">
        <v>38</v>
      </c>
      <c r="O4613" s="86"/>
      <c r="P4613" s="246">
        <f>O4613*H4613</f>
        <v>0</v>
      </c>
      <c r="Q4613" s="246">
        <v>0</v>
      </c>
      <c r="R4613" s="246">
        <f>Q4613*H4613</f>
        <v>0</v>
      </c>
      <c r="S4613" s="246">
        <v>0</v>
      </c>
      <c r="T4613" s="247">
        <f>S4613*H4613</f>
        <v>0</v>
      </c>
      <c r="AR4613" s="248" t="s">
        <v>332</v>
      </c>
      <c r="AT4613" s="248" t="s">
        <v>141</v>
      </c>
      <c r="AU4613" s="248" t="s">
        <v>83</v>
      </c>
      <c r="AY4613" s="17" t="s">
        <v>139</v>
      </c>
      <c r="BE4613" s="249">
        <f>IF(N4613="základní",J4613,0)</f>
        <v>0</v>
      </c>
      <c r="BF4613" s="249">
        <f>IF(N4613="snížená",J4613,0)</f>
        <v>0</v>
      </c>
      <c r="BG4613" s="249">
        <f>IF(N4613="zákl. přenesená",J4613,0)</f>
        <v>0</v>
      </c>
      <c r="BH4613" s="249">
        <f>IF(N4613="sníž. přenesená",J4613,0)</f>
        <v>0</v>
      </c>
      <c r="BI4613" s="249">
        <f>IF(N4613="nulová",J4613,0)</f>
        <v>0</v>
      </c>
      <c r="BJ4613" s="17" t="s">
        <v>81</v>
      </c>
      <c r="BK4613" s="249">
        <f>ROUND(I4613*H4613,2)</f>
        <v>0</v>
      </c>
      <c r="BL4613" s="17" t="s">
        <v>332</v>
      </c>
      <c r="BM4613" s="248" t="s">
        <v>6930</v>
      </c>
    </row>
    <row r="4614" spans="2:65" s="1" customFormat="1" ht="24" customHeight="1">
      <c r="B4614" s="38"/>
      <c r="C4614" s="237" t="s">
        <v>6931</v>
      </c>
      <c r="D4614" s="237" t="s">
        <v>141</v>
      </c>
      <c r="E4614" s="238" t="s">
        <v>6932</v>
      </c>
      <c r="F4614" s="239" t="s">
        <v>6933</v>
      </c>
      <c r="G4614" s="240" t="s">
        <v>177</v>
      </c>
      <c r="H4614" s="241">
        <v>1</v>
      </c>
      <c r="I4614" s="242"/>
      <c r="J4614" s="243">
        <f>ROUND(I4614*H4614,2)</f>
        <v>0</v>
      </c>
      <c r="K4614" s="239" t="s">
        <v>1</v>
      </c>
      <c r="L4614" s="43"/>
      <c r="M4614" s="244" t="s">
        <v>1</v>
      </c>
      <c r="N4614" s="245" t="s">
        <v>38</v>
      </c>
      <c r="O4614" s="86"/>
      <c r="P4614" s="246">
        <f>O4614*H4614</f>
        <v>0</v>
      </c>
      <c r="Q4614" s="246">
        <v>0</v>
      </c>
      <c r="R4614" s="246">
        <f>Q4614*H4614</f>
        <v>0</v>
      </c>
      <c r="S4614" s="246">
        <v>0</v>
      </c>
      <c r="T4614" s="247">
        <f>S4614*H4614</f>
        <v>0</v>
      </c>
      <c r="AR4614" s="248" t="s">
        <v>332</v>
      </c>
      <c r="AT4614" s="248" t="s">
        <v>141</v>
      </c>
      <c r="AU4614" s="248" t="s">
        <v>83</v>
      </c>
      <c r="AY4614" s="17" t="s">
        <v>139</v>
      </c>
      <c r="BE4614" s="249">
        <f>IF(N4614="základní",J4614,0)</f>
        <v>0</v>
      </c>
      <c r="BF4614" s="249">
        <f>IF(N4614="snížená",J4614,0)</f>
        <v>0</v>
      </c>
      <c r="BG4614" s="249">
        <f>IF(N4614="zákl. přenesená",J4614,0)</f>
        <v>0</v>
      </c>
      <c r="BH4614" s="249">
        <f>IF(N4614="sníž. přenesená",J4614,0)</f>
        <v>0</v>
      </c>
      <c r="BI4614" s="249">
        <f>IF(N4614="nulová",J4614,0)</f>
        <v>0</v>
      </c>
      <c r="BJ4614" s="17" t="s">
        <v>81</v>
      </c>
      <c r="BK4614" s="249">
        <f>ROUND(I4614*H4614,2)</f>
        <v>0</v>
      </c>
      <c r="BL4614" s="17" t="s">
        <v>332</v>
      </c>
      <c r="BM4614" s="248" t="s">
        <v>6934</v>
      </c>
    </row>
    <row r="4615" spans="2:63" s="11" customFormat="1" ht="25.9" customHeight="1">
      <c r="B4615" s="221"/>
      <c r="C4615" s="222"/>
      <c r="D4615" s="223" t="s">
        <v>72</v>
      </c>
      <c r="E4615" s="224" t="s">
        <v>116</v>
      </c>
      <c r="F4615" s="224" t="s">
        <v>294</v>
      </c>
      <c r="G4615" s="222"/>
      <c r="H4615" s="222"/>
      <c r="I4615" s="225"/>
      <c r="J4615" s="226">
        <f>BK4615</f>
        <v>0</v>
      </c>
      <c r="K4615" s="222"/>
      <c r="L4615" s="227"/>
      <c r="M4615" s="228"/>
      <c r="N4615" s="229"/>
      <c r="O4615" s="229"/>
      <c r="P4615" s="230">
        <f>P4616+P4619</f>
        <v>0</v>
      </c>
      <c r="Q4615" s="229"/>
      <c r="R4615" s="230">
        <f>R4616+R4619</f>
        <v>0</v>
      </c>
      <c r="S4615" s="229"/>
      <c r="T4615" s="231">
        <f>T4616+T4619</f>
        <v>0</v>
      </c>
      <c r="AR4615" s="232" t="s">
        <v>164</v>
      </c>
      <c r="AT4615" s="233" t="s">
        <v>72</v>
      </c>
      <c r="AU4615" s="233" t="s">
        <v>73</v>
      </c>
      <c r="AY4615" s="232" t="s">
        <v>139</v>
      </c>
      <c r="BK4615" s="234">
        <f>BK4616+BK4619</f>
        <v>0</v>
      </c>
    </row>
    <row r="4616" spans="2:63" s="11" customFormat="1" ht="22.8" customHeight="1">
      <c r="B4616" s="221"/>
      <c r="C4616" s="222"/>
      <c r="D4616" s="223" t="s">
        <v>72</v>
      </c>
      <c r="E4616" s="235" t="s">
        <v>6935</v>
      </c>
      <c r="F4616" s="235" t="s">
        <v>6936</v>
      </c>
      <c r="G4616" s="222"/>
      <c r="H4616" s="222"/>
      <c r="I4616" s="225"/>
      <c r="J4616" s="236">
        <f>BK4616</f>
        <v>0</v>
      </c>
      <c r="K4616" s="222"/>
      <c r="L4616" s="227"/>
      <c r="M4616" s="228"/>
      <c r="N4616" s="229"/>
      <c r="O4616" s="229"/>
      <c r="P4616" s="230">
        <f>SUM(P4617:P4618)</f>
        <v>0</v>
      </c>
      <c r="Q4616" s="229"/>
      <c r="R4616" s="230">
        <f>SUM(R4617:R4618)</f>
        <v>0</v>
      </c>
      <c r="S4616" s="229"/>
      <c r="T4616" s="231">
        <f>SUM(T4617:T4618)</f>
        <v>0</v>
      </c>
      <c r="AR4616" s="232" t="s">
        <v>164</v>
      </c>
      <c r="AT4616" s="233" t="s">
        <v>72</v>
      </c>
      <c r="AU4616" s="233" t="s">
        <v>81</v>
      </c>
      <c r="AY4616" s="232" t="s">
        <v>139</v>
      </c>
      <c r="BK4616" s="234">
        <f>SUM(BK4617:BK4618)</f>
        <v>0</v>
      </c>
    </row>
    <row r="4617" spans="2:65" s="1" customFormat="1" ht="24" customHeight="1">
      <c r="B4617" s="38"/>
      <c r="C4617" s="237" t="s">
        <v>6937</v>
      </c>
      <c r="D4617" s="237" t="s">
        <v>141</v>
      </c>
      <c r="E4617" s="238" t="s">
        <v>6938</v>
      </c>
      <c r="F4617" s="239" t="s">
        <v>6939</v>
      </c>
      <c r="G4617" s="240" t="s">
        <v>2313</v>
      </c>
      <c r="H4617" s="241">
        <v>1</v>
      </c>
      <c r="I4617" s="242"/>
      <c r="J4617" s="243">
        <f>ROUND(I4617*H4617,2)</f>
        <v>0</v>
      </c>
      <c r="K4617" s="239" t="s">
        <v>1</v>
      </c>
      <c r="L4617" s="43"/>
      <c r="M4617" s="244" t="s">
        <v>1</v>
      </c>
      <c r="N4617" s="245" t="s">
        <v>38</v>
      </c>
      <c r="O4617" s="86"/>
      <c r="P4617" s="246">
        <f>O4617*H4617</f>
        <v>0</v>
      </c>
      <c r="Q4617" s="246">
        <v>0</v>
      </c>
      <c r="R4617" s="246">
        <f>Q4617*H4617</f>
        <v>0</v>
      </c>
      <c r="S4617" s="246">
        <v>0</v>
      </c>
      <c r="T4617" s="247">
        <f>S4617*H4617</f>
        <v>0</v>
      </c>
      <c r="AR4617" s="248" t="s">
        <v>298</v>
      </c>
      <c r="AT4617" s="248" t="s">
        <v>141</v>
      </c>
      <c r="AU4617" s="248" t="s">
        <v>83</v>
      </c>
      <c r="AY4617" s="17" t="s">
        <v>139</v>
      </c>
      <c r="BE4617" s="249">
        <f>IF(N4617="základní",J4617,0)</f>
        <v>0</v>
      </c>
      <c r="BF4617" s="249">
        <f>IF(N4617="snížená",J4617,0)</f>
        <v>0</v>
      </c>
      <c r="BG4617" s="249">
        <f>IF(N4617="zákl. přenesená",J4617,0)</f>
        <v>0</v>
      </c>
      <c r="BH4617" s="249">
        <f>IF(N4617="sníž. přenesená",J4617,0)</f>
        <v>0</v>
      </c>
      <c r="BI4617" s="249">
        <f>IF(N4617="nulová",J4617,0)</f>
        <v>0</v>
      </c>
      <c r="BJ4617" s="17" t="s">
        <v>81</v>
      </c>
      <c r="BK4617" s="249">
        <f>ROUND(I4617*H4617,2)</f>
        <v>0</v>
      </c>
      <c r="BL4617" s="17" t="s">
        <v>298</v>
      </c>
      <c r="BM4617" s="248" t="s">
        <v>6940</v>
      </c>
    </row>
    <row r="4618" spans="2:65" s="1" customFormat="1" ht="16.5" customHeight="1">
      <c r="B4618" s="38"/>
      <c r="C4618" s="237" t="s">
        <v>6941</v>
      </c>
      <c r="D4618" s="237" t="s">
        <v>141</v>
      </c>
      <c r="E4618" s="238" t="s">
        <v>6942</v>
      </c>
      <c r="F4618" s="239" t="s">
        <v>6943</v>
      </c>
      <c r="G4618" s="240" t="s">
        <v>177</v>
      </c>
      <c r="H4618" s="241">
        <v>1</v>
      </c>
      <c r="I4618" s="242"/>
      <c r="J4618" s="243">
        <f>ROUND(I4618*H4618,2)</f>
        <v>0</v>
      </c>
      <c r="K4618" s="239" t="s">
        <v>145</v>
      </c>
      <c r="L4618" s="43"/>
      <c r="M4618" s="244" t="s">
        <v>1</v>
      </c>
      <c r="N4618" s="245" t="s">
        <v>38</v>
      </c>
      <c r="O4618" s="86"/>
      <c r="P4618" s="246">
        <f>O4618*H4618</f>
        <v>0</v>
      </c>
      <c r="Q4618" s="246">
        <v>0</v>
      </c>
      <c r="R4618" s="246">
        <f>Q4618*H4618</f>
        <v>0</v>
      </c>
      <c r="S4618" s="246">
        <v>0</v>
      </c>
      <c r="T4618" s="247">
        <f>S4618*H4618</f>
        <v>0</v>
      </c>
      <c r="AR4618" s="248" t="s">
        <v>298</v>
      </c>
      <c r="AT4618" s="248" t="s">
        <v>141</v>
      </c>
      <c r="AU4618" s="248" t="s">
        <v>83</v>
      </c>
      <c r="AY4618" s="17" t="s">
        <v>139</v>
      </c>
      <c r="BE4618" s="249">
        <f>IF(N4618="základní",J4618,0)</f>
        <v>0</v>
      </c>
      <c r="BF4618" s="249">
        <f>IF(N4618="snížená",J4618,0)</f>
        <v>0</v>
      </c>
      <c r="BG4618" s="249">
        <f>IF(N4618="zákl. přenesená",J4618,0)</f>
        <v>0</v>
      </c>
      <c r="BH4618" s="249">
        <f>IF(N4618="sníž. přenesená",J4618,0)</f>
        <v>0</v>
      </c>
      <c r="BI4618" s="249">
        <f>IF(N4618="nulová",J4618,0)</f>
        <v>0</v>
      </c>
      <c r="BJ4618" s="17" t="s">
        <v>81</v>
      </c>
      <c r="BK4618" s="249">
        <f>ROUND(I4618*H4618,2)</f>
        <v>0</v>
      </c>
      <c r="BL4618" s="17" t="s">
        <v>298</v>
      </c>
      <c r="BM4618" s="248" t="s">
        <v>6944</v>
      </c>
    </row>
    <row r="4619" spans="2:63" s="11" customFormat="1" ht="22.8" customHeight="1">
      <c r="B4619" s="221"/>
      <c r="C4619" s="222"/>
      <c r="D4619" s="223" t="s">
        <v>72</v>
      </c>
      <c r="E4619" s="235" t="s">
        <v>295</v>
      </c>
      <c r="F4619" s="235" t="s">
        <v>115</v>
      </c>
      <c r="G4619" s="222"/>
      <c r="H4619" s="222"/>
      <c r="I4619" s="225"/>
      <c r="J4619" s="236">
        <f>BK4619</f>
        <v>0</v>
      </c>
      <c r="K4619" s="222"/>
      <c r="L4619" s="227"/>
      <c r="M4619" s="228"/>
      <c r="N4619" s="229"/>
      <c r="O4619" s="229"/>
      <c r="P4619" s="230">
        <f>SUM(P4620:P4623)</f>
        <v>0</v>
      </c>
      <c r="Q4619" s="229"/>
      <c r="R4619" s="230">
        <f>SUM(R4620:R4623)</f>
        <v>0</v>
      </c>
      <c r="S4619" s="229"/>
      <c r="T4619" s="231">
        <f>SUM(T4620:T4623)</f>
        <v>0</v>
      </c>
      <c r="AR4619" s="232" t="s">
        <v>164</v>
      </c>
      <c r="AT4619" s="233" t="s">
        <v>72</v>
      </c>
      <c r="AU4619" s="233" t="s">
        <v>81</v>
      </c>
      <c r="AY4619" s="232" t="s">
        <v>139</v>
      </c>
      <c r="BK4619" s="234">
        <f>SUM(BK4620:BK4623)</f>
        <v>0</v>
      </c>
    </row>
    <row r="4620" spans="2:65" s="1" customFormat="1" ht="16.5" customHeight="1">
      <c r="B4620" s="38"/>
      <c r="C4620" s="237" t="s">
        <v>6945</v>
      </c>
      <c r="D4620" s="237" t="s">
        <v>141</v>
      </c>
      <c r="E4620" s="238" t="s">
        <v>297</v>
      </c>
      <c r="F4620" s="239" t="s">
        <v>115</v>
      </c>
      <c r="G4620" s="240" t="s">
        <v>292</v>
      </c>
      <c r="H4620" s="283"/>
      <c r="I4620" s="242"/>
      <c r="J4620" s="243">
        <f>ROUND(I4620*H4620,2)</f>
        <v>0</v>
      </c>
      <c r="K4620" s="239" t="s">
        <v>145</v>
      </c>
      <c r="L4620" s="43"/>
      <c r="M4620" s="244" t="s">
        <v>1</v>
      </c>
      <c r="N4620" s="245" t="s">
        <v>38</v>
      </c>
      <c r="O4620" s="86"/>
      <c r="P4620" s="246">
        <f>O4620*H4620</f>
        <v>0</v>
      </c>
      <c r="Q4620" s="246">
        <v>0</v>
      </c>
      <c r="R4620" s="246">
        <f>Q4620*H4620</f>
        <v>0</v>
      </c>
      <c r="S4620" s="246">
        <v>0</v>
      </c>
      <c r="T4620" s="247">
        <f>S4620*H4620</f>
        <v>0</v>
      </c>
      <c r="AR4620" s="248" t="s">
        <v>298</v>
      </c>
      <c r="AT4620" s="248" t="s">
        <v>141</v>
      </c>
      <c r="AU4620" s="248" t="s">
        <v>83</v>
      </c>
      <c r="AY4620" s="17" t="s">
        <v>139</v>
      </c>
      <c r="BE4620" s="249">
        <f>IF(N4620="základní",J4620,0)</f>
        <v>0</v>
      </c>
      <c r="BF4620" s="249">
        <f>IF(N4620="snížená",J4620,0)</f>
        <v>0</v>
      </c>
      <c r="BG4620" s="249">
        <f>IF(N4620="zákl. přenesená",J4620,0)</f>
        <v>0</v>
      </c>
      <c r="BH4620" s="249">
        <f>IF(N4620="sníž. přenesená",J4620,0)</f>
        <v>0</v>
      </c>
      <c r="BI4620" s="249">
        <f>IF(N4620="nulová",J4620,0)</f>
        <v>0</v>
      </c>
      <c r="BJ4620" s="17" t="s">
        <v>81</v>
      </c>
      <c r="BK4620" s="249">
        <f>ROUND(I4620*H4620,2)</f>
        <v>0</v>
      </c>
      <c r="BL4620" s="17" t="s">
        <v>298</v>
      </c>
      <c r="BM4620" s="248" t="s">
        <v>6946</v>
      </c>
    </row>
    <row r="4621" spans="2:65" s="1" customFormat="1" ht="16.5" customHeight="1">
      <c r="B4621" s="38"/>
      <c r="C4621" s="237" t="s">
        <v>6947</v>
      </c>
      <c r="D4621" s="237" t="s">
        <v>141</v>
      </c>
      <c r="E4621" s="238" t="s">
        <v>6948</v>
      </c>
      <c r="F4621" s="239" t="s">
        <v>6949</v>
      </c>
      <c r="G4621" s="240" t="s">
        <v>2313</v>
      </c>
      <c r="H4621" s="241">
        <v>1</v>
      </c>
      <c r="I4621" s="242"/>
      <c r="J4621" s="243">
        <f>ROUND(I4621*H4621,2)</f>
        <v>0</v>
      </c>
      <c r="K4621" s="239" t="s">
        <v>1</v>
      </c>
      <c r="L4621" s="43"/>
      <c r="M4621" s="244" t="s">
        <v>1</v>
      </c>
      <c r="N4621" s="245" t="s">
        <v>38</v>
      </c>
      <c r="O4621" s="86"/>
      <c r="P4621" s="246">
        <f>O4621*H4621</f>
        <v>0</v>
      </c>
      <c r="Q4621" s="246">
        <v>0</v>
      </c>
      <c r="R4621" s="246">
        <f>Q4621*H4621</f>
        <v>0</v>
      </c>
      <c r="S4621" s="246">
        <v>0</v>
      </c>
      <c r="T4621" s="247">
        <f>S4621*H4621</f>
        <v>0</v>
      </c>
      <c r="AR4621" s="248" t="s">
        <v>298</v>
      </c>
      <c r="AT4621" s="248" t="s">
        <v>141</v>
      </c>
      <c r="AU4621" s="248" t="s">
        <v>83</v>
      </c>
      <c r="AY4621" s="17" t="s">
        <v>139</v>
      </c>
      <c r="BE4621" s="249">
        <f>IF(N4621="základní",J4621,0)</f>
        <v>0</v>
      </c>
      <c r="BF4621" s="249">
        <f>IF(N4621="snížená",J4621,0)</f>
        <v>0</v>
      </c>
      <c r="BG4621" s="249">
        <f>IF(N4621="zákl. přenesená",J4621,0)</f>
        <v>0</v>
      </c>
      <c r="BH4621" s="249">
        <f>IF(N4621="sníž. přenesená",J4621,0)</f>
        <v>0</v>
      </c>
      <c r="BI4621" s="249">
        <f>IF(N4621="nulová",J4621,0)</f>
        <v>0</v>
      </c>
      <c r="BJ4621" s="17" t="s">
        <v>81</v>
      </c>
      <c r="BK4621" s="249">
        <f>ROUND(I4621*H4621,2)</f>
        <v>0</v>
      </c>
      <c r="BL4621" s="17" t="s">
        <v>298</v>
      </c>
      <c r="BM4621" s="248" t="s">
        <v>6950</v>
      </c>
    </row>
    <row r="4622" spans="2:65" s="1" customFormat="1" ht="16.5" customHeight="1">
      <c r="B4622" s="38"/>
      <c r="C4622" s="237" t="s">
        <v>6951</v>
      </c>
      <c r="D4622" s="237" t="s">
        <v>141</v>
      </c>
      <c r="E4622" s="238" t="s">
        <v>6952</v>
      </c>
      <c r="F4622" s="239" t="s">
        <v>6953</v>
      </c>
      <c r="G4622" s="240" t="s">
        <v>177</v>
      </c>
      <c r="H4622" s="241">
        <v>1</v>
      </c>
      <c r="I4622" s="242"/>
      <c r="J4622" s="243">
        <f>ROUND(I4622*H4622,2)</f>
        <v>0</v>
      </c>
      <c r="K4622" s="239" t="s">
        <v>145</v>
      </c>
      <c r="L4622" s="43"/>
      <c r="M4622" s="244" t="s">
        <v>1</v>
      </c>
      <c r="N4622" s="245" t="s">
        <v>38</v>
      </c>
      <c r="O4622" s="86"/>
      <c r="P4622" s="246">
        <f>O4622*H4622</f>
        <v>0</v>
      </c>
      <c r="Q4622" s="246">
        <v>0</v>
      </c>
      <c r="R4622" s="246">
        <f>Q4622*H4622</f>
        <v>0</v>
      </c>
      <c r="S4622" s="246">
        <v>0</v>
      </c>
      <c r="T4622" s="247">
        <f>S4622*H4622</f>
        <v>0</v>
      </c>
      <c r="AR4622" s="248" t="s">
        <v>298</v>
      </c>
      <c r="AT4622" s="248" t="s">
        <v>141</v>
      </c>
      <c r="AU4622" s="248" t="s">
        <v>83</v>
      </c>
      <c r="AY4622" s="17" t="s">
        <v>139</v>
      </c>
      <c r="BE4622" s="249">
        <f>IF(N4622="základní",J4622,0)</f>
        <v>0</v>
      </c>
      <c r="BF4622" s="249">
        <f>IF(N4622="snížená",J4622,0)</f>
        <v>0</v>
      </c>
      <c r="BG4622" s="249">
        <f>IF(N4622="zákl. přenesená",J4622,0)</f>
        <v>0</v>
      </c>
      <c r="BH4622" s="249">
        <f>IF(N4622="sníž. přenesená",J4622,0)</f>
        <v>0</v>
      </c>
      <c r="BI4622" s="249">
        <f>IF(N4622="nulová",J4622,0)</f>
        <v>0</v>
      </c>
      <c r="BJ4622" s="17" t="s">
        <v>81</v>
      </c>
      <c r="BK4622" s="249">
        <f>ROUND(I4622*H4622,2)</f>
        <v>0</v>
      </c>
      <c r="BL4622" s="17" t="s">
        <v>298</v>
      </c>
      <c r="BM4622" s="248" t="s">
        <v>6954</v>
      </c>
    </row>
    <row r="4623" spans="2:65" s="1" customFormat="1" ht="16.5" customHeight="1">
      <c r="B4623" s="38"/>
      <c r="C4623" s="237" t="s">
        <v>6955</v>
      </c>
      <c r="D4623" s="237" t="s">
        <v>141</v>
      </c>
      <c r="E4623" s="238" t="s">
        <v>6956</v>
      </c>
      <c r="F4623" s="239" t="s">
        <v>6957</v>
      </c>
      <c r="G4623" s="240" t="s">
        <v>2313</v>
      </c>
      <c r="H4623" s="241">
        <v>1</v>
      </c>
      <c r="I4623" s="242"/>
      <c r="J4623" s="243">
        <f>ROUND(I4623*H4623,2)</f>
        <v>0</v>
      </c>
      <c r="K4623" s="239" t="s">
        <v>145</v>
      </c>
      <c r="L4623" s="43"/>
      <c r="M4623" s="284" t="s">
        <v>1</v>
      </c>
      <c r="N4623" s="285" t="s">
        <v>38</v>
      </c>
      <c r="O4623" s="286"/>
      <c r="P4623" s="287">
        <f>O4623*H4623</f>
        <v>0</v>
      </c>
      <c r="Q4623" s="287">
        <v>0</v>
      </c>
      <c r="R4623" s="287">
        <f>Q4623*H4623</f>
        <v>0</v>
      </c>
      <c r="S4623" s="287">
        <v>0</v>
      </c>
      <c r="T4623" s="288">
        <f>S4623*H4623</f>
        <v>0</v>
      </c>
      <c r="AR4623" s="248" t="s">
        <v>298</v>
      </c>
      <c r="AT4623" s="248" t="s">
        <v>141</v>
      </c>
      <c r="AU4623" s="248" t="s">
        <v>83</v>
      </c>
      <c r="AY4623" s="17" t="s">
        <v>139</v>
      </c>
      <c r="BE4623" s="249">
        <f>IF(N4623="základní",J4623,0)</f>
        <v>0</v>
      </c>
      <c r="BF4623" s="249">
        <f>IF(N4623="snížená",J4623,0)</f>
        <v>0</v>
      </c>
      <c r="BG4623" s="249">
        <f>IF(N4623="zákl. přenesená",J4623,0)</f>
        <v>0</v>
      </c>
      <c r="BH4623" s="249">
        <f>IF(N4623="sníž. přenesená",J4623,0)</f>
        <v>0</v>
      </c>
      <c r="BI4623" s="249">
        <f>IF(N4623="nulová",J4623,0)</f>
        <v>0</v>
      </c>
      <c r="BJ4623" s="17" t="s">
        <v>81</v>
      </c>
      <c r="BK4623" s="249">
        <f>ROUND(I4623*H4623,2)</f>
        <v>0</v>
      </c>
      <c r="BL4623" s="17" t="s">
        <v>298</v>
      </c>
      <c r="BM4623" s="248" t="s">
        <v>6958</v>
      </c>
    </row>
    <row r="4624" spans="2:12" s="1" customFormat="1" ht="6.95" customHeight="1">
      <c r="B4624" s="61"/>
      <c r="C4624" s="62"/>
      <c r="D4624" s="62"/>
      <c r="E4624" s="62"/>
      <c r="F4624" s="62"/>
      <c r="G4624" s="62"/>
      <c r="H4624" s="62"/>
      <c r="I4624" s="175"/>
      <c r="J4624" s="62"/>
      <c r="K4624" s="62"/>
      <c r="L4624" s="43"/>
    </row>
  </sheetData>
  <sheetProtection password="CC35" sheet="1" objects="1" scenarios="1" formatColumns="0" formatRows="0" autoFilter="0"/>
  <autoFilter ref="C174:K4623"/>
  <mergeCells count="14">
    <mergeCell ref="E7:H7"/>
    <mergeCell ref="E9:H9"/>
    <mergeCell ref="E18:H18"/>
    <mergeCell ref="E27:H27"/>
    <mergeCell ref="E85:H85"/>
    <mergeCell ref="E87:H87"/>
    <mergeCell ref="D149:F149"/>
    <mergeCell ref="D150:F150"/>
    <mergeCell ref="D151:F151"/>
    <mergeCell ref="D152:F152"/>
    <mergeCell ref="D153:F153"/>
    <mergeCell ref="E165:H165"/>
    <mergeCell ref="E167:H1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6959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J107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ROUND((SUM(BE107:BE114)+SUM(BE134:BE228)),2)</f>
        <v>0</v>
      </c>
      <c r="I35" s="156">
        <v>0.21</v>
      </c>
      <c r="J35" s="155">
        <f>ROUND(((SUM(BE107:BE114)+SUM(BE134:BE228))*I35),2)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ROUND((SUM(BF107:BF114)+SUM(BF134:BF228)),2)</f>
        <v>0</v>
      </c>
      <c r="I36" s="156">
        <v>0.15</v>
      </c>
      <c r="J36" s="155">
        <f>ROUND(((SUM(BF107:BF114)+SUM(BF134:BF228))*I36),2)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ROUND((SUM(BG107:BG114)+SUM(BG134:BG228)),2)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ROUND((SUM(BH107:BH114)+SUM(BH134:BH228)),2)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ROUND((SUM(BI107:BI114)+SUM(BI134:BI228)),2)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J135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J136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J186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340</v>
      </c>
      <c r="E100" s="195"/>
      <c r="F100" s="195"/>
      <c r="G100" s="195"/>
      <c r="H100" s="195"/>
      <c r="I100" s="196"/>
      <c r="J100" s="197">
        <f>J195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6960</v>
      </c>
      <c r="E101" s="195"/>
      <c r="F101" s="195"/>
      <c r="G101" s="195"/>
      <c r="H101" s="195"/>
      <c r="I101" s="196"/>
      <c r="J101" s="197">
        <f>J220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344</v>
      </c>
      <c r="E102" s="195"/>
      <c r="F102" s="195"/>
      <c r="G102" s="195"/>
      <c r="H102" s="195"/>
      <c r="I102" s="196"/>
      <c r="J102" s="197">
        <f>J224</f>
        <v>0</v>
      </c>
      <c r="K102" s="193"/>
      <c r="L102" s="198"/>
    </row>
    <row r="103" spans="2:12" s="8" customFormat="1" ht="24.95" customHeight="1">
      <c r="B103" s="185"/>
      <c r="C103" s="186"/>
      <c r="D103" s="187" t="s">
        <v>112</v>
      </c>
      <c r="E103" s="188"/>
      <c r="F103" s="188"/>
      <c r="G103" s="188"/>
      <c r="H103" s="188"/>
      <c r="I103" s="189"/>
      <c r="J103" s="190">
        <f>J226</f>
        <v>0</v>
      </c>
      <c r="K103" s="186"/>
      <c r="L103" s="191"/>
    </row>
    <row r="104" spans="2:12" s="9" customFormat="1" ht="19.9" customHeight="1">
      <c r="B104" s="192"/>
      <c r="C104" s="193"/>
      <c r="D104" s="194" t="s">
        <v>113</v>
      </c>
      <c r="E104" s="195"/>
      <c r="F104" s="195"/>
      <c r="G104" s="195"/>
      <c r="H104" s="195"/>
      <c r="I104" s="196"/>
      <c r="J104" s="197">
        <f>J227</f>
        <v>0</v>
      </c>
      <c r="K104" s="193"/>
      <c r="L104" s="198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4" s="1" customFormat="1" ht="29.25" customHeight="1">
      <c r="B107" s="38"/>
      <c r="C107" s="184" t="s">
        <v>114</v>
      </c>
      <c r="D107" s="39"/>
      <c r="E107" s="39"/>
      <c r="F107" s="39"/>
      <c r="G107" s="39"/>
      <c r="H107" s="39"/>
      <c r="I107" s="139"/>
      <c r="J107" s="199">
        <f>ROUND(J108+J109+J110+J111+J112+J113,2)</f>
        <v>0</v>
      </c>
      <c r="K107" s="39"/>
      <c r="L107" s="43"/>
      <c r="N107" s="200" t="s">
        <v>37</v>
      </c>
    </row>
    <row r="108" spans="2:65" s="1" customFormat="1" ht="18" customHeight="1">
      <c r="B108" s="38"/>
      <c r="C108" s="39"/>
      <c r="D108" s="201" t="s">
        <v>115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117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118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119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120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116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2" t="s">
        <v>121</v>
      </c>
      <c r="E113" s="39"/>
      <c r="F113" s="39"/>
      <c r="G113" s="39"/>
      <c r="H113" s="39"/>
      <c r="I113" s="139"/>
      <c r="J113" s="203">
        <f>ROUND(J30*T113,2)</f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122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12" s="1" customFormat="1" ht="12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9.25" customHeight="1">
      <c r="B115" s="38"/>
      <c r="C115" s="208" t="s">
        <v>123</v>
      </c>
      <c r="D115" s="181"/>
      <c r="E115" s="181"/>
      <c r="F115" s="181"/>
      <c r="G115" s="181"/>
      <c r="H115" s="181"/>
      <c r="I115" s="182"/>
      <c r="J115" s="209">
        <f>ROUND(J96+J107,2)</f>
        <v>0</v>
      </c>
      <c r="K115" s="181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5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8"/>
      <c r="J120" s="64"/>
      <c r="K120" s="64"/>
      <c r="L120" s="43"/>
    </row>
    <row r="121" spans="2:12" s="1" customFormat="1" ht="24.95" customHeight="1">
      <c r="B121" s="38"/>
      <c r="C121" s="23" t="s">
        <v>124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9" t="str">
        <f>E7</f>
        <v>Polyfunkční objekt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97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>03220009b - Vodovodní přípojka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Přibice</v>
      </c>
      <c r="G128" s="39"/>
      <c r="H128" s="39"/>
      <c r="I128" s="142" t="s">
        <v>22</v>
      </c>
      <c r="J128" s="74" t="str">
        <f>IF(J12="","",J12)</f>
        <v>21. 6. 2018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29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27</v>
      </c>
      <c r="D131" s="39"/>
      <c r="E131" s="39"/>
      <c r="F131" s="27" t="str">
        <f>IF(E18="","",E18)</f>
        <v>Vyplň údaj</v>
      </c>
      <c r="G131" s="39"/>
      <c r="H131" s="39"/>
      <c r="I131" s="142" t="s">
        <v>31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210"/>
      <c r="C133" s="211" t="s">
        <v>125</v>
      </c>
      <c r="D133" s="212" t="s">
        <v>58</v>
      </c>
      <c r="E133" s="212" t="s">
        <v>54</v>
      </c>
      <c r="F133" s="212" t="s">
        <v>55</v>
      </c>
      <c r="G133" s="212" t="s">
        <v>126</v>
      </c>
      <c r="H133" s="212" t="s">
        <v>127</v>
      </c>
      <c r="I133" s="213" t="s">
        <v>128</v>
      </c>
      <c r="J133" s="214" t="s">
        <v>104</v>
      </c>
      <c r="K133" s="215" t="s">
        <v>129</v>
      </c>
      <c r="L133" s="216"/>
      <c r="M133" s="95" t="s">
        <v>1</v>
      </c>
      <c r="N133" s="96" t="s">
        <v>37</v>
      </c>
      <c r="O133" s="96" t="s">
        <v>130</v>
      </c>
      <c r="P133" s="96" t="s">
        <v>131</v>
      </c>
      <c r="Q133" s="96" t="s">
        <v>132</v>
      </c>
      <c r="R133" s="96" t="s">
        <v>133</v>
      </c>
      <c r="S133" s="96" t="s">
        <v>134</v>
      </c>
      <c r="T133" s="97" t="s">
        <v>135</v>
      </c>
    </row>
    <row r="134" spans="2:63" s="1" customFormat="1" ht="22.8" customHeight="1">
      <c r="B134" s="38"/>
      <c r="C134" s="102" t="s">
        <v>136</v>
      </c>
      <c r="D134" s="39"/>
      <c r="E134" s="39"/>
      <c r="F134" s="39"/>
      <c r="G134" s="39"/>
      <c r="H134" s="39"/>
      <c r="I134" s="139"/>
      <c r="J134" s="217">
        <f>BK134</f>
        <v>0</v>
      </c>
      <c r="K134" s="39"/>
      <c r="L134" s="43"/>
      <c r="M134" s="98"/>
      <c r="N134" s="99"/>
      <c r="O134" s="99"/>
      <c r="P134" s="218">
        <f>P135+P226</f>
        <v>0</v>
      </c>
      <c r="Q134" s="99"/>
      <c r="R134" s="218">
        <f>R135+R226</f>
        <v>6.71421855</v>
      </c>
      <c r="S134" s="99"/>
      <c r="T134" s="219">
        <f>T135+T226</f>
        <v>0.022500000000000003</v>
      </c>
      <c r="AT134" s="17" t="s">
        <v>72</v>
      </c>
      <c r="AU134" s="17" t="s">
        <v>106</v>
      </c>
      <c r="BK134" s="220">
        <f>BK135+BK226</f>
        <v>0</v>
      </c>
    </row>
    <row r="135" spans="2:63" s="11" customFormat="1" ht="25.9" customHeight="1">
      <c r="B135" s="221"/>
      <c r="C135" s="222"/>
      <c r="D135" s="223" t="s">
        <v>72</v>
      </c>
      <c r="E135" s="224" t="s">
        <v>137</v>
      </c>
      <c r="F135" s="224" t="s">
        <v>138</v>
      </c>
      <c r="G135" s="222"/>
      <c r="H135" s="222"/>
      <c r="I135" s="225"/>
      <c r="J135" s="226">
        <f>BK135</f>
        <v>0</v>
      </c>
      <c r="K135" s="222"/>
      <c r="L135" s="227"/>
      <c r="M135" s="228"/>
      <c r="N135" s="229"/>
      <c r="O135" s="229"/>
      <c r="P135" s="230">
        <f>P136+P186+P195+P220+P224</f>
        <v>0</v>
      </c>
      <c r="Q135" s="229"/>
      <c r="R135" s="230">
        <f>R136+R186+R195+R220+R224</f>
        <v>6.71421855</v>
      </c>
      <c r="S135" s="229"/>
      <c r="T135" s="231">
        <f>T136+T186+T195+T220+T224</f>
        <v>0.022500000000000003</v>
      </c>
      <c r="AR135" s="232" t="s">
        <v>81</v>
      </c>
      <c r="AT135" s="233" t="s">
        <v>72</v>
      </c>
      <c r="AU135" s="233" t="s">
        <v>73</v>
      </c>
      <c r="AY135" s="232" t="s">
        <v>139</v>
      </c>
      <c r="BK135" s="234">
        <f>BK136+BK186+BK195+BK220+BK224</f>
        <v>0</v>
      </c>
    </row>
    <row r="136" spans="2:63" s="11" customFormat="1" ht="22.8" customHeight="1">
      <c r="B136" s="221"/>
      <c r="C136" s="222"/>
      <c r="D136" s="223" t="s">
        <v>72</v>
      </c>
      <c r="E136" s="235" t="s">
        <v>81</v>
      </c>
      <c r="F136" s="235" t="s">
        <v>140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SUM(P137:P185)</f>
        <v>0</v>
      </c>
      <c r="Q136" s="229"/>
      <c r="R136" s="230">
        <f>SUM(R137:R185)</f>
        <v>4.4687527199999995</v>
      </c>
      <c r="S136" s="229"/>
      <c r="T136" s="231">
        <f>SUM(T137:T185)</f>
        <v>0</v>
      </c>
      <c r="AR136" s="232" t="s">
        <v>81</v>
      </c>
      <c r="AT136" s="233" t="s">
        <v>72</v>
      </c>
      <c r="AU136" s="233" t="s">
        <v>81</v>
      </c>
      <c r="AY136" s="232" t="s">
        <v>139</v>
      </c>
      <c r="BK136" s="234">
        <f>SUM(BK137:BK185)</f>
        <v>0</v>
      </c>
    </row>
    <row r="137" spans="2:65" s="1" customFormat="1" ht="24" customHeight="1">
      <c r="B137" s="38"/>
      <c r="C137" s="237" t="s">
        <v>81</v>
      </c>
      <c r="D137" s="237" t="s">
        <v>141</v>
      </c>
      <c r="E137" s="238" t="s">
        <v>6961</v>
      </c>
      <c r="F137" s="239" t="s">
        <v>6962</v>
      </c>
      <c r="G137" s="240" t="s">
        <v>171</v>
      </c>
      <c r="H137" s="241">
        <v>0.8</v>
      </c>
      <c r="I137" s="242"/>
      <c r="J137" s="243">
        <f>ROUND(I137*H137,2)</f>
        <v>0</v>
      </c>
      <c r="K137" s="239" t="s">
        <v>145</v>
      </c>
      <c r="L137" s="43"/>
      <c r="M137" s="244" t="s">
        <v>1</v>
      </c>
      <c r="N137" s="245" t="s">
        <v>38</v>
      </c>
      <c r="O137" s="86"/>
      <c r="P137" s="246">
        <f>O137*H137</f>
        <v>0</v>
      </c>
      <c r="Q137" s="246">
        <v>0.06053</v>
      </c>
      <c r="R137" s="246">
        <f>Q137*H137</f>
        <v>0.048424</v>
      </c>
      <c r="S137" s="246">
        <v>0</v>
      </c>
      <c r="T137" s="247">
        <f>S137*H137</f>
        <v>0</v>
      </c>
      <c r="AR137" s="248" t="s">
        <v>146</v>
      </c>
      <c r="AT137" s="248" t="s">
        <v>141</v>
      </c>
      <c r="AU137" s="248" t="s">
        <v>83</v>
      </c>
      <c r="AY137" s="17" t="s">
        <v>139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146</v>
      </c>
      <c r="BM137" s="248" t="s">
        <v>6963</v>
      </c>
    </row>
    <row r="138" spans="2:51" s="14" customFormat="1" ht="12">
      <c r="B138" s="289"/>
      <c r="C138" s="290"/>
      <c r="D138" s="252" t="s">
        <v>148</v>
      </c>
      <c r="E138" s="291" t="s">
        <v>1</v>
      </c>
      <c r="F138" s="292" t="s">
        <v>6964</v>
      </c>
      <c r="G138" s="290"/>
      <c r="H138" s="291" t="s">
        <v>1</v>
      </c>
      <c r="I138" s="293"/>
      <c r="J138" s="290"/>
      <c r="K138" s="290"/>
      <c r="L138" s="294"/>
      <c r="M138" s="295"/>
      <c r="N138" s="296"/>
      <c r="O138" s="296"/>
      <c r="P138" s="296"/>
      <c r="Q138" s="296"/>
      <c r="R138" s="296"/>
      <c r="S138" s="296"/>
      <c r="T138" s="297"/>
      <c r="AT138" s="298" t="s">
        <v>148</v>
      </c>
      <c r="AU138" s="298" t="s">
        <v>83</v>
      </c>
      <c r="AV138" s="14" t="s">
        <v>81</v>
      </c>
      <c r="AW138" s="14" t="s">
        <v>30</v>
      </c>
      <c r="AX138" s="14" t="s">
        <v>73</v>
      </c>
      <c r="AY138" s="298" t="s">
        <v>139</v>
      </c>
    </row>
    <row r="139" spans="2:51" s="12" customFormat="1" ht="12">
      <c r="B139" s="250"/>
      <c r="C139" s="251"/>
      <c r="D139" s="252" t="s">
        <v>148</v>
      </c>
      <c r="E139" s="253" t="s">
        <v>1</v>
      </c>
      <c r="F139" s="254" t="s">
        <v>6965</v>
      </c>
      <c r="G139" s="251"/>
      <c r="H139" s="255">
        <v>0.8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148</v>
      </c>
      <c r="AU139" s="261" t="s">
        <v>83</v>
      </c>
      <c r="AV139" s="12" t="s">
        <v>83</v>
      </c>
      <c r="AW139" s="12" t="s">
        <v>30</v>
      </c>
      <c r="AX139" s="12" t="s">
        <v>73</v>
      </c>
      <c r="AY139" s="261" t="s">
        <v>139</v>
      </c>
    </row>
    <row r="140" spans="2:51" s="13" customFormat="1" ht="12">
      <c r="B140" s="262"/>
      <c r="C140" s="263"/>
      <c r="D140" s="252" t="s">
        <v>148</v>
      </c>
      <c r="E140" s="264" t="s">
        <v>1</v>
      </c>
      <c r="F140" s="265" t="s">
        <v>150</v>
      </c>
      <c r="G140" s="263"/>
      <c r="H140" s="266">
        <v>0.8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148</v>
      </c>
      <c r="AU140" s="272" t="s">
        <v>83</v>
      </c>
      <c r="AV140" s="13" t="s">
        <v>146</v>
      </c>
      <c r="AW140" s="13" t="s">
        <v>30</v>
      </c>
      <c r="AX140" s="13" t="s">
        <v>81</v>
      </c>
      <c r="AY140" s="272" t="s">
        <v>139</v>
      </c>
    </row>
    <row r="141" spans="2:65" s="1" customFormat="1" ht="24" customHeight="1">
      <c r="B141" s="38"/>
      <c r="C141" s="237" t="s">
        <v>83</v>
      </c>
      <c r="D141" s="237" t="s">
        <v>141</v>
      </c>
      <c r="E141" s="238" t="s">
        <v>142</v>
      </c>
      <c r="F141" s="239" t="s">
        <v>143</v>
      </c>
      <c r="G141" s="240" t="s">
        <v>144</v>
      </c>
      <c r="H141" s="241">
        <v>13.44</v>
      </c>
      <c r="I141" s="242"/>
      <c r="J141" s="243">
        <f>ROUND(I141*H141,2)</f>
        <v>0</v>
      </c>
      <c r="K141" s="239" t="s">
        <v>145</v>
      </c>
      <c r="L141" s="43"/>
      <c r="M141" s="244" t="s">
        <v>1</v>
      </c>
      <c r="N141" s="245" t="s">
        <v>38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146</v>
      </c>
      <c r="AT141" s="248" t="s">
        <v>141</v>
      </c>
      <c r="AU141" s="248" t="s">
        <v>83</v>
      </c>
      <c r="AY141" s="17" t="s">
        <v>139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146</v>
      </c>
      <c r="BM141" s="248" t="s">
        <v>6966</v>
      </c>
    </row>
    <row r="142" spans="2:51" s="12" customFormat="1" ht="12">
      <c r="B142" s="250"/>
      <c r="C142" s="251"/>
      <c r="D142" s="252" t="s">
        <v>148</v>
      </c>
      <c r="E142" s="253" t="s">
        <v>1</v>
      </c>
      <c r="F142" s="254" t="s">
        <v>6967</v>
      </c>
      <c r="G142" s="251"/>
      <c r="H142" s="255">
        <v>13.44</v>
      </c>
      <c r="I142" s="256"/>
      <c r="J142" s="251"/>
      <c r="K142" s="251"/>
      <c r="L142" s="257"/>
      <c r="M142" s="258"/>
      <c r="N142" s="259"/>
      <c r="O142" s="259"/>
      <c r="P142" s="259"/>
      <c r="Q142" s="259"/>
      <c r="R142" s="259"/>
      <c r="S142" s="259"/>
      <c r="T142" s="260"/>
      <c r="AT142" s="261" t="s">
        <v>148</v>
      </c>
      <c r="AU142" s="261" t="s">
        <v>83</v>
      </c>
      <c r="AV142" s="12" t="s">
        <v>83</v>
      </c>
      <c r="AW142" s="12" t="s">
        <v>30</v>
      </c>
      <c r="AX142" s="12" t="s">
        <v>73</v>
      </c>
      <c r="AY142" s="261" t="s">
        <v>139</v>
      </c>
    </row>
    <row r="143" spans="2:51" s="13" customFormat="1" ht="12">
      <c r="B143" s="262"/>
      <c r="C143" s="263"/>
      <c r="D143" s="252" t="s">
        <v>148</v>
      </c>
      <c r="E143" s="264" t="s">
        <v>1</v>
      </c>
      <c r="F143" s="265" t="s">
        <v>150</v>
      </c>
      <c r="G143" s="263"/>
      <c r="H143" s="266">
        <v>13.44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AT143" s="272" t="s">
        <v>148</v>
      </c>
      <c r="AU143" s="272" t="s">
        <v>83</v>
      </c>
      <c r="AV143" s="13" t="s">
        <v>146</v>
      </c>
      <c r="AW143" s="13" t="s">
        <v>30</v>
      </c>
      <c r="AX143" s="13" t="s">
        <v>81</v>
      </c>
      <c r="AY143" s="272" t="s">
        <v>139</v>
      </c>
    </row>
    <row r="144" spans="2:65" s="1" customFormat="1" ht="24" customHeight="1">
      <c r="B144" s="38"/>
      <c r="C144" s="237" t="s">
        <v>155</v>
      </c>
      <c r="D144" s="237" t="s">
        <v>141</v>
      </c>
      <c r="E144" s="238" t="s">
        <v>6968</v>
      </c>
      <c r="F144" s="239" t="s">
        <v>6969</v>
      </c>
      <c r="G144" s="240" t="s">
        <v>144</v>
      </c>
      <c r="H144" s="241">
        <v>4.07</v>
      </c>
      <c r="I144" s="242"/>
      <c r="J144" s="243">
        <f>ROUND(I144*H144,2)</f>
        <v>0</v>
      </c>
      <c r="K144" s="239" t="s">
        <v>145</v>
      </c>
      <c r="L144" s="43"/>
      <c r="M144" s="244" t="s">
        <v>1</v>
      </c>
      <c r="N144" s="245" t="s">
        <v>38</v>
      </c>
      <c r="O144" s="86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48" t="s">
        <v>146</v>
      </c>
      <c r="AT144" s="248" t="s">
        <v>141</v>
      </c>
      <c r="AU144" s="248" t="s">
        <v>83</v>
      </c>
      <c r="AY144" s="17" t="s">
        <v>139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81</v>
      </c>
      <c r="BK144" s="249">
        <f>ROUND(I144*H144,2)</f>
        <v>0</v>
      </c>
      <c r="BL144" s="17" t="s">
        <v>146</v>
      </c>
      <c r="BM144" s="248" t="s">
        <v>6970</v>
      </c>
    </row>
    <row r="145" spans="2:51" s="12" customFormat="1" ht="12">
      <c r="B145" s="250"/>
      <c r="C145" s="251"/>
      <c r="D145" s="252" t="s">
        <v>148</v>
      </c>
      <c r="E145" s="253" t="s">
        <v>1</v>
      </c>
      <c r="F145" s="254" t="s">
        <v>6971</v>
      </c>
      <c r="G145" s="251"/>
      <c r="H145" s="255">
        <v>4.07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148</v>
      </c>
      <c r="AU145" s="261" t="s">
        <v>83</v>
      </c>
      <c r="AV145" s="12" t="s">
        <v>83</v>
      </c>
      <c r="AW145" s="12" t="s">
        <v>30</v>
      </c>
      <c r="AX145" s="12" t="s">
        <v>73</v>
      </c>
      <c r="AY145" s="261" t="s">
        <v>139</v>
      </c>
    </row>
    <row r="146" spans="2:51" s="13" customFormat="1" ht="12">
      <c r="B146" s="262"/>
      <c r="C146" s="263"/>
      <c r="D146" s="252" t="s">
        <v>148</v>
      </c>
      <c r="E146" s="264" t="s">
        <v>1</v>
      </c>
      <c r="F146" s="265" t="s">
        <v>150</v>
      </c>
      <c r="G146" s="263"/>
      <c r="H146" s="266">
        <v>4.07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148</v>
      </c>
      <c r="AU146" s="272" t="s">
        <v>83</v>
      </c>
      <c r="AV146" s="13" t="s">
        <v>146</v>
      </c>
      <c r="AW146" s="13" t="s">
        <v>30</v>
      </c>
      <c r="AX146" s="13" t="s">
        <v>81</v>
      </c>
      <c r="AY146" s="272" t="s">
        <v>139</v>
      </c>
    </row>
    <row r="147" spans="2:65" s="1" customFormat="1" ht="24" customHeight="1">
      <c r="B147" s="38"/>
      <c r="C147" s="237" t="s">
        <v>146</v>
      </c>
      <c r="D147" s="237" t="s">
        <v>141</v>
      </c>
      <c r="E147" s="238" t="s">
        <v>6972</v>
      </c>
      <c r="F147" s="239" t="s">
        <v>6973</v>
      </c>
      <c r="G147" s="240" t="s">
        <v>144</v>
      </c>
      <c r="H147" s="241">
        <v>4.07</v>
      </c>
      <c r="I147" s="242"/>
      <c r="J147" s="243">
        <f>ROUND(I147*H147,2)</f>
        <v>0</v>
      </c>
      <c r="K147" s="239" t="s">
        <v>145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146</v>
      </c>
      <c r="AT147" s="248" t="s">
        <v>141</v>
      </c>
      <c r="AU147" s="248" t="s">
        <v>83</v>
      </c>
      <c r="AY147" s="17" t="s">
        <v>139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146</v>
      </c>
      <c r="BM147" s="248" t="s">
        <v>6974</v>
      </c>
    </row>
    <row r="148" spans="2:65" s="1" customFormat="1" ht="16.5" customHeight="1">
      <c r="B148" s="38"/>
      <c r="C148" s="237" t="s">
        <v>164</v>
      </c>
      <c r="D148" s="237" t="s">
        <v>141</v>
      </c>
      <c r="E148" s="238" t="s">
        <v>6975</v>
      </c>
      <c r="F148" s="239" t="s">
        <v>6976</v>
      </c>
      <c r="G148" s="240" t="s">
        <v>144</v>
      </c>
      <c r="H148" s="241">
        <v>8.663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6977</v>
      </c>
    </row>
    <row r="149" spans="2:51" s="14" customFormat="1" ht="12">
      <c r="B149" s="289"/>
      <c r="C149" s="290"/>
      <c r="D149" s="252" t="s">
        <v>148</v>
      </c>
      <c r="E149" s="291" t="s">
        <v>1</v>
      </c>
      <c r="F149" s="292" t="s">
        <v>6978</v>
      </c>
      <c r="G149" s="290"/>
      <c r="H149" s="291" t="s">
        <v>1</v>
      </c>
      <c r="I149" s="293"/>
      <c r="J149" s="290"/>
      <c r="K149" s="290"/>
      <c r="L149" s="294"/>
      <c r="M149" s="295"/>
      <c r="N149" s="296"/>
      <c r="O149" s="296"/>
      <c r="P149" s="296"/>
      <c r="Q149" s="296"/>
      <c r="R149" s="296"/>
      <c r="S149" s="296"/>
      <c r="T149" s="297"/>
      <c r="AT149" s="298" t="s">
        <v>148</v>
      </c>
      <c r="AU149" s="298" t="s">
        <v>83</v>
      </c>
      <c r="AV149" s="14" t="s">
        <v>81</v>
      </c>
      <c r="AW149" s="14" t="s">
        <v>30</v>
      </c>
      <c r="AX149" s="14" t="s">
        <v>73</v>
      </c>
      <c r="AY149" s="298" t="s">
        <v>139</v>
      </c>
    </row>
    <row r="150" spans="2:51" s="12" customFormat="1" ht="12">
      <c r="B150" s="250"/>
      <c r="C150" s="251"/>
      <c r="D150" s="252" t="s">
        <v>148</v>
      </c>
      <c r="E150" s="253" t="s">
        <v>1</v>
      </c>
      <c r="F150" s="254" t="s">
        <v>6979</v>
      </c>
      <c r="G150" s="251"/>
      <c r="H150" s="255">
        <v>4.388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148</v>
      </c>
      <c r="AU150" s="261" t="s">
        <v>83</v>
      </c>
      <c r="AV150" s="12" t="s">
        <v>83</v>
      </c>
      <c r="AW150" s="12" t="s">
        <v>30</v>
      </c>
      <c r="AX150" s="12" t="s">
        <v>73</v>
      </c>
      <c r="AY150" s="261" t="s">
        <v>139</v>
      </c>
    </row>
    <row r="151" spans="2:51" s="14" customFormat="1" ht="12">
      <c r="B151" s="289"/>
      <c r="C151" s="290"/>
      <c r="D151" s="252" t="s">
        <v>148</v>
      </c>
      <c r="E151" s="291" t="s">
        <v>1</v>
      </c>
      <c r="F151" s="292" t="s">
        <v>6980</v>
      </c>
      <c r="G151" s="290"/>
      <c r="H151" s="291" t="s">
        <v>1</v>
      </c>
      <c r="I151" s="293"/>
      <c r="J151" s="290"/>
      <c r="K151" s="290"/>
      <c r="L151" s="294"/>
      <c r="M151" s="295"/>
      <c r="N151" s="296"/>
      <c r="O151" s="296"/>
      <c r="P151" s="296"/>
      <c r="Q151" s="296"/>
      <c r="R151" s="296"/>
      <c r="S151" s="296"/>
      <c r="T151" s="297"/>
      <c r="AT151" s="298" t="s">
        <v>148</v>
      </c>
      <c r="AU151" s="298" t="s">
        <v>83</v>
      </c>
      <c r="AV151" s="14" t="s">
        <v>81</v>
      </c>
      <c r="AW151" s="14" t="s">
        <v>30</v>
      </c>
      <c r="AX151" s="14" t="s">
        <v>73</v>
      </c>
      <c r="AY151" s="298" t="s">
        <v>139</v>
      </c>
    </row>
    <row r="152" spans="2:51" s="12" customFormat="1" ht="12">
      <c r="B152" s="250"/>
      <c r="C152" s="251"/>
      <c r="D152" s="252" t="s">
        <v>148</v>
      </c>
      <c r="E152" s="253" t="s">
        <v>1</v>
      </c>
      <c r="F152" s="254" t="s">
        <v>6981</v>
      </c>
      <c r="G152" s="251"/>
      <c r="H152" s="255">
        <v>4.275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148</v>
      </c>
      <c r="AU152" s="261" t="s">
        <v>83</v>
      </c>
      <c r="AV152" s="12" t="s">
        <v>83</v>
      </c>
      <c r="AW152" s="12" t="s">
        <v>30</v>
      </c>
      <c r="AX152" s="12" t="s">
        <v>73</v>
      </c>
      <c r="AY152" s="261" t="s">
        <v>139</v>
      </c>
    </row>
    <row r="153" spans="2:51" s="13" customFormat="1" ht="12">
      <c r="B153" s="262"/>
      <c r="C153" s="263"/>
      <c r="D153" s="252" t="s">
        <v>148</v>
      </c>
      <c r="E153" s="264" t="s">
        <v>1</v>
      </c>
      <c r="F153" s="265" t="s">
        <v>150</v>
      </c>
      <c r="G153" s="263"/>
      <c r="H153" s="266">
        <v>8.663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AT153" s="272" t="s">
        <v>148</v>
      </c>
      <c r="AU153" s="272" t="s">
        <v>83</v>
      </c>
      <c r="AV153" s="13" t="s">
        <v>146</v>
      </c>
      <c r="AW153" s="13" t="s">
        <v>30</v>
      </c>
      <c r="AX153" s="13" t="s">
        <v>81</v>
      </c>
      <c r="AY153" s="272" t="s">
        <v>139</v>
      </c>
    </row>
    <row r="154" spans="2:65" s="1" customFormat="1" ht="16.5" customHeight="1">
      <c r="B154" s="38"/>
      <c r="C154" s="237" t="s">
        <v>168</v>
      </c>
      <c r="D154" s="237" t="s">
        <v>141</v>
      </c>
      <c r="E154" s="238" t="s">
        <v>6982</v>
      </c>
      <c r="F154" s="239" t="s">
        <v>6983</v>
      </c>
      <c r="G154" s="240" t="s">
        <v>144</v>
      </c>
      <c r="H154" s="241">
        <v>8.663</v>
      </c>
      <c r="I154" s="242"/>
      <c r="J154" s="243">
        <f>ROUND(I154*H154,2)</f>
        <v>0</v>
      </c>
      <c r="K154" s="239" t="s">
        <v>145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8" t="s">
        <v>146</v>
      </c>
      <c r="AT154" s="248" t="s">
        <v>141</v>
      </c>
      <c r="AU154" s="248" t="s">
        <v>83</v>
      </c>
      <c r="AY154" s="17" t="s">
        <v>139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146</v>
      </c>
      <c r="BM154" s="248" t="s">
        <v>6984</v>
      </c>
    </row>
    <row r="155" spans="2:65" s="1" customFormat="1" ht="16.5" customHeight="1">
      <c r="B155" s="38"/>
      <c r="C155" s="237" t="s">
        <v>173</v>
      </c>
      <c r="D155" s="237" t="s">
        <v>141</v>
      </c>
      <c r="E155" s="238" t="s">
        <v>431</v>
      </c>
      <c r="F155" s="239" t="s">
        <v>432</v>
      </c>
      <c r="G155" s="240" t="s">
        <v>433</v>
      </c>
      <c r="H155" s="241">
        <v>17.058</v>
      </c>
      <c r="I155" s="242"/>
      <c r="J155" s="243">
        <f>ROUND(I155*H155,2)</f>
        <v>0</v>
      </c>
      <c r="K155" s="239" t="s">
        <v>145</v>
      </c>
      <c r="L155" s="43"/>
      <c r="M155" s="244" t="s">
        <v>1</v>
      </c>
      <c r="N155" s="245" t="s">
        <v>38</v>
      </c>
      <c r="O155" s="86"/>
      <c r="P155" s="246">
        <f>O155*H155</f>
        <v>0</v>
      </c>
      <c r="Q155" s="246">
        <v>0.00084</v>
      </c>
      <c r="R155" s="246">
        <f>Q155*H155</f>
        <v>0.01432872</v>
      </c>
      <c r="S155" s="246">
        <v>0</v>
      </c>
      <c r="T155" s="247">
        <f>S155*H155</f>
        <v>0</v>
      </c>
      <c r="AR155" s="248" t="s">
        <v>146</v>
      </c>
      <c r="AT155" s="248" t="s">
        <v>141</v>
      </c>
      <c r="AU155" s="248" t="s">
        <v>83</v>
      </c>
      <c r="AY155" s="17" t="s">
        <v>139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81</v>
      </c>
      <c r="BK155" s="249">
        <f>ROUND(I155*H155,2)</f>
        <v>0</v>
      </c>
      <c r="BL155" s="17" t="s">
        <v>146</v>
      </c>
      <c r="BM155" s="248" t="s">
        <v>6985</v>
      </c>
    </row>
    <row r="156" spans="2:51" s="14" customFormat="1" ht="12">
      <c r="B156" s="289"/>
      <c r="C156" s="290"/>
      <c r="D156" s="252" t="s">
        <v>148</v>
      </c>
      <c r="E156" s="291" t="s">
        <v>1</v>
      </c>
      <c r="F156" s="292" t="s">
        <v>6986</v>
      </c>
      <c r="G156" s="290"/>
      <c r="H156" s="291" t="s">
        <v>1</v>
      </c>
      <c r="I156" s="293"/>
      <c r="J156" s="290"/>
      <c r="K156" s="290"/>
      <c r="L156" s="294"/>
      <c r="M156" s="295"/>
      <c r="N156" s="296"/>
      <c r="O156" s="296"/>
      <c r="P156" s="296"/>
      <c r="Q156" s="296"/>
      <c r="R156" s="296"/>
      <c r="S156" s="296"/>
      <c r="T156" s="297"/>
      <c r="AT156" s="298" t="s">
        <v>148</v>
      </c>
      <c r="AU156" s="298" t="s">
        <v>83</v>
      </c>
      <c r="AV156" s="14" t="s">
        <v>81</v>
      </c>
      <c r="AW156" s="14" t="s">
        <v>30</v>
      </c>
      <c r="AX156" s="14" t="s">
        <v>73</v>
      </c>
      <c r="AY156" s="298" t="s">
        <v>139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6987</v>
      </c>
      <c r="G157" s="251"/>
      <c r="H157" s="255">
        <v>7.438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4" customFormat="1" ht="12">
      <c r="B158" s="289"/>
      <c r="C158" s="290"/>
      <c r="D158" s="252" t="s">
        <v>148</v>
      </c>
      <c r="E158" s="291" t="s">
        <v>1</v>
      </c>
      <c r="F158" s="292" t="s">
        <v>6978</v>
      </c>
      <c r="G158" s="290"/>
      <c r="H158" s="291" t="s">
        <v>1</v>
      </c>
      <c r="I158" s="293"/>
      <c r="J158" s="290"/>
      <c r="K158" s="290"/>
      <c r="L158" s="294"/>
      <c r="M158" s="295"/>
      <c r="N158" s="296"/>
      <c r="O158" s="296"/>
      <c r="P158" s="296"/>
      <c r="Q158" s="296"/>
      <c r="R158" s="296"/>
      <c r="S158" s="296"/>
      <c r="T158" s="297"/>
      <c r="AT158" s="298" t="s">
        <v>148</v>
      </c>
      <c r="AU158" s="298" t="s">
        <v>83</v>
      </c>
      <c r="AV158" s="14" t="s">
        <v>81</v>
      </c>
      <c r="AW158" s="14" t="s">
        <v>30</v>
      </c>
      <c r="AX158" s="14" t="s">
        <v>73</v>
      </c>
      <c r="AY158" s="298" t="s">
        <v>139</v>
      </c>
    </row>
    <row r="159" spans="2:51" s="12" customFormat="1" ht="12">
      <c r="B159" s="250"/>
      <c r="C159" s="251"/>
      <c r="D159" s="252" t="s">
        <v>148</v>
      </c>
      <c r="E159" s="253" t="s">
        <v>1</v>
      </c>
      <c r="F159" s="254" t="s">
        <v>6988</v>
      </c>
      <c r="G159" s="251"/>
      <c r="H159" s="255">
        <v>9.62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AT159" s="261" t="s">
        <v>148</v>
      </c>
      <c r="AU159" s="261" t="s">
        <v>83</v>
      </c>
      <c r="AV159" s="12" t="s">
        <v>83</v>
      </c>
      <c r="AW159" s="12" t="s">
        <v>30</v>
      </c>
      <c r="AX159" s="12" t="s">
        <v>73</v>
      </c>
      <c r="AY159" s="261" t="s">
        <v>139</v>
      </c>
    </row>
    <row r="160" spans="2:51" s="13" customFormat="1" ht="12">
      <c r="B160" s="262"/>
      <c r="C160" s="263"/>
      <c r="D160" s="252" t="s">
        <v>148</v>
      </c>
      <c r="E160" s="264" t="s">
        <v>1</v>
      </c>
      <c r="F160" s="265" t="s">
        <v>150</v>
      </c>
      <c r="G160" s="263"/>
      <c r="H160" s="266">
        <v>17.058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AT160" s="272" t="s">
        <v>148</v>
      </c>
      <c r="AU160" s="272" t="s">
        <v>83</v>
      </c>
      <c r="AV160" s="13" t="s">
        <v>146</v>
      </c>
      <c r="AW160" s="13" t="s">
        <v>30</v>
      </c>
      <c r="AX160" s="13" t="s">
        <v>81</v>
      </c>
      <c r="AY160" s="272" t="s">
        <v>139</v>
      </c>
    </row>
    <row r="161" spans="2:65" s="1" customFormat="1" ht="24" customHeight="1">
      <c r="B161" s="38"/>
      <c r="C161" s="237" t="s">
        <v>178</v>
      </c>
      <c r="D161" s="237" t="s">
        <v>141</v>
      </c>
      <c r="E161" s="238" t="s">
        <v>453</v>
      </c>
      <c r="F161" s="239" t="s">
        <v>454</v>
      </c>
      <c r="G161" s="240" t="s">
        <v>433</v>
      </c>
      <c r="H161" s="241">
        <v>17.058</v>
      </c>
      <c r="I161" s="242"/>
      <c r="J161" s="243">
        <f>ROUND(I161*H161,2)</f>
        <v>0</v>
      </c>
      <c r="K161" s="239" t="s">
        <v>145</v>
      </c>
      <c r="L161" s="43"/>
      <c r="M161" s="244" t="s">
        <v>1</v>
      </c>
      <c r="N161" s="245" t="s">
        <v>38</v>
      </c>
      <c r="O161" s="86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8" t="s">
        <v>146</v>
      </c>
      <c r="AT161" s="248" t="s">
        <v>141</v>
      </c>
      <c r="AU161" s="248" t="s">
        <v>83</v>
      </c>
      <c r="AY161" s="17" t="s">
        <v>139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81</v>
      </c>
      <c r="BK161" s="249">
        <f>ROUND(I161*H161,2)</f>
        <v>0</v>
      </c>
      <c r="BL161" s="17" t="s">
        <v>146</v>
      </c>
      <c r="BM161" s="248" t="s">
        <v>6989</v>
      </c>
    </row>
    <row r="162" spans="2:65" s="1" customFormat="1" ht="24" customHeight="1">
      <c r="B162" s="38"/>
      <c r="C162" s="237" t="s">
        <v>186</v>
      </c>
      <c r="D162" s="237" t="s">
        <v>141</v>
      </c>
      <c r="E162" s="238" t="s">
        <v>180</v>
      </c>
      <c r="F162" s="239" t="s">
        <v>181</v>
      </c>
      <c r="G162" s="240" t="s">
        <v>144</v>
      </c>
      <c r="H162" s="241">
        <v>5.614</v>
      </c>
      <c r="I162" s="242"/>
      <c r="J162" s="243">
        <f>ROUND(I162*H162,2)</f>
        <v>0</v>
      </c>
      <c r="K162" s="239" t="s">
        <v>145</v>
      </c>
      <c r="L162" s="43"/>
      <c r="M162" s="244" t="s">
        <v>1</v>
      </c>
      <c r="N162" s="245" t="s">
        <v>38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146</v>
      </c>
      <c r="AT162" s="248" t="s">
        <v>141</v>
      </c>
      <c r="AU162" s="248" t="s">
        <v>83</v>
      </c>
      <c r="AY162" s="17" t="s">
        <v>139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81</v>
      </c>
      <c r="BK162" s="249">
        <f>ROUND(I162*H162,2)</f>
        <v>0</v>
      </c>
      <c r="BL162" s="17" t="s">
        <v>146</v>
      </c>
      <c r="BM162" s="248" t="s">
        <v>6990</v>
      </c>
    </row>
    <row r="163" spans="2:51" s="12" customFormat="1" ht="12">
      <c r="B163" s="250"/>
      <c r="C163" s="251"/>
      <c r="D163" s="252" t="s">
        <v>148</v>
      </c>
      <c r="E163" s="253" t="s">
        <v>1</v>
      </c>
      <c r="F163" s="254" t="s">
        <v>6991</v>
      </c>
      <c r="G163" s="251"/>
      <c r="H163" s="255">
        <v>4.07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148</v>
      </c>
      <c r="AU163" s="261" t="s">
        <v>83</v>
      </c>
      <c r="AV163" s="12" t="s">
        <v>83</v>
      </c>
      <c r="AW163" s="12" t="s">
        <v>30</v>
      </c>
      <c r="AX163" s="12" t="s">
        <v>73</v>
      </c>
      <c r="AY163" s="261" t="s">
        <v>139</v>
      </c>
    </row>
    <row r="164" spans="2:51" s="12" customFormat="1" ht="12">
      <c r="B164" s="250"/>
      <c r="C164" s="251"/>
      <c r="D164" s="252" t="s">
        <v>148</v>
      </c>
      <c r="E164" s="253" t="s">
        <v>1</v>
      </c>
      <c r="F164" s="254" t="s">
        <v>6992</v>
      </c>
      <c r="G164" s="251"/>
      <c r="H164" s="255">
        <v>8.663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148</v>
      </c>
      <c r="AU164" s="261" t="s">
        <v>83</v>
      </c>
      <c r="AV164" s="12" t="s">
        <v>83</v>
      </c>
      <c r="AW164" s="12" t="s">
        <v>30</v>
      </c>
      <c r="AX164" s="12" t="s">
        <v>73</v>
      </c>
      <c r="AY164" s="261" t="s">
        <v>139</v>
      </c>
    </row>
    <row r="165" spans="2:51" s="12" customFormat="1" ht="12">
      <c r="B165" s="250"/>
      <c r="C165" s="251"/>
      <c r="D165" s="252" t="s">
        <v>148</v>
      </c>
      <c r="E165" s="253" t="s">
        <v>1</v>
      </c>
      <c r="F165" s="254" t="s">
        <v>6993</v>
      </c>
      <c r="G165" s="251"/>
      <c r="H165" s="255">
        <v>-7.119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148</v>
      </c>
      <c r="AU165" s="261" t="s">
        <v>83</v>
      </c>
      <c r="AV165" s="12" t="s">
        <v>83</v>
      </c>
      <c r="AW165" s="12" t="s">
        <v>30</v>
      </c>
      <c r="AX165" s="12" t="s">
        <v>73</v>
      </c>
      <c r="AY165" s="261" t="s">
        <v>139</v>
      </c>
    </row>
    <row r="166" spans="2:51" s="13" customFormat="1" ht="12">
      <c r="B166" s="262"/>
      <c r="C166" s="263"/>
      <c r="D166" s="252" t="s">
        <v>148</v>
      </c>
      <c r="E166" s="264" t="s">
        <v>1</v>
      </c>
      <c r="F166" s="265" t="s">
        <v>150</v>
      </c>
      <c r="G166" s="263"/>
      <c r="H166" s="266">
        <v>5.614000000000001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AT166" s="272" t="s">
        <v>148</v>
      </c>
      <c r="AU166" s="272" t="s">
        <v>83</v>
      </c>
      <c r="AV166" s="13" t="s">
        <v>146</v>
      </c>
      <c r="AW166" s="13" t="s">
        <v>30</v>
      </c>
      <c r="AX166" s="13" t="s">
        <v>81</v>
      </c>
      <c r="AY166" s="272" t="s">
        <v>139</v>
      </c>
    </row>
    <row r="167" spans="2:65" s="1" customFormat="1" ht="16.5" customHeight="1">
      <c r="B167" s="38"/>
      <c r="C167" s="237" t="s">
        <v>190</v>
      </c>
      <c r="D167" s="237" t="s">
        <v>141</v>
      </c>
      <c r="E167" s="238" t="s">
        <v>187</v>
      </c>
      <c r="F167" s="239" t="s">
        <v>188</v>
      </c>
      <c r="G167" s="240" t="s">
        <v>144</v>
      </c>
      <c r="H167" s="241">
        <v>5.614</v>
      </c>
      <c r="I167" s="242"/>
      <c r="J167" s="243">
        <f>ROUND(I167*H167,2)</f>
        <v>0</v>
      </c>
      <c r="K167" s="239" t="s">
        <v>145</v>
      </c>
      <c r="L167" s="43"/>
      <c r="M167" s="244" t="s">
        <v>1</v>
      </c>
      <c r="N167" s="245" t="s">
        <v>38</v>
      </c>
      <c r="O167" s="86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48" t="s">
        <v>146</v>
      </c>
      <c r="AT167" s="248" t="s">
        <v>141</v>
      </c>
      <c r="AU167" s="248" t="s">
        <v>83</v>
      </c>
      <c r="AY167" s="17" t="s">
        <v>139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81</v>
      </c>
      <c r="BK167" s="249">
        <f>ROUND(I167*H167,2)</f>
        <v>0</v>
      </c>
      <c r="BL167" s="17" t="s">
        <v>146</v>
      </c>
      <c r="BM167" s="248" t="s">
        <v>6994</v>
      </c>
    </row>
    <row r="168" spans="2:65" s="1" customFormat="1" ht="24" customHeight="1">
      <c r="B168" s="38"/>
      <c r="C168" s="237" t="s">
        <v>196</v>
      </c>
      <c r="D168" s="237" t="s">
        <v>141</v>
      </c>
      <c r="E168" s="238" t="s">
        <v>191</v>
      </c>
      <c r="F168" s="239" t="s">
        <v>192</v>
      </c>
      <c r="G168" s="240" t="s">
        <v>193</v>
      </c>
      <c r="H168" s="241">
        <v>10.105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146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146</v>
      </c>
      <c r="BM168" s="248" t="s">
        <v>6995</v>
      </c>
    </row>
    <row r="169" spans="2:51" s="12" customFormat="1" ht="12">
      <c r="B169" s="250"/>
      <c r="C169" s="251"/>
      <c r="D169" s="252" t="s">
        <v>148</v>
      </c>
      <c r="E169" s="253" t="s">
        <v>1</v>
      </c>
      <c r="F169" s="254" t="s">
        <v>6996</v>
      </c>
      <c r="G169" s="251"/>
      <c r="H169" s="255">
        <v>10.105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148</v>
      </c>
      <c r="AU169" s="261" t="s">
        <v>83</v>
      </c>
      <c r="AV169" s="12" t="s">
        <v>83</v>
      </c>
      <c r="AW169" s="12" t="s">
        <v>30</v>
      </c>
      <c r="AX169" s="12" t="s">
        <v>73</v>
      </c>
      <c r="AY169" s="261" t="s">
        <v>139</v>
      </c>
    </row>
    <row r="170" spans="2:51" s="13" customFormat="1" ht="12">
      <c r="B170" s="262"/>
      <c r="C170" s="263"/>
      <c r="D170" s="252" t="s">
        <v>148</v>
      </c>
      <c r="E170" s="264" t="s">
        <v>1</v>
      </c>
      <c r="F170" s="265" t="s">
        <v>150</v>
      </c>
      <c r="G170" s="263"/>
      <c r="H170" s="266">
        <v>10.105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AT170" s="272" t="s">
        <v>148</v>
      </c>
      <c r="AU170" s="272" t="s">
        <v>83</v>
      </c>
      <c r="AV170" s="13" t="s">
        <v>146</v>
      </c>
      <c r="AW170" s="13" t="s">
        <v>30</v>
      </c>
      <c r="AX170" s="13" t="s">
        <v>81</v>
      </c>
      <c r="AY170" s="272" t="s">
        <v>139</v>
      </c>
    </row>
    <row r="171" spans="2:65" s="1" customFormat="1" ht="24" customHeight="1">
      <c r="B171" s="38"/>
      <c r="C171" s="237" t="s">
        <v>203</v>
      </c>
      <c r="D171" s="237" t="s">
        <v>141</v>
      </c>
      <c r="E171" s="238" t="s">
        <v>197</v>
      </c>
      <c r="F171" s="239" t="s">
        <v>198</v>
      </c>
      <c r="G171" s="240" t="s">
        <v>144</v>
      </c>
      <c r="H171" s="241">
        <v>7.189</v>
      </c>
      <c r="I171" s="242"/>
      <c r="J171" s="243">
        <f>ROUND(I171*H171,2)</f>
        <v>0</v>
      </c>
      <c r="K171" s="239" t="s">
        <v>145</v>
      </c>
      <c r="L171" s="43"/>
      <c r="M171" s="244" t="s">
        <v>1</v>
      </c>
      <c r="N171" s="245" t="s">
        <v>38</v>
      </c>
      <c r="O171" s="86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48" t="s">
        <v>146</v>
      </c>
      <c r="AT171" s="248" t="s">
        <v>141</v>
      </c>
      <c r="AU171" s="248" t="s">
        <v>83</v>
      </c>
      <c r="AY171" s="17" t="s">
        <v>139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146</v>
      </c>
      <c r="BM171" s="248" t="s">
        <v>6997</v>
      </c>
    </row>
    <row r="172" spans="2:51" s="12" customFormat="1" ht="12">
      <c r="B172" s="250"/>
      <c r="C172" s="251"/>
      <c r="D172" s="252" t="s">
        <v>148</v>
      </c>
      <c r="E172" s="253" t="s">
        <v>1</v>
      </c>
      <c r="F172" s="254" t="s">
        <v>6998</v>
      </c>
      <c r="G172" s="251"/>
      <c r="H172" s="255">
        <v>3.08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148</v>
      </c>
      <c r="AU172" s="261" t="s">
        <v>83</v>
      </c>
      <c r="AV172" s="12" t="s">
        <v>83</v>
      </c>
      <c r="AW172" s="12" t="s">
        <v>30</v>
      </c>
      <c r="AX172" s="12" t="s">
        <v>73</v>
      </c>
      <c r="AY172" s="261" t="s">
        <v>139</v>
      </c>
    </row>
    <row r="173" spans="2:51" s="14" customFormat="1" ht="12">
      <c r="B173" s="289"/>
      <c r="C173" s="290"/>
      <c r="D173" s="252" t="s">
        <v>148</v>
      </c>
      <c r="E173" s="291" t="s">
        <v>1</v>
      </c>
      <c r="F173" s="292" t="s">
        <v>6978</v>
      </c>
      <c r="G173" s="290"/>
      <c r="H173" s="291" t="s">
        <v>1</v>
      </c>
      <c r="I173" s="293"/>
      <c r="J173" s="290"/>
      <c r="K173" s="290"/>
      <c r="L173" s="294"/>
      <c r="M173" s="295"/>
      <c r="N173" s="296"/>
      <c r="O173" s="296"/>
      <c r="P173" s="296"/>
      <c r="Q173" s="296"/>
      <c r="R173" s="296"/>
      <c r="S173" s="296"/>
      <c r="T173" s="297"/>
      <c r="AT173" s="298" t="s">
        <v>148</v>
      </c>
      <c r="AU173" s="298" t="s">
        <v>83</v>
      </c>
      <c r="AV173" s="14" t="s">
        <v>81</v>
      </c>
      <c r="AW173" s="14" t="s">
        <v>30</v>
      </c>
      <c r="AX173" s="14" t="s">
        <v>73</v>
      </c>
      <c r="AY173" s="298" t="s">
        <v>139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6999</v>
      </c>
      <c r="G174" s="251"/>
      <c r="H174" s="255">
        <v>2.925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4" customFormat="1" ht="12">
      <c r="B175" s="289"/>
      <c r="C175" s="290"/>
      <c r="D175" s="252" t="s">
        <v>148</v>
      </c>
      <c r="E175" s="291" t="s">
        <v>1</v>
      </c>
      <c r="F175" s="292" t="s">
        <v>6980</v>
      </c>
      <c r="G175" s="290"/>
      <c r="H175" s="291" t="s">
        <v>1</v>
      </c>
      <c r="I175" s="293"/>
      <c r="J175" s="290"/>
      <c r="K175" s="290"/>
      <c r="L175" s="294"/>
      <c r="M175" s="295"/>
      <c r="N175" s="296"/>
      <c r="O175" s="296"/>
      <c r="P175" s="296"/>
      <c r="Q175" s="296"/>
      <c r="R175" s="296"/>
      <c r="S175" s="296"/>
      <c r="T175" s="297"/>
      <c r="AT175" s="298" t="s">
        <v>148</v>
      </c>
      <c r="AU175" s="298" t="s">
        <v>83</v>
      </c>
      <c r="AV175" s="14" t="s">
        <v>81</v>
      </c>
      <c r="AW175" s="14" t="s">
        <v>30</v>
      </c>
      <c r="AX175" s="14" t="s">
        <v>73</v>
      </c>
      <c r="AY175" s="298" t="s">
        <v>139</v>
      </c>
    </row>
    <row r="176" spans="2:51" s="12" customFormat="1" ht="12">
      <c r="B176" s="250"/>
      <c r="C176" s="251"/>
      <c r="D176" s="252" t="s">
        <v>148</v>
      </c>
      <c r="E176" s="253" t="s">
        <v>1</v>
      </c>
      <c r="F176" s="254" t="s">
        <v>7000</v>
      </c>
      <c r="G176" s="251"/>
      <c r="H176" s="255">
        <v>1.184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148</v>
      </c>
      <c r="AU176" s="261" t="s">
        <v>83</v>
      </c>
      <c r="AV176" s="12" t="s">
        <v>83</v>
      </c>
      <c r="AW176" s="12" t="s">
        <v>30</v>
      </c>
      <c r="AX176" s="12" t="s">
        <v>73</v>
      </c>
      <c r="AY176" s="261" t="s">
        <v>139</v>
      </c>
    </row>
    <row r="177" spans="2:51" s="13" customFormat="1" ht="12">
      <c r="B177" s="262"/>
      <c r="C177" s="263"/>
      <c r="D177" s="252" t="s">
        <v>148</v>
      </c>
      <c r="E177" s="264" t="s">
        <v>1</v>
      </c>
      <c r="F177" s="265" t="s">
        <v>150</v>
      </c>
      <c r="G177" s="263"/>
      <c r="H177" s="266">
        <v>7.189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148</v>
      </c>
      <c r="AU177" s="272" t="s">
        <v>83</v>
      </c>
      <c r="AV177" s="13" t="s">
        <v>146</v>
      </c>
      <c r="AW177" s="13" t="s">
        <v>30</v>
      </c>
      <c r="AX177" s="13" t="s">
        <v>81</v>
      </c>
      <c r="AY177" s="272" t="s">
        <v>139</v>
      </c>
    </row>
    <row r="178" spans="2:65" s="1" customFormat="1" ht="24" customHeight="1">
      <c r="B178" s="38"/>
      <c r="C178" s="237" t="s">
        <v>210</v>
      </c>
      <c r="D178" s="237" t="s">
        <v>141</v>
      </c>
      <c r="E178" s="238" t="s">
        <v>493</v>
      </c>
      <c r="F178" s="239" t="s">
        <v>494</v>
      </c>
      <c r="G178" s="240" t="s">
        <v>144</v>
      </c>
      <c r="H178" s="241">
        <v>2.203</v>
      </c>
      <c r="I178" s="242"/>
      <c r="J178" s="243">
        <f>ROUND(I178*H178,2)</f>
        <v>0</v>
      </c>
      <c r="K178" s="239" t="s">
        <v>145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48" t="s">
        <v>146</v>
      </c>
      <c r="AT178" s="248" t="s">
        <v>141</v>
      </c>
      <c r="AU178" s="248" t="s">
        <v>83</v>
      </c>
      <c r="AY178" s="17" t="s">
        <v>139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146</v>
      </c>
      <c r="BM178" s="248" t="s">
        <v>7001</v>
      </c>
    </row>
    <row r="179" spans="2:51" s="12" customFormat="1" ht="12">
      <c r="B179" s="250"/>
      <c r="C179" s="251"/>
      <c r="D179" s="252" t="s">
        <v>148</v>
      </c>
      <c r="E179" s="253" t="s">
        <v>1</v>
      </c>
      <c r="F179" s="254" t="s">
        <v>7002</v>
      </c>
      <c r="G179" s="251"/>
      <c r="H179" s="255">
        <v>1.19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AT179" s="261" t="s">
        <v>148</v>
      </c>
      <c r="AU179" s="261" t="s">
        <v>83</v>
      </c>
      <c r="AV179" s="12" t="s">
        <v>83</v>
      </c>
      <c r="AW179" s="12" t="s">
        <v>30</v>
      </c>
      <c r="AX179" s="12" t="s">
        <v>73</v>
      </c>
      <c r="AY179" s="261" t="s">
        <v>139</v>
      </c>
    </row>
    <row r="180" spans="2:51" s="14" customFormat="1" ht="12">
      <c r="B180" s="289"/>
      <c r="C180" s="290"/>
      <c r="D180" s="252" t="s">
        <v>148</v>
      </c>
      <c r="E180" s="291" t="s">
        <v>1</v>
      </c>
      <c r="F180" s="292" t="s">
        <v>6978</v>
      </c>
      <c r="G180" s="290"/>
      <c r="H180" s="291" t="s">
        <v>1</v>
      </c>
      <c r="I180" s="293"/>
      <c r="J180" s="290"/>
      <c r="K180" s="290"/>
      <c r="L180" s="294"/>
      <c r="M180" s="295"/>
      <c r="N180" s="296"/>
      <c r="O180" s="296"/>
      <c r="P180" s="296"/>
      <c r="Q180" s="296"/>
      <c r="R180" s="296"/>
      <c r="S180" s="296"/>
      <c r="T180" s="297"/>
      <c r="AT180" s="298" t="s">
        <v>148</v>
      </c>
      <c r="AU180" s="298" t="s">
        <v>83</v>
      </c>
      <c r="AV180" s="14" t="s">
        <v>81</v>
      </c>
      <c r="AW180" s="14" t="s">
        <v>30</v>
      </c>
      <c r="AX180" s="14" t="s">
        <v>73</v>
      </c>
      <c r="AY180" s="298" t="s">
        <v>139</v>
      </c>
    </row>
    <row r="181" spans="2:51" s="12" customFormat="1" ht="12">
      <c r="B181" s="250"/>
      <c r="C181" s="251"/>
      <c r="D181" s="252" t="s">
        <v>148</v>
      </c>
      <c r="E181" s="253" t="s">
        <v>1</v>
      </c>
      <c r="F181" s="254" t="s">
        <v>7003</v>
      </c>
      <c r="G181" s="251"/>
      <c r="H181" s="255">
        <v>1.013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148</v>
      </c>
      <c r="AU181" s="261" t="s">
        <v>83</v>
      </c>
      <c r="AV181" s="12" t="s">
        <v>83</v>
      </c>
      <c r="AW181" s="12" t="s">
        <v>30</v>
      </c>
      <c r="AX181" s="12" t="s">
        <v>73</v>
      </c>
      <c r="AY181" s="261" t="s">
        <v>139</v>
      </c>
    </row>
    <row r="182" spans="2:51" s="13" customFormat="1" ht="12">
      <c r="B182" s="262"/>
      <c r="C182" s="263"/>
      <c r="D182" s="252" t="s">
        <v>148</v>
      </c>
      <c r="E182" s="264" t="s">
        <v>1</v>
      </c>
      <c r="F182" s="265" t="s">
        <v>150</v>
      </c>
      <c r="G182" s="263"/>
      <c r="H182" s="266">
        <v>2.203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148</v>
      </c>
      <c r="AU182" s="272" t="s">
        <v>83</v>
      </c>
      <c r="AV182" s="13" t="s">
        <v>146</v>
      </c>
      <c r="AW182" s="13" t="s">
        <v>30</v>
      </c>
      <c r="AX182" s="13" t="s">
        <v>81</v>
      </c>
      <c r="AY182" s="272" t="s">
        <v>139</v>
      </c>
    </row>
    <row r="183" spans="2:65" s="1" customFormat="1" ht="16.5" customHeight="1">
      <c r="B183" s="38"/>
      <c r="C183" s="273" t="s">
        <v>216</v>
      </c>
      <c r="D183" s="273" t="s">
        <v>174</v>
      </c>
      <c r="E183" s="274" t="s">
        <v>211</v>
      </c>
      <c r="F183" s="275" t="s">
        <v>212</v>
      </c>
      <c r="G183" s="276" t="s">
        <v>193</v>
      </c>
      <c r="H183" s="277">
        <v>4.406</v>
      </c>
      <c r="I183" s="278"/>
      <c r="J183" s="279">
        <f>ROUND(I183*H183,2)</f>
        <v>0</v>
      </c>
      <c r="K183" s="275" t="s">
        <v>145</v>
      </c>
      <c r="L183" s="280"/>
      <c r="M183" s="281" t="s">
        <v>1</v>
      </c>
      <c r="N183" s="282" t="s">
        <v>38</v>
      </c>
      <c r="O183" s="86"/>
      <c r="P183" s="246">
        <f>O183*H183</f>
        <v>0</v>
      </c>
      <c r="Q183" s="246">
        <v>1</v>
      </c>
      <c r="R183" s="246">
        <f>Q183*H183</f>
        <v>4.406</v>
      </c>
      <c r="S183" s="246">
        <v>0</v>
      </c>
      <c r="T183" s="247">
        <f>S183*H183</f>
        <v>0</v>
      </c>
      <c r="AR183" s="248" t="s">
        <v>178</v>
      </c>
      <c r="AT183" s="248" t="s">
        <v>174</v>
      </c>
      <c r="AU183" s="248" t="s">
        <v>83</v>
      </c>
      <c r="AY183" s="17" t="s">
        <v>139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146</v>
      </c>
      <c r="BM183" s="248" t="s">
        <v>7004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7005</v>
      </c>
      <c r="G184" s="251"/>
      <c r="H184" s="255">
        <v>4.406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4.406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3" s="11" customFormat="1" ht="22.8" customHeight="1">
      <c r="B186" s="221"/>
      <c r="C186" s="222"/>
      <c r="D186" s="223" t="s">
        <v>72</v>
      </c>
      <c r="E186" s="235" t="s">
        <v>146</v>
      </c>
      <c r="F186" s="235" t="s">
        <v>215</v>
      </c>
      <c r="G186" s="222"/>
      <c r="H186" s="222"/>
      <c r="I186" s="225"/>
      <c r="J186" s="236">
        <f>BK186</f>
        <v>0</v>
      </c>
      <c r="K186" s="222"/>
      <c r="L186" s="227"/>
      <c r="M186" s="228"/>
      <c r="N186" s="229"/>
      <c r="O186" s="229"/>
      <c r="P186" s="230">
        <f>SUM(P187:P194)</f>
        <v>0</v>
      </c>
      <c r="Q186" s="229"/>
      <c r="R186" s="230">
        <f>SUM(R187:R194)</f>
        <v>1.4937083000000002</v>
      </c>
      <c r="S186" s="229"/>
      <c r="T186" s="231">
        <f>SUM(T187:T194)</f>
        <v>0</v>
      </c>
      <c r="AR186" s="232" t="s">
        <v>81</v>
      </c>
      <c r="AT186" s="233" t="s">
        <v>72</v>
      </c>
      <c r="AU186" s="233" t="s">
        <v>81</v>
      </c>
      <c r="AY186" s="232" t="s">
        <v>139</v>
      </c>
      <c r="BK186" s="234">
        <f>SUM(BK187:BK194)</f>
        <v>0</v>
      </c>
    </row>
    <row r="187" spans="2:65" s="1" customFormat="1" ht="24" customHeight="1">
      <c r="B187" s="38"/>
      <c r="C187" s="237" t="s">
        <v>8</v>
      </c>
      <c r="D187" s="237" t="s">
        <v>141</v>
      </c>
      <c r="E187" s="238" t="s">
        <v>217</v>
      </c>
      <c r="F187" s="239" t="s">
        <v>218</v>
      </c>
      <c r="G187" s="240" t="s">
        <v>144</v>
      </c>
      <c r="H187" s="241">
        <v>0.79</v>
      </c>
      <c r="I187" s="242"/>
      <c r="J187" s="243">
        <f>ROUND(I187*H187,2)</f>
        <v>0</v>
      </c>
      <c r="K187" s="239" t="s">
        <v>145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1.89077</v>
      </c>
      <c r="R187" s="246">
        <f>Q187*H187</f>
        <v>1.4937083000000002</v>
      </c>
      <c r="S187" s="246">
        <v>0</v>
      </c>
      <c r="T187" s="247">
        <f>S187*H187</f>
        <v>0</v>
      </c>
      <c r="AR187" s="248" t="s">
        <v>146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146</v>
      </c>
      <c r="BM187" s="248" t="s">
        <v>7006</v>
      </c>
    </row>
    <row r="188" spans="2:51" s="12" customFormat="1" ht="12">
      <c r="B188" s="250"/>
      <c r="C188" s="251"/>
      <c r="D188" s="252" t="s">
        <v>148</v>
      </c>
      <c r="E188" s="253" t="s">
        <v>1</v>
      </c>
      <c r="F188" s="254" t="s">
        <v>7007</v>
      </c>
      <c r="G188" s="251"/>
      <c r="H188" s="255">
        <v>0.34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148</v>
      </c>
      <c r="AU188" s="261" t="s">
        <v>83</v>
      </c>
      <c r="AV188" s="12" t="s">
        <v>83</v>
      </c>
      <c r="AW188" s="12" t="s">
        <v>30</v>
      </c>
      <c r="AX188" s="12" t="s">
        <v>73</v>
      </c>
      <c r="AY188" s="261" t="s">
        <v>139</v>
      </c>
    </row>
    <row r="189" spans="2:51" s="14" customFormat="1" ht="12">
      <c r="B189" s="289"/>
      <c r="C189" s="290"/>
      <c r="D189" s="252" t="s">
        <v>148</v>
      </c>
      <c r="E189" s="291" t="s">
        <v>1</v>
      </c>
      <c r="F189" s="292" t="s">
        <v>6978</v>
      </c>
      <c r="G189" s="290"/>
      <c r="H189" s="291" t="s">
        <v>1</v>
      </c>
      <c r="I189" s="293"/>
      <c r="J189" s="290"/>
      <c r="K189" s="290"/>
      <c r="L189" s="294"/>
      <c r="M189" s="295"/>
      <c r="N189" s="296"/>
      <c r="O189" s="296"/>
      <c r="P189" s="296"/>
      <c r="Q189" s="296"/>
      <c r="R189" s="296"/>
      <c r="S189" s="296"/>
      <c r="T189" s="297"/>
      <c r="AT189" s="298" t="s">
        <v>148</v>
      </c>
      <c r="AU189" s="298" t="s">
        <v>83</v>
      </c>
      <c r="AV189" s="14" t="s">
        <v>81</v>
      </c>
      <c r="AW189" s="14" t="s">
        <v>30</v>
      </c>
      <c r="AX189" s="14" t="s">
        <v>73</v>
      </c>
      <c r="AY189" s="298" t="s">
        <v>139</v>
      </c>
    </row>
    <row r="190" spans="2:51" s="12" customFormat="1" ht="12">
      <c r="B190" s="250"/>
      <c r="C190" s="251"/>
      <c r="D190" s="252" t="s">
        <v>148</v>
      </c>
      <c r="E190" s="253" t="s">
        <v>1</v>
      </c>
      <c r="F190" s="254" t="s">
        <v>7008</v>
      </c>
      <c r="G190" s="251"/>
      <c r="H190" s="255">
        <v>0.45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148</v>
      </c>
      <c r="AU190" s="261" t="s">
        <v>83</v>
      </c>
      <c r="AV190" s="12" t="s">
        <v>83</v>
      </c>
      <c r="AW190" s="12" t="s">
        <v>30</v>
      </c>
      <c r="AX190" s="12" t="s">
        <v>73</v>
      </c>
      <c r="AY190" s="261" t="s">
        <v>139</v>
      </c>
    </row>
    <row r="191" spans="2:51" s="13" customFormat="1" ht="12">
      <c r="B191" s="262"/>
      <c r="C191" s="263"/>
      <c r="D191" s="252" t="s">
        <v>148</v>
      </c>
      <c r="E191" s="264" t="s">
        <v>1</v>
      </c>
      <c r="F191" s="265" t="s">
        <v>150</v>
      </c>
      <c r="G191" s="263"/>
      <c r="H191" s="266">
        <v>0.79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AT191" s="272" t="s">
        <v>148</v>
      </c>
      <c r="AU191" s="272" t="s">
        <v>83</v>
      </c>
      <c r="AV191" s="13" t="s">
        <v>146</v>
      </c>
      <c r="AW191" s="13" t="s">
        <v>30</v>
      </c>
      <c r="AX191" s="13" t="s">
        <v>81</v>
      </c>
      <c r="AY191" s="272" t="s">
        <v>139</v>
      </c>
    </row>
    <row r="192" spans="2:65" s="1" customFormat="1" ht="24" customHeight="1">
      <c r="B192" s="38"/>
      <c r="C192" s="237" t="s">
        <v>230</v>
      </c>
      <c r="D192" s="237" t="s">
        <v>141</v>
      </c>
      <c r="E192" s="238" t="s">
        <v>1573</v>
      </c>
      <c r="F192" s="239" t="s">
        <v>1574</v>
      </c>
      <c r="G192" s="240" t="s">
        <v>144</v>
      </c>
      <c r="H192" s="241">
        <v>0.338</v>
      </c>
      <c r="I192" s="242"/>
      <c r="J192" s="243">
        <f>ROUND(I192*H192,2)</f>
        <v>0</v>
      </c>
      <c r="K192" s="239" t="s">
        <v>145</v>
      </c>
      <c r="L192" s="43"/>
      <c r="M192" s="244" t="s">
        <v>1</v>
      </c>
      <c r="N192" s="245" t="s">
        <v>38</v>
      </c>
      <c r="O192" s="86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48" t="s">
        <v>146</v>
      </c>
      <c r="AT192" s="248" t="s">
        <v>141</v>
      </c>
      <c r="AU192" s="248" t="s">
        <v>83</v>
      </c>
      <c r="AY192" s="17" t="s">
        <v>139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81</v>
      </c>
      <c r="BK192" s="249">
        <f>ROUND(I192*H192,2)</f>
        <v>0</v>
      </c>
      <c r="BL192" s="17" t="s">
        <v>146</v>
      </c>
      <c r="BM192" s="248" t="s">
        <v>7009</v>
      </c>
    </row>
    <row r="193" spans="2:51" s="12" customFormat="1" ht="12">
      <c r="B193" s="250"/>
      <c r="C193" s="251"/>
      <c r="D193" s="252" t="s">
        <v>148</v>
      </c>
      <c r="E193" s="253" t="s">
        <v>1</v>
      </c>
      <c r="F193" s="254" t="s">
        <v>7010</v>
      </c>
      <c r="G193" s="251"/>
      <c r="H193" s="255">
        <v>0.338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AT193" s="261" t="s">
        <v>148</v>
      </c>
      <c r="AU193" s="261" t="s">
        <v>83</v>
      </c>
      <c r="AV193" s="12" t="s">
        <v>83</v>
      </c>
      <c r="AW193" s="12" t="s">
        <v>30</v>
      </c>
      <c r="AX193" s="12" t="s">
        <v>73</v>
      </c>
      <c r="AY193" s="261" t="s">
        <v>139</v>
      </c>
    </row>
    <row r="194" spans="2:51" s="13" customFormat="1" ht="12">
      <c r="B194" s="262"/>
      <c r="C194" s="263"/>
      <c r="D194" s="252" t="s">
        <v>148</v>
      </c>
      <c r="E194" s="264" t="s">
        <v>1</v>
      </c>
      <c r="F194" s="265" t="s">
        <v>150</v>
      </c>
      <c r="G194" s="263"/>
      <c r="H194" s="266">
        <v>0.338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148</v>
      </c>
      <c r="AU194" s="272" t="s">
        <v>83</v>
      </c>
      <c r="AV194" s="13" t="s">
        <v>146</v>
      </c>
      <c r="AW194" s="13" t="s">
        <v>30</v>
      </c>
      <c r="AX194" s="13" t="s">
        <v>81</v>
      </c>
      <c r="AY194" s="272" t="s">
        <v>139</v>
      </c>
    </row>
    <row r="195" spans="2:63" s="11" customFormat="1" ht="22.8" customHeight="1">
      <c r="B195" s="221"/>
      <c r="C195" s="222"/>
      <c r="D195" s="223" t="s">
        <v>72</v>
      </c>
      <c r="E195" s="235" t="s">
        <v>178</v>
      </c>
      <c r="F195" s="235" t="s">
        <v>2149</v>
      </c>
      <c r="G195" s="222"/>
      <c r="H195" s="222"/>
      <c r="I195" s="225"/>
      <c r="J195" s="236">
        <f>BK195</f>
        <v>0</v>
      </c>
      <c r="K195" s="222"/>
      <c r="L195" s="227"/>
      <c r="M195" s="228"/>
      <c r="N195" s="229"/>
      <c r="O195" s="229"/>
      <c r="P195" s="230">
        <f>SUM(P196:P219)</f>
        <v>0</v>
      </c>
      <c r="Q195" s="229"/>
      <c r="R195" s="230">
        <f>SUM(R196:R219)</f>
        <v>0.75088453</v>
      </c>
      <c r="S195" s="229"/>
      <c r="T195" s="231">
        <f>SUM(T196:T219)</f>
        <v>0</v>
      </c>
      <c r="AR195" s="232" t="s">
        <v>81</v>
      </c>
      <c r="AT195" s="233" t="s">
        <v>72</v>
      </c>
      <c r="AU195" s="233" t="s">
        <v>81</v>
      </c>
      <c r="AY195" s="232" t="s">
        <v>139</v>
      </c>
      <c r="BK195" s="234">
        <f>SUM(BK196:BK219)</f>
        <v>0</v>
      </c>
    </row>
    <row r="196" spans="2:65" s="1" customFormat="1" ht="24" customHeight="1">
      <c r="B196" s="38"/>
      <c r="C196" s="237" t="s">
        <v>236</v>
      </c>
      <c r="D196" s="237" t="s">
        <v>141</v>
      </c>
      <c r="E196" s="238" t="s">
        <v>7011</v>
      </c>
      <c r="F196" s="239" t="s">
        <v>7012</v>
      </c>
      <c r="G196" s="240" t="s">
        <v>171</v>
      </c>
      <c r="H196" s="241">
        <v>5.9</v>
      </c>
      <c r="I196" s="242"/>
      <c r="J196" s="243">
        <f>ROUND(I196*H196,2)</f>
        <v>0</v>
      </c>
      <c r="K196" s="239" t="s">
        <v>145</v>
      </c>
      <c r="L196" s="43"/>
      <c r="M196" s="244" t="s">
        <v>1</v>
      </c>
      <c r="N196" s="245" t="s">
        <v>38</v>
      </c>
      <c r="O196" s="86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AR196" s="248" t="s">
        <v>146</v>
      </c>
      <c r="AT196" s="248" t="s">
        <v>141</v>
      </c>
      <c r="AU196" s="248" t="s">
        <v>83</v>
      </c>
      <c r="AY196" s="17" t="s">
        <v>139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81</v>
      </c>
      <c r="BK196" s="249">
        <f>ROUND(I196*H196,2)</f>
        <v>0</v>
      </c>
      <c r="BL196" s="17" t="s">
        <v>146</v>
      </c>
      <c r="BM196" s="248" t="s">
        <v>7013</v>
      </c>
    </row>
    <row r="197" spans="2:51" s="12" customFormat="1" ht="12">
      <c r="B197" s="250"/>
      <c r="C197" s="251"/>
      <c r="D197" s="252" t="s">
        <v>148</v>
      </c>
      <c r="E197" s="253" t="s">
        <v>1</v>
      </c>
      <c r="F197" s="254" t="s">
        <v>7014</v>
      </c>
      <c r="G197" s="251"/>
      <c r="H197" s="255">
        <v>5.9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148</v>
      </c>
      <c r="AU197" s="261" t="s">
        <v>83</v>
      </c>
      <c r="AV197" s="12" t="s">
        <v>83</v>
      </c>
      <c r="AW197" s="12" t="s">
        <v>30</v>
      </c>
      <c r="AX197" s="12" t="s">
        <v>73</v>
      </c>
      <c r="AY197" s="261" t="s">
        <v>139</v>
      </c>
    </row>
    <row r="198" spans="2:51" s="13" customFormat="1" ht="12">
      <c r="B198" s="262"/>
      <c r="C198" s="263"/>
      <c r="D198" s="252" t="s">
        <v>148</v>
      </c>
      <c r="E198" s="264" t="s">
        <v>1</v>
      </c>
      <c r="F198" s="265" t="s">
        <v>150</v>
      </c>
      <c r="G198" s="263"/>
      <c r="H198" s="266">
        <v>5.9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148</v>
      </c>
      <c r="AU198" s="272" t="s">
        <v>83</v>
      </c>
      <c r="AV198" s="13" t="s">
        <v>146</v>
      </c>
      <c r="AW198" s="13" t="s">
        <v>30</v>
      </c>
      <c r="AX198" s="13" t="s">
        <v>81</v>
      </c>
      <c r="AY198" s="272" t="s">
        <v>139</v>
      </c>
    </row>
    <row r="199" spans="2:65" s="1" customFormat="1" ht="24" customHeight="1">
      <c r="B199" s="38"/>
      <c r="C199" s="273" t="s">
        <v>240</v>
      </c>
      <c r="D199" s="273" t="s">
        <v>174</v>
      </c>
      <c r="E199" s="274" t="s">
        <v>7015</v>
      </c>
      <c r="F199" s="275" t="s">
        <v>7016</v>
      </c>
      <c r="G199" s="276" t="s">
        <v>171</v>
      </c>
      <c r="H199" s="277">
        <v>5.959</v>
      </c>
      <c r="I199" s="278"/>
      <c r="J199" s="279">
        <f>ROUND(I199*H199,2)</f>
        <v>0</v>
      </c>
      <c r="K199" s="275" t="s">
        <v>145</v>
      </c>
      <c r="L199" s="280"/>
      <c r="M199" s="281" t="s">
        <v>1</v>
      </c>
      <c r="N199" s="282" t="s">
        <v>38</v>
      </c>
      <c r="O199" s="86"/>
      <c r="P199" s="246">
        <f>O199*H199</f>
        <v>0</v>
      </c>
      <c r="Q199" s="246">
        <v>0.00067</v>
      </c>
      <c r="R199" s="246">
        <f>Q199*H199</f>
        <v>0.00399253</v>
      </c>
      <c r="S199" s="246">
        <v>0</v>
      </c>
      <c r="T199" s="247">
        <f>S199*H199</f>
        <v>0</v>
      </c>
      <c r="AR199" s="248" t="s">
        <v>178</v>
      </c>
      <c r="AT199" s="248" t="s">
        <v>174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146</v>
      </c>
      <c r="BM199" s="248" t="s">
        <v>7017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7018</v>
      </c>
      <c r="G200" s="251"/>
      <c r="H200" s="255">
        <v>5.959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3" customFormat="1" ht="12">
      <c r="B201" s="262"/>
      <c r="C201" s="263"/>
      <c r="D201" s="252" t="s">
        <v>148</v>
      </c>
      <c r="E201" s="264" t="s">
        <v>1</v>
      </c>
      <c r="F201" s="265" t="s">
        <v>150</v>
      </c>
      <c r="G201" s="263"/>
      <c r="H201" s="266">
        <v>5.959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148</v>
      </c>
      <c r="AU201" s="272" t="s">
        <v>83</v>
      </c>
      <c r="AV201" s="13" t="s">
        <v>146</v>
      </c>
      <c r="AW201" s="13" t="s">
        <v>30</v>
      </c>
      <c r="AX201" s="13" t="s">
        <v>81</v>
      </c>
      <c r="AY201" s="272" t="s">
        <v>139</v>
      </c>
    </row>
    <row r="202" spans="2:65" s="1" customFormat="1" ht="16.5" customHeight="1">
      <c r="B202" s="38"/>
      <c r="C202" s="237" t="s">
        <v>244</v>
      </c>
      <c r="D202" s="237" t="s">
        <v>141</v>
      </c>
      <c r="E202" s="238" t="s">
        <v>7019</v>
      </c>
      <c r="F202" s="239" t="s">
        <v>7020</v>
      </c>
      <c r="G202" s="240" t="s">
        <v>177</v>
      </c>
      <c r="H202" s="241">
        <v>3</v>
      </c>
      <c r="I202" s="242"/>
      <c r="J202" s="243">
        <f>ROUND(I202*H202,2)</f>
        <v>0</v>
      </c>
      <c r="K202" s="239" t="s">
        <v>145</v>
      </c>
      <c r="L202" s="43"/>
      <c r="M202" s="244" t="s">
        <v>1</v>
      </c>
      <c r="N202" s="245" t="s">
        <v>38</v>
      </c>
      <c r="O202" s="86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AR202" s="248" t="s">
        <v>146</v>
      </c>
      <c r="AT202" s="248" t="s">
        <v>141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146</v>
      </c>
      <c r="BM202" s="248" t="s">
        <v>7021</v>
      </c>
    </row>
    <row r="203" spans="2:65" s="1" customFormat="1" ht="16.5" customHeight="1">
      <c r="B203" s="38"/>
      <c r="C203" s="273" t="s">
        <v>249</v>
      </c>
      <c r="D203" s="273" t="s">
        <v>174</v>
      </c>
      <c r="E203" s="274" t="s">
        <v>7022</v>
      </c>
      <c r="F203" s="275" t="s">
        <v>7023</v>
      </c>
      <c r="G203" s="276" t="s">
        <v>177</v>
      </c>
      <c r="H203" s="277">
        <v>3</v>
      </c>
      <c r="I203" s="278"/>
      <c r="J203" s="279">
        <f>ROUND(I203*H203,2)</f>
        <v>0</v>
      </c>
      <c r="K203" s="275" t="s">
        <v>145</v>
      </c>
      <c r="L203" s="280"/>
      <c r="M203" s="281" t="s">
        <v>1</v>
      </c>
      <c r="N203" s="282" t="s">
        <v>38</v>
      </c>
      <c r="O203" s="86"/>
      <c r="P203" s="246">
        <f>O203*H203</f>
        <v>0</v>
      </c>
      <c r="Q203" s="246">
        <v>0.000132</v>
      </c>
      <c r="R203" s="246">
        <f>Q203*H203</f>
        <v>0.00039600000000000003</v>
      </c>
      <c r="S203" s="246">
        <v>0</v>
      </c>
      <c r="T203" s="247">
        <f>S203*H203</f>
        <v>0</v>
      </c>
      <c r="AR203" s="248" t="s">
        <v>178</v>
      </c>
      <c r="AT203" s="248" t="s">
        <v>174</v>
      </c>
      <c r="AU203" s="248" t="s">
        <v>83</v>
      </c>
      <c r="AY203" s="17" t="s">
        <v>139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146</v>
      </c>
      <c r="BM203" s="248" t="s">
        <v>7024</v>
      </c>
    </row>
    <row r="204" spans="2:65" s="1" customFormat="1" ht="16.5" customHeight="1">
      <c r="B204" s="38"/>
      <c r="C204" s="237" t="s">
        <v>7</v>
      </c>
      <c r="D204" s="237" t="s">
        <v>141</v>
      </c>
      <c r="E204" s="238" t="s">
        <v>7025</v>
      </c>
      <c r="F204" s="239" t="s">
        <v>7026</v>
      </c>
      <c r="G204" s="240" t="s">
        <v>177</v>
      </c>
      <c r="H204" s="241">
        <v>1</v>
      </c>
      <c r="I204" s="242"/>
      <c r="J204" s="243">
        <f>ROUND(I204*H204,2)</f>
        <v>0</v>
      </c>
      <c r="K204" s="239" t="s">
        <v>145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0.00089</v>
      </c>
      <c r="R204" s="246">
        <f>Q204*H204</f>
        <v>0.00089</v>
      </c>
      <c r="S204" s="246">
        <v>0</v>
      </c>
      <c r="T204" s="247">
        <f>S204*H204</f>
        <v>0</v>
      </c>
      <c r="AR204" s="248" t="s">
        <v>146</v>
      </c>
      <c r="AT204" s="248" t="s">
        <v>141</v>
      </c>
      <c r="AU204" s="248" t="s">
        <v>83</v>
      </c>
      <c r="AY204" s="17" t="s">
        <v>139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146</v>
      </c>
      <c r="BM204" s="248" t="s">
        <v>7027</v>
      </c>
    </row>
    <row r="205" spans="2:65" s="1" customFormat="1" ht="16.5" customHeight="1">
      <c r="B205" s="38"/>
      <c r="C205" s="237" t="s">
        <v>257</v>
      </c>
      <c r="D205" s="237" t="s">
        <v>141</v>
      </c>
      <c r="E205" s="238" t="s">
        <v>7028</v>
      </c>
      <c r="F205" s="239" t="s">
        <v>7029</v>
      </c>
      <c r="G205" s="240" t="s">
        <v>177</v>
      </c>
      <c r="H205" s="241">
        <v>1</v>
      </c>
      <c r="I205" s="242"/>
      <c r="J205" s="243">
        <f>ROUND(I205*H205,2)</f>
        <v>0</v>
      </c>
      <c r="K205" s="239" t="s">
        <v>1</v>
      </c>
      <c r="L205" s="43"/>
      <c r="M205" s="244" t="s">
        <v>1</v>
      </c>
      <c r="N205" s="245" t="s">
        <v>38</v>
      </c>
      <c r="O205" s="86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48" t="s">
        <v>146</v>
      </c>
      <c r="AT205" s="248" t="s">
        <v>141</v>
      </c>
      <c r="AU205" s="248" t="s">
        <v>83</v>
      </c>
      <c r="AY205" s="17" t="s">
        <v>139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81</v>
      </c>
      <c r="BK205" s="249">
        <f>ROUND(I205*H205,2)</f>
        <v>0</v>
      </c>
      <c r="BL205" s="17" t="s">
        <v>146</v>
      </c>
      <c r="BM205" s="248" t="s">
        <v>7030</v>
      </c>
    </row>
    <row r="206" spans="2:65" s="1" customFormat="1" ht="16.5" customHeight="1">
      <c r="B206" s="38"/>
      <c r="C206" s="273" t="s">
        <v>261</v>
      </c>
      <c r="D206" s="273" t="s">
        <v>174</v>
      </c>
      <c r="E206" s="274" t="s">
        <v>7031</v>
      </c>
      <c r="F206" s="275" t="s">
        <v>7032</v>
      </c>
      <c r="G206" s="276" t="s">
        <v>177</v>
      </c>
      <c r="H206" s="277">
        <v>1</v>
      </c>
      <c r="I206" s="278"/>
      <c r="J206" s="279">
        <f>ROUND(I206*H206,2)</f>
        <v>0</v>
      </c>
      <c r="K206" s="275" t="s">
        <v>1</v>
      </c>
      <c r="L206" s="280"/>
      <c r="M206" s="281" t="s">
        <v>1</v>
      </c>
      <c r="N206" s="282" t="s">
        <v>38</v>
      </c>
      <c r="O206" s="86"/>
      <c r="P206" s="246">
        <f>O206*H206</f>
        <v>0</v>
      </c>
      <c r="Q206" s="246">
        <v>0.0026</v>
      </c>
      <c r="R206" s="246">
        <f>Q206*H206</f>
        <v>0.0026</v>
      </c>
      <c r="S206" s="246">
        <v>0</v>
      </c>
      <c r="T206" s="247">
        <f>S206*H206</f>
        <v>0</v>
      </c>
      <c r="AR206" s="248" t="s">
        <v>178</v>
      </c>
      <c r="AT206" s="248" t="s">
        <v>174</v>
      </c>
      <c r="AU206" s="248" t="s">
        <v>83</v>
      </c>
      <c r="AY206" s="17" t="s">
        <v>139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81</v>
      </c>
      <c r="BK206" s="249">
        <f>ROUND(I206*H206,2)</f>
        <v>0</v>
      </c>
      <c r="BL206" s="17" t="s">
        <v>146</v>
      </c>
      <c r="BM206" s="248" t="s">
        <v>7033</v>
      </c>
    </row>
    <row r="207" spans="2:65" s="1" customFormat="1" ht="16.5" customHeight="1">
      <c r="B207" s="38"/>
      <c r="C207" s="237" t="s">
        <v>265</v>
      </c>
      <c r="D207" s="237" t="s">
        <v>141</v>
      </c>
      <c r="E207" s="238" t="s">
        <v>7034</v>
      </c>
      <c r="F207" s="239" t="s">
        <v>7035</v>
      </c>
      <c r="G207" s="240" t="s">
        <v>177</v>
      </c>
      <c r="H207" s="241">
        <v>1</v>
      </c>
      <c r="I207" s="242"/>
      <c r="J207" s="243">
        <f>ROUND(I207*H207,2)</f>
        <v>0</v>
      </c>
      <c r="K207" s="239" t="s">
        <v>1</v>
      </c>
      <c r="L207" s="43"/>
      <c r="M207" s="244" t="s">
        <v>1</v>
      </c>
      <c r="N207" s="245" t="s">
        <v>38</v>
      </c>
      <c r="O207" s="86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48" t="s">
        <v>146</v>
      </c>
      <c r="AT207" s="248" t="s">
        <v>141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7036</v>
      </c>
    </row>
    <row r="208" spans="2:65" s="1" customFormat="1" ht="16.5" customHeight="1">
      <c r="B208" s="38"/>
      <c r="C208" s="237" t="s">
        <v>269</v>
      </c>
      <c r="D208" s="237" t="s">
        <v>141</v>
      </c>
      <c r="E208" s="238" t="s">
        <v>7037</v>
      </c>
      <c r="F208" s="239" t="s">
        <v>7038</v>
      </c>
      <c r="G208" s="240" t="s">
        <v>171</v>
      </c>
      <c r="H208" s="241">
        <v>5.9</v>
      </c>
      <c r="I208" s="242"/>
      <c r="J208" s="243">
        <f>ROUND(I208*H208,2)</f>
        <v>0</v>
      </c>
      <c r="K208" s="239" t="s">
        <v>145</v>
      </c>
      <c r="L208" s="43"/>
      <c r="M208" s="244" t="s">
        <v>1</v>
      </c>
      <c r="N208" s="245" t="s">
        <v>38</v>
      </c>
      <c r="O208" s="86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48" t="s">
        <v>146</v>
      </c>
      <c r="AT208" s="248" t="s">
        <v>141</v>
      </c>
      <c r="AU208" s="248" t="s">
        <v>83</v>
      </c>
      <c r="AY208" s="17" t="s">
        <v>139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146</v>
      </c>
      <c r="BM208" s="248" t="s">
        <v>7039</v>
      </c>
    </row>
    <row r="209" spans="2:65" s="1" customFormat="1" ht="24" customHeight="1">
      <c r="B209" s="38"/>
      <c r="C209" s="237" t="s">
        <v>273</v>
      </c>
      <c r="D209" s="237" t="s">
        <v>141</v>
      </c>
      <c r="E209" s="238" t="s">
        <v>7040</v>
      </c>
      <c r="F209" s="239" t="s">
        <v>7041</v>
      </c>
      <c r="G209" s="240" t="s">
        <v>171</v>
      </c>
      <c r="H209" s="241">
        <v>5.9</v>
      </c>
      <c r="I209" s="242"/>
      <c r="J209" s="243">
        <f>ROUND(I209*H209,2)</f>
        <v>0</v>
      </c>
      <c r="K209" s="239" t="s">
        <v>145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48" t="s">
        <v>146</v>
      </c>
      <c r="AT209" s="248" t="s">
        <v>141</v>
      </c>
      <c r="AU209" s="248" t="s">
        <v>83</v>
      </c>
      <c r="AY209" s="17" t="s">
        <v>139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146</v>
      </c>
      <c r="BM209" s="248" t="s">
        <v>7042</v>
      </c>
    </row>
    <row r="210" spans="2:65" s="1" customFormat="1" ht="24" customHeight="1">
      <c r="B210" s="38"/>
      <c r="C210" s="237" t="s">
        <v>277</v>
      </c>
      <c r="D210" s="237" t="s">
        <v>141</v>
      </c>
      <c r="E210" s="238" t="s">
        <v>7043</v>
      </c>
      <c r="F210" s="239" t="s">
        <v>7044</v>
      </c>
      <c r="G210" s="240" t="s">
        <v>177</v>
      </c>
      <c r="H210" s="241">
        <v>2</v>
      </c>
      <c r="I210" s="242"/>
      <c r="J210" s="243">
        <f>ROUND(I210*H210,2)</f>
        <v>0</v>
      </c>
      <c r="K210" s="239" t="s">
        <v>145</v>
      </c>
      <c r="L210" s="43"/>
      <c r="M210" s="244" t="s">
        <v>1</v>
      </c>
      <c r="N210" s="245" t="s">
        <v>38</v>
      </c>
      <c r="O210" s="86"/>
      <c r="P210" s="246">
        <f>O210*H210</f>
        <v>0</v>
      </c>
      <c r="Q210" s="246">
        <v>0.3217</v>
      </c>
      <c r="R210" s="246">
        <f>Q210*H210</f>
        <v>0.6434</v>
      </c>
      <c r="S210" s="246">
        <v>0</v>
      </c>
      <c r="T210" s="247">
        <f>S210*H210</f>
        <v>0</v>
      </c>
      <c r="AR210" s="248" t="s">
        <v>146</v>
      </c>
      <c r="AT210" s="248" t="s">
        <v>141</v>
      </c>
      <c r="AU210" s="248" t="s">
        <v>83</v>
      </c>
      <c r="AY210" s="17" t="s">
        <v>139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81</v>
      </c>
      <c r="BK210" s="249">
        <f>ROUND(I210*H210,2)</f>
        <v>0</v>
      </c>
      <c r="BL210" s="17" t="s">
        <v>146</v>
      </c>
      <c r="BM210" s="248" t="s">
        <v>7045</v>
      </c>
    </row>
    <row r="211" spans="2:65" s="1" customFormat="1" ht="16.5" customHeight="1">
      <c r="B211" s="38"/>
      <c r="C211" s="273" t="s">
        <v>281</v>
      </c>
      <c r="D211" s="273" t="s">
        <v>174</v>
      </c>
      <c r="E211" s="274" t="s">
        <v>7046</v>
      </c>
      <c r="F211" s="275" t="s">
        <v>7047</v>
      </c>
      <c r="G211" s="276" t="s">
        <v>177</v>
      </c>
      <c r="H211" s="277">
        <v>1</v>
      </c>
      <c r="I211" s="278"/>
      <c r="J211" s="279">
        <f>ROUND(I211*H211,2)</f>
        <v>0</v>
      </c>
      <c r="K211" s="275" t="s">
        <v>1</v>
      </c>
      <c r="L211" s="280"/>
      <c r="M211" s="281" t="s">
        <v>1</v>
      </c>
      <c r="N211" s="282" t="s">
        <v>38</v>
      </c>
      <c r="O211" s="86"/>
      <c r="P211" s="246">
        <f>O211*H211</f>
        <v>0</v>
      </c>
      <c r="Q211" s="246">
        <v>0.087</v>
      </c>
      <c r="R211" s="246">
        <f>Q211*H211</f>
        <v>0.087</v>
      </c>
      <c r="S211" s="246">
        <v>0</v>
      </c>
      <c r="T211" s="247">
        <f>S211*H211</f>
        <v>0</v>
      </c>
      <c r="AR211" s="248" t="s">
        <v>178</v>
      </c>
      <c r="AT211" s="248" t="s">
        <v>174</v>
      </c>
      <c r="AU211" s="248" t="s">
        <v>83</v>
      </c>
      <c r="AY211" s="17" t="s">
        <v>139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81</v>
      </c>
      <c r="BK211" s="249">
        <f>ROUND(I211*H211,2)</f>
        <v>0</v>
      </c>
      <c r="BL211" s="17" t="s">
        <v>146</v>
      </c>
      <c r="BM211" s="248" t="s">
        <v>7048</v>
      </c>
    </row>
    <row r="212" spans="2:65" s="1" customFormat="1" ht="16.5" customHeight="1">
      <c r="B212" s="38"/>
      <c r="C212" s="237" t="s">
        <v>285</v>
      </c>
      <c r="D212" s="237" t="s">
        <v>141</v>
      </c>
      <c r="E212" s="238" t="s">
        <v>7049</v>
      </c>
      <c r="F212" s="239" t="s">
        <v>7050</v>
      </c>
      <c r="G212" s="240" t="s">
        <v>177</v>
      </c>
      <c r="H212" s="241">
        <v>1</v>
      </c>
      <c r="I212" s="242"/>
      <c r="J212" s="243">
        <f>ROUND(I212*H212,2)</f>
        <v>0</v>
      </c>
      <c r="K212" s="239" t="s">
        <v>1</v>
      </c>
      <c r="L212" s="43"/>
      <c r="M212" s="244" t="s">
        <v>1</v>
      </c>
      <c r="N212" s="245" t="s">
        <v>38</v>
      </c>
      <c r="O212" s="86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AR212" s="248" t="s">
        <v>146</v>
      </c>
      <c r="AT212" s="248" t="s">
        <v>141</v>
      </c>
      <c r="AU212" s="248" t="s">
        <v>83</v>
      </c>
      <c r="AY212" s="17" t="s">
        <v>139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81</v>
      </c>
      <c r="BK212" s="249">
        <f>ROUND(I212*H212,2)</f>
        <v>0</v>
      </c>
      <c r="BL212" s="17" t="s">
        <v>146</v>
      </c>
      <c r="BM212" s="248" t="s">
        <v>7051</v>
      </c>
    </row>
    <row r="213" spans="2:65" s="1" customFormat="1" ht="16.5" customHeight="1">
      <c r="B213" s="38"/>
      <c r="C213" s="237" t="s">
        <v>289</v>
      </c>
      <c r="D213" s="237" t="s">
        <v>141</v>
      </c>
      <c r="E213" s="238" t="s">
        <v>7052</v>
      </c>
      <c r="F213" s="239" t="s">
        <v>7053</v>
      </c>
      <c r="G213" s="240" t="s">
        <v>177</v>
      </c>
      <c r="H213" s="241">
        <v>1</v>
      </c>
      <c r="I213" s="242"/>
      <c r="J213" s="243">
        <f>ROUND(I213*H213,2)</f>
        <v>0</v>
      </c>
      <c r="K213" s="239" t="s">
        <v>1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8" t="s">
        <v>146</v>
      </c>
      <c r="AT213" s="248" t="s">
        <v>141</v>
      </c>
      <c r="AU213" s="248" t="s">
        <v>83</v>
      </c>
      <c r="AY213" s="17" t="s">
        <v>139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146</v>
      </c>
      <c r="BM213" s="248" t="s">
        <v>7054</v>
      </c>
    </row>
    <row r="214" spans="2:65" s="1" customFormat="1" ht="16.5" customHeight="1">
      <c r="B214" s="38"/>
      <c r="C214" s="237" t="s">
        <v>296</v>
      </c>
      <c r="D214" s="237" t="s">
        <v>141</v>
      </c>
      <c r="E214" s="238" t="s">
        <v>278</v>
      </c>
      <c r="F214" s="239" t="s">
        <v>279</v>
      </c>
      <c r="G214" s="240" t="s">
        <v>171</v>
      </c>
      <c r="H214" s="241">
        <v>5.9</v>
      </c>
      <c r="I214" s="242"/>
      <c r="J214" s="243">
        <f>ROUND(I214*H214,2)</f>
        <v>0</v>
      </c>
      <c r="K214" s="239" t="s">
        <v>145</v>
      </c>
      <c r="L214" s="43"/>
      <c r="M214" s="244" t="s">
        <v>1</v>
      </c>
      <c r="N214" s="245" t="s">
        <v>38</v>
      </c>
      <c r="O214" s="86"/>
      <c r="P214" s="246">
        <f>O214*H214</f>
        <v>0</v>
      </c>
      <c r="Q214" s="246">
        <v>0.00019</v>
      </c>
      <c r="R214" s="246">
        <f>Q214*H214</f>
        <v>0.001121</v>
      </c>
      <c r="S214" s="246">
        <v>0</v>
      </c>
      <c r="T214" s="247">
        <f>S214*H214</f>
        <v>0</v>
      </c>
      <c r="AR214" s="248" t="s">
        <v>146</v>
      </c>
      <c r="AT214" s="248" t="s">
        <v>141</v>
      </c>
      <c r="AU214" s="248" t="s">
        <v>83</v>
      </c>
      <c r="AY214" s="17" t="s">
        <v>139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81</v>
      </c>
      <c r="BK214" s="249">
        <f>ROUND(I214*H214,2)</f>
        <v>0</v>
      </c>
      <c r="BL214" s="17" t="s">
        <v>146</v>
      </c>
      <c r="BM214" s="248" t="s">
        <v>7055</v>
      </c>
    </row>
    <row r="215" spans="2:65" s="1" customFormat="1" ht="16.5" customHeight="1">
      <c r="B215" s="38"/>
      <c r="C215" s="237" t="s">
        <v>609</v>
      </c>
      <c r="D215" s="237" t="s">
        <v>141</v>
      </c>
      <c r="E215" s="238" t="s">
        <v>282</v>
      </c>
      <c r="F215" s="239" t="s">
        <v>7056</v>
      </c>
      <c r="G215" s="240" t="s">
        <v>177</v>
      </c>
      <c r="H215" s="241">
        <v>2</v>
      </c>
      <c r="I215" s="242"/>
      <c r="J215" s="243">
        <f>ROUND(I215*H215,2)</f>
        <v>0</v>
      </c>
      <c r="K215" s="239" t="s">
        <v>145</v>
      </c>
      <c r="L215" s="43"/>
      <c r="M215" s="244" t="s">
        <v>1</v>
      </c>
      <c r="N215" s="245" t="s">
        <v>38</v>
      </c>
      <c r="O215" s="86"/>
      <c r="P215" s="246">
        <f>O215*H215</f>
        <v>0</v>
      </c>
      <c r="Q215" s="246">
        <v>0.0002</v>
      </c>
      <c r="R215" s="246">
        <f>Q215*H215</f>
        <v>0.0004</v>
      </c>
      <c r="S215" s="246">
        <v>0</v>
      </c>
      <c r="T215" s="247">
        <f>S215*H215</f>
        <v>0</v>
      </c>
      <c r="AR215" s="248" t="s">
        <v>146</v>
      </c>
      <c r="AT215" s="248" t="s">
        <v>141</v>
      </c>
      <c r="AU215" s="248" t="s">
        <v>83</v>
      </c>
      <c r="AY215" s="17" t="s">
        <v>139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81</v>
      </c>
      <c r="BK215" s="249">
        <f>ROUND(I215*H215,2)</f>
        <v>0</v>
      </c>
      <c r="BL215" s="17" t="s">
        <v>146</v>
      </c>
      <c r="BM215" s="248" t="s">
        <v>7057</v>
      </c>
    </row>
    <row r="216" spans="2:65" s="1" customFormat="1" ht="16.5" customHeight="1">
      <c r="B216" s="38"/>
      <c r="C216" s="237" t="s">
        <v>614</v>
      </c>
      <c r="D216" s="237" t="s">
        <v>141</v>
      </c>
      <c r="E216" s="238" t="s">
        <v>7058</v>
      </c>
      <c r="F216" s="239" t="s">
        <v>7059</v>
      </c>
      <c r="G216" s="240" t="s">
        <v>171</v>
      </c>
      <c r="H216" s="241">
        <v>3.5</v>
      </c>
      <c r="I216" s="242"/>
      <c r="J216" s="243">
        <f>ROUND(I216*H216,2)</f>
        <v>0</v>
      </c>
      <c r="K216" s="239" t="s">
        <v>145</v>
      </c>
      <c r="L216" s="43"/>
      <c r="M216" s="244" t="s">
        <v>1</v>
      </c>
      <c r="N216" s="245" t="s">
        <v>38</v>
      </c>
      <c r="O216" s="86"/>
      <c r="P216" s="246">
        <f>O216*H216</f>
        <v>0</v>
      </c>
      <c r="Q216" s="246">
        <v>7E-05</v>
      </c>
      <c r="R216" s="246">
        <f>Q216*H216</f>
        <v>0.000245</v>
      </c>
      <c r="S216" s="246">
        <v>0</v>
      </c>
      <c r="T216" s="247">
        <f>S216*H216</f>
        <v>0</v>
      </c>
      <c r="AR216" s="248" t="s">
        <v>146</v>
      </c>
      <c r="AT216" s="248" t="s">
        <v>141</v>
      </c>
      <c r="AU216" s="248" t="s">
        <v>83</v>
      </c>
      <c r="AY216" s="17" t="s">
        <v>139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146</v>
      </c>
      <c r="BM216" s="248" t="s">
        <v>7060</v>
      </c>
    </row>
    <row r="217" spans="2:65" s="1" customFormat="1" ht="24" customHeight="1">
      <c r="B217" s="38"/>
      <c r="C217" s="237" t="s">
        <v>621</v>
      </c>
      <c r="D217" s="237" t="s">
        <v>141</v>
      </c>
      <c r="E217" s="238" t="s">
        <v>7061</v>
      </c>
      <c r="F217" s="239" t="s">
        <v>7062</v>
      </c>
      <c r="G217" s="240" t="s">
        <v>177</v>
      </c>
      <c r="H217" s="241">
        <v>1</v>
      </c>
      <c r="I217" s="242"/>
      <c r="J217" s="243">
        <f>ROUND(I217*H217,2)</f>
        <v>0</v>
      </c>
      <c r="K217" s="239" t="s">
        <v>1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7063</v>
      </c>
    </row>
    <row r="218" spans="2:65" s="1" customFormat="1" ht="16.5" customHeight="1">
      <c r="B218" s="38"/>
      <c r="C218" s="237" t="s">
        <v>632</v>
      </c>
      <c r="D218" s="237" t="s">
        <v>141</v>
      </c>
      <c r="E218" s="238" t="s">
        <v>7064</v>
      </c>
      <c r="F218" s="239" t="s">
        <v>7065</v>
      </c>
      <c r="G218" s="240" t="s">
        <v>177</v>
      </c>
      <c r="H218" s="241">
        <v>2</v>
      </c>
      <c r="I218" s="242"/>
      <c r="J218" s="243">
        <f>ROUND(I218*H218,2)</f>
        <v>0</v>
      </c>
      <c r="K218" s="239" t="s">
        <v>1</v>
      </c>
      <c r="L218" s="43"/>
      <c r="M218" s="244" t="s">
        <v>1</v>
      </c>
      <c r="N218" s="245" t="s">
        <v>38</v>
      </c>
      <c r="O218" s="86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48" t="s">
        <v>146</v>
      </c>
      <c r="AT218" s="248" t="s">
        <v>141</v>
      </c>
      <c r="AU218" s="248" t="s">
        <v>83</v>
      </c>
      <c r="AY218" s="17" t="s">
        <v>139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81</v>
      </c>
      <c r="BK218" s="249">
        <f>ROUND(I218*H218,2)</f>
        <v>0</v>
      </c>
      <c r="BL218" s="17" t="s">
        <v>146</v>
      </c>
      <c r="BM218" s="248" t="s">
        <v>7066</v>
      </c>
    </row>
    <row r="219" spans="2:65" s="1" customFormat="1" ht="24" customHeight="1">
      <c r="B219" s="38"/>
      <c r="C219" s="237" t="s">
        <v>651</v>
      </c>
      <c r="D219" s="237" t="s">
        <v>141</v>
      </c>
      <c r="E219" s="238" t="s">
        <v>7067</v>
      </c>
      <c r="F219" s="239" t="s">
        <v>7068</v>
      </c>
      <c r="G219" s="240" t="s">
        <v>229</v>
      </c>
      <c r="H219" s="241">
        <v>1</v>
      </c>
      <c r="I219" s="242"/>
      <c r="J219" s="243">
        <f>ROUND(I219*H219,2)</f>
        <v>0</v>
      </c>
      <c r="K219" s="239" t="s">
        <v>1</v>
      </c>
      <c r="L219" s="43"/>
      <c r="M219" s="244" t="s">
        <v>1</v>
      </c>
      <c r="N219" s="245" t="s">
        <v>38</v>
      </c>
      <c r="O219" s="86"/>
      <c r="P219" s="246">
        <f>O219*H219</f>
        <v>0</v>
      </c>
      <c r="Q219" s="246">
        <v>0.01084</v>
      </c>
      <c r="R219" s="246">
        <f>Q219*H219</f>
        <v>0.01084</v>
      </c>
      <c r="S219" s="246">
        <v>0</v>
      </c>
      <c r="T219" s="247">
        <f>S219*H219</f>
        <v>0</v>
      </c>
      <c r="AR219" s="248" t="s">
        <v>230</v>
      </c>
      <c r="AT219" s="248" t="s">
        <v>141</v>
      </c>
      <c r="AU219" s="248" t="s">
        <v>83</v>
      </c>
      <c r="AY219" s="17" t="s">
        <v>139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81</v>
      </c>
      <c r="BK219" s="249">
        <f>ROUND(I219*H219,2)</f>
        <v>0</v>
      </c>
      <c r="BL219" s="17" t="s">
        <v>230</v>
      </c>
      <c r="BM219" s="248" t="s">
        <v>7069</v>
      </c>
    </row>
    <row r="220" spans="2:63" s="11" customFormat="1" ht="22.8" customHeight="1">
      <c r="B220" s="221"/>
      <c r="C220" s="222"/>
      <c r="D220" s="223" t="s">
        <v>72</v>
      </c>
      <c r="E220" s="235" t="s">
        <v>186</v>
      </c>
      <c r="F220" s="235" t="s">
        <v>7070</v>
      </c>
      <c r="G220" s="222"/>
      <c r="H220" s="222"/>
      <c r="I220" s="225"/>
      <c r="J220" s="236">
        <f>BK220</f>
        <v>0</v>
      </c>
      <c r="K220" s="222"/>
      <c r="L220" s="227"/>
      <c r="M220" s="228"/>
      <c r="N220" s="229"/>
      <c r="O220" s="229"/>
      <c r="P220" s="230">
        <f>SUM(P221:P223)</f>
        <v>0</v>
      </c>
      <c r="Q220" s="229"/>
      <c r="R220" s="230">
        <f>SUM(R221:R223)</f>
        <v>0.0008730000000000001</v>
      </c>
      <c r="S220" s="229"/>
      <c r="T220" s="231">
        <f>SUM(T221:T223)</f>
        <v>0.022500000000000003</v>
      </c>
      <c r="AR220" s="232" t="s">
        <v>81</v>
      </c>
      <c r="AT220" s="233" t="s">
        <v>72</v>
      </c>
      <c r="AU220" s="233" t="s">
        <v>81</v>
      </c>
      <c r="AY220" s="232" t="s">
        <v>139</v>
      </c>
      <c r="BK220" s="234">
        <f>SUM(BK221:BK223)</f>
        <v>0</v>
      </c>
    </row>
    <row r="221" spans="2:65" s="1" customFormat="1" ht="24" customHeight="1">
      <c r="B221" s="38"/>
      <c r="C221" s="237" t="s">
        <v>659</v>
      </c>
      <c r="D221" s="237" t="s">
        <v>141</v>
      </c>
      <c r="E221" s="238" t="s">
        <v>7071</v>
      </c>
      <c r="F221" s="239" t="s">
        <v>7072</v>
      </c>
      <c r="G221" s="240" t="s">
        <v>171</v>
      </c>
      <c r="H221" s="241">
        <v>0.9</v>
      </c>
      <c r="I221" s="242"/>
      <c r="J221" s="243">
        <f>ROUND(I221*H221,2)</f>
        <v>0</v>
      </c>
      <c r="K221" s="239" t="s">
        <v>145</v>
      </c>
      <c r="L221" s="43"/>
      <c r="M221" s="244" t="s">
        <v>1</v>
      </c>
      <c r="N221" s="245" t="s">
        <v>38</v>
      </c>
      <c r="O221" s="86"/>
      <c r="P221" s="246">
        <f>O221*H221</f>
        <v>0</v>
      </c>
      <c r="Q221" s="246">
        <v>0.00097</v>
      </c>
      <c r="R221" s="246">
        <f>Q221*H221</f>
        <v>0.0008730000000000001</v>
      </c>
      <c r="S221" s="246">
        <v>0.025</v>
      </c>
      <c r="T221" s="247">
        <f>S221*H221</f>
        <v>0.022500000000000003</v>
      </c>
      <c r="AR221" s="248" t="s">
        <v>146</v>
      </c>
      <c r="AT221" s="248" t="s">
        <v>141</v>
      </c>
      <c r="AU221" s="248" t="s">
        <v>83</v>
      </c>
      <c r="AY221" s="17" t="s">
        <v>139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81</v>
      </c>
      <c r="BK221" s="249">
        <f>ROUND(I221*H221,2)</f>
        <v>0</v>
      </c>
      <c r="BL221" s="17" t="s">
        <v>146</v>
      </c>
      <c r="BM221" s="248" t="s">
        <v>7073</v>
      </c>
    </row>
    <row r="222" spans="2:51" s="12" customFormat="1" ht="12">
      <c r="B222" s="250"/>
      <c r="C222" s="251"/>
      <c r="D222" s="252" t="s">
        <v>148</v>
      </c>
      <c r="E222" s="253" t="s">
        <v>1</v>
      </c>
      <c r="F222" s="254" t="s">
        <v>7074</v>
      </c>
      <c r="G222" s="251"/>
      <c r="H222" s="255">
        <v>0.9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148</v>
      </c>
      <c r="AU222" s="261" t="s">
        <v>83</v>
      </c>
      <c r="AV222" s="12" t="s">
        <v>83</v>
      </c>
      <c r="AW222" s="12" t="s">
        <v>30</v>
      </c>
      <c r="AX222" s="12" t="s">
        <v>73</v>
      </c>
      <c r="AY222" s="261" t="s">
        <v>139</v>
      </c>
    </row>
    <row r="223" spans="2:51" s="13" customFormat="1" ht="12">
      <c r="B223" s="262"/>
      <c r="C223" s="263"/>
      <c r="D223" s="252" t="s">
        <v>148</v>
      </c>
      <c r="E223" s="264" t="s">
        <v>1</v>
      </c>
      <c r="F223" s="265" t="s">
        <v>150</v>
      </c>
      <c r="G223" s="263"/>
      <c r="H223" s="266">
        <v>0.9</v>
      </c>
      <c r="I223" s="267"/>
      <c r="J223" s="263"/>
      <c r="K223" s="263"/>
      <c r="L223" s="268"/>
      <c r="M223" s="269"/>
      <c r="N223" s="270"/>
      <c r="O223" s="270"/>
      <c r="P223" s="270"/>
      <c r="Q223" s="270"/>
      <c r="R223" s="270"/>
      <c r="S223" s="270"/>
      <c r="T223" s="271"/>
      <c r="AT223" s="272" t="s">
        <v>148</v>
      </c>
      <c r="AU223" s="272" t="s">
        <v>83</v>
      </c>
      <c r="AV223" s="13" t="s">
        <v>146</v>
      </c>
      <c r="AW223" s="13" t="s">
        <v>30</v>
      </c>
      <c r="AX223" s="13" t="s">
        <v>81</v>
      </c>
      <c r="AY223" s="272" t="s">
        <v>139</v>
      </c>
    </row>
    <row r="224" spans="2:63" s="11" customFormat="1" ht="22.8" customHeight="1">
      <c r="B224" s="221"/>
      <c r="C224" s="222"/>
      <c r="D224" s="223" t="s">
        <v>72</v>
      </c>
      <c r="E224" s="235" t="s">
        <v>2609</v>
      </c>
      <c r="F224" s="235" t="s">
        <v>2610</v>
      </c>
      <c r="G224" s="222"/>
      <c r="H224" s="222"/>
      <c r="I224" s="225"/>
      <c r="J224" s="236">
        <f>BK224</f>
        <v>0</v>
      </c>
      <c r="K224" s="222"/>
      <c r="L224" s="227"/>
      <c r="M224" s="228"/>
      <c r="N224" s="229"/>
      <c r="O224" s="229"/>
      <c r="P224" s="230">
        <f>P225</f>
        <v>0</v>
      </c>
      <c r="Q224" s="229"/>
      <c r="R224" s="230">
        <f>R225</f>
        <v>0</v>
      </c>
      <c r="S224" s="229"/>
      <c r="T224" s="231">
        <f>T225</f>
        <v>0</v>
      </c>
      <c r="AR224" s="232" t="s">
        <v>81</v>
      </c>
      <c r="AT224" s="233" t="s">
        <v>72</v>
      </c>
      <c r="AU224" s="233" t="s">
        <v>81</v>
      </c>
      <c r="AY224" s="232" t="s">
        <v>139</v>
      </c>
      <c r="BK224" s="234">
        <f>BK225</f>
        <v>0</v>
      </c>
    </row>
    <row r="225" spans="2:65" s="1" customFormat="1" ht="24" customHeight="1">
      <c r="B225" s="38"/>
      <c r="C225" s="237" t="s">
        <v>682</v>
      </c>
      <c r="D225" s="237" t="s">
        <v>141</v>
      </c>
      <c r="E225" s="238" t="s">
        <v>7075</v>
      </c>
      <c r="F225" s="239" t="s">
        <v>7076</v>
      </c>
      <c r="G225" s="240" t="s">
        <v>193</v>
      </c>
      <c r="H225" s="241">
        <v>6.703</v>
      </c>
      <c r="I225" s="242"/>
      <c r="J225" s="243">
        <f>ROUND(I225*H225,2)</f>
        <v>0</v>
      </c>
      <c r="K225" s="239" t="s">
        <v>145</v>
      </c>
      <c r="L225" s="43"/>
      <c r="M225" s="244" t="s">
        <v>1</v>
      </c>
      <c r="N225" s="245" t="s">
        <v>38</v>
      </c>
      <c r="O225" s="86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AR225" s="248" t="s">
        <v>146</v>
      </c>
      <c r="AT225" s="248" t="s">
        <v>141</v>
      </c>
      <c r="AU225" s="248" t="s">
        <v>83</v>
      </c>
      <c r="AY225" s="17" t="s">
        <v>139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81</v>
      </c>
      <c r="BK225" s="249">
        <f>ROUND(I225*H225,2)</f>
        <v>0</v>
      </c>
      <c r="BL225" s="17" t="s">
        <v>146</v>
      </c>
      <c r="BM225" s="248" t="s">
        <v>7077</v>
      </c>
    </row>
    <row r="226" spans="2:63" s="11" customFormat="1" ht="25.9" customHeight="1">
      <c r="B226" s="221"/>
      <c r="C226" s="222"/>
      <c r="D226" s="223" t="s">
        <v>72</v>
      </c>
      <c r="E226" s="224" t="s">
        <v>116</v>
      </c>
      <c r="F226" s="224" t="s">
        <v>294</v>
      </c>
      <c r="G226" s="222"/>
      <c r="H226" s="222"/>
      <c r="I226" s="225"/>
      <c r="J226" s="226">
        <f>BK226</f>
        <v>0</v>
      </c>
      <c r="K226" s="222"/>
      <c r="L226" s="227"/>
      <c r="M226" s="228"/>
      <c r="N226" s="229"/>
      <c r="O226" s="229"/>
      <c r="P226" s="230">
        <f>P227</f>
        <v>0</v>
      </c>
      <c r="Q226" s="229"/>
      <c r="R226" s="230">
        <f>R227</f>
        <v>0</v>
      </c>
      <c r="S226" s="229"/>
      <c r="T226" s="231">
        <f>T227</f>
        <v>0</v>
      </c>
      <c r="AR226" s="232" t="s">
        <v>164</v>
      </c>
      <c r="AT226" s="233" t="s">
        <v>72</v>
      </c>
      <c r="AU226" s="233" t="s">
        <v>73</v>
      </c>
      <c r="AY226" s="232" t="s">
        <v>139</v>
      </c>
      <c r="BK226" s="234">
        <f>BK227</f>
        <v>0</v>
      </c>
    </row>
    <row r="227" spans="2:63" s="11" customFormat="1" ht="22.8" customHeight="1">
      <c r="B227" s="221"/>
      <c r="C227" s="222"/>
      <c r="D227" s="223" t="s">
        <v>72</v>
      </c>
      <c r="E227" s="235" t="s">
        <v>295</v>
      </c>
      <c r="F227" s="235" t="s">
        <v>115</v>
      </c>
      <c r="G227" s="222"/>
      <c r="H227" s="222"/>
      <c r="I227" s="225"/>
      <c r="J227" s="236">
        <f>BK227</f>
        <v>0</v>
      </c>
      <c r="K227" s="222"/>
      <c r="L227" s="227"/>
      <c r="M227" s="228"/>
      <c r="N227" s="229"/>
      <c r="O227" s="229"/>
      <c r="P227" s="230">
        <f>P228</f>
        <v>0</v>
      </c>
      <c r="Q227" s="229"/>
      <c r="R227" s="230">
        <f>R228</f>
        <v>0</v>
      </c>
      <c r="S227" s="229"/>
      <c r="T227" s="231">
        <f>T228</f>
        <v>0</v>
      </c>
      <c r="AR227" s="232" t="s">
        <v>164</v>
      </c>
      <c r="AT227" s="233" t="s">
        <v>72</v>
      </c>
      <c r="AU227" s="233" t="s">
        <v>81</v>
      </c>
      <c r="AY227" s="232" t="s">
        <v>139</v>
      </c>
      <c r="BK227" s="234">
        <f>BK228</f>
        <v>0</v>
      </c>
    </row>
    <row r="228" spans="2:65" s="1" customFormat="1" ht="16.5" customHeight="1">
      <c r="B228" s="38"/>
      <c r="C228" s="237" t="s">
        <v>721</v>
      </c>
      <c r="D228" s="237" t="s">
        <v>141</v>
      </c>
      <c r="E228" s="238" t="s">
        <v>297</v>
      </c>
      <c r="F228" s="239" t="s">
        <v>115</v>
      </c>
      <c r="G228" s="240" t="s">
        <v>292</v>
      </c>
      <c r="H228" s="283"/>
      <c r="I228" s="242"/>
      <c r="J228" s="243">
        <f>ROUND(I228*H228,2)</f>
        <v>0</v>
      </c>
      <c r="K228" s="239" t="s">
        <v>1</v>
      </c>
      <c r="L228" s="43"/>
      <c r="M228" s="284" t="s">
        <v>1</v>
      </c>
      <c r="N228" s="285" t="s">
        <v>38</v>
      </c>
      <c r="O228" s="286"/>
      <c r="P228" s="287">
        <f>O228*H228</f>
        <v>0</v>
      </c>
      <c r="Q228" s="287">
        <v>0</v>
      </c>
      <c r="R228" s="287">
        <f>Q228*H228</f>
        <v>0</v>
      </c>
      <c r="S228" s="287">
        <v>0</v>
      </c>
      <c r="T228" s="288">
        <f>S228*H228</f>
        <v>0</v>
      </c>
      <c r="AR228" s="248" t="s">
        <v>298</v>
      </c>
      <c r="AT228" s="248" t="s">
        <v>141</v>
      </c>
      <c r="AU228" s="248" t="s">
        <v>83</v>
      </c>
      <c r="AY228" s="17" t="s">
        <v>139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81</v>
      </c>
      <c r="BK228" s="249">
        <f>ROUND(I228*H228,2)</f>
        <v>0</v>
      </c>
      <c r="BL228" s="17" t="s">
        <v>298</v>
      </c>
      <c r="BM228" s="248" t="s">
        <v>7078</v>
      </c>
    </row>
    <row r="229" spans="2:12" s="1" customFormat="1" ht="6.95" customHeight="1">
      <c r="B229" s="61"/>
      <c r="C229" s="62"/>
      <c r="D229" s="62"/>
      <c r="E229" s="62"/>
      <c r="F229" s="62"/>
      <c r="G229" s="62"/>
      <c r="H229" s="62"/>
      <c r="I229" s="175"/>
      <c r="J229" s="62"/>
      <c r="K229" s="62"/>
      <c r="L229" s="43"/>
    </row>
  </sheetData>
  <sheetProtection password="CC35" sheet="1" objects="1" scenarios="1" formatColumns="0" formatRows="0" autoFilter="0"/>
  <autoFilter ref="C133:K228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7079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J107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ROUND((SUM(BE107:BE114)+SUM(BE134:BE227)),2)</f>
        <v>0</v>
      </c>
      <c r="I35" s="156">
        <v>0.21</v>
      </c>
      <c r="J35" s="155">
        <f>ROUND(((SUM(BE107:BE114)+SUM(BE134:BE227))*I35),2)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ROUND((SUM(BF107:BF114)+SUM(BF134:BF227)),2)</f>
        <v>0</v>
      </c>
      <c r="I36" s="156">
        <v>0.15</v>
      </c>
      <c r="J36" s="155">
        <f>ROUND(((SUM(BF107:BF114)+SUM(BF134:BF227))*I36),2)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ROUND((SUM(BG107:BG114)+SUM(BG134:BG227)),2)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ROUND((SUM(BH107:BH114)+SUM(BH134:BH227)),2)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ROUND((SUM(BI107:BI114)+SUM(BI134:BI227)),2)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J135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J136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J179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340</v>
      </c>
      <c r="E100" s="195"/>
      <c r="F100" s="195"/>
      <c r="G100" s="195"/>
      <c r="H100" s="195"/>
      <c r="I100" s="196"/>
      <c r="J100" s="197">
        <f>J196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6960</v>
      </c>
      <c r="E101" s="195"/>
      <c r="F101" s="195"/>
      <c r="G101" s="195"/>
      <c r="H101" s="195"/>
      <c r="I101" s="196"/>
      <c r="J101" s="197">
        <f>J219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344</v>
      </c>
      <c r="E102" s="195"/>
      <c r="F102" s="195"/>
      <c r="G102" s="195"/>
      <c r="H102" s="195"/>
      <c r="I102" s="196"/>
      <c r="J102" s="197">
        <f>J223</f>
        <v>0</v>
      </c>
      <c r="K102" s="193"/>
      <c r="L102" s="198"/>
    </row>
    <row r="103" spans="2:12" s="8" customFormat="1" ht="24.95" customHeight="1">
      <c r="B103" s="185"/>
      <c r="C103" s="186"/>
      <c r="D103" s="187" t="s">
        <v>112</v>
      </c>
      <c r="E103" s="188"/>
      <c r="F103" s="188"/>
      <c r="G103" s="188"/>
      <c r="H103" s="188"/>
      <c r="I103" s="189"/>
      <c r="J103" s="190">
        <f>J225</f>
        <v>0</v>
      </c>
      <c r="K103" s="186"/>
      <c r="L103" s="191"/>
    </row>
    <row r="104" spans="2:12" s="9" customFormat="1" ht="19.9" customHeight="1">
      <c r="B104" s="192"/>
      <c r="C104" s="193"/>
      <c r="D104" s="194" t="s">
        <v>113</v>
      </c>
      <c r="E104" s="195"/>
      <c r="F104" s="195"/>
      <c r="G104" s="195"/>
      <c r="H104" s="195"/>
      <c r="I104" s="196"/>
      <c r="J104" s="197">
        <f>J226</f>
        <v>0</v>
      </c>
      <c r="K104" s="193"/>
      <c r="L104" s="198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4" s="1" customFormat="1" ht="29.25" customHeight="1">
      <c r="B107" s="38"/>
      <c r="C107" s="184" t="s">
        <v>114</v>
      </c>
      <c r="D107" s="39"/>
      <c r="E107" s="39"/>
      <c r="F107" s="39"/>
      <c r="G107" s="39"/>
      <c r="H107" s="39"/>
      <c r="I107" s="139"/>
      <c r="J107" s="199">
        <f>ROUND(J108+J109+J110+J111+J112+J113,2)</f>
        <v>0</v>
      </c>
      <c r="K107" s="39"/>
      <c r="L107" s="43"/>
      <c r="N107" s="200" t="s">
        <v>37</v>
      </c>
    </row>
    <row r="108" spans="2:65" s="1" customFormat="1" ht="18" customHeight="1">
      <c r="B108" s="38"/>
      <c r="C108" s="39"/>
      <c r="D108" s="201" t="s">
        <v>115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117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118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119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120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116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2" t="s">
        <v>121</v>
      </c>
      <c r="E113" s="39"/>
      <c r="F113" s="39"/>
      <c r="G113" s="39"/>
      <c r="H113" s="39"/>
      <c r="I113" s="139"/>
      <c r="J113" s="203">
        <f>ROUND(J30*T113,2)</f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122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12" s="1" customFormat="1" ht="12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9.25" customHeight="1">
      <c r="B115" s="38"/>
      <c r="C115" s="208" t="s">
        <v>123</v>
      </c>
      <c r="D115" s="181"/>
      <c r="E115" s="181"/>
      <c r="F115" s="181"/>
      <c r="G115" s="181"/>
      <c r="H115" s="181"/>
      <c r="I115" s="182"/>
      <c r="J115" s="209">
        <f>ROUND(J96+J107,2)</f>
        <v>0</v>
      </c>
      <c r="K115" s="181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5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8"/>
      <c r="J120" s="64"/>
      <c r="K120" s="64"/>
      <c r="L120" s="43"/>
    </row>
    <row r="121" spans="2:12" s="1" customFormat="1" ht="24.95" customHeight="1">
      <c r="B121" s="38"/>
      <c r="C121" s="23" t="s">
        <v>124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9" t="str">
        <f>E7</f>
        <v>Polyfunkční objekt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97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>03220010b - Přípojka dešťové kanalizace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Přibice</v>
      </c>
      <c r="G128" s="39"/>
      <c r="H128" s="39"/>
      <c r="I128" s="142" t="s">
        <v>22</v>
      </c>
      <c r="J128" s="74" t="str">
        <f>IF(J12="","",J12)</f>
        <v>21. 6. 2018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29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27</v>
      </c>
      <c r="D131" s="39"/>
      <c r="E131" s="39"/>
      <c r="F131" s="27" t="str">
        <f>IF(E18="","",E18)</f>
        <v>Vyplň údaj</v>
      </c>
      <c r="G131" s="39"/>
      <c r="H131" s="39"/>
      <c r="I131" s="142" t="s">
        <v>31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210"/>
      <c r="C133" s="211" t="s">
        <v>125</v>
      </c>
      <c r="D133" s="212" t="s">
        <v>58</v>
      </c>
      <c r="E133" s="212" t="s">
        <v>54</v>
      </c>
      <c r="F133" s="212" t="s">
        <v>55</v>
      </c>
      <c r="G133" s="212" t="s">
        <v>126</v>
      </c>
      <c r="H133" s="212" t="s">
        <v>127</v>
      </c>
      <c r="I133" s="213" t="s">
        <v>128</v>
      </c>
      <c r="J133" s="214" t="s">
        <v>104</v>
      </c>
      <c r="K133" s="215" t="s">
        <v>129</v>
      </c>
      <c r="L133" s="216"/>
      <c r="M133" s="95" t="s">
        <v>1</v>
      </c>
      <c r="N133" s="96" t="s">
        <v>37</v>
      </c>
      <c r="O133" s="96" t="s">
        <v>130</v>
      </c>
      <c r="P133" s="96" t="s">
        <v>131</v>
      </c>
      <c r="Q133" s="96" t="s">
        <v>132</v>
      </c>
      <c r="R133" s="96" t="s">
        <v>133</v>
      </c>
      <c r="S133" s="96" t="s">
        <v>134</v>
      </c>
      <c r="T133" s="97" t="s">
        <v>135</v>
      </c>
    </row>
    <row r="134" spans="2:63" s="1" customFormat="1" ht="22.8" customHeight="1">
      <c r="B134" s="38"/>
      <c r="C134" s="102" t="s">
        <v>136</v>
      </c>
      <c r="D134" s="39"/>
      <c r="E134" s="39"/>
      <c r="F134" s="39"/>
      <c r="G134" s="39"/>
      <c r="H134" s="39"/>
      <c r="I134" s="139"/>
      <c r="J134" s="217">
        <f>BK134</f>
        <v>0</v>
      </c>
      <c r="K134" s="39"/>
      <c r="L134" s="43"/>
      <c r="M134" s="98"/>
      <c r="N134" s="99"/>
      <c r="O134" s="99"/>
      <c r="P134" s="218">
        <f>P135+P225</f>
        <v>0</v>
      </c>
      <c r="Q134" s="99"/>
      <c r="R134" s="218">
        <f>R135+R225</f>
        <v>19.65927652</v>
      </c>
      <c r="S134" s="99"/>
      <c r="T134" s="219">
        <f>T135+T225</f>
        <v>0.07680000000000001</v>
      </c>
      <c r="AT134" s="17" t="s">
        <v>72</v>
      </c>
      <c r="AU134" s="17" t="s">
        <v>106</v>
      </c>
      <c r="BK134" s="220">
        <f>BK135+BK225</f>
        <v>0</v>
      </c>
    </row>
    <row r="135" spans="2:63" s="11" customFormat="1" ht="25.9" customHeight="1">
      <c r="B135" s="221"/>
      <c r="C135" s="222"/>
      <c r="D135" s="223" t="s">
        <v>72</v>
      </c>
      <c r="E135" s="224" t="s">
        <v>137</v>
      </c>
      <c r="F135" s="224" t="s">
        <v>138</v>
      </c>
      <c r="G135" s="222"/>
      <c r="H135" s="222"/>
      <c r="I135" s="225"/>
      <c r="J135" s="226">
        <f>BK135</f>
        <v>0</v>
      </c>
      <c r="K135" s="222"/>
      <c r="L135" s="227"/>
      <c r="M135" s="228"/>
      <c r="N135" s="229"/>
      <c r="O135" s="229"/>
      <c r="P135" s="230">
        <f>P136+P179+P196+P219+P223</f>
        <v>0</v>
      </c>
      <c r="Q135" s="229"/>
      <c r="R135" s="230">
        <f>R136+R179+R196+R219+R223</f>
        <v>19.65927652</v>
      </c>
      <c r="S135" s="229"/>
      <c r="T135" s="231">
        <f>T136+T179+T196+T219+T223</f>
        <v>0.07680000000000001</v>
      </c>
      <c r="AR135" s="232" t="s">
        <v>81</v>
      </c>
      <c r="AT135" s="233" t="s">
        <v>72</v>
      </c>
      <c r="AU135" s="233" t="s">
        <v>73</v>
      </c>
      <c r="AY135" s="232" t="s">
        <v>139</v>
      </c>
      <c r="BK135" s="234">
        <f>BK136+BK179+BK196+BK219+BK223</f>
        <v>0</v>
      </c>
    </row>
    <row r="136" spans="2:63" s="11" customFormat="1" ht="22.8" customHeight="1">
      <c r="B136" s="221"/>
      <c r="C136" s="222"/>
      <c r="D136" s="223" t="s">
        <v>72</v>
      </c>
      <c r="E136" s="235" t="s">
        <v>81</v>
      </c>
      <c r="F136" s="235" t="s">
        <v>140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SUM(P137:P178)</f>
        <v>0</v>
      </c>
      <c r="Q136" s="229"/>
      <c r="R136" s="230">
        <f>SUM(R137:R178)</f>
        <v>11.1561462</v>
      </c>
      <c r="S136" s="229"/>
      <c r="T136" s="231">
        <f>SUM(T137:T178)</f>
        <v>0</v>
      </c>
      <c r="AR136" s="232" t="s">
        <v>81</v>
      </c>
      <c r="AT136" s="233" t="s">
        <v>72</v>
      </c>
      <c r="AU136" s="233" t="s">
        <v>81</v>
      </c>
      <c r="AY136" s="232" t="s">
        <v>139</v>
      </c>
      <c r="BK136" s="234">
        <f>SUM(BK137:BK178)</f>
        <v>0</v>
      </c>
    </row>
    <row r="137" spans="2:65" s="1" customFormat="1" ht="24" customHeight="1">
      <c r="B137" s="38"/>
      <c r="C137" s="237" t="s">
        <v>81</v>
      </c>
      <c r="D137" s="237" t="s">
        <v>141</v>
      </c>
      <c r="E137" s="238" t="s">
        <v>6961</v>
      </c>
      <c r="F137" s="239" t="s">
        <v>6962</v>
      </c>
      <c r="G137" s="240" t="s">
        <v>171</v>
      </c>
      <c r="H137" s="241">
        <v>1</v>
      </c>
      <c r="I137" s="242"/>
      <c r="J137" s="243">
        <f>ROUND(I137*H137,2)</f>
        <v>0</v>
      </c>
      <c r="K137" s="239" t="s">
        <v>145</v>
      </c>
      <c r="L137" s="43"/>
      <c r="M137" s="244" t="s">
        <v>1</v>
      </c>
      <c r="N137" s="245" t="s">
        <v>38</v>
      </c>
      <c r="O137" s="86"/>
      <c r="P137" s="246">
        <f>O137*H137</f>
        <v>0</v>
      </c>
      <c r="Q137" s="246">
        <v>0.06053</v>
      </c>
      <c r="R137" s="246">
        <f>Q137*H137</f>
        <v>0.06053</v>
      </c>
      <c r="S137" s="246">
        <v>0</v>
      </c>
      <c r="T137" s="247">
        <f>S137*H137</f>
        <v>0</v>
      </c>
      <c r="AR137" s="248" t="s">
        <v>146</v>
      </c>
      <c r="AT137" s="248" t="s">
        <v>141</v>
      </c>
      <c r="AU137" s="248" t="s">
        <v>83</v>
      </c>
      <c r="AY137" s="17" t="s">
        <v>139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146</v>
      </c>
      <c r="BM137" s="248" t="s">
        <v>7080</v>
      </c>
    </row>
    <row r="138" spans="2:51" s="14" customFormat="1" ht="12">
      <c r="B138" s="289"/>
      <c r="C138" s="290"/>
      <c r="D138" s="252" t="s">
        <v>148</v>
      </c>
      <c r="E138" s="291" t="s">
        <v>1</v>
      </c>
      <c r="F138" s="292" t="s">
        <v>7081</v>
      </c>
      <c r="G138" s="290"/>
      <c r="H138" s="291" t="s">
        <v>1</v>
      </c>
      <c r="I138" s="293"/>
      <c r="J138" s="290"/>
      <c r="K138" s="290"/>
      <c r="L138" s="294"/>
      <c r="M138" s="295"/>
      <c r="N138" s="296"/>
      <c r="O138" s="296"/>
      <c r="P138" s="296"/>
      <c r="Q138" s="296"/>
      <c r="R138" s="296"/>
      <c r="S138" s="296"/>
      <c r="T138" s="297"/>
      <c r="AT138" s="298" t="s">
        <v>148</v>
      </c>
      <c r="AU138" s="298" t="s">
        <v>83</v>
      </c>
      <c r="AV138" s="14" t="s">
        <v>81</v>
      </c>
      <c r="AW138" s="14" t="s">
        <v>30</v>
      </c>
      <c r="AX138" s="14" t="s">
        <v>73</v>
      </c>
      <c r="AY138" s="298" t="s">
        <v>139</v>
      </c>
    </row>
    <row r="139" spans="2:51" s="12" customFormat="1" ht="12">
      <c r="B139" s="250"/>
      <c r="C139" s="251"/>
      <c r="D139" s="252" t="s">
        <v>148</v>
      </c>
      <c r="E139" s="253" t="s">
        <v>1</v>
      </c>
      <c r="F139" s="254" t="s">
        <v>7082</v>
      </c>
      <c r="G139" s="251"/>
      <c r="H139" s="255">
        <v>1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148</v>
      </c>
      <c r="AU139" s="261" t="s">
        <v>83</v>
      </c>
      <c r="AV139" s="12" t="s">
        <v>83</v>
      </c>
      <c r="AW139" s="12" t="s">
        <v>30</v>
      </c>
      <c r="AX139" s="12" t="s">
        <v>73</v>
      </c>
      <c r="AY139" s="261" t="s">
        <v>139</v>
      </c>
    </row>
    <row r="140" spans="2:51" s="13" customFormat="1" ht="12">
      <c r="B140" s="262"/>
      <c r="C140" s="263"/>
      <c r="D140" s="252" t="s">
        <v>148</v>
      </c>
      <c r="E140" s="264" t="s">
        <v>1</v>
      </c>
      <c r="F140" s="265" t="s">
        <v>150</v>
      </c>
      <c r="G140" s="263"/>
      <c r="H140" s="266">
        <v>1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148</v>
      </c>
      <c r="AU140" s="272" t="s">
        <v>83</v>
      </c>
      <c r="AV140" s="13" t="s">
        <v>146</v>
      </c>
      <c r="AW140" s="13" t="s">
        <v>30</v>
      </c>
      <c r="AX140" s="13" t="s">
        <v>81</v>
      </c>
      <c r="AY140" s="272" t="s">
        <v>139</v>
      </c>
    </row>
    <row r="141" spans="2:65" s="1" customFormat="1" ht="24" customHeight="1">
      <c r="B141" s="38"/>
      <c r="C141" s="237" t="s">
        <v>83</v>
      </c>
      <c r="D141" s="237" t="s">
        <v>141</v>
      </c>
      <c r="E141" s="238" t="s">
        <v>142</v>
      </c>
      <c r="F141" s="239" t="s">
        <v>143</v>
      </c>
      <c r="G141" s="240" t="s">
        <v>144</v>
      </c>
      <c r="H141" s="241">
        <v>3</v>
      </c>
      <c r="I141" s="242"/>
      <c r="J141" s="243">
        <f>ROUND(I141*H141,2)</f>
        <v>0</v>
      </c>
      <c r="K141" s="239" t="s">
        <v>145</v>
      </c>
      <c r="L141" s="43"/>
      <c r="M141" s="244" t="s">
        <v>1</v>
      </c>
      <c r="N141" s="245" t="s">
        <v>38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146</v>
      </c>
      <c r="AT141" s="248" t="s">
        <v>141</v>
      </c>
      <c r="AU141" s="248" t="s">
        <v>83</v>
      </c>
      <c r="AY141" s="17" t="s">
        <v>139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146</v>
      </c>
      <c r="BM141" s="248" t="s">
        <v>7083</v>
      </c>
    </row>
    <row r="142" spans="2:51" s="14" customFormat="1" ht="12">
      <c r="B142" s="289"/>
      <c r="C142" s="290"/>
      <c r="D142" s="252" t="s">
        <v>148</v>
      </c>
      <c r="E142" s="291" t="s">
        <v>1</v>
      </c>
      <c r="F142" s="292" t="s">
        <v>7081</v>
      </c>
      <c r="G142" s="290"/>
      <c r="H142" s="291" t="s">
        <v>1</v>
      </c>
      <c r="I142" s="293"/>
      <c r="J142" s="290"/>
      <c r="K142" s="290"/>
      <c r="L142" s="294"/>
      <c r="M142" s="295"/>
      <c r="N142" s="296"/>
      <c r="O142" s="296"/>
      <c r="P142" s="296"/>
      <c r="Q142" s="296"/>
      <c r="R142" s="296"/>
      <c r="S142" s="296"/>
      <c r="T142" s="297"/>
      <c r="AT142" s="298" t="s">
        <v>148</v>
      </c>
      <c r="AU142" s="298" t="s">
        <v>83</v>
      </c>
      <c r="AV142" s="14" t="s">
        <v>81</v>
      </c>
      <c r="AW142" s="14" t="s">
        <v>30</v>
      </c>
      <c r="AX142" s="14" t="s">
        <v>73</v>
      </c>
      <c r="AY142" s="298" t="s">
        <v>139</v>
      </c>
    </row>
    <row r="143" spans="2:51" s="12" customFormat="1" ht="12">
      <c r="B143" s="250"/>
      <c r="C143" s="251"/>
      <c r="D143" s="252" t="s">
        <v>148</v>
      </c>
      <c r="E143" s="253" t="s">
        <v>1</v>
      </c>
      <c r="F143" s="254" t="s">
        <v>7084</v>
      </c>
      <c r="G143" s="251"/>
      <c r="H143" s="255">
        <v>3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148</v>
      </c>
      <c r="AU143" s="261" t="s">
        <v>83</v>
      </c>
      <c r="AV143" s="12" t="s">
        <v>83</v>
      </c>
      <c r="AW143" s="12" t="s">
        <v>30</v>
      </c>
      <c r="AX143" s="12" t="s">
        <v>73</v>
      </c>
      <c r="AY143" s="261" t="s">
        <v>139</v>
      </c>
    </row>
    <row r="144" spans="2:51" s="13" customFormat="1" ht="12">
      <c r="B144" s="262"/>
      <c r="C144" s="263"/>
      <c r="D144" s="252" t="s">
        <v>148</v>
      </c>
      <c r="E144" s="264" t="s">
        <v>1</v>
      </c>
      <c r="F144" s="265" t="s">
        <v>150</v>
      </c>
      <c r="G144" s="263"/>
      <c r="H144" s="266">
        <v>3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148</v>
      </c>
      <c r="AU144" s="272" t="s">
        <v>83</v>
      </c>
      <c r="AV144" s="13" t="s">
        <v>146</v>
      </c>
      <c r="AW144" s="13" t="s">
        <v>30</v>
      </c>
      <c r="AX144" s="13" t="s">
        <v>81</v>
      </c>
      <c r="AY144" s="272" t="s">
        <v>139</v>
      </c>
    </row>
    <row r="145" spans="2:65" s="1" customFormat="1" ht="24" customHeight="1">
      <c r="B145" s="38"/>
      <c r="C145" s="237" t="s">
        <v>155</v>
      </c>
      <c r="D145" s="237" t="s">
        <v>141</v>
      </c>
      <c r="E145" s="238" t="s">
        <v>6968</v>
      </c>
      <c r="F145" s="239" t="s">
        <v>6969</v>
      </c>
      <c r="G145" s="240" t="s">
        <v>144</v>
      </c>
      <c r="H145" s="241">
        <v>22.398</v>
      </c>
      <c r="I145" s="242"/>
      <c r="J145" s="243">
        <f>ROUND(I145*H145,2)</f>
        <v>0</v>
      </c>
      <c r="K145" s="239" t="s">
        <v>145</v>
      </c>
      <c r="L145" s="43"/>
      <c r="M145" s="244" t="s">
        <v>1</v>
      </c>
      <c r="N145" s="245" t="s">
        <v>38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146</v>
      </c>
      <c r="AT145" s="248" t="s">
        <v>141</v>
      </c>
      <c r="AU145" s="248" t="s">
        <v>83</v>
      </c>
      <c r="AY145" s="17" t="s">
        <v>139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81</v>
      </c>
      <c r="BK145" s="249">
        <f>ROUND(I145*H145,2)</f>
        <v>0</v>
      </c>
      <c r="BL145" s="17" t="s">
        <v>146</v>
      </c>
      <c r="BM145" s="248" t="s">
        <v>7085</v>
      </c>
    </row>
    <row r="146" spans="2:51" s="12" customFormat="1" ht="12">
      <c r="B146" s="250"/>
      <c r="C146" s="251"/>
      <c r="D146" s="252" t="s">
        <v>148</v>
      </c>
      <c r="E146" s="253" t="s">
        <v>1</v>
      </c>
      <c r="F146" s="254" t="s">
        <v>7086</v>
      </c>
      <c r="G146" s="251"/>
      <c r="H146" s="255">
        <v>22.398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148</v>
      </c>
      <c r="AU146" s="261" t="s">
        <v>83</v>
      </c>
      <c r="AV146" s="12" t="s">
        <v>83</v>
      </c>
      <c r="AW146" s="12" t="s">
        <v>30</v>
      </c>
      <c r="AX146" s="12" t="s">
        <v>73</v>
      </c>
      <c r="AY146" s="261" t="s">
        <v>139</v>
      </c>
    </row>
    <row r="147" spans="2:51" s="13" customFormat="1" ht="12">
      <c r="B147" s="262"/>
      <c r="C147" s="263"/>
      <c r="D147" s="252" t="s">
        <v>148</v>
      </c>
      <c r="E147" s="264" t="s">
        <v>1</v>
      </c>
      <c r="F147" s="265" t="s">
        <v>150</v>
      </c>
      <c r="G147" s="263"/>
      <c r="H147" s="266">
        <v>22.398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AT147" s="272" t="s">
        <v>148</v>
      </c>
      <c r="AU147" s="272" t="s">
        <v>83</v>
      </c>
      <c r="AV147" s="13" t="s">
        <v>146</v>
      </c>
      <c r="AW147" s="13" t="s">
        <v>30</v>
      </c>
      <c r="AX147" s="13" t="s">
        <v>81</v>
      </c>
      <c r="AY147" s="272" t="s">
        <v>139</v>
      </c>
    </row>
    <row r="148" spans="2:65" s="1" customFormat="1" ht="24" customHeight="1">
      <c r="B148" s="38"/>
      <c r="C148" s="237" t="s">
        <v>146</v>
      </c>
      <c r="D148" s="237" t="s">
        <v>141</v>
      </c>
      <c r="E148" s="238" t="s">
        <v>6972</v>
      </c>
      <c r="F148" s="239" t="s">
        <v>6973</v>
      </c>
      <c r="G148" s="240" t="s">
        <v>144</v>
      </c>
      <c r="H148" s="241">
        <v>22.398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7087</v>
      </c>
    </row>
    <row r="149" spans="2:65" s="1" customFormat="1" ht="16.5" customHeight="1">
      <c r="B149" s="38"/>
      <c r="C149" s="237" t="s">
        <v>164</v>
      </c>
      <c r="D149" s="237" t="s">
        <v>141</v>
      </c>
      <c r="E149" s="238" t="s">
        <v>6975</v>
      </c>
      <c r="F149" s="239" t="s">
        <v>6976</v>
      </c>
      <c r="G149" s="240" t="s">
        <v>144</v>
      </c>
      <c r="H149" s="241">
        <v>7.358</v>
      </c>
      <c r="I149" s="242"/>
      <c r="J149" s="243">
        <f>ROUND(I149*H149,2)</f>
        <v>0</v>
      </c>
      <c r="K149" s="239" t="s">
        <v>145</v>
      </c>
      <c r="L149" s="43"/>
      <c r="M149" s="244" t="s">
        <v>1</v>
      </c>
      <c r="N149" s="245" t="s">
        <v>38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146</v>
      </c>
      <c r="AT149" s="248" t="s">
        <v>141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7088</v>
      </c>
    </row>
    <row r="150" spans="2:51" s="14" customFormat="1" ht="12">
      <c r="B150" s="289"/>
      <c r="C150" s="290"/>
      <c r="D150" s="252" t="s">
        <v>148</v>
      </c>
      <c r="E150" s="291" t="s">
        <v>1</v>
      </c>
      <c r="F150" s="292" t="s">
        <v>7089</v>
      </c>
      <c r="G150" s="290"/>
      <c r="H150" s="291" t="s">
        <v>1</v>
      </c>
      <c r="I150" s="293"/>
      <c r="J150" s="290"/>
      <c r="K150" s="290"/>
      <c r="L150" s="294"/>
      <c r="M150" s="295"/>
      <c r="N150" s="296"/>
      <c r="O150" s="296"/>
      <c r="P150" s="296"/>
      <c r="Q150" s="296"/>
      <c r="R150" s="296"/>
      <c r="S150" s="296"/>
      <c r="T150" s="297"/>
      <c r="AT150" s="298" t="s">
        <v>148</v>
      </c>
      <c r="AU150" s="298" t="s">
        <v>83</v>
      </c>
      <c r="AV150" s="14" t="s">
        <v>81</v>
      </c>
      <c r="AW150" s="14" t="s">
        <v>30</v>
      </c>
      <c r="AX150" s="14" t="s">
        <v>73</v>
      </c>
      <c r="AY150" s="298" t="s">
        <v>139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7090</v>
      </c>
      <c r="G151" s="251"/>
      <c r="H151" s="255">
        <v>7.358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3" customFormat="1" ht="12">
      <c r="B152" s="262"/>
      <c r="C152" s="263"/>
      <c r="D152" s="252" t="s">
        <v>148</v>
      </c>
      <c r="E152" s="264" t="s">
        <v>1</v>
      </c>
      <c r="F152" s="265" t="s">
        <v>150</v>
      </c>
      <c r="G152" s="263"/>
      <c r="H152" s="266">
        <v>7.358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148</v>
      </c>
      <c r="AU152" s="272" t="s">
        <v>83</v>
      </c>
      <c r="AV152" s="13" t="s">
        <v>146</v>
      </c>
      <c r="AW152" s="13" t="s">
        <v>30</v>
      </c>
      <c r="AX152" s="13" t="s">
        <v>81</v>
      </c>
      <c r="AY152" s="272" t="s">
        <v>139</v>
      </c>
    </row>
    <row r="153" spans="2:65" s="1" customFormat="1" ht="16.5" customHeight="1">
      <c r="B153" s="38"/>
      <c r="C153" s="237" t="s">
        <v>168</v>
      </c>
      <c r="D153" s="237" t="s">
        <v>141</v>
      </c>
      <c r="E153" s="238" t="s">
        <v>6982</v>
      </c>
      <c r="F153" s="239" t="s">
        <v>6983</v>
      </c>
      <c r="G153" s="240" t="s">
        <v>144</v>
      </c>
      <c r="H153" s="241">
        <v>7.358</v>
      </c>
      <c r="I153" s="242"/>
      <c r="J153" s="243">
        <f>ROUND(I153*H153,2)</f>
        <v>0</v>
      </c>
      <c r="K153" s="239" t="s">
        <v>145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146</v>
      </c>
      <c r="AT153" s="248" t="s">
        <v>141</v>
      </c>
      <c r="AU153" s="248" t="s">
        <v>83</v>
      </c>
      <c r="AY153" s="17" t="s">
        <v>139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146</v>
      </c>
      <c r="BM153" s="248" t="s">
        <v>7091</v>
      </c>
    </row>
    <row r="154" spans="2:65" s="1" customFormat="1" ht="16.5" customHeight="1">
      <c r="B154" s="38"/>
      <c r="C154" s="237" t="s">
        <v>173</v>
      </c>
      <c r="D154" s="237" t="s">
        <v>141</v>
      </c>
      <c r="E154" s="238" t="s">
        <v>431</v>
      </c>
      <c r="F154" s="239" t="s">
        <v>432</v>
      </c>
      <c r="G154" s="240" t="s">
        <v>433</v>
      </c>
      <c r="H154" s="241">
        <v>54.305</v>
      </c>
      <c r="I154" s="242"/>
      <c r="J154" s="243">
        <f>ROUND(I154*H154,2)</f>
        <v>0</v>
      </c>
      <c r="K154" s="239" t="s">
        <v>145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0.00084</v>
      </c>
      <c r="R154" s="246">
        <f>Q154*H154</f>
        <v>0.0456162</v>
      </c>
      <c r="S154" s="246">
        <v>0</v>
      </c>
      <c r="T154" s="247">
        <f>S154*H154</f>
        <v>0</v>
      </c>
      <c r="AR154" s="248" t="s">
        <v>146</v>
      </c>
      <c r="AT154" s="248" t="s">
        <v>141</v>
      </c>
      <c r="AU154" s="248" t="s">
        <v>83</v>
      </c>
      <c r="AY154" s="17" t="s">
        <v>139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146</v>
      </c>
      <c r="BM154" s="248" t="s">
        <v>7092</v>
      </c>
    </row>
    <row r="155" spans="2:51" s="12" customFormat="1" ht="12">
      <c r="B155" s="250"/>
      <c r="C155" s="251"/>
      <c r="D155" s="252" t="s">
        <v>148</v>
      </c>
      <c r="E155" s="253" t="s">
        <v>1</v>
      </c>
      <c r="F155" s="254" t="s">
        <v>7093</v>
      </c>
      <c r="G155" s="251"/>
      <c r="H155" s="255">
        <v>44.795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AT155" s="261" t="s">
        <v>148</v>
      </c>
      <c r="AU155" s="261" t="s">
        <v>83</v>
      </c>
      <c r="AV155" s="12" t="s">
        <v>83</v>
      </c>
      <c r="AW155" s="12" t="s">
        <v>30</v>
      </c>
      <c r="AX155" s="12" t="s">
        <v>73</v>
      </c>
      <c r="AY155" s="261" t="s">
        <v>139</v>
      </c>
    </row>
    <row r="156" spans="2:51" s="12" customFormat="1" ht="12">
      <c r="B156" s="250"/>
      <c r="C156" s="251"/>
      <c r="D156" s="252" t="s">
        <v>148</v>
      </c>
      <c r="E156" s="253" t="s">
        <v>1</v>
      </c>
      <c r="F156" s="254" t="s">
        <v>7094</v>
      </c>
      <c r="G156" s="251"/>
      <c r="H156" s="255">
        <v>9.51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AT156" s="261" t="s">
        <v>148</v>
      </c>
      <c r="AU156" s="261" t="s">
        <v>83</v>
      </c>
      <c r="AV156" s="12" t="s">
        <v>83</v>
      </c>
      <c r="AW156" s="12" t="s">
        <v>30</v>
      </c>
      <c r="AX156" s="12" t="s">
        <v>73</v>
      </c>
      <c r="AY156" s="261" t="s">
        <v>139</v>
      </c>
    </row>
    <row r="157" spans="2:51" s="13" customFormat="1" ht="12">
      <c r="B157" s="262"/>
      <c r="C157" s="263"/>
      <c r="D157" s="252" t="s">
        <v>148</v>
      </c>
      <c r="E157" s="264" t="s">
        <v>1</v>
      </c>
      <c r="F157" s="265" t="s">
        <v>150</v>
      </c>
      <c r="G157" s="263"/>
      <c r="H157" s="266">
        <v>54.305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AT157" s="272" t="s">
        <v>148</v>
      </c>
      <c r="AU157" s="272" t="s">
        <v>83</v>
      </c>
      <c r="AV157" s="13" t="s">
        <v>146</v>
      </c>
      <c r="AW157" s="13" t="s">
        <v>30</v>
      </c>
      <c r="AX157" s="13" t="s">
        <v>81</v>
      </c>
      <c r="AY157" s="272" t="s">
        <v>139</v>
      </c>
    </row>
    <row r="158" spans="2:65" s="1" customFormat="1" ht="24" customHeight="1">
      <c r="B158" s="38"/>
      <c r="C158" s="237" t="s">
        <v>178</v>
      </c>
      <c r="D158" s="237" t="s">
        <v>141</v>
      </c>
      <c r="E158" s="238" t="s">
        <v>453</v>
      </c>
      <c r="F158" s="239" t="s">
        <v>454</v>
      </c>
      <c r="G158" s="240" t="s">
        <v>433</v>
      </c>
      <c r="H158" s="241">
        <v>54.305</v>
      </c>
      <c r="I158" s="242"/>
      <c r="J158" s="243">
        <f>ROUND(I158*H158,2)</f>
        <v>0</v>
      </c>
      <c r="K158" s="239" t="s">
        <v>145</v>
      </c>
      <c r="L158" s="43"/>
      <c r="M158" s="244" t="s">
        <v>1</v>
      </c>
      <c r="N158" s="245" t="s">
        <v>38</v>
      </c>
      <c r="O158" s="86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8" t="s">
        <v>146</v>
      </c>
      <c r="AT158" s="248" t="s">
        <v>141</v>
      </c>
      <c r="AU158" s="248" t="s">
        <v>83</v>
      </c>
      <c r="AY158" s="17" t="s">
        <v>139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81</v>
      </c>
      <c r="BK158" s="249">
        <f>ROUND(I158*H158,2)</f>
        <v>0</v>
      </c>
      <c r="BL158" s="17" t="s">
        <v>146</v>
      </c>
      <c r="BM158" s="248" t="s">
        <v>7095</v>
      </c>
    </row>
    <row r="159" spans="2:65" s="1" customFormat="1" ht="24" customHeight="1">
      <c r="B159" s="38"/>
      <c r="C159" s="237" t="s">
        <v>186</v>
      </c>
      <c r="D159" s="237" t="s">
        <v>141</v>
      </c>
      <c r="E159" s="238" t="s">
        <v>180</v>
      </c>
      <c r="F159" s="239" t="s">
        <v>181</v>
      </c>
      <c r="G159" s="240" t="s">
        <v>144</v>
      </c>
      <c r="H159" s="241">
        <v>10.014</v>
      </c>
      <c r="I159" s="242"/>
      <c r="J159" s="243">
        <f>ROUND(I159*H159,2)</f>
        <v>0</v>
      </c>
      <c r="K159" s="239" t="s">
        <v>145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146</v>
      </c>
      <c r="AT159" s="248" t="s">
        <v>141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7096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7097</v>
      </c>
      <c r="G160" s="251"/>
      <c r="H160" s="255">
        <v>22.398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2" customFormat="1" ht="12">
      <c r="B161" s="250"/>
      <c r="C161" s="251"/>
      <c r="D161" s="252" t="s">
        <v>148</v>
      </c>
      <c r="E161" s="253" t="s">
        <v>1</v>
      </c>
      <c r="F161" s="254" t="s">
        <v>7098</v>
      </c>
      <c r="G161" s="251"/>
      <c r="H161" s="255">
        <v>7.358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148</v>
      </c>
      <c r="AU161" s="261" t="s">
        <v>83</v>
      </c>
      <c r="AV161" s="12" t="s">
        <v>83</v>
      </c>
      <c r="AW161" s="12" t="s">
        <v>30</v>
      </c>
      <c r="AX161" s="12" t="s">
        <v>73</v>
      </c>
      <c r="AY161" s="261" t="s">
        <v>139</v>
      </c>
    </row>
    <row r="162" spans="2:51" s="12" customFormat="1" ht="12">
      <c r="B162" s="250"/>
      <c r="C162" s="251"/>
      <c r="D162" s="252" t="s">
        <v>148</v>
      </c>
      <c r="E162" s="253" t="s">
        <v>1</v>
      </c>
      <c r="F162" s="254" t="s">
        <v>7099</v>
      </c>
      <c r="G162" s="251"/>
      <c r="H162" s="255">
        <v>-19.742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148</v>
      </c>
      <c r="AU162" s="261" t="s">
        <v>83</v>
      </c>
      <c r="AV162" s="12" t="s">
        <v>83</v>
      </c>
      <c r="AW162" s="12" t="s">
        <v>30</v>
      </c>
      <c r="AX162" s="12" t="s">
        <v>73</v>
      </c>
      <c r="AY162" s="261" t="s">
        <v>139</v>
      </c>
    </row>
    <row r="163" spans="2:51" s="13" customFormat="1" ht="12">
      <c r="B163" s="262"/>
      <c r="C163" s="263"/>
      <c r="D163" s="252" t="s">
        <v>148</v>
      </c>
      <c r="E163" s="264" t="s">
        <v>1</v>
      </c>
      <c r="F163" s="265" t="s">
        <v>150</v>
      </c>
      <c r="G163" s="263"/>
      <c r="H163" s="266">
        <v>10.014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148</v>
      </c>
      <c r="AU163" s="272" t="s">
        <v>83</v>
      </c>
      <c r="AV163" s="13" t="s">
        <v>146</v>
      </c>
      <c r="AW163" s="13" t="s">
        <v>30</v>
      </c>
      <c r="AX163" s="13" t="s">
        <v>81</v>
      </c>
      <c r="AY163" s="272" t="s">
        <v>139</v>
      </c>
    </row>
    <row r="164" spans="2:65" s="1" customFormat="1" ht="16.5" customHeight="1">
      <c r="B164" s="38"/>
      <c r="C164" s="237" t="s">
        <v>190</v>
      </c>
      <c r="D164" s="237" t="s">
        <v>141</v>
      </c>
      <c r="E164" s="238" t="s">
        <v>187</v>
      </c>
      <c r="F164" s="239" t="s">
        <v>188</v>
      </c>
      <c r="G164" s="240" t="s">
        <v>144</v>
      </c>
      <c r="H164" s="241">
        <v>10.014</v>
      </c>
      <c r="I164" s="242"/>
      <c r="J164" s="243">
        <f>ROUND(I164*H164,2)</f>
        <v>0</v>
      </c>
      <c r="K164" s="239" t="s">
        <v>145</v>
      </c>
      <c r="L164" s="43"/>
      <c r="M164" s="244" t="s">
        <v>1</v>
      </c>
      <c r="N164" s="245" t="s">
        <v>38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146</v>
      </c>
      <c r="AT164" s="248" t="s">
        <v>141</v>
      </c>
      <c r="AU164" s="248" t="s">
        <v>83</v>
      </c>
      <c r="AY164" s="17" t="s">
        <v>139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81</v>
      </c>
      <c r="BK164" s="249">
        <f>ROUND(I164*H164,2)</f>
        <v>0</v>
      </c>
      <c r="BL164" s="17" t="s">
        <v>146</v>
      </c>
      <c r="BM164" s="248" t="s">
        <v>7100</v>
      </c>
    </row>
    <row r="165" spans="2:65" s="1" customFormat="1" ht="24" customHeight="1">
      <c r="B165" s="38"/>
      <c r="C165" s="237" t="s">
        <v>196</v>
      </c>
      <c r="D165" s="237" t="s">
        <v>141</v>
      </c>
      <c r="E165" s="238" t="s">
        <v>191</v>
      </c>
      <c r="F165" s="239" t="s">
        <v>192</v>
      </c>
      <c r="G165" s="240" t="s">
        <v>193</v>
      </c>
      <c r="H165" s="241">
        <v>18.025</v>
      </c>
      <c r="I165" s="242"/>
      <c r="J165" s="243">
        <f>ROUND(I165*H165,2)</f>
        <v>0</v>
      </c>
      <c r="K165" s="239" t="s">
        <v>145</v>
      </c>
      <c r="L165" s="43"/>
      <c r="M165" s="244" t="s">
        <v>1</v>
      </c>
      <c r="N165" s="245" t="s">
        <v>38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146</v>
      </c>
      <c r="AT165" s="248" t="s">
        <v>141</v>
      </c>
      <c r="AU165" s="248" t="s">
        <v>83</v>
      </c>
      <c r="AY165" s="17" t="s">
        <v>139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81</v>
      </c>
      <c r="BK165" s="249">
        <f>ROUND(I165*H165,2)</f>
        <v>0</v>
      </c>
      <c r="BL165" s="17" t="s">
        <v>146</v>
      </c>
      <c r="BM165" s="248" t="s">
        <v>7101</v>
      </c>
    </row>
    <row r="166" spans="2:51" s="12" customFormat="1" ht="12">
      <c r="B166" s="250"/>
      <c r="C166" s="251"/>
      <c r="D166" s="252" t="s">
        <v>148</v>
      </c>
      <c r="E166" s="253" t="s">
        <v>1</v>
      </c>
      <c r="F166" s="254" t="s">
        <v>7102</v>
      </c>
      <c r="G166" s="251"/>
      <c r="H166" s="255">
        <v>18.025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148</v>
      </c>
      <c r="AU166" s="261" t="s">
        <v>83</v>
      </c>
      <c r="AV166" s="12" t="s">
        <v>83</v>
      </c>
      <c r="AW166" s="12" t="s">
        <v>30</v>
      </c>
      <c r="AX166" s="12" t="s">
        <v>73</v>
      </c>
      <c r="AY166" s="261" t="s">
        <v>139</v>
      </c>
    </row>
    <row r="167" spans="2:51" s="13" customFormat="1" ht="12">
      <c r="B167" s="262"/>
      <c r="C167" s="263"/>
      <c r="D167" s="252" t="s">
        <v>148</v>
      </c>
      <c r="E167" s="264" t="s">
        <v>1</v>
      </c>
      <c r="F167" s="265" t="s">
        <v>150</v>
      </c>
      <c r="G167" s="263"/>
      <c r="H167" s="266">
        <v>18.025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AT167" s="272" t="s">
        <v>148</v>
      </c>
      <c r="AU167" s="272" t="s">
        <v>83</v>
      </c>
      <c r="AV167" s="13" t="s">
        <v>146</v>
      </c>
      <c r="AW167" s="13" t="s">
        <v>30</v>
      </c>
      <c r="AX167" s="13" t="s">
        <v>81</v>
      </c>
      <c r="AY167" s="272" t="s">
        <v>139</v>
      </c>
    </row>
    <row r="168" spans="2:65" s="1" customFormat="1" ht="24" customHeight="1">
      <c r="B168" s="38"/>
      <c r="C168" s="237" t="s">
        <v>203</v>
      </c>
      <c r="D168" s="237" t="s">
        <v>141</v>
      </c>
      <c r="E168" s="238" t="s">
        <v>197</v>
      </c>
      <c r="F168" s="239" t="s">
        <v>198</v>
      </c>
      <c r="G168" s="240" t="s">
        <v>144</v>
      </c>
      <c r="H168" s="241">
        <v>19.742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146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146</v>
      </c>
      <c r="BM168" s="248" t="s">
        <v>7103</v>
      </c>
    </row>
    <row r="169" spans="2:51" s="12" customFormat="1" ht="12">
      <c r="B169" s="250"/>
      <c r="C169" s="251"/>
      <c r="D169" s="252" t="s">
        <v>148</v>
      </c>
      <c r="E169" s="253" t="s">
        <v>1</v>
      </c>
      <c r="F169" s="254" t="s">
        <v>7104</v>
      </c>
      <c r="G169" s="251"/>
      <c r="H169" s="255">
        <v>16.023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148</v>
      </c>
      <c r="AU169" s="261" t="s">
        <v>83</v>
      </c>
      <c r="AV169" s="12" t="s">
        <v>83</v>
      </c>
      <c r="AW169" s="12" t="s">
        <v>30</v>
      </c>
      <c r="AX169" s="12" t="s">
        <v>73</v>
      </c>
      <c r="AY169" s="261" t="s">
        <v>139</v>
      </c>
    </row>
    <row r="170" spans="2:51" s="12" customFormat="1" ht="12">
      <c r="B170" s="250"/>
      <c r="C170" s="251"/>
      <c r="D170" s="252" t="s">
        <v>148</v>
      </c>
      <c r="E170" s="253" t="s">
        <v>1</v>
      </c>
      <c r="F170" s="254" t="s">
        <v>7105</v>
      </c>
      <c r="G170" s="251"/>
      <c r="H170" s="255">
        <v>4.057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148</v>
      </c>
      <c r="AU170" s="261" t="s">
        <v>83</v>
      </c>
      <c r="AV170" s="12" t="s">
        <v>83</v>
      </c>
      <c r="AW170" s="12" t="s">
        <v>30</v>
      </c>
      <c r="AX170" s="12" t="s">
        <v>73</v>
      </c>
      <c r="AY170" s="261" t="s">
        <v>139</v>
      </c>
    </row>
    <row r="171" spans="2:51" s="12" customFormat="1" ht="12">
      <c r="B171" s="250"/>
      <c r="C171" s="251"/>
      <c r="D171" s="252" t="s">
        <v>148</v>
      </c>
      <c r="E171" s="253" t="s">
        <v>1</v>
      </c>
      <c r="F171" s="254" t="s">
        <v>7106</v>
      </c>
      <c r="G171" s="251"/>
      <c r="H171" s="255">
        <v>-0.338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148</v>
      </c>
      <c r="AU171" s="261" t="s">
        <v>83</v>
      </c>
      <c r="AV171" s="12" t="s">
        <v>83</v>
      </c>
      <c r="AW171" s="12" t="s">
        <v>30</v>
      </c>
      <c r="AX171" s="12" t="s">
        <v>73</v>
      </c>
      <c r="AY171" s="261" t="s">
        <v>139</v>
      </c>
    </row>
    <row r="172" spans="2:51" s="13" customFormat="1" ht="12">
      <c r="B172" s="262"/>
      <c r="C172" s="263"/>
      <c r="D172" s="252" t="s">
        <v>148</v>
      </c>
      <c r="E172" s="264" t="s">
        <v>1</v>
      </c>
      <c r="F172" s="265" t="s">
        <v>150</v>
      </c>
      <c r="G172" s="263"/>
      <c r="H172" s="266">
        <v>19.741999999999997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AT172" s="272" t="s">
        <v>148</v>
      </c>
      <c r="AU172" s="272" t="s">
        <v>83</v>
      </c>
      <c r="AV172" s="13" t="s">
        <v>146</v>
      </c>
      <c r="AW172" s="13" t="s">
        <v>30</v>
      </c>
      <c r="AX172" s="13" t="s">
        <v>81</v>
      </c>
      <c r="AY172" s="272" t="s">
        <v>139</v>
      </c>
    </row>
    <row r="173" spans="2:65" s="1" customFormat="1" ht="24" customHeight="1">
      <c r="B173" s="38"/>
      <c r="C173" s="237" t="s">
        <v>210</v>
      </c>
      <c r="D173" s="237" t="s">
        <v>141</v>
      </c>
      <c r="E173" s="238" t="s">
        <v>493</v>
      </c>
      <c r="F173" s="239" t="s">
        <v>494</v>
      </c>
      <c r="G173" s="240" t="s">
        <v>144</v>
      </c>
      <c r="H173" s="241">
        <v>5.525</v>
      </c>
      <c r="I173" s="242"/>
      <c r="J173" s="243">
        <f>ROUND(I173*H173,2)</f>
        <v>0</v>
      </c>
      <c r="K173" s="239" t="s">
        <v>145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146</v>
      </c>
      <c r="AT173" s="248" t="s">
        <v>141</v>
      </c>
      <c r="AU173" s="248" t="s">
        <v>83</v>
      </c>
      <c r="AY173" s="17" t="s">
        <v>139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146</v>
      </c>
      <c r="BM173" s="248" t="s">
        <v>7107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7108</v>
      </c>
      <c r="G174" s="251"/>
      <c r="H174" s="255">
        <v>5.525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3" customFormat="1" ht="12">
      <c r="B175" s="262"/>
      <c r="C175" s="263"/>
      <c r="D175" s="252" t="s">
        <v>148</v>
      </c>
      <c r="E175" s="264" t="s">
        <v>1</v>
      </c>
      <c r="F175" s="265" t="s">
        <v>150</v>
      </c>
      <c r="G175" s="263"/>
      <c r="H175" s="266">
        <v>5.525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148</v>
      </c>
      <c r="AU175" s="272" t="s">
        <v>83</v>
      </c>
      <c r="AV175" s="13" t="s">
        <v>146</v>
      </c>
      <c r="AW175" s="13" t="s">
        <v>30</v>
      </c>
      <c r="AX175" s="13" t="s">
        <v>81</v>
      </c>
      <c r="AY175" s="272" t="s">
        <v>139</v>
      </c>
    </row>
    <row r="176" spans="2:65" s="1" customFormat="1" ht="16.5" customHeight="1">
      <c r="B176" s="38"/>
      <c r="C176" s="273" t="s">
        <v>216</v>
      </c>
      <c r="D176" s="273" t="s">
        <v>174</v>
      </c>
      <c r="E176" s="274" t="s">
        <v>211</v>
      </c>
      <c r="F176" s="275" t="s">
        <v>212</v>
      </c>
      <c r="G176" s="276" t="s">
        <v>193</v>
      </c>
      <c r="H176" s="277">
        <v>11.05</v>
      </c>
      <c r="I176" s="278"/>
      <c r="J176" s="279">
        <f>ROUND(I176*H176,2)</f>
        <v>0</v>
      </c>
      <c r="K176" s="275" t="s">
        <v>145</v>
      </c>
      <c r="L176" s="280"/>
      <c r="M176" s="281" t="s">
        <v>1</v>
      </c>
      <c r="N176" s="282" t="s">
        <v>38</v>
      </c>
      <c r="O176" s="86"/>
      <c r="P176" s="246">
        <f>O176*H176</f>
        <v>0</v>
      </c>
      <c r="Q176" s="246">
        <v>1</v>
      </c>
      <c r="R176" s="246">
        <f>Q176*H176</f>
        <v>11.05</v>
      </c>
      <c r="S176" s="246">
        <v>0</v>
      </c>
      <c r="T176" s="247">
        <f>S176*H176</f>
        <v>0</v>
      </c>
      <c r="AR176" s="248" t="s">
        <v>178</v>
      </c>
      <c r="AT176" s="248" t="s">
        <v>174</v>
      </c>
      <c r="AU176" s="248" t="s">
        <v>83</v>
      </c>
      <c r="AY176" s="17" t="s">
        <v>139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81</v>
      </c>
      <c r="BK176" s="249">
        <f>ROUND(I176*H176,2)</f>
        <v>0</v>
      </c>
      <c r="BL176" s="17" t="s">
        <v>146</v>
      </c>
      <c r="BM176" s="248" t="s">
        <v>7109</v>
      </c>
    </row>
    <row r="177" spans="2:51" s="12" customFormat="1" ht="12">
      <c r="B177" s="250"/>
      <c r="C177" s="251"/>
      <c r="D177" s="252" t="s">
        <v>148</v>
      </c>
      <c r="E177" s="253" t="s">
        <v>1</v>
      </c>
      <c r="F177" s="254" t="s">
        <v>7110</v>
      </c>
      <c r="G177" s="251"/>
      <c r="H177" s="255">
        <v>11.05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AT177" s="261" t="s">
        <v>148</v>
      </c>
      <c r="AU177" s="261" t="s">
        <v>83</v>
      </c>
      <c r="AV177" s="12" t="s">
        <v>83</v>
      </c>
      <c r="AW177" s="12" t="s">
        <v>30</v>
      </c>
      <c r="AX177" s="12" t="s">
        <v>73</v>
      </c>
      <c r="AY177" s="261" t="s">
        <v>139</v>
      </c>
    </row>
    <row r="178" spans="2:51" s="13" customFormat="1" ht="12">
      <c r="B178" s="262"/>
      <c r="C178" s="263"/>
      <c r="D178" s="252" t="s">
        <v>148</v>
      </c>
      <c r="E178" s="264" t="s">
        <v>1</v>
      </c>
      <c r="F178" s="265" t="s">
        <v>150</v>
      </c>
      <c r="G178" s="263"/>
      <c r="H178" s="266">
        <v>11.05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AT178" s="272" t="s">
        <v>148</v>
      </c>
      <c r="AU178" s="272" t="s">
        <v>83</v>
      </c>
      <c r="AV178" s="13" t="s">
        <v>146</v>
      </c>
      <c r="AW178" s="13" t="s">
        <v>30</v>
      </c>
      <c r="AX178" s="13" t="s">
        <v>81</v>
      </c>
      <c r="AY178" s="272" t="s">
        <v>139</v>
      </c>
    </row>
    <row r="179" spans="2:63" s="11" customFormat="1" ht="22.8" customHeight="1">
      <c r="B179" s="221"/>
      <c r="C179" s="222"/>
      <c r="D179" s="223" t="s">
        <v>72</v>
      </c>
      <c r="E179" s="235" t="s">
        <v>146</v>
      </c>
      <c r="F179" s="235" t="s">
        <v>215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SUM(P180:P195)</f>
        <v>0</v>
      </c>
      <c r="Q179" s="229"/>
      <c r="R179" s="230">
        <f>SUM(R180:R195)</f>
        <v>2.4444263200000003</v>
      </c>
      <c r="S179" s="229"/>
      <c r="T179" s="231">
        <f>SUM(T180:T195)</f>
        <v>0</v>
      </c>
      <c r="AR179" s="232" t="s">
        <v>81</v>
      </c>
      <c r="AT179" s="233" t="s">
        <v>72</v>
      </c>
      <c r="AU179" s="233" t="s">
        <v>81</v>
      </c>
      <c r="AY179" s="232" t="s">
        <v>139</v>
      </c>
      <c r="BK179" s="234">
        <f>SUM(BK180:BK195)</f>
        <v>0</v>
      </c>
    </row>
    <row r="180" spans="2:65" s="1" customFormat="1" ht="24" customHeight="1">
      <c r="B180" s="38"/>
      <c r="C180" s="237" t="s">
        <v>8</v>
      </c>
      <c r="D180" s="237" t="s">
        <v>141</v>
      </c>
      <c r="E180" s="238" t="s">
        <v>217</v>
      </c>
      <c r="F180" s="239" t="s">
        <v>218</v>
      </c>
      <c r="G180" s="240" t="s">
        <v>144</v>
      </c>
      <c r="H180" s="241">
        <v>0.85</v>
      </c>
      <c r="I180" s="242"/>
      <c r="J180" s="243">
        <f>ROUND(I180*H180,2)</f>
        <v>0</v>
      </c>
      <c r="K180" s="239" t="s">
        <v>145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1.89077</v>
      </c>
      <c r="R180" s="246">
        <f>Q180*H180</f>
        <v>1.6071545</v>
      </c>
      <c r="S180" s="246">
        <v>0</v>
      </c>
      <c r="T180" s="247">
        <f>S180*H180</f>
        <v>0</v>
      </c>
      <c r="AR180" s="248" t="s">
        <v>146</v>
      </c>
      <c r="AT180" s="248" t="s">
        <v>141</v>
      </c>
      <c r="AU180" s="248" t="s">
        <v>83</v>
      </c>
      <c r="AY180" s="17" t="s">
        <v>139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146</v>
      </c>
      <c r="BM180" s="248" t="s">
        <v>7111</v>
      </c>
    </row>
    <row r="181" spans="2:51" s="12" customFormat="1" ht="12">
      <c r="B181" s="250"/>
      <c r="C181" s="251"/>
      <c r="D181" s="252" t="s">
        <v>148</v>
      </c>
      <c r="E181" s="253" t="s">
        <v>1</v>
      </c>
      <c r="F181" s="254" t="s">
        <v>7112</v>
      </c>
      <c r="G181" s="251"/>
      <c r="H181" s="255">
        <v>0.85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148</v>
      </c>
      <c r="AU181" s="261" t="s">
        <v>83</v>
      </c>
      <c r="AV181" s="12" t="s">
        <v>83</v>
      </c>
      <c r="AW181" s="12" t="s">
        <v>30</v>
      </c>
      <c r="AX181" s="12" t="s">
        <v>73</v>
      </c>
      <c r="AY181" s="261" t="s">
        <v>139</v>
      </c>
    </row>
    <row r="182" spans="2:51" s="13" customFormat="1" ht="12">
      <c r="B182" s="262"/>
      <c r="C182" s="263"/>
      <c r="D182" s="252" t="s">
        <v>148</v>
      </c>
      <c r="E182" s="264" t="s">
        <v>1</v>
      </c>
      <c r="F182" s="265" t="s">
        <v>150</v>
      </c>
      <c r="G182" s="263"/>
      <c r="H182" s="266">
        <v>0.85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148</v>
      </c>
      <c r="AU182" s="272" t="s">
        <v>83</v>
      </c>
      <c r="AV182" s="13" t="s">
        <v>146</v>
      </c>
      <c r="AW182" s="13" t="s">
        <v>30</v>
      </c>
      <c r="AX182" s="13" t="s">
        <v>81</v>
      </c>
      <c r="AY182" s="272" t="s">
        <v>139</v>
      </c>
    </row>
    <row r="183" spans="2:65" s="1" customFormat="1" ht="16.5" customHeight="1">
      <c r="B183" s="38"/>
      <c r="C183" s="237" t="s">
        <v>230</v>
      </c>
      <c r="D183" s="237" t="s">
        <v>141</v>
      </c>
      <c r="E183" s="238" t="s">
        <v>7113</v>
      </c>
      <c r="F183" s="239" t="s">
        <v>7114</v>
      </c>
      <c r="G183" s="240" t="s">
        <v>177</v>
      </c>
      <c r="H183" s="241">
        <v>1</v>
      </c>
      <c r="I183" s="242"/>
      <c r="J183" s="243">
        <f>ROUND(I183*H183,2)</f>
        <v>0</v>
      </c>
      <c r="K183" s="239" t="s">
        <v>1</v>
      </c>
      <c r="L183" s="43"/>
      <c r="M183" s="244" t="s">
        <v>1</v>
      </c>
      <c r="N183" s="245" t="s">
        <v>38</v>
      </c>
      <c r="O183" s="86"/>
      <c r="P183" s="246">
        <f>O183*H183</f>
        <v>0</v>
      </c>
      <c r="Q183" s="246">
        <v>0.0066</v>
      </c>
      <c r="R183" s="246">
        <f>Q183*H183</f>
        <v>0.0066</v>
      </c>
      <c r="S183" s="246">
        <v>0</v>
      </c>
      <c r="T183" s="247">
        <f>S183*H183</f>
        <v>0</v>
      </c>
      <c r="AR183" s="248" t="s">
        <v>146</v>
      </c>
      <c r="AT183" s="248" t="s">
        <v>141</v>
      </c>
      <c r="AU183" s="248" t="s">
        <v>83</v>
      </c>
      <c r="AY183" s="17" t="s">
        <v>139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146</v>
      </c>
      <c r="BM183" s="248" t="s">
        <v>7115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7116</v>
      </c>
      <c r="G184" s="251"/>
      <c r="H184" s="255">
        <v>1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1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5" s="1" customFormat="1" ht="24" customHeight="1">
      <c r="B186" s="38"/>
      <c r="C186" s="273" t="s">
        <v>236</v>
      </c>
      <c r="D186" s="273" t="s">
        <v>174</v>
      </c>
      <c r="E186" s="274" t="s">
        <v>7117</v>
      </c>
      <c r="F186" s="275" t="s">
        <v>7118</v>
      </c>
      <c r="G186" s="276" t="s">
        <v>177</v>
      </c>
      <c r="H186" s="277">
        <v>1</v>
      </c>
      <c r="I186" s="278"/>
      <c r="J186" s="279">
        <f>ROUND(I186*H186,2)</f>
        <v>0</v>
      </c>
      <c r="K186" s="275" t="s">
        <v>145</v>
      </c>
      <c r="L186" s="280"/>
      <c r="M186" s="281" t="s">
        <v>1</v>
      </c>
      <c r="N186" s="282" t="s">
        <v>38</v>
      </c>
      <c r="O186" s="86"/>
      <c r="P186" s="246">
        <f>O186*H186</f>
        <v>0</v>
      </c>
      <c r="Q186" s="246">
        <v>0.051</v>
      </c>
      <c r="R186" s="246">
        <f>Q186*H186</f>
        <v>0.051</v>
      </c>
      <c r="S186" s="246">
        <v>0</v>
      </c>
      <c r="T186" s="247">
        <f>S186*H186</f>
        <v>0</v>
      </c>
      <c r="AR186" s="248" t="s">
        <v>178</v>
      </c>
      <c r="AT186" s="248" t="s">
        <v>174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146</v>
      </c>
      <c r="BM186" s="248" t="s">
        <v>7119</v>
      </c>
    </row>
    <row r="187" spans="2:65" s="1" customFormat="1" ht="24" customHeight="1">
      <c r="B187" s="38"/>
      <c r="C187" s="237" t="s">
        <v>240</v>
      </c>
      <c r="D187" s="237" t="s">
        <v>141</v>
      </c>
      <c r="E187" s="238" t="s">
        <v>1573</v>
      </c>
      <c r="F187" s="239" t="s">
        <v>1574</v>
      </c>
      <c r="G187" s="240" t="s">
        <v>144</v>
      </c>
      <c r="H187" s="241">
        <v>0.338</v>
      </c>
      <c r="I187" s="242"/>
      <c r="J187" s="243">
        <f>ROUND(I187*H187,2)</f>
        <v>0</v>
      </c>
      <c r="K187" s="239" t="s">
        <v>145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2.234</v>
      </c>
      <c r="R187" s="246">
        <f>Q187*H187</f>
        <v>0.7550920000000001</v>
      </c>
      <c r="S187" s="246">
        <v>0</v>
      </c>
      <c r="T187" s="247">
        <f>S187*H187</f>
        <v>0</v>
      </c>
      <c r="AR187" s="248" t="s">
        <v>146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146</v>
      </c>
      <c r="BM187" s="248" t="s">
        <v>7120</v>
      </c>
    </row>
    <row r="188" spans="2:51" s="14" customFormat="1" ht="12">
      <c r="B188" s="289"/>
      <c r="C188" s="290"/>
      <c r="D188" s="252" t="s">
        <v>148</v>
      </c>
      <c r="E188" s="291" t="s">
        <v>1</v>
      </c>
      <c r="F188" s="292" t="s">
        <v>7121</v>
      </c>
      <c r="G188" s="290"/>
      <c r="H188" s="291" t="s">
        <v>1</v>
      </c>
      <c r="I188" s="293"/>
      <c r="J188" s="290"/>
      <c r="K188" s="290"/>
      <c r="L188" s="294"/>
      <c r="M188" s="295"/>
      <c r="N188" s="296"/>
      <c r="O188" s="296"/>
      <c r="P188" s="296"/>
      <c r="Q188" s="296"/>
      <c r="R188" s="296"/>
      <c r="S188" s="296"/>
      <c r="T188" s="297"/>
      <c r="AT188" s="298" t="s">
        <v>148</v>
      </c>
      <c r="AU188" s="298" t="s">
        <v>83</v>
      </c>
      <c r="AV188" s="14" t="s">
        <v>81</v>
      </c>
      <c r="AW188" s="14" t="s">
        <v>30</v>
      </c>
      <c r="AX188" s="14" t="s">
        <v>73</v>
      </c>
      <c r="AY188" s="298" t="s">
        <v>139</v>
      </c>
    </row>
    <row r="189" spans="2:51" s="12" customFormat="1" ht="12">
      <c r="B189" s="250"/>
      <c r="C189" s="251"/>
      <c r="D189" s="252" t="s">
        <v>148</v>
      </c>
      <c r="E189" s="253" t="s">
        <v>1</v>
      </c>
      <c r="F189" s="254" t="s">
        <v>7010</v>
      </c>
      <c r="G189" s="251"/>
      <c r="H189" s="255">
        <v>0.338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AT189" s="261" t="s">
        <v>148</v>
      </c>
      <c r="AU189" s="261" t="s">
        <v>83</v>
      </c>
      <c r="AV189" s="12" t="s">
        <v>83</v>
      </c>
      <c r="AW189" s="12" t="s">
        <v>30</v>
      </c>
      <c r="AX189" s="12" t="s">
        <v>73</v>
      </c>
      <c r="AY189" s="261" t="s">
        <v>139</v>
      </c>
    </row>
    <row r="190" spans="2:51" s="13" customFormat="1" ht="12">
      <c r="B190" s="262"/>
      <c r="C190" s="263"/>
      <c r="D190" s="252" t="s">
        <v>148</v>
      </c>
      <c r="E190" s="264" t="s">
        <v>1</v>
      </c>
      <c r="F190" s="265" t="s">
        <v>150</v>
      </c>
      <c r="G190" s="263"/>
      <c r="H190" s="266">
        <v>0.338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AT190" s="272" t="s">
        <v>148</v>
      </c>
      <c r="AU190" s="272" t="s">
        <v>83</v>
      </c>
      <c r="AV190" s="13" t="s">
        <v>146</v>
      </c>
      <c r="AW190" s="13" t="s">
        <v>30</v>
      </c>
      <c r="AX190" s="13" t="s">
        <v>81</v>
      </c>
      <c r="AY190" s="272" t="s">
        <v>139</v>
      </c>
    </row>
    <row r="191" spans="2:65" s="1" customFormat="1" ht="24" customHeight="1">
      <c r="B191" s="38"/>
      <c r="C191" s="237" t="s">
        <v>244</v>
      </c>
      <c r="D191" s="237" t="s">
        <v>141</v>
      </c>
      <c r="E191" s="238" t="s">
        <v>1581</v>
      </c>
      <c r="F191" s="239" t="s">
        <v>1582</v>
      </c>
      <c r="G191" s="240" t="s">
        <v>193</v>
      </c>
      <c r="H191" s="241">
        <v>0.029</v>
      </c>
      <c r="I191" s="242"/>
      <c r="J191" s="243">
        <f>ROUND(I191*H191,2)</f>
        <v>0</v>
      </c>
      <c r="K191" s="239" t="s">
        <v>145</v>
      </c>
      <c r="L191" s="43"/>
      <c r="M191" s="244" t="s">
        <v>1</v>
      </c>
      <c r="N191" s="245" t="s">
        <v>38</v>
      </c>
      <c r="O191" s="86"/>
      <c r="P191" s="246">
        <f>O191*H191</f>
        <v>0</v>
      </c>
      <c r="Q191" s="246">
        <v>0.84758</v>
      </c>
      <c r="R191" s="246">
        <f>Q191*H191</f>
        <v>0.024579820000000002</v>
      </c>
      <c r="S191" s="246">
        <v>0</v>
      </c>
      <c r="T191" s="247">
        <f>S191*H191</f>
        <v>0</v>
      </c>
      <c r="AR191" s="248" t="s">
        <v>146</v>
      </c>
      <c r="AT191" s="248" t="s">
        <v>141</v>
      </c>
      <c r="AU191" s="248" t="s">
        <v>83</v>
      </c>
      <c r="AY191" s="17" t="s">
        <v>139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146</v>
      </c>
      <c r="BM191" s="248" t="s">
        <v>7122</v>
      </c>
    </row>
    <row r="192" spans="2:51" s="14" customFormat="1" ht="12">
      <c r="B192" s="289"/>
      <c r="C192" s="290"/>
      <c r="D192" s="252" t="s">
        <v>148</v>
      </c>
      <c r="E192" s="291" t="s">
        <v>1</v>
      </c>
      <c r="F192" s="292" t="s">
        <v>7123</v>
      </c>
      <c r="G192" s="290"/>
      <c r="H192" s="291" t="s">
        <v>1</v>
      </c>
      <c r="I192" s="293"/>
      <c r="J192" s="290"/>
      <c r="K192" s="290"/>
      <c r="L192" s="294"/>
      <c r="M192" s="295"/>
      <c r="N192" s="296"/>
      <c r="O192" s="296"/>
      <c r="P192" s="296"/>
      <c r="Q192" s="296"/>
      <c r="R192" s="296"/>
      <c r="S192" s="296"/>
      <c r="T192" s="297"/>
      <c r="AT192" s="298" t="s">
        <v>148</v>
      </c>
      <c r="AU192" s="298" t="s">
        <v>83</v>
      </c>
      <c r="AV192" s="14" t="s">
        <v>81</v>
      </c>
      <c r="AW192" s="14" t="s">
        <v>30</v>
      </c>
      <c r="AX192" s="14" t="s">
        <v>73</v>
      </c>
      <c r="AY192" s="298" t="s">
        <v>139</v>
      </c>
    </row>
    <row r="193" spans="2:51" s="14" customFormat="1" ht="12">
      <c r="B193" s="289"/>
      <c r="C193" s="290"/>
      <c r="D193" s="252" t="s">
        <v>148</v>
      </c>
      <c r="E193" s="291" t="s">
        <v>1</v>
      </c>
      <c r="F193" s="292" t="s">
        <v>7121</v>
      </c>
      <c r="G193" s="290"/>
      <c r="H193" s="291" t="s">
        <v>1</v>
      </c>
      <c r="I193" s="293"/>
      <c r="J193" s="290"/>
      <c r="K193" s="290"/>
      <c r="L193" s="294"/>
      <c r="M193" s="295"/>
      <c r="N193" s="296"/>
      <c r="O193" s="296"/>
      <c r="P193" s="296"/>
      <c r="Q193" s="296"/>
      <c r="R193" s="296"/>
      <c r="S193" s="296"/>
      <c r="T193" s="297"/>
      <c r="AT193" s="298" t="s">
        <v>148</v>
      </c>
      <c r="AU193" s="298" t="s">
        <v>83</v>
      </c>
      <c r="AV193" s="14" t="s">
        <v>81</v>
      </c>
      <c r="AW193" s="14" t="s">
        <v>30</v>
      </c>
      <c r="AX193" s="14" t="s">
        <v>73</v>
      </c>
      <c r="AY193" s="298" t="s">
        <v>139</v>
      </c>
    </row>
    <row r="194" spans="2:51" s="12" customFormat="1" ht="12">
      <c r="B194" s="250"/>
      <c r="C194" s="251"/>
      <c r="D194" s="252" t="s">
        <v>148</v>
      </c>
      <c r="E194" s="253" t="s">
        <v>1</v>
      </c>
      <c r="F194" s="254" t="s">
        <v>7124</v>
      </c>
      <c r="G194" s="251"/>
      <c r="H194" s="255">
        <v>0.029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148</v>
      </c>
      <c r="AU194" s="261" t="s">
        <v>83</v>
      </c>
      <c r="AV194" s="12" t="s">
        <v>83</v>
      </c>
      <c r="AW194" s="12" t="s">
        <v>30</v>
      </c>
      <c r="AX194" s="12" t="s">
        <v>73</v>
      </c>
      <c r="AY194" s="261" t="s">
        <v>139</v>
      </c>
    </row>
    <row r="195" spans="2:51" s="13" customFormat="1" ht="12">
      <c r="B195" s="262"/>
      <c r="C195" s="263"/>
      <c r="D195" s="252" t="s">
        <v>148</v>
      </c>
      <c r="E195" s="264" t="s">
        <v>1</v>
      </c>
      <c r="F195" s="265" t="s">
        <v>150</v>
      </c>
      <c r="G195" s="263"/>
      <c r="H195" s="266">
        <v>0.029</v>
      </c>
      <c r="I195" s="267"/>
      <c r="J195" s="263"/>
      <c r="K195" s="263"/>
      <c r="L195" s="268"/>
      <c r="M195" s="269"/>
      <c r="N195" s="270"/>
      <c r="O195" s="270"/>
      <c r="P195" s="270"/>
      <c r="Q195" s="270"/>
      <c r="R195" s="270"/>
      <c r="S195" s="270"/>
      <c r="T195" s="271"/>
      <c r="AT195" s="272" t="s">
        <v>148</v>
      </c>
      <c r="AU195" s="272" t="s">
        <v>83</v>
      </c>
      <c r="AV195" s="13" t="s">
        <v>146</v>
      </c>
      <c r="AW195" s="13" t="s">
        <v>30</v>
      </c>
      <c r="AX195" s="13" t="s">
        <v>81</v>
      </c>
      <c r="AY195" s="272" t="s">
        <v>139</v>
      </c>
    </row>
    <row r="196" spans="2:63" s="11" customFormat="1" ht="22.8" customHeight="1">
      <c r="B196" s="221"/>
      <c r="C196" s="222"/>
      <c r="D196" s="223" t="s">
        <v>72</v>
      </c>
      <c r="E196" s="235" t="s">
        <v>178</v>
      </c>
      <c r="F196" s="235" t="s">
        <v>2149</v>
      </c>
      <c r="G196" s="222"/>
      <c r="H196" s="222"/>
      <c r="I196" s="225"/>
      <c r="J196" s="236">
        <f>BK196</f>
        <v>0</v>
      </c>
      <c r="K196" s="222"/>
      <c r="L196" s="227"/>
      <c r="M196" s="228"/>
      <c r="N196" s="229"/>
      <c r="O196" s="229"/>
      <c r="P196" s="230">
        <f>SUM(P197:P218)</f>
        <v>0</v>
      </c>
      <c r="Q196" s="229"/>
      <c r="R196" s="230">
        <f>SUM(R197:R218)</f>
        <v>6.05775</v>
      </c>
      <c r="S196" s="229"/>
      <c r="T196" s="231">
        <f>SUM(T197:T218)</f>
        <v>0</v>
      </c>
      <c r="AR196" s="232" t="s">
        <v>81</v>
      </c>
      <c r="AT196" s="233" t="s">
        <v>72</v>
      </c>
      <c r="AU196" s="233" t="s">
        <v>81</v>
      </c>
      <c r="AY196" s="232" t="s">
        <v>139</v>
      </c>
      <c r="BK196" s="234">
        <f>SUM(BK197:BK218)</f>
        <v>0</v>
      </c>
    </row>
    <row r="197" spans="2:65" s="1" customFormat="1" ht="24" customHeight="1">
      <c r="B197" s="38"/>
      <c r="C197" s="237" t="s">
        <v>249</v>
      </c>
      <c r="D197" s="237" t="s">
        <v>141</v>
      </c>
      <c r="E197" s="238" t="s">
        <v>2176</v>
      </c>
      <c r="F197" s="239" t="s">
        <v>2177</v>
      </c>
      <c r="G197" s="240" t="s">
        <v>171</v>
      </c>
      <c r="H197" s="241">
        <v>8.5</v>
      </c>
      <c r="I197" s="242"/>
      <c r="J197" s="243">
        <f>ROUND(I197*H197,2)</f>
        <v>0</v>
      </c>
      <c r="K197" s="239" t="s">
        <v>145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0.01146</v>
      </c>
      <c r="R197" s="246">
        <f>Q197*H197</f>
        <v>0.09741</v>
      </c>
      <c r="S197" s="246">
        <v>0</v>
      </c>
      <c r="T197" s="247">
        <f>S197*H197</f>
        <v>0</v>
      </c>
      <c r="AR197" s="248" t="s">
        <v>146</v>
      </c>
      <c r="AT197" s="248" t="s">
        <v>141</v>
      </c>
      <c r="AU197" s="248" t="s">
        <v>83</v>
      </c>
      <c r="AY197" s="17" t="s">
        <v>139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146</v>
      </c>
      <c r="BM197" s="248" t="s">
        <v>7125</v>
      </c>
    </row>
    <row r="198" spans="2:65" s="1" customFormat="1" ht="24" customHeight="1">
      <c r="B198" s="38"/>
      <c r="C198" s="237" t="s">
        <v>7</v>
      </c>
      <c r="D198" s="237" t="s">
        <v>141</v>
      </c>
      <c r="E198" s="238" t="s">
        <v>7126</v>
      </c>
      <c r="F198" s="239" t="s">
        <v>7127</v>
      </c>
      <c r="G198" s="240" t="s">
        <v>171</v>
      </c>
      <c r="H198" s="241">
        <v>8.5</v>
      </c>
      <c r="I198" s="242"/>
      <c r="J198" s="243">
        <f>ROUND(I198*H198,2)</f>
        <v>0</v>
      </c>
      <c r="K198" s="239" t="s">
        <v>145</v>
      </c>
      <c r="L198" s="43"/>
      <c r="M198" s="244" t="s">
        <v>1</v>
      </c>
      <c r="N198" s="245" t="s">
        <v>38</v>
      </c>
      <c r="O198" s="86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AR198" s="248" t="s">
        <v>146</v>
      </c>
      <c r="AT198" s="248" t="s">
        <v>141</v>
      </c>
      <c r="AU198" s="248" t="s">
        <v>83</v>
      </c>
      <c r="AY198" s="17" t="s">
        <v>139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81</v>
      </c>
      <c r="BK198" s="249">
        <f>ROUND(I198*H198,2)</f>
        <v>0</v>
      </c>
      <c r="BL198" s="17" t="s">
        <v>146</v>
      </c>
      <c r="BM198" s="248" t="s">
        <v>7128</v>
      </c>
    </row>
    <row r="199" spans="2:65" s="1" customFormat="1" ht="24" customHeight="1">
      <c r="B199" s="38"/>
      <c r="C199" s="237" t="s">
        <v>257</v>
      </c>
      <c r="D199" s="237" t="s">
        <v>141</v>
      </c>
      <c r="E199" s="238" t="s">
        <v>2186</v>
      </c>
      <c r="F199" s="239" t="s">
        <v>7129</v>
      </c>
      <c r="G199" s="240" t="s">
        <v>177</v>
      </c>
      <c r="H199" s="241">
        <v>1</v>
      </c>
      <c r="I199" s="242"/>
      <c r="J199" s="243">
        <f>ROUND(I199*H199,2)</f>
        <v>0</v>
      </c>
      <c r="K199" s="239" t="s">
        <v>1</v>
      </c>
      <c r="L199" s="43"/>
      <c r="M199" s="244" t="s">
        <v>1</v>
      </c>
      <c r="N199" s="245" t="s">
        <v>38</v>
      </c>
      <c r="O199" s="86"/>
      <c r="P199" s="246">
        <f>O199*H199</f>
        <v>0</v>
      </c>
      <c r="Q199" s="246">
        <v>2.25689</v>
      </c>
      <c r="R199" s="246">
        <f>Q199*H199</f>
        <v>2.25689</v>
      </c>
      <c r="S199" s="246">
        <v>0</v>
      </c>
      <c r="T199" s="247">
        <f>S199*H199</f>
        <v>0</v>
      </c>
      <c r="AR199" s="248" t="s">
        <v>146</v>
      </c>
      <c r="AT199" s="248" t="s">
        <v>141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146</v>
      </c>
      <c r="BM199" s="248" t="s">
        <v>7130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7116</v>
      </c>
      <c r="G200" s="251"/>
      <c r="H200" s="255">
        <v>1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3" customFormat="1" ht="12">
      <c r="B201" s="262"/>
      <c r="C201" s="263"/>
      <c r="D201" s="252" t="s">
        <v>148</v>
      </c>
      <c r="E201" s="264" t="s">
        <v>1</v>
      </c>
      <c r="F201" s="265" t="s">
        <v>150</v>
      </c>
      <c r="G201" s="263"/>
      <c r="H201" s="266">
        <v>1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148</v>
      </c>
      <c r="AU201" s="272" t="s">
        <v>83</v>
      </c>
      <c r="AV201" s="13" t="s">
        <v>146</v>
      </c>
      <c r="AW201" s="13" t="s">
        <v>30</v>
      </c>
      <c r="AX201" s="13" t="s">
        <v>81</v>
      </c>
      <c r="AY201" s="272" t="s">
        <v>139</v>
      </c>
    </row>
    <row r="202" spans="2:65" s="1" customFormat="1" ht="24" customHeight="1">
      <c r="B202" s="38"/>
      <c r="C202" s="273" t="s">
        <v>261</v>
      </c>
      <c r="D202" s="273" t="s">
        <v>174</v>
      </c>
      <c r="E202" s="274" t="s">
        <v>2191</v>
      </c>
      <c r="F202" s="275" t="s">
        <v>2192</v>
      </c>
      <c r="G202" s="276" t="s">
        <v>177</v>
      </c>
      <c r="H202" s="277">
        <v>1</v>
      </c>
      <c r="I202" s="278"/>
      <c r="J202" s="279">
        <f>ROUND(I202*H202,2)</f>
        <v>0</v>
      </c>
      <c r="K202" s="275" t="s">
        <v>145</v>
      </c>
      <c r="L202" s="280"/>
      <c r="M202" s="281" t="s">
        <v>1</v>
      </c>
      <c r="N202" s="282" t="s">
        <v>38</v>
      </c>
      <c r="O202" s="86"/>
      <c r="P202" s="246">
        <f>O202*H202</f>
        <v>0</v>
      </c>
      <c r="Q202" s="246">
        <v>2.1</v>
      </c>
      <c r="R202" s="246">
        <f>Q202*H202</f>
        <v>2.1</v>
      </c>
      <c r="S202" s="246">
        <v>0</v>
      </c>
      <c r="T202" s="247">
        <f>S202*H202</f>
        <v>0</v>
      </c>
      <c r="AR202" s="248" t="s">
        <v>178</v>
      </c>
      <c r="AT202" s="248" t="s">
        <v>174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146</v>
      </c>
      <c r="BM202" s="248" t="s">
        <v>7131</v>
      </c>
    </row>
    <row r="203" spans="2:65" s="1" customFormat="1" ht="24" customHeight="1">
      <c r="B203" s="38"/>
      <c r="C203" s="273" t="s">
        <v>265</v>
      </c>
      <c r="D203" s="273" t="s">
        <v>174</v>
      </c>
      <c r="E203" s="274" t="s">
        <v>2195</v>
      </c>
      <c r="F203" s="275" t="s">
        <v>2196</v>
      </c>
      <c r="G203" s="276" t="s">
        <v>177</v>
      </c>
      <c r="H203" s="277">
        <v>3</v>
      </c>
      <c r="I203" s="278"/>
      <c r="J203" s="279">
        <f>ROUND(I203*H203,2)</f>
        <v>0</v>
      </c>
      <c r="K203" s="275" t="s">
        <v>1</v>
      </c>
      <c r="L203" s="280"/>
      <c r="M203" s="281" t="s">
        <v>1</v>
      </c>
      <c r="N203" s="282" t="s">
        <v>38</v>
      </c>
      <c r="O203" s="86"/>
      <c r="P203" s="246">
        <f>O203*H203</f>
        <v>0</v>
      </c>
      <c r="Q203" s="246">
        <v>0.002</v>
      </c>
      <c r="R203" s="246">
        <f>Q203*H203</f>
        <v>0.006</v>
      </c>
      <c r="S203" s="246">
        <v>0</v>
      </c>
      <c r="T203" s="247">
        <f>S203*H203</f>
        <v>0</v>
      </c>
      <c r="AR203" s="248" t="s">
        <v>178</v>
      </c>
      <c r="AT203" s="248" t="s">
        <v>174</v>
      </c>
      <c r="AU203" s="248" t="s">
        <v>83</v>
      </c>
      <c r="AY203" s="17" t="s">
        <v>139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146</v>
      </c>
      <c r="BM203" s="248" t="s">
        <v>7132</v>
      </c>
    </row>
    <row r="204" spans="2:65" s="1" customFormat="1" ht="24" customHeight="1">
      <c r="B204" s="38"/>
      <c r="C204" s="237" t="s">
        <v>269</v>
      </c>
      <c r="D204" s="237" t="s">
        <v>141</v>
      </c>
      <c r="E204" s="238" t="s">
        <v>2200</v>
      </c>
      <c r="F204" s="239" t="s">
        <v>2201</v>
      </c>
      <c r="G204" s="240" t="s">
        <v>177</v>
      </c>
      <c r="H204" s="241">
        <v>2</v>
      </c>
      <c r="I204" s="242"/>
      <c r="J204" s="243">
        <f>ROUND(I204*H204,2)</f>
        <v>0</v>
      </c>
      <c r="K204" s="239" t="s">
        <v>145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0.00918</v>
      </c>
      <c r="R204" s="246">
        <f>Q204*H204</f>
        <v>0.01836</v>
      </c>
      <c r="S204" s="246">
        <v>0</v>
      </c>
      <c r="T204" s="247">
        <f>S204*H204</f>
        <v>0</v>
      </c>
      <c r="AR204" s="248" t="s">
        <v>146</v>
      </c>
      <c r="AT204" s="248" t="s">
        <v>141</v>
      </c>
      <c r="AU204" s="248" t="s">
        <v>83</v>
      </c>
      <c r="AY204" s="17" t="s">
        <v>139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146</v>
      </c>
      <c r="BM204" s="248" t="s">
        <v>7133</v>
      </c>
    </row>
    <row r="205" spans="2:51" s="12" customFormat="1" ht="12">
      <c r="B205" s="250"/>
      <c r="C205" s="251"/>
      <c r="D205" s="252" t="s">
        <v>148</v>
      </c>
      <c r="E205" s="253" t="s">
        <v>1</v>
      </c>
      <c r="F205" s="254" t="s">
        <v>7134</v>
      </c>
      <c r="G205" s="251"/>
      <c r="H205" s="255">
        <v>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148</v>
      </c>
      <c r="AU205" s="261" t="s">
        <v>83</v>
      </c>
      <c r="AV205" s="12" t="s">
        <v>83</v>
      </c>
      <c r="AW205" s="12" t="s">
        <v>30</v>
      </c>
      <c r="AX205" s="12" t="s">
        <v>73</v>
      </c>
      <c r="AY205" s="261" t="s">
        <v>139</v>
      </c>
    </row>
    <row r="206" spans="2:51" s="13" customFormat="1" ht="12">
      <c r="B206" s="262"/>
      <c r="C206" s="263"/>
      <c r="D206" s="252" t="s">
        <v>148</v>
      </c>
      <c r="E206" s="264" t="s">
        <v>1</v>
      </c>
      <c r="F206" s="265" t="s">
        <v>150</v>
      </c>
      <c r="G206" s="263"/>
      <c r="H206" s="266">
        <v>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83</v>
      </c>
      <c r="AV206" s="13" t="s">
        <v>146</v>
      </c>
      <c r="AW206" s="13" t="s">
        <v>30</v>
      </c>
      <c r="AX206" s="13" t="s">
        <v>81</v>
      </c>
      <c r="AY206" s="272" t="s">
        <v>139</v>
      </c>
    </row>
    <row r="207" spans="2:65" s="1" customFormat="1" ht="24" customHeight="1">
      <c r="B207" s="38"/>
      <c r="C207" s="273" t="s">
        <v>273</v>
      </c>
      <c r="D207" s="273" t="s">
        <v>174</v>
      </c>
      <c r="E207" s="274" t="s">
        <v>7135</v>
      </c>
      <c r="F207" s="275" t="s">
        <v>7136</v>
      </c>
      <c r="G207" s="276" t="s">
        <v>177</v>
      </c>
      <c r="H207" s="277">
        <v>1</v>
      </c>
      <c r="I207" s="278"/>
      <c r="J207" s="279">
        <f>ROUND(I207*H207,2)</f>
        <v>0</v>
      </c>
      <c r="K207" s="275" t="s">
        <v>145</v>
      </c>
      <c r="L207" s="280"/>
      <c r="M207" s="281" t="s">
        <v>1</v>
      </c>
      <c r="N207" s="282" t="s">
        <v>38</v>
      </c>
      <c r="O207" s="86"/>
      <c r="P207" s="246">
        <f>O207*H207</f>
        <v>0</v>
      </c>
      <c r="Q207" s="246">
        <v>0.37</v>
      </c>
      <c r="R207" s="246">
        <f>Q207*H207</f>
        <v>0.37</v>
      </c>
      <c r="S207" s="246">
        <v>0</v>
      </c>
      <c r="T207" s="247">
        <f>S207*H207</f>
        <v>0</v>
      </c>
      <c r="AR207" s="248" t="s">
        <v>178</v>
      </c>
      <c r="AT207" s="248" t="s">
        <v>174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7137</v>
      </c>
    </row>
    <row r="208" spans="2:65" s="1" customFormat="1" ht="24" customHeight="1">
      <c r="B208" s="38"/>
      <c r="C208" s="273" t="s">
        <v>277</v>
      </c>
      <c r="D208" s="273" t="s">
        <v>174</v>
      </c>
      <c r="E208" s="274" t="s">
        <v>7138</v>
      </c>
      <c r="F208" s="275" t="s">
        <v>7139</v>
      </c>
      <c r="G208" s="276" t="s">
        <v>177</v>
      </c>
      <c r="H208" s="277">
        <v>1</v>
      </c>
      <c r="I208" s="278"/>
      <c r="J208" s="279">
        <f>ROUND(I208*H208,2)</f>
        <v>0</v>
      </c>
      <c r="K208" s="275" t="s">
        <v>145</v>
      </c>
      <c r="L208" s="280"/>
      <c r="M208" s="281" t="s">
        <v>1</v>
      </c>
      <c r="N208" s="282" t="s">
        <v>38</v>
      </c>
      <c r="O208" s="86"/>
      <c r="P208" s="246">
        <f>O208*H208</f>
        <v>0</v>
      </c>
      <c r="Q208" s="246">
        <v>0.74</v>
      </c>
      <c r="R208" s="246">
        <f>Q208*H208</f>
        <v>0.74</v>
      </c>
      <c r="S208" s="246">
        <v>0</v>
      </c>
      <c r="T208" s="247">
        <f>S208*H208</f>
        <v>0</v>
      </c>
      <c r="AR208" s="248" t="s">
        <v>178</v>
      </c>
      <c r="AT208" s="248" t="s">
        <v>174</v>
      </c>
      <c r="AU208" s="248" t="s">
        <v>83</v>
      </c>
      <c r="AY208" s="17" t="s">
        <v>139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146</v>
      </c>
      <c r="BM208" s="248" t="s">
        <v>7140</v>
      </c>
    </row>
    <row r="209" spans="2:65" s="1" customFormat="1" ht="24" customHeight="1">
      <c r="B209" s="38"/>
      <c r="C209" s="237" t="s">
        <v>281</v>
      </c>
      <c r="D209" s="237" t="s">
        <v>141</v>
      </c>
      <c r="E209" s="238" t="s">
        <v>2217</v>
      </c>
      <c r="F209" s="239" t="s">
        <v>2218</v>
      </c>
      <c r="G209" s="240" t="s">
        <v>177</v>
      </c>
      <c r="H209" s="241">
        <v>1</v>
      </c>
      <c r="I209" s="242"/>
      <c r="J209" s="243">
        <f>ROUND(I209*H209,2)</f>
        <v>0</v>
      </c>
      <c r="K209" s="239" t="s">
        <v>145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0.01147</v>
      </c>
      <c r="R209" s="246">
        <f>Q209*H209</f>
        <v>0.01147</v>
      </c>
      <c r="S209" s="246">
        <v>0</v>
      </c>
      <c r="T209" s="247">
        <f>S209*H209</f>
        <v>0</v>
      </c>
      <c r="AR209" s="248" t="s">
        <v>146</v>
      </c>
      <c r="AT209" s="248" t="s">
        <v>141</v>
      </c>
      <c r="AU209" s="248" t="s">
        <v>83</v>
      </c>
      <c r="AY209" s="17" t="s">
        <v>139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146</v>
      </c>
      <c r="BM209" s="248" t="s">
        <v>7141</v>
      </c>
    </row>
    <row r="210" spans="2:51" s="12" customFormat="1" ht="12">
      <c r="B210" s="250"/>
      <c r="C210" s="251"/>
      <c r="D210" s="252" t="s">
        <v>148</v>
      </c>
      <c r="E210" s="253" t="s">
        <v>1</v>
      </c>
      <c r="F210" s="254" t="s">
        <v>7116</v>
      </c>
      <c r="G210" s="251"/>
      <c r="H210" s="255">
        <v>1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AT210" s="261" t="s">
        <v>148</v>
      </c>
      <c r="AU210" s="261" t="s">
        <v>83</v>
      </c>
      <c r="AV210" s="12" t="s">
        <v>83</v>
      </c>
      <c r="AW210" s="12" t="s">
        <v>30</v>
      </c>
      <c r="AX210" s="12" t="s">
        <v>73</v>
      </c>
      <c r="AY210" s="261" t="s">
        <v>139</v>
      </c>
    </row>
    <row r="211" spans="2:51" s="13" customFormat="1" ht="12">
      <c r="B211" s="262"/>
      <c r="C211" s="263"/>
      <c r="D211" s="252" t="s">
        <v>148</v>
      </c>
      <c r="E211" s="264" t="s">
        <v>1</v>
      </c>
      <c r="F211" s="265" t="s">
        <v>150</v>
      </c>
      <c r="G211" s="263"/>
      <c r="H211" s="266">
        <v>1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AT211" s="272" t="s">
        <v>148</v>
      </c>
      <c r="AU211" s="272" t="s">
        <v>83</v>
      </c>
      <c r="AV211" s="13" t="s">
        <v>146</v>
      </c>
      <c r="AW211" s="13" t="s">
        <v>30</v>
      </c>
      <c r="AX211" s="13" t="s">
        <v>81</v>
      </c>
      <c r="AY211" s="272" t="s">
        <v>139</v>
      </c>
    </row>
    <row r="212" spans="2:65" s="1" customFormat="1" ht="24" customHeight="1">
      <c r="B212" s="38"/>
      <c r="C212" s="273" t="s">
        <v>285</v>
      </c>
      <c r="D212" s="273" t="s">
        <v>174</v>
      </c>
      <c r="E212" s="274" t="s">
        <v>7142</v>
      </c>
      <c r="F212" s="275" t="s">
        <v>7143</v>
      </c>
      <c r="G212" s="276" t="s">
        <v>177</v>
      </c>
      <c r="H212" s="277">
        <v>1</v>
      </c>
      <c r="I212" s="278"/>
      <c r="J212" s="279">
        <f>ROUND(I212*H212,2)</f>
        <v>0</v>
      </c>
      <c r="K212" s="275" t="s">
        <v>145</v>
      </c>
      <c r="L212" s="280"/>
      <c r="M212" s="281" t="s">
        <v>1</v>
      </c>
      <c r="N212" s="282" t="s">
        <v>38</v>
      </c>
      <c r="O212" s="86"/>
      <c r="P212" s="246">
        <f>O212*H212</f>
        <v>0</v>
      </c>
      <c r="Q212" s="246">
        <v>0.396</v>
      </c>
      <c r="R212" s="246">
        <f>Q212*H212</f>
        <v>0.396</v>
      </c>
      <c r="S212" s="246">
        <v>0</v>
      </c>
      <c r="T212" s="247">
        <f>S212*H212</f>
        <v>0</v>
      </c>
      <c r="AR212" s="248" t="s">
        <v>178</v>
      </c>
      <c r="AT212" s="248" t="s">
        <v>174</v>
      </c>
      <c r="AU212" s="248" t="s">
        <v>83</v>
      </c>
      <c r="AY212" s="17" t="s">
        <v>139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81</v>
      </c>
      <c r="BK212" s="249">
        <f>ROUND(I212*H212,2)</f>
        <v>0</v>
      </c>
      <c r="BL212" s="17" t="s">
        <v>146</v>
      </c>
      <c r="BM212" s="248" t="s">
        <v>7144</v>
      </c>
    </row>
    <row r="213" spans="2:65" s="1" customFormat="1" ht="24" customHeight="1">
      <c r="B213" s="38"/>
      <c r="C213" s="237" t="s">
        <v>289</v>
      </c>
      <c r="D213" s="237" t="s">
        <v>141</v>
      </c>
      <c r="E213" s="238" t="s">
        <v>7145</v>
      </c>
      <c r="F213" s="239" t="s">
        <v>7146</v>
      </c>
      <c r="G213" s="240" t="s">
        <v>177</v>
      </c>
      <c r="H213" s="241">
        <v>1</v>
      </c>
      <c r="I213" s="242"/>
      <c r="J213" s="243">
        <f>ROUND(I213*H213,2)</f>
        <v>0</v>
      </c>
      <c r="K213" s="239" t="s">
        <v>145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0.00702</v>
      </c>
      <c r="R213" s="246">
        <f>Q213*H213</f>
        <v>0.00702</v>
      </c>
      <c r="S213" s="246">
        <v>0</v>
      </c>
      <c r="T213" s="247">
        <f>S213*H213</f>
        <v>0</v>
      </c>
      <c r="AR213" s="248" t="s">
        <v>146</v>
      </c>
      <c r="AT213" s="248" t="s">
        <v>141</v>
      </c>
      <c r="AU213" s="248" t="s">
        <v>83</v>
      </c>
      <c r="AY213" s="17" t="s">
        <v>139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146</v>
      </c>
      <c r="BM213" s="248" t="s">
        <v>7147</v>
      </c>
    </row>
    <row r="214" spans="2:51" s="12" customFormat="1" ht="12">
      <c r="B214" s="250"/>
      <c r="C214" s="251"/>
      <c r="D214" s="252" t="s">
        <v>148</v>
      </c>
      <c r="E214" s="253" t="s">
        <v>1</v>
      </c>
      <c r="F214" s="254" t="s">
        <v>7116</v>
      </c>
      <c r="G214" s="251"/>
      <c r="H214" s="255">
        <v>1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148</v>
      </c>
      <c r="AU214" s="261" t="s">
        <v>83</v>
      </c>
      <c r="AV214" s="12" t="s">
        <v>83</v>
      </c>
      <c r="AW214" s="12" t="s">
        <v>30</v>
      </c>
      <c r="AX214" s="12" t="s">
        <v>73</v>
      </c>
      <c r="AY214" s="261" t="s">
        <v>139</v>
      </c>
    </row>
    <row r="215" spans="2:51" s="13" customFormat="1" ht="12">
      <c r="B215" s="262"/>
      <c r="C215" s="263"/>
      <c r="D215" s="252" t="s">
        <v>148</v>
      </c>
      <c r="E215" s="264" t="s">
        <v>1</v>
      </c>
      <c r="F215" s="265" t="s">
        <v>150</v>
      </c>
      <c r="G215" s="263"/>
      <c r="H215" s="266">
        <v>1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AT215" s="272" t="s">
        <v>148</v>
      </c>
      <c r="AU215" s="272" t="s">
        <v>83</v>
      </c>
      <c r="AV215" s="13" t="s">
        <v>146</v>
      </c>
      <c r="AW215" s="13" t="s">
        <v>30</v>
      </c>
      <c r="AX215" s="13" t="s">
        <v>81</v>
      </c>
      <c r="AY215" s="272" t="s">
        <v>139</v>
      </c>
    </row>
    <row r="216" spans="2:65" s="1" customFormat="1" ht="24" customHeight="1">
      <c r="B216" s="38"/>
      <c r="C216" s="273" t="s">
        <v>296</v>
      </c>
      <c r="D216" s="273" t="s">
        <v>174</v>
      </c>
      <c r="E216" s="274" t="s">
        <v>7148</v>
      </c>
      <c r="F216" s="275" t="s">
        <v>7149</v>
      </c>
      <c r="G216" s="276" t="s">
        <v>177</v>
      </c>
      <c r="H216" s="277">
        <v>1</v>
      </c>
      <c r="I216" s="278"/>
      <c r="J216" s="279">
        <f>ROUND(I216*H216,2)</f>
        <v>0</v>
      </c>
      <c r="K216" s="275" t="s">
        <v>145</v>
      </c>
      <c r="L216" s="280"/>
      <c r="M216" s="281" t="s">
        <v>1</v>
      </c>
      <c r="N216" s="282" t="s">
        <v>38</v>
      </c>
      <c r="O216" s="86"/>
      <c r="P216" s="246">
        <f>O216*H216</f>
        <v>0</v>
      </c>
      <c r="Q216" s="246">
        <v>0.0546</v>
      </c>
      <c r="R216" s="246">
        <f>Q216*H216</f>
        <v>0.0546</v>
      </c>
      <c r="S216" s="246">
        <v>0</v>
      </c>
      <c r="T216" s="247">
        <f>S216*H216</f>
        <v>0</v>
      </c>
      <c r="AR216" s="248" t="s">
        <v>178</v>
      </c>
      <c r="AT216" s="248" t="s">
        <v>174</v>
      </c>
      <c r="AU216" s="248" t="s">
        <v>83</v>
      </c>
      <c r="AY216" s="17" t="s">
        <v>139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146</v>
      </c>
      <c r="BM216" s="248" t="s">
        <v>7150</v>
      </c>
    </row>
    <row r="217" spans="2:65" s="1" customFormat="1" ht="16.5" customHeight="1">
      <c r="B217" s="38"/>
      <c r="C217" s="237" t="s">
        <v>609</v>
      </c>
      <c r="D217" s="237" t="s">
        <v>141</v>
      </c>
      <c r="E217" s="238" t="s">
        <v>7061</v>
      </c>
      <c r="F217" s="239" t="s">
        <v>7151</v>
      </c>
      <c r="G217" s="240" t="s">
        <v>177</v>
      </c>
      <c r="H217" s="241">
        <v>1</v>
      </c>
      <c r="I217" s="242"/>
      <c r="J217" s="243">
        <f>ROUND(I217*H217,2)</f>
        <v>0</v>
      </c>
      <c r="K217" s="239" t="s">
        <v>1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7152</v>
      </c>
    </row>
    <row r="218" spans="2:65" s="1" customFormat="1" ht="16.5" customHeight="1">
      <c r="B218" s="38"/>
      <c r="C218" s="237" t="s">
        <v>614</v>
      </c>
      <c r="D218" s="237" t="s">
        <v>141</v>
      </c>
      <c r="E218" s="238" t="s">
        <v>7064</v>
      </c>
      <c r="F218" s="239" t="s">
        <v>7153</v>
      </c>
      <c r="G218" s="240" t="s">
        <v>177</v>
      </c>
      <c r="H218" s="241">
        <v>2</v>
      </c>
      <c r="I218" s="242"/>
      <c r="J218" s="243">
        <f>ROUND(I218*H218,2)</f>
        <v>0</v>
      </c>
      <c r="K218" s="239" t="s">
        <v>1</v>
      </c>
      <c r="L218" s="43"/>
      <c r="M218" s="244" t="s">
        <v>1</v>
      </c>
      <c r="N218" s="245" t="s">
        <v>38</v>
      </c>
      <c r="O218" s="86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48" t="s">
        <v>146</v>
      </c>
      <c r="AT218" s="248" t="s">
        <v>141</v>
      </c>
      <c r="AU218" s="248" t="s">
        <v>83</v>
      </c>
      <c r="AY218" s="17" t="s">
        <v>139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81</v>
      </c>
      <c r="BK218" s="249">
        <f>ROUND(I218*H218,2)</f>
        <v>0</v>
      </c>
      <c r="BL218" s="17" t="s">
        <v>146</v>
      </c>
      <c r="BM218" s="248" t="s">
        <v>7154</v>
      </c>
    </row>
    <row r="219" spans="2:63" s="11" customFormat="1" ht="22.8" customHeight="1">
      <c r="B219" s="221"/>
      <c r="C219" s="222"/>
      <c r="D219" s="223" t="s">
        <v>72</v>
      </c>
      <c r="E219" s="235" t="s">
        <v>186</v>
      </c>
      <c r="F219" s="235" t="s">
        <v>7070</v>
      </c>
      <c r="G219" s="222"/>
      <c r="H219" s="222"/>
      <c r="I219" s="225"/>
      <c r="J219" s="236">
        <f>BK219</f>
        <v>0</v>
      </c>
      <c r="K219" s="222"/>
      <c r="L219" s="227"/>
      <c r="M219" s="228"/>
      <c r="N219" s="229"/>
      <c r="O219" s="229"/>
      <c r="P219" s="230">
        <f>SUM(P220:P222)</f>
        <v>0</v>
      </c>
      <c r="Q219" s="229"/>
      <c r="R219" s="230">
        <f>SUM(R220:R222)</f>
        <v>0.000954</v>
      </c>
      <c r="S219" s="229"/>
      <c r="T219" s="231">
        <f>SUM(T220:T222)</f>
        <v>0.07680000000000001</v>
      </c>
      <c r="AR219" s="232" t="s">
        <v>81</v>
      </c>
      <c r="AT219" s="233" t="s">
        <v>72</v>
      </c>
      <c r="AU219" s="233" t="s">
        <v>81</v>
      </c>
      <c r="AY219" s="232" t="s">
        <v>139</v>
      </c>
      <c r="BK219" s="234">
        <f>SUM(BK220:BK222)</f>
        <v>0</v>
      </c>
    </row>
    <row r="220" spans="2:65" s="1" customFormat="1" ht="24" customHeight="1">
      <c r="B220" s="38"/>
      <c r="C220" s="237" t="s">
        <v>621</v>
      </c>
      <c r="D220" s="237" t="s">
        <v>141</v>
      </c>
      <c r="E220" s="238" t="s">
        <v>7155</v>
      </c>
      <c r="F220" s="239" t="s">
        <v>7156</v>
      </c>
      <c r="G220" s="240" t="s">
        <v>171</v>
      </c>
      <c r="H220" s="241">
        <v>0.2</v>
      </c>
      <c r="I220" s="242"/>
      <c r="J220" s="243">
        <f>ROUND(I220*H220,2)</f>
        <v>0</v>
      </c>
      <c r="K220" s="239" t="s">
        <v>145</v>
      </c>
      <c r="L220" s="43"/>
      <c r="M220" s="244" t="s">
        <v>1</v>
      </c>
      <c r="N220" s="245" t="s">
        <v>38</v>
      </c>
      <c r="O220" s="86"/>
      <c r="P220" s="246">
        <f>O220*H220</f>
        <v>0</v>
      </c>
      <c r="Q220" s="246">
        <v>0.00477</v>
      </c>
      <c r="R220" s="246">
        <f>Q220*H220</f>
        <v>0.000954</v>
      </c>
      <c r="S220" s="246">
        <v>0.384</v>
      </c>
      <c r="T220" s="247">
        <f>S220*H220</f>
        <v>0.07680000000000001</v>
      </c>
      <c r="AR220" s="248" t="s">
        <v>146</v>
      </c>
      <c r="AT220" s="248" t="s">
        <v>141</v>
      </c>
      <c r="AU220" s="248" t="s">
        <v>83</v>
      </c>
      <c r="AY220" s="17" t="s">
        <v>139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7" t="s">
        <v>81</v>
      </c>
      <c r="BK220" s="249">
        <f>ROUND(I220*H220,2)</f>
        <v>0</v>
      </c>
      <c r="BL220" s="17" t="s">
        <v>146</v>
      </c>
      <c r="BM220" s="248" t="s">
        <v>7157</v>
      </c>
    </row>
    <row r="221" spans="2:51" s="12" customFormat="1" ht="12">
      <c r="B221" s="250"/>
      <c r="C221" s="251"/>
      <c r="D221" s="252" t="s">
        <v>148</v>
      </c>
      <c r="E221" s="253" t="s">
        <v>1</v>
      </c>
      <c r="F221" s="254" t="s">
        <v>7158</v>
      </c>
      <c r="G221" s="251"/>
      <c r="H221" s="255">
        <v>0.2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AT221" s="261" t="s">
        <v>148</v>
      </c>
      <c r="AU221" s="261" t="s">
        <v>83</v>
      </c>
      <c r="AV221" s="12" t="s">
        <v>83</v>
      </c>
      <c r="AW221" s="12" t="s">
        <v>30</v>
      </c>
      <c r="AX221" s="12" t="s">
        <v>73</v>
      </c>
      <c r="AY221" s="261" t="s">
        <v>139</v>
      </c>
    </row>
    <row r="222" spans="2:51" s="13" customFormat="1" ht="12">
      <c r="B222" s="262"/>
      <c r="C222" s="263"/>
      <c r="D222" s="252" t="s">
        <v>148</v>
      </c>
      <c r="E222" s="264" t="s">
        <v>1</v>
      </c>
      <c r="F222" s="265" t="s">
        <v>150</v>
      </c>
      <c r="G222" s="263"/>
      <c r="H222" s="266">
        <v>0.2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148</v>
      </c>
      <c r="AU222" s="272" t="s">
        <v>83</v>
      </c>
      <c r="AV222" s="13" t="s">
        <v>146</v>
      </c>
      <c r="AW222" s="13" t="s">
        <v>30</v>
      </c>
      <c r="AX222" s="13" t="s">
        <v>81</v>
      </c>
      <c r="AY222" s="272" t="s">
        <v>139</v>
      </c>
    </row>
    <row r="223" spans="2:63" s="11" customFormat="1" ht="22.8" customHeight="1">
      <c r="B223" s="221"/>
      <c r="C223" s="222"/>
      <c r="D223" s="223" t="s">
        <v>72</v>
      </c>
      <c r="E223" s="235" t="s">
        <v>2609</v>
      </c>
      <c r="F223" s="235" t="s">
        <v>2610</v>
      </c>
      <c r="G223" s="222"/>
      <c r="H223" s="222"/>
      <c r="I223" s="225"/>
      <c r="J223" s="236">
        <f>BK223</f>
        <v>0</v>
      </c>
      <c r="K223" s="222"/>
      <c r="L223" s="227"/>
      <c r="M223" s="228"/>
      <c r="N223" s="229"/>
      <c r="O223" s="229"/>
      <c r="P223" s="230">
        <f>P224</f>
        <v>0</v>
      </c>
      <c r="Q223" s="229"/>
      <c r="R223" s="230">
        <f>R224</f>
        <v>0</v>
      </c>
      <c r="S223" s="229"/>
      <c r="T223" s="231">
        <f>T224</f>
        <v>0</v>
      </c>
      <c r="AR223" s="232" t="s">
        <v>81</v>
      </c>
      <c r="AT223" s="233" t="s">
        <v>72</v>
      </c>
      <c r="AU223" s="233" t="s">
        <v>81</v>
      </c>
      <c r="AY223" s="232" t="s">
        <v>139</v>
      </c>
      <c r="BK223" s="234">
        <f>BK224</f>
        <v>0</v>
      </c>
    </row>
    <row r="224" spans="2:65" s="1" customFormat="1" ht="24" customHeight="1">
      <c r="B224" s="38"/>
      <c r="C224" s="237" t="s">
        <v>632</v>
      </c>
      <c r="D224" s="237" t="s">
        <v>141</v>
      </c>
      <c r="E224" s="238" t="s">
        <v>7075</v>
      </c>
      <c r="F224" s="239" t="s">
        <v>7076</v>
      </c>
      <c r="G224" s="240" t="s">
        <v>193</v>
      </c>
      <c r="H224" s="241">
        <v>19.659</v>
      </c>
      <c r="I224" s="242"/>
      <c r="J224" s="243">
        <f>ROUND(I224*H224,2)</f>
        <v>0</v>
      </c>
      <c r="K224" s="239" t="s">
        <v>145</v>
      </c>
      <c r="L224" s="43"/>
      <c r="M224" s="244" t="s">
        <v>1</v>
      </c>
      <c r="N224" s="245" t="s">
        <v>38</v>
      </c>
      <c r="O224" s="86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48" t="s">
        <v>146</v>
      </c>
      <c r="AT224" s="248" t="s">
        <v>141</v>
      </c>
      <c r="AU224" s="248" t="s">
        <v>83</v>
      </c>
      <c r="AY224" s="17" t="s">
        <v>139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81</v>
      </c>
      <c r="BK224" s="249">
        <f>ROUND(I224*H224,2)</f>
        <v>0</v>
      </c>
      <c r="BL224" s="17" t="s">
        <v>146</v>
      </c>
      <c r="BM224" s="248" t="s">
        <v>7159</v>
      </c>
    </row>
    <row r="225" spans="2:63" s="11" customFormat="1" ht="25.9" customHeight="1">
      <c r="B225" s="221"/>
      <c r="C225" s="222"/>
      <c r="D225" s="223" t="s">
        <v>72</v>
      </c>
      <c r="E225" s="224" t="s">
        <v>116</v>
      </c>
      <c r="F225" s="224" t="s">
        <v>294</v>
      </c>
      <c r="G225" s="222"/>
      <c r="H225" s="222"/>
      <c r="I225" s="225"/>
      <c r="J225" s="226">
        <f>BK225</f>
        <v>0</v>
      </c>
      <c r="K225" s="222"/>
      <c r="L225" s="227"/>
      <c r="M225" s="228"/>
      <c r="N225" s="229"/>
      <c r="O225" s="229"/>
      <c r="P225" s="230">
        <f>P226</f>
        <v>0</v>
      </c>
      <c r="Q225" s="229"/>
      <c r="R225" s="230">
        <f>R226</f>
        <v>0</v>
      </c>
      <c r="S225" s="229"/>
      <c r="T225" s="231">
        <f>T226</f>
        <v>0</v>
      </c>
      <c r="AR225" s="232" t="s">
        <v>164</v>
      </c>
      <c r="AT225" s="233" t="s">
        <v>72</v>
      </c>
      <c r="AU225" s="233" t="s">
        <v>73</v>
      </c>
      <c r="AY225" s="232" t="s">
        <v>139</v>
      </c>
      <c r="BK225" s="234">
        <f>BK226</f>
        <v>0</v>
      </c>
    </row>
    <row r="226" spans="2:63" s="11" customFormat="1" ht="22.8" customHeight="1">
      <c r="B226" s="221"/>
      <c r="C226" s="222"/>
      <c r="D226" s="223" t="s">
        <v>72</v>
      </c>
      <c r="E226" s="235" t="s">
        <v>295</v>
      </c>
      <c r="F226" s="235" t="s">
        <v>115</v>
      </c>
      <c r="G226" s="222"/>
      <c r="H226" s="222"/>
      <c r="I226" s="225"/>
      <c r="J226" s="236">
        <f>BK226</f>
        <v>0</v>
      </c>
      <c r="K226" s="222"/>
      <c r="L226" s="227"/>
      <c r="M226" s="228"/>
      <c r="N226" s="229"/>
      <c r="O226" s="229"/>
      <c r="P226" s="230">
        <f>P227</f>
        <v>0</v>
      </c>
      <c r="Q226" s="229"/>
      <c r="R226" s="230">
        <f>R227</f>
        <v>0</v>
      </c>
      <c r="S226" s="229"/>
      <c r="T226" s="231">
        <f>T227</f>
        <v>0</v>
      </c>
      <c r="AR226" s="232" t="s">
        <v>164</v>
      </c>
      <c r="AT226" s="233" t="s">
        <v>72</v>
      </c>
      <c r="AU226" s="233" t="s">
        <v>81</v>
      </c>
      <c r="AY226" s="232" t="s">
        <v>139</v>
      </c>
      <c r="BK226" s="234">
        <f>BK227</f>
        <v>0</v>
      </c>
    </row>
    <row r="227" spans="2:65" s="1" customFormat="1" ht="16.5" customHeight="1">
      <c r="B227" s="38"/>
      <c r="C227" s="237" t="s">
        <v>651</v>
      </c>
      <c r="D227" s="237" t="s">
        <v>141</v>
      </c>
      <c r="E227" s="238" t="s">
        <v>297</v>
      </c>
      <c r="F227" s="239" t="s">
        <v>115</v>
      </c>
      <c r="G227" s="240" t="s">
        <v>292</v>
      </c>
      <c r="H227" s="283"/>
      <c r="I227" s="242"/>
      <c r="J227" s="243">
        <f>ROUND(I227*H227,2)</f>
        <v>0</v>
      </c>
      <c r="K227" s="239" t="s">
        <v>1</v>
      </c>
      <c r="L227" s="43"/>
      <c r="M227" s="284" t="s">
        <v>1</v>
      </c>
      <c r="N227" s="285" t="s">
        <v>38</v>
      </c>
      <c r="O227" s="286"/>
      <c r="P227" s="287">
        <f>O227*H227</f>
        <v>0</v>
      </c>
      <c r="Q227" s="287">
        <v>0</v>
      </c>
      <c r="R227" s="287">
        <f>Q227*H227</f>
        <v>0</v>
      </c>
      <c r="S227" s="287">
        <v>0</v>
      </c>
      <c r="T227" s="288">
        <f>S227*H227</f>
        <v>0</v>
      </c>
      <c r="AR227" s="248" t="s">
        <v>298</v>
      </c>
      <c r="AT227" s="248" t="s">
        <v>141</v>
      </c>
      <c r="AU227" s="248" t="s">
        <v>83</v>
      </c>
      <c r="AY227" s="17" t="s">
        <v>139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81</v>
      </c>
      <c r="BK227" s="249">
        <f>ROUND(I227*H227,2)</f>
        <v>0</v>
      </c>
      <c r="BL227" s="17" t="s">
        <v>298</v>
      </c>
      <c r="BM227" s="248" t="s">
        <v>7160</v>
      </c>
    </row>
    <row r="228" spans="2:12" s="1" customFormat="1" ht="6.95" customHeight="1">
      <c r="B228" s="61"/>
      <c r="C228" s="62"/>
      <c r="D228" s="62"/>
      <c r="E228" s="62"/>
      <c r="F228" s="62"/>
      <c r="G228" s="62"/>
      <c r="H228" s="62"/>
      <c r="I228" s="175"/>
      <c r="J228" s="62"/>
      <c r="K228" s="62"/>
      <c r="L228" s="43"/>
    </row>
  </sheetData>
  <sheetProtection password="CC35" sheet="1" objects="1" scenarios="1" formatColumns="0" formatRows="0" autoFilter="0"/>
  <autoFilter ref="C133:K227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2019-12-02T10:13:42Z</dcterms:created>
  <dcterms:modified xsi:type="dcterms:W3CDTF">2019-12-02T10:14:08Z</dcterms:modified>
  <cp:category/>
  <cp:version/>
  <cp:contentType/>
  <cp:contentStatus/>
</cp:coreProperties>
</file>