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" yWindow="24" windowWidth="14448" windowHeight="13176" tabRatio="885" firstSheet="31" activeTab="36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externalReferences>
    <externalReference r:id="rId40"/>
  </externalReference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1.06'!$B$2:$L$36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<sst xmlns="http://schemas.openxmlformats.org/spreadsheetml/2006/main" count="2786" uniqueCount="1192">
  <si>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</si>
  <si>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</si>
  <si>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</si>
  <si>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</si>
  <si>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</si>
  <si>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</si>
  <si>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</si>
  <si>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</si>
  <si>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</si>
  <si>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</si>
  <si>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</si>
  <si>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</si>
  <si>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</si>
  <si>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</si>
  <si>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</si>
  <si>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</si>
  <si>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</si>
  <si>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</si>
  <si>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</si>
  <si>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</si>
  <si>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</si>
  <si>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</si>
  <si>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</si>
  <si>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</si>
  <si>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</si>
  <si>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</si>
  <si>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</si>
  <si>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</si>
  <si>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</si>
  <si>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</si>
  <si>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</si>
  <si>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</si>
  <si>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</si>
  <si>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</si>
  <si>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</si>
  <si>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</si>
  <si>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</si>
  <si>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</si>
  <si>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</si>
  <si>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</si>
  <si>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</si>
  <si>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</si>
  <si>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</si>
  <si>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</si>
  <si>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</si>
  <si>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</si>
  <si>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</si>
  <si>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</si>
  <si>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</si>
  <si>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</si>
  <si>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</si>
  <si>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</si>
  <si>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</si>
  <si>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</si>
  <si>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</si>
  <si>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</si>
  <si>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</si>
  <si>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</si>
  <si>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</si>
  <si>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</si>
  <si>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</si>
  <si>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</si>
  <si>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</si>
  <si>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</si>
  <si>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</si>
  <si>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</si>
  <si>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</si>
  <si>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</si>
  <si>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</si>
  <si>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</si>
  <si>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</si>
  <si>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</si>
  <si>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</si>
  <si>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</si>
  <si>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</si>
  <si>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</si>
  <si>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</si>
  <si>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</si>
  <si>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</si>
  <si>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</si>
  <si>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</si>
  <si>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</si>
  <si>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</si>
  <si>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</si>
  <si>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</si>
  <si>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</si>
  <si>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</si>
  <si>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</si>
  <si>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</si>
  <si>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</si>
  <si>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</si>
  <si>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</si>
  <si>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</si>
  <si>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</si>
  <si>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</si>
  <si>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</si>
  <si>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</si>
  <si>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</si>
  <si>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</si>
  <si>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</si>
  <si>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</si>
  <si>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</si>
  <si>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</si>
  <si>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</si>
  <si>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</si>
  <si>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</si>
  <si>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</si>
  <si>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</si>
  <si>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</si>
  <si>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</si>
  <si>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</si>
  <si>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</si>
  <si>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</si>
  <si>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</si>
  <si>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</si>
  <si>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</si>
  <si>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</si>
  <si>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</si>
  <si>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</si>
  <si>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</si>
  <si>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</si>
  <si>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</si>
  <si>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</si>
  <si>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</si>
  <si>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</si>
  <si>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</si>
  <si>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</si>
  <si>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</si>
  <si>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</si>
  <si>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</si>
  <si>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</si>
  <si>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</si>
  <si>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</si>
  <si>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</si>
  <si>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</si>
  <si>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</si>
  <si>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</si>
  <si>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</si>
  <si>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</si>
  <si>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</si>
  <si>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</si>
  <si>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</si>
  <si>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</si>
  <si>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</si>
  <si>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</si>
  <si>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</si>
  <si>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</si>
  <si>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</si>
  <si>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</si>
  <si>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</si>
  <si>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</si>
  <si>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</si>
  <si>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</si>
  <si>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</si>
  <si>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</si>
  <si>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</si>
  <si>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</si>
  <si>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</si>
  <si>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</si>
  <si>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</si>
  <si>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</si>
  <si>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</si>
  <si>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</si>
  <si>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</si>
  <si>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</si>
  <si>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</si>
  <si>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</si>
  <si>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</si>
  <si>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</si>
  <si>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</si>
  <si>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</si>
  <si>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</si>
  <si>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</si>
  <si>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</si>
  <si>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</si>
  <si>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</si>
  <si>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</si>
  <si>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</si>
  <si>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</si>
  <si>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</si>
  <si>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</si>
  <si>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</si>
  <si>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</si>
  <si>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</si>
  <si>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</si>
  <si>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</si>
  <si>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</si>
  <si>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</si>
  <si>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</si>
  <si>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</si>
  <si>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</si>
  <si>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</si>
  <si>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</si>
  <si>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</si>
  <si>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</si>
  <si>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</si>
  <si>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</si>
  <si>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</si>
  <si>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</si>
  <si>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</si>
  <si>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</si>
  <si>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</si>
  <si>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</si>
  <si>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</si>
  <si>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</si>
  <si>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</si>
  <si>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</si>
  <si>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</si>
  <si>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</si>
  <si>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</si>
  <si>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</si>
  <si>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</si>
  <si>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</si>
  <si>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</si>
  <si>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</si>
  <si>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</si>
  <si>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</si>
  <si>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</si>
  <si>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</si>
  <si>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</si>
  <si>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</si>
  <si>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</si>
  <si>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</si>
  <si>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</si>
  <si>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</si>
  <si>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</si>
  <si>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</si>
  <si>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</si>
  <si>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</si>
  <si>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</si>
  <si>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</si>
  <si>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</si>
  <si>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</si>
  <si>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</si>
  <si>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</si>
  <si>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</si>
  <si>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</si>
  <si>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</si>
  <si>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</si>
  <si>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</si>
  <si>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</si>
  <si>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</si>
  <si>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</si>
  <si>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</si>
  <si>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</si>
  <si>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</si>
  <si>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</si>
  <si>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</si>
  <si>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</si>
  <si>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</si>
  <si>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</si>
  <si>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</si>
  <si>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</si>
  <si>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</si>
  <si>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</si>
  <si>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</si>
  <si>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</si>
  <si>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</si>
  <si>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</si>
  <si>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</si>
  <si>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</si>
  <si>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</si>
  <si>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</si>
  <si>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</si>
  <si>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</si>
  <si>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</si>
  <si>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</si>
  <si>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</si>
  <si>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</si>
  <si>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</si>
  <si>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</si>
  <si>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</si>
  <si>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</si>
  <si>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</si>
  <si>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</si>
  <si>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</si>
  <si>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</si>
  <si>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</si>
  <si>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</si>
  <si>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</si>
  <si>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</si>
  <si>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</si>
  <si>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</si>
  <si>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</si>
  <si>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</si>
  <si>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</si>
  <si>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</si>
  <si>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</si>
  <si>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</si>
  <si>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</si>
  <si>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</si>
  <si>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</si>
  <si>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</si>
  <si>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</si>
  <si>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</si>
  <si>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</si>
  <si>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</si>
  <si>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</si>
  <si>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</si>
  <si>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</si>
  <si>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</si>
  <si>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</si>
  <si>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</si>
  <si>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</si>
  <si>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</si>
  <si>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</si>
  <si>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</si>
  <si>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</si>
  <si>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</si>
  <si>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</si>
  <si>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</si>
  <si>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</si>
  <si>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</si>
  <si>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</si>
  <si>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</si>
  <si>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</si>
  <si>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</si>
  <si>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</si>
  <si>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</si>
  <si>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</si>
  <si>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</si>
  <si>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</si>
  <si>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</si>
  <si>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</si>
  <si>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</si>
  <si>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</si>
  <si>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</si>
  <si>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</si>
  <si>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</si>
  <si>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</si>
  <si>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</si>
  <si>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</si>
  <si>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</si>
  <si>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</si>
  <si>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</si>
  <si>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</si>
  <si>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</si>
  <si>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</si>
  <si>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</si>
  <si>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</si>
  <si>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</si>
  <si>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</si>
  <si>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</si>
  <si>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</si>
  <si>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</si>
  <si>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</si>
  <si>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</si>
  <si>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</si>
  <si>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</si>
  <si>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</si>
  <si>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</si>
  <si>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</si>
  <si>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</si>
  <si>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</si>
  <si>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</si>
  <si>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</si>
  <si>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</si>
  <si>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</si>
  <si>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</si>
  <si>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</si>
  <si>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</si>
  <si>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</si>
  <si>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</si>
  <si>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</si>
  <si>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</si>
  <si>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</si>
  <si>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</si>
  <si>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</si>
  <si>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</si>
  <si>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</si>
  <si>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</si>
  <si>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</si>
  <si>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</si>
  <si>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</si>
  <si>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</si>
  <si>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</si>
  <si>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</si>
  <si>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</si>
  <si>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</si>
  <si>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</si>
  <si>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</si>
  <si>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</si>
  <si>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</si>
  <si>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</si>
  <si>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</si>
  <si>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</si>
  <si>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</si>
  <si>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</si>
  <si>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</si>
  <si>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</si>
  <si>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</si>
  <si>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</si>
  <si>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</si>
  <si>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</si>
  <si>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</si>
  <si>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</si>
  <si>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</si>
  <si>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</si>
  <si>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</si>
  <si>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</si>
  <si>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</si>
  <si>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</si>
  <si>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</si>
  <si>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</si>
  <si>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</si>
  <si>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</si>
  <si>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</si>
  <si>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</si>
  <si>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</si>
  <si>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</si>
  <si>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</si>
  <si>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</si>
  <si>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</si>
  <si>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</si>
  <si>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</si>
  <si>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</si>
  <si>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</si>
  <si>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</si>
  <si>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</si>
  <si>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</si>
  <si>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</si>
  <si>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</si>
  <si>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</si>
  <si>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</si>
  <si>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</si>
  <si>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</si>
  <si>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</si>
  <si>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</si>
  <si>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</si>
  <si>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</si>
  <si>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</si>
  <si>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</si>
  <si>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</si>
  <si>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</si>
  <si>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</si>
  <si>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</si>
  <si>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</si>
  <si>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</si>
  <si>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</si>
  <si>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</si>
  <si>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</si>
  <si>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</si>
  <si>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</si>
  <si>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</si>
  <si>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</si>
  <si>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</si>
  <si>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</si>
  <si>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</si>
  <si>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</si>
  <si>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</si>
  <si>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</si>
  <si>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</si>
  <si>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</si>
  <si>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</si>
  <si>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</si>
  <si>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</si>
  <si>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</si>
  <si>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</si>
  <si>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</si>
  <si>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</si>
  <si>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</si>
  <si>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</si>
  <si>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</si>
  <si>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</si>
  <si>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</si>
  <si>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</si>
  <si>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</si>
  <si>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</si>
  <si>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</si>
  <si>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</si>
  <si>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</si>
  <si>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</si>
  <si>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</si>
  <si>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</si>
  <si>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</si>
  <si>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</si>
  <si>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</si>
  <si>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</si>
  <si>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</si>
  <si>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</si>
  <si>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</si>
  <si>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</si>
  <si>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</si>
  <si>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</si>
  <si>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</si>
  <si>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</si>
  <si>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</si>
  <si>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</si>
  <si>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</si>
  <si>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</si>
  <si>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</si>
  <si>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</si>
  <si>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</si>
  <si>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</si>
  <si>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</si>
  <si>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</si>
  <si>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</si>
  <si>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</si>
  <si>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</si>
  <si>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</si>
  <si>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</si>
  <si>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</si>
  <si>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</si>
  <si>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</si>
  <si>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</si>
  <si>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</si>
  <si>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</si>
  <si>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</si>
  <si>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</si>
  <si>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</si>
  <si>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</si>
  <si>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</si>
  <si>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</si>
  <si>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</si>
  <si>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</si>
  <si>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</si>
  <si>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</si>
  <si>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</si>
  <si>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</si>
  <si>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</si>
  <si>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</si>
  <si>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</si>
  <si>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</si>
  <si>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</si>
  <si>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</si>
  <si>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</si>
  <si>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</si>
  <si>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</si>
  <si>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</si>
  <si>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</si>
  <si>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</si>
  <si>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</si>
  <si>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</si>
  <si>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</si>
  <si>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</si>
  <si>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</si>
  <si>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</si>
  <si>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</si>
  <si>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</si>
  <si>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</si>
  <si>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</si>
  <si>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</si>
  <si>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</si>
  <si>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</si>
  <si>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</si>
  <si>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</si>
  <si>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</si>
  <si>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</si>
  <si>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</si>
  <si>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</si>
  <si>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</si>
  <si>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</si>
  <si>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</si>
  <si>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</si>
  <si>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</si>
  <si>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</si>
  <si>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</si>
  <si>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</si>
  <si>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</si>
  <si>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</si>
  <si>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</si>
  <si>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</si>
  <si>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</si>
  <si>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</si>
  <si>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</si>
  <si>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</si>
  <si>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</si>
  <si>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</si>
  <si>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</si>
  <si>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</si>
  <si>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</si>
  <si>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</si>
  <si>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</si>
  <si>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</si>
  <si>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</si>
  <si>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</si>
  <si>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</si>
  <si>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</si>
  <si>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</si>
  <si>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</si>
  <si>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</si>
  <si>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</si>
  <si>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</si>
  <si>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</si>
  <si>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</si>
  <si>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</si>
  <si>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</si>
  <si>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</si>
  <si>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</si>
  <si>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</si>
  <si>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</si>
  <si>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</si>
  <si>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</si>
  <si>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</si>
  <si>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</si>
  <si>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</si>
  <si>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</si>
  <si>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</si>
  <si>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</si>
  <si>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</si>
  <si>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</si>
  <si>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</si>
  <si>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</si>
  <si>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</si>
  <si>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</si>
  <si>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</si>
  <si>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</si>
  <si>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</si>
  <si>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</si>
  <si>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</si>
  <si>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</si>
  <si>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</si>
  <si>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</si>
  <si>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</si>
  <si>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</si>
  <si>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</si>
  <si>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</si>
  <si>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</si>
  <si>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</si>
  <si>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</si>
  <si>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</si>
  <si>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</si>
  <si>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</si>
  <si>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</si>
  <si>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</si>
  <si>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</si>
  <si>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</si>
  <si>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</si>
  <si>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</si>
  <si>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</si>
  <si>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</si>
  <si>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</si>
  <si>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</si>
  <si>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</si>
  <si>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</si>
  <si>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</si>
  <si>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</si>
  <si>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</si>
  <si>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</si>
  <si>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</si>
  <si>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</si>
  <si>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</si>
  <si>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</si>
  <si>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</si>
  <si>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</si>
  <si>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</si>
  <si>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</si>
  <si>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</si>
  <si>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</si>
  <si>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</si>
  <si>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</si>
  <si>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</si>
  <si>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</si>
  <si>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</si>
  <si>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</si>
  <si>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</si>
  <si>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</si>
  <si>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</si>
  <si>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</si>
  <si>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</si>
  <si>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</si>
  <si>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</si>
  <si>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</si>
  <si>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</si>
  <si>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</si>
  <si>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</si>
  <si>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</si>
  <si>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</si>
  <si>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</si>
  <si>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</si>
  <si>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</si>
  <si>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</si>
  <si>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</si>
  <si>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</si>
  <si>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</si>
  <si>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</si>
  <si>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</si>
  <si>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</si>
  <si>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</si>
  <si>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XX.XX.2019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</si>
  <si>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</si>
  <si>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</si>
  <si>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</si>
  <si>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</si>
  <si>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</si>
  <si>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</si>
  <si>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</si>
  <si>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</si>
  <si>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</si>
  <si>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</si>
  <si>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</si>
  <si>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</si>
  <si>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</si>
  <si>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</si>
  <si>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</si>
  <si>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</si>
  <si>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</si>
  <si>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</si>
  <si>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</si>
  <si>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</si>
  <si>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</si>
  <si>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</si>
  <si>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</si>
  <si>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</si>
  <si>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</si>
  <si>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</si>
  <si>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</si>
  <si>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</si>
  <si>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</si>
  <si>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</si>
  <si>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</si>
  <si>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</si>
  <si>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</si>
  <si>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</si>
  <si>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</si>
  <si>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</si>
  <si>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</si>
  <si>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</si>
  <si>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</si>
  <si>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</si>
  <si>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</si>
  <si>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</si>
  <si>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</si>
  <si>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</si>
  <si>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</si>
  <si>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</si>
  <si>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</si>
  <si>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</si>
  <si>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</si>
  <si>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</si>
  <si>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</si>
  <si>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</si>
  <si>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</si>
  <si>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</si>
  <si>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</si>
  <si>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</si>
  <si>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</si>
  <si>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</si>
  <si>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</si>
  <si>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r>
      <t xml:space="preserve">lakovaný výparník, 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</si>
  <si>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</si>
  <si>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</si>
  <si>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</si>
  <si>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</si>
  <si>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</si>
  <si>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</si>
  <si>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</si>
  <si>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</si>
  <si>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</si>
  <si>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</si>
  <si>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</si>
  <si>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</si>
  <si>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</si>
  <si>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</si>
  <si>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</si>
  <si>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</si>
  <si>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</si>
  <si>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</si>
  <si>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</si>
  <si>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</si>
  <si>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</si>
  <si>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</si>
  <si>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</si>
  <si>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</si>
  <si>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</si>
  <si>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</si>
  <si>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</si>
  <si>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</si>
  <si>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</si>
  <si>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</si>
  <si>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</si>
  <si>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</si>
  <si>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</si>
  <si>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</si>
  <si>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</si>
  <si>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</si>
  <si>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</si>
  <si>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</si>
  <si>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</si>
  <si>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</si>
  <si>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</si>
  <si>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</si>
  <si>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</si>
  <si>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</si>
  <si>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</si>
  <si>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</si>
  <si>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</si>
  <si>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</si>
  <si>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</si>
  <si>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</si>
  <si>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</si>
  <si>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</si>
  <si>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</si>
  <si>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</si>
  <si>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</si>
  <si>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</si>
  <si>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</si>
  <si>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</si>
  <si>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</si>
  <si>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 xml:space="preserve">Rychlé teplotní čidlo 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</si>
  <si>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</si>
  <si>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</si>
  <si>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</si>
  <si>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</si>
  <si>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>lakovaný výparník, 4 řady nerezových polic 500 mm, zesílené police pro max. zatížení polic a spodní výložné police 220 kg/m2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</si>
  <si>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</si>
  <si>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</si>
  <si>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</si>
  <si>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</si>
  <si>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</si>
  <si>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</si>
  <si>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lakovaný výparník, 3 řady nerezových polic 500 mm, zesílené police pro max. zatížení polic a spodní výložné police 220 kg/m2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</si>
  <si>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</si>
  <si>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</si>
  <si>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</si>
  <si>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</si>
  <si>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</si>
  <si>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</si>
  <si>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</si>
  <si>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</si>
  <si>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</si>
  <si>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</si>
  <si>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</si>
  <si>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r>
      <t xml:space="preserve">lakovaný výparník, 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</si>
  <si>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</si>
  <si>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</si>
  <si>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</si>
  <si>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</si>
  <si>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</si>
  <si>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</si>
  <si>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</si>
  <si>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</si>
  <si>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</si>
  <si>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</si>
  <si>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</si>
  <si>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</si>
  <si>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</si>
  <si>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</si>
  <si>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</si>
  <si>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r>
      <t xml:space="preserve">lakovaný výparník, 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</si>
  <si>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</si>
  <si>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</si>
  <si>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</si>
  <si>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</si>
  <si>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</si>
  <si>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</si>
  <si>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</si>
  <si>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</si>
  <si>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</si>
  <si>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</si>
  <si>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</si>
  <si>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</si>
  <si>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</si>
  <si>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</si>
  <si>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</si>
  <si>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</si>
  <si>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</si>
  <si>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</si>
  <si>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</si>
  <si>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</si>
  <si>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</si>
  <si>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</si>
  <si>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</si>
  <si>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</si>
  <si>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</si>
  <si>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</si>
  <si>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</si>
  <si>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</si>
  <si>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</si>
  <si>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</si>
  <si>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</si>
  <si>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</si>
  <si>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</si>
  <si>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</si>
  <si>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</si>
  <si>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</si>
  <si>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</si>
  <si>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</si>
  <si>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</si>
  <si>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</si>
  <si>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</si>
  <si>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</si>
  <si>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</si>
  <si>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</si>
  <si>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</si>
  <si>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</si>
  <si>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</si>
  <si>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</si>
  <si>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</si>
  <si>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</si>
  <si>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</si>
  <si>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</si>
  <si>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</si>
  <si>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</si>
  <si>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</si>
  <si>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</si>
  <si>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</si>
  <si>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</si>
  <si>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</si>
  <si>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</si>
  <si>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</si>
  <si>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</si>
  <si>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</si>
  <si>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</si>
  <si>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</si>
  <si>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</si>
  <si>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</si>
  <si>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</si>
  <si>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</si>
  <si>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</si>
  <si>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</si>
  <si>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</si>
  <si>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</si>
  <si>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</si>
  <si>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</si>
  <si>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</si>
  <si>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</si>
  <si>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</si>
  <si>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</si>
  <si>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Požadovaný</t>
  </si>
  <si>
    <t>výkon (W)
delta T 8K</t>
  </si>
  <si>
    <t>výkon (W)
Delta T 8K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</si>
  <si>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</si>
  <si>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</si>
  <si>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</si>
  <si>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</si>
  <si>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</si>
  <si>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</si>
  <si>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</si>
  <si>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</si>
  <si>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</si>
  <si>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</si>
  <si>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</si>
  <si>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</si>
  <si>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</si>
  <si>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</si>
  <si>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</si>
  <si>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</si>
  <si>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s ochranným lakováním, nerezovými kryty a elektrickým odtáváním, ventilátory výparníku s EC motory, vyhřívání odpadu</t>
  </si>
  <si>
    <t>čidlo pro přítomnost člověka</t>
  </si>
  <si>
    <t>výparník s elektrickým odtáváním, ventilátory výparníku s EC motory, vyhřívání odpadu (pro mrazírnu ryb i s ochranným lakováním a nerezovými kryty)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</si>
  <si>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</si>
  <si>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</si>
  <si>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</si>
  <si>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</si>
  <si>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</si>
  <si>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</si>
  <si>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1. kompresor jednotky řízený invertorem, adaptivní vypařovací teplota nastavitelná podle aktuálních potřeb a pro denní/noční režim</t>
  </si>
  <si>
    <t>ventilátory kondenzátorů s EC motory řízené frekvenčním měničem</t>
  </si>
  <si>
    <t>chladicí výkon (kW)</t>
  </si>
  <si>
    <t>Chladicí kondenzační jednotky - MT</t>
  </si>
  <si>
    <t>Mrazicí kondenzační jednotky - LT</t>
  </si>
  <si>
    <t>Chladicí kondenzační jednotky - HT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</si>
  <si>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</si>
  <si>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</si>
  <si>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</si>
  <si>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</si>
  <si>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</si>
  <si>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</si>
  <si>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</si>
  <si>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</si>
  <si>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mrazicí sací potrubí je požadována 19-25mm (M) nebo 32 mm (T) a 13-15.5mm (H) pro chladicí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</si>
  <si>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</si>
  <si>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</si>
  <si>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</si>
  <si>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</si>
  <si>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</si>
  <si>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</si>
  <si>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</si>
  <si>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</si>
  <si>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</si>
  <si>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</si>
  <si>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</si>
  <si>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Elektro kabely pro nábytek, kondenzační a kompresorové jednotky, výparníky a elektrorozvaděče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</si>
  <si>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</si>
  <si>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</si>
  <si>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</si>
  <si>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</si>
  <si>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</si>
  <si>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</si>
  <si>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</si>
  <si>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</si>
  <si>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</si>
  <si>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</si>
  <si>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</si>
  <si>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</si>
  <si>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</si>
  <si>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</si>
  <si>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</si>
  <si>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</si>
  <si>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</si>
  <si>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</si>
  <si>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</si>
  <si>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</si>
  <si>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</si>
  <si>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</si>
  <si>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</si>
  <si>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</si>
  <si>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</si>
  <si>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</si>
  <si>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</si>
  <si>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</si>
  <si>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</si>
  <si>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</si>
  <si>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</si>
  <si>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</si>
  <si>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</si>
  <si>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</si>
  <si>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</si>
  <si>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</si>
  <si>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</si>
  <si>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</si>
  <si>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</si>
  <si>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</si>
  <si>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</si>
  <si>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</si>
  <si>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</si>
  <si>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</si>
  <si>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</si>
  <si>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</si>
  <si>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</si>
  <si>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</si>
  <si>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</si>
  <si>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</si>
  <si>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</si>
  <si>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</si>
  <si>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</si>
  <si>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</si>
  <si>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</si>
  <si>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</si>
  <si>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</si>
  <si>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</si>
  <si>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</si>
  <si>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</si>
  <si>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</si>
  <si>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</si>
  <si>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</si>
  <si>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</si>
  <si>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</si>
  <si>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</si>
  <si>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</si>
  <si>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</si>
  <si>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</si>
  <si>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</si>
  <si>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 pro použití v teplotách okolí +40°C</t>
    </r>
  </si>
  <si>
    <t xml:space="preserve">V ceně potrubí je požadována i cena fitinek (T-kusů, oblouků, sifonů) a spojovacího materiálu  </t>
  </si>
  <si>
    <t>Přívodní kabely k centrálním elektro rozvaděčům technologie chlazení nejsou předmětem dodávky technologie chlazení.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</si>
  <si>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</si>
  <si>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</si>
  <si>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</si>
  <si>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</si>
  <si>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>Požadovaný min.</t>
  </si>
  <si>
    <t xml:space="preserve">Cena chladicí jednotky je včetně všech agregátů, výměníků, sběračů a regulátorů apod.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</si>
  <si>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kompresorové jednotky s kondenzátory s chladivem GWP&lt;2500 pro použití v teplotách okolí +40°C</t>
    </r>
  </si>
  <si>
    <t>vypařovací teplota nastavitelná podle aktuálních potřeb</t>
  </si>
  <si>
    <t>KCHJ pro delivery</t>
  </si>
  <si>
    <t>KCHJ pro výrobníky ledu</t>
  </si>
  <si>
    <t>KCHJ pro akvária</t>
  </si>
  <si>
    <t xml:space="preserve"> </t>
  </si>
  <si>
    <t>Cena chladicí jednotky je včetně všech dalších agregátů, výměníků, sběračů apod.</t>
  </si>
  <si>
    <t>KCHJ pro chladicí box (+2/+4°C) 9x5,95x3,9 m</t>
  </si>
  <si>
    <t>KCHJ pro mrazicí box (-22/-24°C) 5,2x4,9x3,9 m</t>
  </si>
  <si>
    <t>KCHJ pro výrobník ledu 350 (kgledu /24 h.)</t>
  </si>
  <si>
    <t>KCHJ pro výrobník ledu 800 (kgledu /24 h.)</t>
  </si>
  <si>
    <t>To -20°C/Tok.+40°</t>
  </si>
  <si>
    <t>To -10°C/Tok.+32°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</si>
  <si>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</si>
  <si>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</si>
  <si>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</si>
  <si>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</si>
  <si>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</si>
  <si>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</si>
  <si>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</si>
  <si>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výparník (s elektrickým odtáváním), ventilátory výparníku s EC motory, vyhřívání odpadu (pro mrazírnu ryb i s ochranným lakováním a nerezovými kryty)</t>
  </si>
  <si>
    <t>Makro Olomouc - remodelling chlazení</t>
  </si>
  <si>
    <t>CHB 1516 vrácené zboží - 20 m3</t>
  </si>
  <si>
    <t>CHB 1526 odpadky - 30 m3</t>
  </si>
  <si>
    <t>CHB 1523 uzeniny 120 m3 - 2 výparníky</t>
  </si>
  <si>
    <t>CHB prodej maso  576 m3 - 4 výparníky</t>
  </si>
  <si>
    <t>CHB 1520 syry - 36 m3</t>
  </si>
  <si>
    <t>CHB 1522 mleko - 226 m3 (2 výparníky)</t>
  </si>
  <si>
    <t>CHB 1542 ovoce a zelenina - 191 m3 (2 výparníky)</t>
  </si>
  <si>
    <t>CHB 1563 rybí saláty - 42 m3</t>
  </si>
  <si>
    <t>CHB 1535 ryby s výrobníkem ledu - 45 m3</t>
  </si>
  <si>
    <t>MB 1541 ryby II. - 13 m3</t>
  </si>
  <si>
    <t>MB 1534 ryby - 30 m3</t>
  </si>
  <si>
    <t>MB 1560 hranolky 50m3 - 2 vyparniky</t>
  </si>
  <si>
    <t>MB 1512 zmrzlina,pizza 83 m3 - 2 vyparniky</t>
  </si>
  <si>
    <t xml:space="preserve">MB 1513 ryby 44 m3 </t>
  </si>
  <si>
    <t>MB 1527 prodej drubež 69 m3 - 2 výparníky</t>
  </si>
  <si>
    <t>MB 1507 pečivo 49 m3</t>
  </si>
  <si>
    <t>MB 1517 maso 47 m3</t>
  </si>
  <si>
    <t>MB 1518 maso 58 m3</t>
  </si>
  <si>
    <t>etiketování 1524 masa,1514 mlečných výrobků,1562 ryb,1539 O+Z,1559 uzeniny</t>
  </si>
  <si>
    <t>chlazena chodba maso 1511 (4 x vyparník)</t>
  </si>
  <si>
    <t>chlazena chodba ryby 1538,</t>
  </si>
  <si>
    <t>1540 chlazená chodba a příjem O&amp;Z (2x výp.)</t>
  </si>
  <si>
    <t>příjem maso 1508 (2x výparník),příjem O&amp;Z a ryb 1556 (2x vyp.),příjem MOPRO 1521 (2x výp.)</t>
  </si>
  <si>
    <t>prodej ryby 1532</t>
  </si>
  <si>
    <t>prodej O+Z 1543</t>
  </si>
  <si>
    <t>336 kW / To -10 C</t>
  </si>
  <si>
    <t>35 kW / To -35 C</t>
  </si>
  <si>
    <t>181 kW / To +2 C</t>
  </si>
  <si>
    <t>Pos.
T 2.03</t>
  </si>
  <si>
    <t>Company</t>
  </si>
  <si>
    <t>Project name</t>
  </si>
  <si>
    <t>Date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</si>
  <si>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</t>
    </r>
  </si>
  <si>
    <t>vč. ovládacího panelu a automatického čistícího systému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</si>
  <si>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</si>
  <si>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</si>
  <si>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</si>
  <si>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</si>
  <si>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</si>
  <si>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</si>
  <si>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</si>
  <si>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Hlavní elektro rozvaděče pro kondenzační a kompresorové jednotky, chladicí a mrazicí nábytek, chladírny, mrazírny a klimatizované místnosti.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</si>
  <si>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</si>
  <si>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</si>
  <si>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</si>
  <si>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</si>
  <si>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mrazicí box  -24°C - 99 m3</t>
  </si>
  <si>
    <t>příjem +8 °C - 481 m3</t>
  </si>
  <si>
    <t>chladicí box +2/+4°C - 209 m3</t>
  </si>
  <si>
    <t>KCHJ pro příjem (+8°C) 11,8x13,6x3 m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</si>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</sst>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5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5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%20190421_tender%20refrigeration-Makro_Olomo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+T"/>
      <sheetName val="Cabinets"/>
      <sheetName val="Technology"/>
      <sheetName val="C 1.01"/>
      <sheetName val="C 1.02"/>
      <sheetName val="C 1.03"/>
      <sheetName val="C 1.04"/>
      <sheetName val="C 1.05"/>
      <sheetName val="C 1.06"/>
      <sheetName val="C 2.01"/>
      <sheetName val="C 2.02"/>
      <sheetName val="C 3.01"/>
      <sheetName val="C 4.01"/>
      <sheetName val="C 5.01 Extras"/>
      <sheetName val="T 1.01"/>
      <sheetName val="T 1.02"/>
      <sheetName val="T 1.03"/>
      <sheetName val="T 1.04"/>
      <sheetName val="T 1.05"/>
      <sheetName val="T 1.06"/>
      <sheetName val="T 1.07"/>
      <sheetName val="T 2.01"/>
      <sheetName val="T 2.02"/>
      <sheetName val="T 2.03"/>
      <sheetName val="T 3.01"/>
      <sheetName val="T 4.01"/>
      <sheetName val="T 4.02"/>
      <sheetName val="T 5.01"/>
      <sheetName val="T 5.02"/>
      <sheetName val="T 5.03"/>
      <sheetName val="T 6.0 Description"/>
      <sheetName val="T 6.01"/>
      <sheetName val="T 6.02"/>
      <sheetName val="T 7.0 Description"/>
      <sheetName val="T 7.01"/>
      <sheetName val="T 8.01"/>
      <sheetName val="T 9.01"/>
      <sheetName val="T 10.01"/>
      <sheetName val="T 11.01 Extras"/>
    </sheetNames>
    <sheetDataSet>
      <sheetData sheetId="0" refreshError="1"/>
      <sheetData sheetId="1" refreshError="1"/>
      <sheetData sheetId="2">
        <row r="2">
          <cell r="G2" t="str">
            <v>Makro CZ Olomouc</v>
          </cell>
        </row>
        <row r="3">
          <cell r="G3" t="str">
            <v>Tender Refrigeration CZ</v>
          </cell>
        </row>
        <row r="4">
          <cell r="G4">
            <v>43576</v>
          </cell>
        </row>
        <row r="21">
          <cell r="D21" t="str">
            <v>Výrobníky ledu a příslušenství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="60" zoomScaleNormal="60" workbookViewId="0" topLeftCell="A1">
      <selection activeCell="H2" sqref="H2"/>
    </sheetView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38" t="s">
        <v>681</v>
      </c>
      <c r="E2" s="439"/>
      <c r="F2" s="440"/>
      <c r="G2" s="35" t="s">
        <v>682</v>
      </c>
      <c r="H2" s="131" t="s">
        <v>691</v>
      </c>
    </row>
    <row r="3" spans="2:8" s="16" customFormat="1" ht="30.75" thickBot="1">
      <c r="B3" s="14"/>
      <c r="C3" s="15"/>
      <c r="D3" s="441"/>
      <c r="E3" s="442"/>
      <c r="F3" s="443"/>
      <c r="G3" s="36" t="s">
        <v>683</v>
      </c>
      <c r="H3" s="383" t="s">
        <v>1074</v>
      </c>
    </row>
    <row r="4" spans="2:8" ht="21.75" thickBot="1">
      <c r="B4" s="19"/>
      <c r="C4" s="20"/>
      <c r="D4" s="444" t="s">
        <v>692</v>
      </c>
      <c r="E4" s="445"/>
      <c r="F4" s="446"/>
      <c r="G4" s="37" t="s">
        <v>684</v>
      </c>
      <c r="H4" s="132" t="s">
        <v>679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53" t="s">
        <v>685</v>
      </c>
      <c r="C7" s="454"/>
      <c r="D7" s="455"/>
      <c r="E7" s="436" t="s">
        <v>686</v>
      </c>
      <c r="F7" s="434" t="s">
        <v>687</v>
      </c>
      <c r="G7" s="432" t="s">
        <v>698</v>
      </c>
      <c r="H7" s="433"/>
    </row>
    <row r="8" spans="2:8" ht="15" thickBot="1">
      <c r="B8" s="456"/>
      <c r="C8" s="457"/>
      <c r="D8" s="458"/>
      <c r="E8" s="437"/>
      <c r="F8" s="435"/>
      <c r="G8" s="133" t="s">
        <v>688</v>
      </c>
      <c r="H8" s="138" t="s">
        <v>689</v>
      </c>
    </row>
    <row r="9" spans="2:8" s="11" customFormat="1" ht="18">
      <c r="B9" s="451" t="s">
        <v>693</v>
      </c>
      <c r="C9" s="452"/>
      <c r="D9" s="452"/>
      <c r="E9" s="302">
        <f>Nábytek!E39</f>
        <v>3352.5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45">
      <c r="B10" s="447" t="s">
        <v>694</v>
      </c>
      <c r="C10" s="448"/>
      <c r="D10" s="448"/>
      <c r="E10" s="303">
        <f>Technologie!E64</f>
        <v>4714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>
      <c r="B11" s="3"/>
      <c r="C11" s="4"/>
      <c r="D11" s="4"/>
      <c r="E11" s="304"/>
      <c r="F11" s="278"/>
      <c r="G11" s="278"/>
      <c r="H11" s="279"/>
    </row>
    <row r="12" spans="2:8" ht="18.6" thickBot="1">
      <c r="B12" s="449" t="s">
        <v>690</v>
      </c>
      <c r="C12" s="450"/>
      <c r="D12" s="450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60" zoomScaleNormal="60" workbookViewId="0" topLeftCell="A1">
      <selection activeCell="B1" sqref="B1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140</v>
      </c>
      <c r="C2" s="501" t="str">
        <f>Nábytek!D19</f>
        <v>Mrazicí skříně s dveřmi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Olomouc - remodelling chlazení</v>
      </c>
      <c r="J3" s="545"/>
      <c r="K3" s="546"/>
    </row>
    <row r="4" spans="2:11" ht="16.2" thickBot="1">
      <c r="B4" s="543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864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1185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865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889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393" t="s">
        <v>743</v>
      </c>
      <c r="F9" s="393" t="s">
        <v>744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745</v>
      </c>
      <c r="G10" s="394" t="s">
        <v>745</v>
      </c>
      <c r="H10" s="540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907</v>
      </c>
      <c r="D11" s="110" t="s">
        <v>866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870</v>
      </c>
      <c r="D12" s="113" t="s">
        <v>867</v>
      </c>
      <c r="E12" s="114"/>
      <c r="F12" s="217"/>
      <c r="G12" s="160"/>
      <c r="H12" s="367"/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871</v>
      </c>
      <c r="D13" s="113" t="s">
        <v>868</v>
      </c>
      <c r="E13" s="114"/>
      <c r="F13" s="217"/>
      <c r="G13" s="160"/>
      <c r="H13" s="367"/>
      <c r="I13" s="167">
        <f aca="true" t="shared" si="2" ref="I13:I31">F13*H13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872</v>
      </c>
      <c r="D14" s="113" t="s">
        <v>869</v>
      </c>
      <c r="E14" s="114"/>
      <c r="F14" s="217"/>
      <c r="G14" s="160"/>
      <c r="H14" s="367">
        <v>2</v>
      </c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95</v>
      </c>
      <c r="C16" s="112" t="s">
        <v>876</v>
      </c>
      <c r="D16" s="113"/>
      <c r="E16" s="114"/>
      <c r="F16" s="43"/>
      <c r="G16" s="224"/>
      <c r="H16" s="367">
        <v>1</v>
      </c>
      <c r="I16" s="167">
        <f t="shared" si="2"/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875</v>
      </c>
      <c r="D17" s="115"/>
      <c r="E17" s="116"/>
      <c r="F17" s="43"/>
      <c r="G17" s="225"/>
      <c r="H17" s="367">
        <v>1</v>
      </c>
      <c r="I17" s="167">
        <f t="shared" si="2"/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873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874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877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878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100</v>
      </c>
      <c r="C22" s="112" t="s">
        <v>880</v>
      </c>
      <c r="D22" s="113" t="s">
        <v>882</v>
      </c>
      <c r="E22" s="114"/>
      <c r="F22" s="43"/>
      <c r="G22" s="225"/>
      <c r="H22" s="367">
        <v>50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879</v>
      </c>
      <c r="D23" s="113" t="s">
        <v>883</v>
      </c>
      <c r="E23" s="116"/>
      <c r="F23" s="43"/>
      <c r="G23" s="225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881</v>
      </c>
      <c r="D24" s="113"/>
      <c r="E24" s="116"/>
      <c r="F24" s="43"/>
      <c r="G24" s="225"/>
      <c r="H24" s="367">
        <v>60</v>
      </c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103</v>
      </c>
      <c r="C26" s="112" t="s">
        <v>884</v>
      </c>
      <c r="D26" s="115"/>
      <c r="E26" s="116"/>
      <c r="F26" s="43"/>
      <c r="G26" s="224"/>
      <c r="H26" s="367"/>
      <c r="I26" s="167">
        <f t="shared" si="2"/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885</v>
      </c>
      <c r="D27" s="113" t="s">
        <v>867</v>
      </c>
      <c r="E27" s="116"/>
      <c r="F27" s="43"/>
      <c r="G27" s="225"/>
      <c r="H27" s="367"/>
      <c r="I27" s="167">
        <f t="shared" si="2"/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885</v>
      </c>
      <c r="D28" s="113" t="s">
        <v>868</v>
      </c>
      <c r="E28" s="116"/>
      <c r="F28" s="43"/>
      <c r="G28" s="225"/>
      <c r="H28" s="367"/>
      <c r="I28" s="167">
        <f t="shared" si="2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885</v>
      </c>
      <c r="D29" s="113" t="s">
        <v>869</v>
      </c>
      <c r="E29" s="116"/>
      <c r="F29" s="43"/>
      <c r="G29" s="225"/>
      <c r="H29" s="367">
        <v>2</v>
      </c>
      <c r="I29" s="167">
        <f t="shared" si="2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794</v>
      </c>
      <c r="D30" s="379" t="s">
        <v>795</v>
      </c>
      <c r="E30" s="379" t="s">
        <v>741</v>
      </c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108</v>
      </c>
      <c r="C31" s="112" t="s">
        <v>886</v>
      </c>
      <c r="D31" s="256"/>
      <c r="E31" s="378"/>
      <c r="F31" s="43"/>
      <c r="G31" s="224"/>
      <c r="H31" s="367">
        <v>2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5" t="s">
        <v>796</v>
      </c>
      <c r="D32" s="256"/>
      <c r="E32" s="378"/>
      <c r="F32" s="43"/>
      <c r="G32" s="225"/>
      <c r="H32" s="367">
        <v>2</v>
      </c>
      <c r="I32" s="167">
        <f aca="true" t="shared" si="5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400" t="s">
        <v>797</v>
      </c>
      <c r="D33" s="256"/>
      <c r="E33" s="378"/>
      <c r="F33" s="43"/>
      <c r="G33" s="225"/>
      <c r="H33" s="367">
        <v>2</v>
      </c>
      <c r="I33" s="167">
        <f t="shared" si="5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5" t="s">
        <v>798</v>
      </c>
      <c r="D34" s="256"/>
      <c r="E34" s="378"/>
      <c r="F34" s="43"/>
      <c r="G34" s="160"/>
      <c r="H34" s="367">
        <v>2</v>
      </c>
      <c r="I34" s="167">
        <f t="shared" si="5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5" t="s">
        <v>927</v>
      </c>
      <c r="D35" s="256"/>
      <c r="E35" s="378"/>
      <c r="F35" s="43"/>
      <c r="G35" s="225"/>
      <c r="H35" s="367">
        <v>6</v>
      </c>
      <c r="I35" s="167">
        <f t="shared" si="5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395" t="s">
        <v>799</v>
      </c>
      <c r="D36" s="256"/>
      <c r="E36" s="378"/>
      <c r="F36" s="43"/>
      <c r="G36" s="225"/>
      <c r="H36" s="367">
        <v>2</v>
      </c>
      <c r="I36" s="167">
        <f t="shared" si="5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5" t="s">
        <v>800</v>
      </c>
      <c r="D37" s="256"/>
      <c r="E37" s="378"/>
      <c r="F37" s="43"/>
      <c r="G37" s="225"/>
      <c r="H37" s="367"/>
      <c r="I37" s="167">
        <f t="shared" si="5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400" t="s">
        <v>801</v>
      </c>
      <c r="D38" s="382"/>
      <c r="E38" s="382"/>
      <c r="F38" s="43"/>
      <c r="G38" s="160"/>
      <c r="H38" s="367">
        <v>2</v>
      </c>
      <c r="I38" s="167">
        <f t="shared" si="5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5" t="s">
        <v>802</v>
      </c>
      <c r="D39" s="119"/>
      <c r="E39" s="120"/>
      <c r="F39" s="43"/>
      <c r="G39" s="160"/>
      <c r="H39" s="367">
        <v>2</v>
      </c>
      <c r="I39" s="167">
        <f t="shared" si="5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803</v>
      </c>
      <c r="D40" s="119"/>
      <c r="E40" s="120"/>
      <c r="F40" s="43"/>
      <c r="G40" s="160"/>
      <c r="H40" s="367"/>
      <c r="I40" s="167">
        <f t="shared" si="5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33" t="s">
        <v>906</v>
      </c>
      <c r="D41" s="534"/>
      <c r="E41" s="535"/>
      <c r="F41" s="43"/>
      <c r="G41" s="160"/>
      <c r="H41" s="367">
        <v>2</v>
      </c>
      <c r="I41" s="167">
        <f t="shared" si="5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528" t="s">
        <v>708</v>
      </c>
      <c r="C44" s="529"/>
      <c r="D44" s="529"/>
      <c r="E44" s="529"/>
      <c r="F44" s="529"/>
      <c r="G44" s="530"/>
      <c r="H44" s="226">
        <f>SUM(H11:H42)</f>
        <v>138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60" zoomScaleNormal="60" workbookViewId="0" topLeftCell="A1">
      <selection activeCell="B7" sqref="B7:K7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234</v>
      </c>
      <c r="C2" s="501" t="str">
        <f>Nábytek!D20</f>
        <v>Mrazicí ostrůvky bez agregátu s posuvnými víky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Olomouc - remodelling chlazení</v>
      </c>
      <c r="J3" s="545"/>
      <c r="K3" s="546"/>
    </row>
    <row r="4" spans="2:11" ht="16.2" thickBot="1">
      <c r="B4" s="543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891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1186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888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890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393" t="s">
        <v>743</v>
      </c>
      <c r="F9" s="393" t="s">
        <v>744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745</v>
      </c>
      <c r="G10" s="394" t="s">
        <v>745</v>
      </c>
      <c r="H10" s="540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907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892</v>
      </c>
      <c r="D12" s="113" t="s">
        <v>893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892</v>
      </c>
      <c r="D13" s="113" t="s">
        <v>893</v>
      </c>
      <c r="E13" s="114">
        <v>3750</v>
      </c>
      <c r="F13" s="43"/>
      <c r="G13" s="160"/>
      <c r="H13" s="367"/>
      <c r="I13" s="167">
        <f aca="true" t="shared" si="2" ref="I13:I32">F13*H13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894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0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561</v>
      </c>
      <c r="C16" s="112" t="s">
        <v>876</v>
      </c>
      <c r="D16" s="113"/>
      <c r="E16" s="114"/>
      <c r="F16" s="43"/>
      <c r="G16" s="224"/>
      <c r="H16" s="367"/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875</v>
      </c>
      <c r="D17" s="115"/>
      <c r="E17" s="116"/>
      <c r="F17" s="43"/>
      <c r="G17" s="225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895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896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897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898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562</v>
      </c>
      <c r="C22" s="112" t="s">
        <v>899</v>
      </c>
      <c r="D22" s="113" t="s">
        <v>245</v>
      </c>
      <c r="E22" s="114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900</v>
      </c>
      <c r="D23" s="113" t="s">
        <v>247</v>
      </c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901</v>
      </c>
      <c r="D24" s="113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902</v>
      </c>
      <c r="D25" s="113"/>
      <c r="E25" s="114">
        <v>2500</v>
      </c>
      <c r="F25" s="43"/>
      <c r="G25" s="225"/>
      <c r="H25" s="367"/>
      <c r="I25" s="167">
        <f aca="true" t="shared" si="3" ref="I25:I27">F25*H25</f>
        <v>0</v>
      </c>
      <c r="J25" s="152">
        <f aca="true" t="shared" si="4" ref="J25:J27">F25*H25</f>
        <v>0</v>
      </c>
      <c r="K25" s="151">
        <f aca="true" t="shared" si="5" ref="K25:K27">G25*H25</f>
        <v>0</v>
      </c>
    </row>
    <row r="26" spans="2:11" s="72" customFormat="1" ht="13.8">
      <c r="B26" s="272" t="s">
        <v>579</v>
      </c>
      <c r="C26" s="240" t="s">
        <v>902</v>
      </c>
      <c r="D26" s="113"/>
      <c r="E26" s="114">
        <v>3750</v>
      </c>
      <c r="F26" s="43"/>
      <c r="G26" s="225"/>
      <c r="H26" s="367"/>
      <c r="I26" s="167">
        <f aca="true" t="shared" si="6" ref="I26">F26*H26</f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902</v>
      </c>
      <c r="D27" s="113"/>
      <c r="E27" s="114" t="s">
        <v>246</v>
      </c>
      <c r="F27" s="43"/>
      <c r="G27" s="225"/>
      <c r="H27" s="367"/>
      <c r="I27" s="167">
        <f t="shared" si="3"/>
        <v>0</v>
      </c>
      <c r="J27" s="152">
        <f t="shared" si="4"/>
        <v>0</v>
      </c>
      <c r="K27" s="151">
        <f t="shared" si="5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>
      <c r="B29" s="272" t="s">
        <v>575</v>
      </c>
      <c r="C29" s="112" t="s">
        <v>903</v>
      </c>
      <c r="D29" s="115" t="s">
        <v>904</v>
      </c>
      <c r="E29" s="116"/>
      <c r="F29" s="43"/>
      <c r="G29" s="160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905</v>
      </c>
      <c r="D30" s="113"/>
      <c r="E30" s="114">
        <v>2500</v>
      </c>
      <c r="F30" s="43"/>
      <c r="G30" s="160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905</v>
      </c>
      <c r="D31" s="113"/>
      <c r="E31" s="114">
        <v>3750</v>
      </c>
      <c r="F31" s="43"/>
      <c r="G31" s="160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905</v>
      </c>
      <c r="D32" s="113"/>
      <c r="E32" s="114" t="s">
        <v>246</v>
      </c>
      <c r="F32" s="43"/>
      <c r="G32" s="160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794</v>
      </c>
      <c r="D33" s="379" t="s">
        <v>795</v>
      </c>
      <c r="E33" s="379" t="s">
        <v>741</v>
      </c>
      <c r="F33" s="80"/>
      <c r="G33" s="162"/>
      <c r="H33" s="367"/>
      <c r="I33" s="167"/>
      <c r="J33" s="152"/>
      <c r="K33" s="151"/>
    </row>
    <row r="34" spans="2:11" s="72" customFormat="1" ht="13.8">
      <c r="B34" s="272" t="s">
        <v>567</v>
      </c>
      <c r="C34" s="112" t="s">
        <v>886</v>
      </c>
      <c r="D34" s="256"/>
      <c r="E34" s="378"/>
      <c r="F34" s="43"/>
      <c r="G34" s="224"/>
      <c r="H34" s="367"/>
      <c r="I34" s="167">
        <f aca="true" t="shared" si="9" ref="I34">F34*H34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5" t="s">
        <v>796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400" t="s">
        <v>797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5" t="s">
        <v>798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5" t="s">
        <v>927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395" t="s">
        <v>799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5" t="s">
        <v>800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400" t="s">
        <v>801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5" t="s">
        <v>802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803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33" t="s">
        <v>906</v>
      </c>
      <c r="D44" s="534"/>
      <c r="E44" s="535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528" t="s">
        <v>150</v>
      </c>
      <c r="C47" s="529"/>
      <c r="D47" s="529"/>
      <c r="E47" s="529"/>
      <c r="F47" s="529"/>
      <c r="G47" s="530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60" zoomScaleNormal="60" workbookViewId="0" topLeftCell="A1">
      <selection activeCell="F13" sqref="F13:F15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41" t="s">
        <v>144</v>
      </c>
      <c r="C2" s="501" t="str">
        <f>Nábytek!D25</f>
        <v>Chladicí/Mrazicí ostrůvky s agregátem</v>
      </c>
      <c r="D2" s="502"/>
      <c r="E2" s="502"/>
      <c r="F2" s="503"/>
      <c r="G2" s="522" t="str">
        <f>'Celkem  Nab+Tech'!G2</f>
        <v>Firma</v>
      </c>
      <c r="H2" s="523"/>
      <c r="I2" s="550" t="str">
        <f>Nábytek!H2</f>
        <v>XY</v>
      </c>
      <c r="J2" s="551"/>
      <c r="K2" s="552"/>
    </row>
    <row r="3" spans="2:11" ht="16.2" thickBot="1">
      <c r="B3" s="542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550" t="str">
        <f>Nábytek!H3</f>
        <v>Makro Olomouc - remodelling chlazení</v>
      </c>
      <c r="J3" s="551"/>
      <c r="K3" s="552"/>
    </row>
    <row r="4" spans="2:11" ht="16.2" thickBot="1">
      <c r="B4" s="543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1180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1172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4.4" customHeight="1">
      <c r="B7" s="508" t="s">
        <v>1173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3.8">
      <c r="B8" s="508" t="s">
        <v>1168</v>
      </c>
      <c r="C8" s="505"/>
      <c r="D8" s="505"/>
      <c r="E8" s="505"/>
      <c r="F8" s="505"/>
      <c r="G8" s="505"/>
      <c r="H8" s="505"/>
      <c r="I8" s="505"/>
      <c r="J8" s="505"/>
      <c r="K8" s="509"/>
    </row>
    <row r="9" spans="2:11" s="72" customFormat="1" ht="15" thickBot="1">
      <c r="B9" s="510" t="s">
        <v>1174</v>
      </c>
      <c r="C9" s="511"/>
      <c r="D9" s="511"/>
      <c r="E9" s="511"/>
      <c r="F9" s="511"/>
      <c r="G9" s="511"/>
      <c r="H9" s="511"/>
      <c r="I9" s="511"/>
      <c r="J9" s="511"/>
      <c r="K9" s="512"/>
    </row>
    <row r="10" spans="2:11" s="9" customFormat="1" ht="15">
      <c r="B10" s="513" t="s">
        <v>16</v>
      </c>
      <c r="C10" s="518" t="s">
        <v>741</v>
      </c>
      <c r="D10" s="518" t="s">
        <v>742</v>
      </c>
      <c r="E10" s="393" t="s">
        <v>743</v>
      </c>
      <c r="F10" s="393" t="s">
        <v>744</v>
      </c>
      <c r="G10" s="393" t="s">
        <v>689</v>
      </c>
      <c r="H10" s="518" t="s">
        <v>686</v>
      </c>
      <c r="I10" s="392" t="s">
        <v>687</v>
      </c>
      <c r="J10" s="499" t="s">
        <v>698</v>
      </c>
      <c r="K10" s="500"/>
    </row>
    <row r="11" spans="2:11" s="9" customFormat="1" ht="15" thickBot="1">
      <c r="B11" s="514"/>
      <c r="C11" s="519"/>
      <c r="D11" s="519"/>
      <c r="E11" s="394" t="s">
        <v>27</v>
      </c>
      <c r="F11" s="394" t="s">
        <v>745</v>
      </c>
      <c r="G11" s="394" t="s">
        <v>745</v>
      </c>
      <c r="H11" s="519"/>
      <c r="I11" s="394" t="s">
        <v>745</v>
      </c>
      <c r="J11" s="67" t="s">
        <v>688</v>
      </c>
      <c r="K11" s="68" t="s">
        <v>689</v>
      </c>
    </row>
    <row r="12" spans="2:11" s="72" customFormat="1" ht="13.8">
      <c r="B12" s="271"/>
      <c r="C12" s="109" t="s">
        <v>907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1179</v>
      </c>
      <c r="D13" s="113" t="s">
        <v>1177</v>
      </c>
      <c r="E13" s="114" t="s">
        <v>134</v>
      </c>
      <c r="F13" s="43"/>
      <c r="G13" s="160"/>
      <c r="H13" s="367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3.8">
      <c r="B14" s="272" t="s">
        <v>120</v>
      </c>
      <c r="C14" s="112" t="s">
        <v>908</v>
      </c>
      <c r="D14" s="113"/>
      <c r="E14" s="114" t="s">
        <v>134</v>
      </c>
      <c r="F14" s="43"/>
      <c r="G14" s="160"/>
      <c r="H14" s="367">
        <v>12</v>
      </c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3.8">
      <c r="B15" s="272" t="s">
        <v>121</v>
      </c>
      <c r="C15" s="112" t="s">
        <v>908</v>
      </c>
      <c r="D15" s="113"/>
      <c r="E15" s="114" t="s">
        <v>135</v>
      </c>
      <c r="F15" s="43"/>
      <c r="G15" s="160"/>
      <c r="H15" s="367">
        <v>50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>
      <c r="B16" s="272" t="s">
        <v>122</v>
      </c>
      <c r="C16" s="112" t="s">
        <v>1178</v>
      </c>
      <c r="D16" s="113"/>
      <c r="E16" s="114" t="s">
        <v>134</v>
      </c>
      <c r="F16" s="43"/>
      <c r="G16" s="160"/>
      <c r="H16" s="367">
        <v>0</v>
      </c>
      <c r="I16" s="167">
        <f aca="true" t="shared" si="5" ref="I16:I17">J16+K16</f>
        <v>0</v>
      </c>
      <c r="J16" s="152">
        <f aca="true" t="shared" si="6" ref="J16:J17">F16*H16</f>
        <v>0</v>
      </c>
      <c r="K16" s="151">
        <f aca="true" t="shared" si="7" ref="K16:K17">G16*H16</f>
        <v>0</v>
      </c>
    </row>
    <row r="17" spans="2:11" s="72" customFormat="1" ht="13.8">
      <c r="B17" s="272" t="s">
        <v>123</v>
      </c>
      <c r="C17" s="112" t="s">
        <v>1178</v>
      </c>
      <c r="D17" s="113"/>
      <c r="E17" s="114" t="s">
        <v>135</v>
      </c>
      <c r="F17" s="43"/>
      <c r="G17" s="160"/>
      <c r="H17" s="367">
        <v>10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3.8">
      <c r="B18" s="272"/>
      <c r="C18" s="117" t="s">
        <v>898</v>
      </c>
      <c r="D18" s="113"/>
      <c r="E18" s="116"/>
      <c r="F18" s="80"/>
      <c r="G18" s="162"/>
      <c r="H18" s="367"/>
      <c r="I18" s="167"/>
      <c r="J18" s="152"/>
      <c r="K18" s="151"/>
    </row>
    <row r="19" spans="2:11" s="72" customFormat="1" ht="13.8">
      <c r="B19" s="272" t="s">
        <v>124</v>
      </c>
      <c r="C19" s="112" t="s">
        <v>899</v>
      </c>
      <c r="D19" s="115"/>
      <c r="E19" s="114"/>
      <c r="F19" s="43"/>
      <c r="G19" s="225"/>
      <c r="H19" s="367">
        <v>300</v>
      </c>
      <c r="I19" s="167">
        <f aca="true" t="shared" si="8" ref="I19">J19+K19</f>
        <v>0</v>
      </c>
      <c r="J19" s="152">
        <f aca="true" t="shared" si="9" ref="J19">F19*H19</f>
        <v>0</v>
      </c>
      <c r="K19" s="151">
        <f aca="true" t="shared" si="10" ref="K19">G19*H19</f>
        <v>0</v>
      </c>
    </row>
    <row r="20" spans="2:11" s="72" customFormat="1" ht="13.8">
      <c r="B20" s="272" t="s">
        <v>125</v>
      </c>
      <c r="C20" s="112" t="s">
        <v>909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>
      <c r="B22" s="272" t="s">
        <v>126</v>
      </c>
      <c r="C22" s="112" t="s">
        <v>903</v>
      </c>
      <c r="D22" s="115" t="s">
        <v>904</v>
      </c>
      <c r="E22" s="114" t="s">
        <v>134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127</v>
      </c>
      <c r="C23" s="112" t="s">
        <v>910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128</v>
      </c>
      <c r="C24" s="112" t="s">
        <v>910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129</v>
      </c>
      <c r="C26" s="112" t="s">
        <v>903</v>
      </c>
      <c r="D26" s="115" t="s">
        <v>904</v>
      </c>
      <c r="E26" s="116"/>
      <c r="F26" s="43"/>
      <c r="G26" s="160"/>
      <c r="H26" s="367">
        <v>87.5</v>
      </c>
      <c r="I26" s="167">
        <f aca="true" t="shared" si="11" ref="I26:I29">F26*H26</f>
        <v>0</v>
      </c>
      <c r="J26" s="152">
        <f aca="true" t="shared" si="12" ref="J26:J29">F26*H26</f>
        <v>0</v>
      </c>
      <c r="K26" s="151">
        <f aca="true" t="shared" si="13" ref="K26:K29">G26*H26</f>
        <v>0</v>
      </c>
    </row>
    <row r="27" spans="2:11" s="72" customFormat="1" ht="13.8">
      <c r="B27" s="272" t="s">
        <v>130</v>
      </c>
      <c r="C27" s="240" t="s">
        <v>902</v>
      </c>
      <c r="D27" s="113"/>
      <c r="E27" s="114" t="s">
        <v>134</v>
      </c>
      <c r="F27" s="43"/>
      <c r="G27" s="225"/>
      <c r="H27" s="367">
        <v>16</v>
      </c>
      <c r="I27" s="167">
        <f t="shared" si="11"/>
        <v>0</v>
      </c>
      <c r="J27" s="152">
        <f t="shared" si="12"/>
        <v>0</v>
      </c>
      <c r="K27" s="151">
        <f t="shared" si="13"/>
        <v>0</v>
      </c>
    </row>
    <row r="28" spans="2:11" s="72" customFormat="1" ht="13.8">
      <c r="B28" s="272" t="s">
        <v>131</v>
      </c>
      <c r="C28" s="240" t="s">
        <v>902</v>
      </c>
      <c r="D28" s="113"/>
      <c r="E28" s="114" t="s">
        <v>134</v>
      </c>
      <c r="F28" s="43"/>
      <c r="G28" s="225"/>
      <c r="H28" s="367">
        <v>24</v>
      </c>
      <c r="I28" s="167">
        <f t="shared" si="11"/>
        <v>0</v>
      </c>
      <c r="J28" s="152">
        <f t="shared" si="12"/>
        <v>0</v>
      </c>
      <c r="K28" s="151">
        <f t="shared" si="13"/>
        <v>0</v>
      </c>
    </row>
    <row r="29" spans="2:11" s="72" customFormat="1" ht="13.8">
      <c r="B29" s="272" t="s">
        <v>132</v>
      </c>
      <c r="C29" s="240" t="s">
        <v>902</v>
      </c>
      <c r="D29" s="113"/>
      <c r="E29" s="114" t="s">
        <v>135</v>
      </c>
      <c r="F29" s="43"/>
      <c r="G29" s="225"/>
      <c r="H29" s="367">
        <v>120</v>
      </c>
      <c r="I29" s="167">
        <f t="shared" si="11"/>
        <v>0</v>
      </c>
      <c r="J29" s="152">
        <f t="shared" si="12"/>
        <v>0</v>
      </c>
      <c r="K29" s="151">
        <f t="shared" si="13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133</v>
      </c>
      <c r="C31" s="112" t="s">
        <v>1169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650</v>
      </c>
      <c r="C32" s="112" t="s">
        <v>1169</v>
      </c>
      <c r="D32" s="113"/>
      <c r="E32" s="116" t="s">
        <v>134</v>
      </c>
      <c r="F32" s="43"/>
      <c r="G32" s="225"/>
      <c r="H32" s="367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647</v>
      </c>
      <c r="C33" s="112" t="s">
        <v>1169</v>
      </c>
      <c r="D33" s="115"/>
      <c r="E33" s="116" t="s">
        <v>135</v>
      </c>
      <c r="F33" s="43"/>
      <c r="G33" s="225"/>
      <c r="H33" s="367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>
      <c r="B35" s="272" t="s">
        <v>648</v>
      </c>
      <c r="C35" s="112" t="s">
        <v>1170</v>
      </c>
      <c r="D35" s="113" t="s">
        <v>246</v>
      </c>
      <c r="E35" s="114" t="s">
        <v>134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649</v>
      </c>
      <c r="C36" s="112" t="s">
        <v>1171</v>
      </c>
      <c r="D36" s="113"/>
      <c r="E36" s="114" t="s">
        <v>134</v>
      </c>
      <c r="F36" s="43"/>
      <c r="G36" s="160"/>
      <c r="H36" s="367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675</v>
      </c>
      <c r="C37" s="112" t="s">
        <v>1171</v>
      </c>
      <c r="D37" s="113"/>
      <c r="E37" s="114" t="s">
        <v>135</v>
      </c>
      <c r="F37" s="43"/>
      <c r="G37" s="160"/>
      <c r="H37" s="367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528" t="s">
        <v>708</v>
      </c>
      <c r="C40" s="529"/>
      <c r="D40" s="529"/>
      <c r="E40" s="529"/>
      <c r="F40" s="529"/>
      <c r="G40" s="529"/>
      <c r="H40" s="222">
        <f>SUM(H12:H38)</f>
        <v>795.5</v>
      </c>
      <c r="I40" s="189">
        <f aca="true" t="shared" si="14" ref="I40:K40">SUM(I12:I38)</f>
        <v>0</v>
      </c>
      <c r="J40" s="258">
        <f t="shared" si="14"/>
        <v>0</v>
      </c>
      <c r="K40" s="259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>
      <selection activeCell="D12" sqref="D12"/>
    </sheetView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248</v>
      </c>
      <c r="C2" s="553" t="str">
        <f>Nábytek!C31:H31</f>
        <v>Doprava nábytku</v>
      </c>
      <c r="D2" s="554"/>
      <c r="E2" s="555"/>
      <c r="F2" s="40" t="str">
        <f>'Celkem  Nab+Tech'!G2</f>
        <v>Firma</v>
      </c>
      <c r="G2" s="544" t="str">
        <f>Nábytek!H2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249" t="str">
        <f>'Celkem  Nab+Tech'!G3</f>
        <v>Projekt</v>
      </c>
      <c r="G3" s="544" t="str">
        <f>Nábytek!H3</f>
        <v>Makro Olomouc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1" t="str">
        <f>'Celkem  Nab+Tech'!G4</f>
        <v>Datum nabídky</v>
      </c>
      <c r="G4" s="562" t="str">
        <f>Nábytek!H4</f>
        <v>XX.XX.2019</v>
      </c>
      <c r="H4" s="563"/>
      <c r="I4" s="564"/>
    </row>
    <row r="5" spans="2:9" s="72" customFormat="1" ht="13.8">
      <c r="B5" s="565" t="s">
        <v>911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912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741</v>
      </c>
      <c r="D9" s="393" t="s">
        <v>744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ht="15" thickBot="1">
      <c r="B10" s="572"/>
      <c r="C10" s="574"/>
      <c r="D10" s="394" t="s">
        <v>745</v>
      </c>
      <c r="E10" s="394" t="s">
        <v>745</v>
      </c>
      <c r="F10" s="519"/>
      <c r="G10" s="394" t="s">
        <v>745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913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708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zoomScale="60" zoomScaleNormal="60" workbookViewId="0" topLeftCell="A1">
      <selection activeCell="D12" sqref="D12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152</v>
      </c>
      <c r="C2" s="501" t="str">
        <f>Nábytek!D36</f>
        <v>Extra položky</v>
      </c>
      <c r="D2" s="503"/>
      <c r="E2" s="575" t="str">
        <f>'Celkem  Nab+Tech'!G2</f>
        <v>Firma</v>
      </c>
      <c r="F2" s="520"/>
      <c r="G2" s="550" t="str">
        <f>Nábytek!H2</f>
        <v>XY</v>
      </c>
      <c r="H2" s="551"/>
      <c r="I2" s="552"/>
    </row>
    <row r="3" spans="2:9" ht="16.2" thickBot="1">
      <c r="B3" s="542"/>
      <c r="C3" s="576"/>
      <c r="D3" s="577"/>
      <c r="E3" s="575" t="str">
        <f>'Celkem  Nab+Tech'!G3</f>
        <v>Projekt</v>
      </c>
      <c r="F3" s="520"/>
      <c r="G3" s="550" t="str">
        <f>Nábytek!H3</f>
        <v>Makro Olomouc - remodelling chlazení</v>
      </c>
      <c r="H3" s="551"/>
      <c r="I3" s="552"/>
    </row>
    <row r="4" spans="2:9" ht="16.2" thickBot="1">
      <c r="B4" s="543"/>
      <c r="C4" s="559"/>
      <c r="D4" s="561"/>
      <c r="E4" s="575" t="str">
        <f>'Celkem  Nab+Tech'!G4</f>
        <v>Datum nabídky</v>
      </c>
      <c r="F4" s="520"/>
      <c r="G4" s="547" t="str">
        <f>Nábytek!H4</f>
        <v>XX.XX.2019</v>
      </c>
      <c r="H4" s="548"/>
      <c r="I4" s="549"/>
    </row>
    <row r="5" spans="2:9" s="72" customFormat="1" ht="13.8">
      <c r="B5" s="504" t="s">
        <v>805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741</v>
      </c>
      <c r="D9" s="393" t="s">
        <v>744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394" t="s">
        <v>745</v>
      </c>
      <c r="E10" s="394" t="s">
        <v>745</v>
      </c>
      <c r="F10" s="519"/>
      <c r="G10" s="394" t="s">
        <v>745</v>
      </c>
      <c r="H10" s="67" t="s">
        <v>688</v>
      </c>
      <c r="I10" s="68" t="s">
        <v>689</v>
      </c>
    </row>
    <row r="11" spans="2:9" s="72" customFormat="1" ht="13.8">
      <c r="B11" s="271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1189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1191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1190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272" t="s">
        <v>155</v>
      </c>
      <c r="C15" s="112"/>
      <c r="D15" s="80"/>
      <c r="E15" s="162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272" t="s">
        <v>156</v>
      </c>
      <c r="C16" s="112"/>
      <c r="D16" s="80"/>
      <c r="E16" s="162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0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0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0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0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0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0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0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0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0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0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0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0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05">
      <c r="B29" s="272" t="s">
        <v>169</v>
      </c>
      <c r="C29" s="112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528" t="s">
        <v>150</v>
      </c>
      <c r="C34" s="529"/>
      <c r="D34" s="529"/>
      <c r="E34" s="530"/>
      <c r="F34" s="222">
        <f>SUM(F11:F32)</f>
        <v>55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5:D31" name="Bereich2_1_3"/>
    <protectedRange sqref="D12:D14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41" t="s">
        <v>139</v>
      </c>
      <c r="C2" s="553" t="str">
        <f>Technologie!D9</f>
        <v>Chladicí boxy maso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914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942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5">
      <c r="B6" s="583" t="s">
        <v>916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5">
      <c r="B7" s="508" t="s">
        <v>915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935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917</v>
      </c>
      <c r="D9" s="107" t="s">
        <v>741</v>
      </c>
      <c r="E9" s="107" t="s">
        <v>919</v>
      </c>
      <c r="F9" s="107" t="s">
        <v>922</v>
      </c>
      <c r="G9" s="238" t="s">
        <v>744</v>
      </c>
      <c r="H9" s="238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108" t="s">
        <v>918</v>
      </c>
      <c r="E10" s="129" t="s">
        <v>920</v>
      </c>
      <c r="F10" s="129" t="s">
        <v>921</v>
      </c>
      <c r="G10" s="251" t="s">
        <v>745</v>
      </c>
      <c r="H10" s="251" t="s">
        <v>745</v>
      </c>
      <c r="I10" s="437"/>
      <c r="J10" s="394" t="s">
        <v>745</v>
      </c>
      <c r="K10" s="67" t="s">
        <v>688</v>
      </c>
      <c r="L10" s="68" t="s">
        <v>689</v>
      </c>
    </row>
    <row r="11" spans="2:12" s="72" customFormat="1" ht="13.8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80"/>
      <c r="D12" s="185"/>
      <c r="E12" s="186">
        <v>1000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80"/>
      <c r="D13" s="86"/>
      <c r="E13" s="71">
        <v>1250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80" t="s">
        <v>1075</v>
      </c>
      <c r="D17" s="86"/>
      <c r="E17" s="71">
        <v>2500</v>
      </c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80" t="s">
        <v>1076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80"/>
      <c r="D19" s="86"/>
      <c r="E19" s="71">
        <v>3500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80" t="s">
        <v>1077</v>
      </c>
      <c r="D20" s="86"/>
      <c r="E20" s="71">
        <v>4000</v>
      </c>
      <c r="F20" s="85"/>
      <c r="G20" s="169"/>
      <c r="H20" s="169"/>
      <c r="I20" s="372">
        <v>2</v>
      </c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80"/>
      <c r="D22" s="86"/>
      <c r="E22" s="71">
        <v>8000</v>
      </c>
      <c r="F22" s="85"/>
      <c r="G22" s="169"/>
      <c r="H22" s="169"/>
      <c r="I22" s="372"/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80"/>
      <c r="D23" s="86"/>
      <c r="E23" s="71">
        <v>10000</v>
      </c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80"/>
      <c r="D24" s="86"/>
      <c r="E24" s="71">
        <v>12000</v>
      </c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80" t="s">
        <v>1078</v>
      </c>
      <c r="D25" s="86"/>
      <c r="E25" s="71">
        <v>14000</v>
      </c>
      <c r="F25" s="85"/>
      <c r="G25" s="169"/>
      <c r="H25" s="169"/>
      <c r="I25" s="372">
        <v>4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794</v>
      </c>
      <c r="E26" s="416" t="s">
        <v>795</v>
      </c>
      <c r="F26" s="416" t="s">
        <v>741</v>
      </c>
      <c r="G26" s="53"/>
      <c r="H26" s="54"/>
      <c r="I26" s="373"/>
      <c r="J26" s="183"/>
      <c r="K26" s="171"/>
      <c r="L26" s="170"/>
    </row>
    <row r="27" spans="2:12" s="72" customFormat="1" ht="13.05" customHeight="1">
      <c r="B27" s="69" t="s">
        <v>58</v>
      </c>
      <c r="C27" s="578" t="s">
        <v>923</v>
      </c>
      <c r="D27" s="581"/>
      <c r="E27" s="581"/>
      <c r="F27" s="582"/>
      <c r="G27" s="169"/>
      <c r="H27" s="169"/>
      <c r="I27" s="374">
        <v>4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5" t="s">
        <v>796</v>
      </c>
      <c r="D28" s="257"/>
      <c r="E28" s="256"/>
      <c r="F28" s="378"/>
      <c r="G28" s="43"/>
      <c r="H28" s="169"/>
      <c r="I28" s="367">
        <v>8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400" t="s">
        <v>797</v>
      </c>
      <c r="D29" s="257"/>
      <c r="E29" s="256"/>
      <c r="F29" s="378"/>
      <c r="G29" s="43"/>
      <c r="H29" s="169"/>
      <c r="I29" s="367">
        <v>8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5" t="s">
        <v>924</v>
      </c>
      <c r="D30" s="257"/>
      <c r="E30" s="256"/>
      <c r="F30" s="378"/>
      <c r="G30" s="43"/>
      <c r="H30" s="160"/>
      <c r="I30" s="367">
        <v>2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5" t="s">
        <v>925</v>
      </c>
      <c r="D31" s="257"/>
      <c r="E31" s="256"/>
      <c r="F31" s="378"/>
      <c r="G31" s="43"/>
      <c r="H31" s="160"/>
      <c r="I31" s="367">
        <v>3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5" t="s">
        <v>926</v>
      </c>
      <c r="D32" s="257"/>
      <c r="E32" s="256"/>
      <c r="F32" s="378"/>
      <c r="G32" s="43"/>
      <c r="H32" s="160"/>
      <c r="I32" s="367">
        <v>16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928</v>
      </c>
      <c r="D33" s="257"/>
      <c r="E33" s="256"/>
      <c r="F33" s="378"/>
      <c r="G33" s="43"/>
      <c r="H33" s="160"/>
      <c r="I33" s="367">
        <v>5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395" t="s">
        <v>799</v>
      </c>
      <c r="D34" s="257"/>
      <c r="E34" s="256"/>
      <c r="F34" s="378"/>
      <c r="G34" s="43"/>
      <c r="H34" s="160"/>
      <c r="I34" s="367">
        <v>8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5" t="s">
        <v>800</v>
      </c>
      <c r="D35" s="257"/>
      <c r="E35" s="256"/>
      <c r="F35" s="378"/>
      <c r="G35" s="43"/>
      <c r="H35" s="160"/>
      <c r="I35" s="367">
        <v>2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5" t="s">
        <v>929</v>
      </c>
      <c r="D36" s="119"/>
      <c r="E36" s="119"/>
      <c r="F36" s="119"/>
      <c r="G36" s="43"/>
      <c r="H36" s="160"/>
      <c r="I36" s="367">
        <v>8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78" t="s">
        <v>930</v>
      </c>
      <c r="D37" s="579"/>
      <c r="E37" s="579"/>
      <c r="F37" s="580"/>
      <c r="G37" s="169"/>
      <c r="H37" s="169"/>
      <c r="I37" s="367">
        <v>8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78" t="s">
        <v>936</v>
      </c>
      <c r="D38" s="579"/>
      <c r="E38" s="579"/>
      <c r="F38" s="580"/>
      <c r="G38" s="169"/>
      <c r="H38" s="169"/>
      <c r="I38" s="374">
        <v>3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78" t="s">
        <v>931</v>
      </c>
      <c r="D39" s="579"/>
      <c r="E39" s="579"/>
      <c r="F39" s="580"/>
      <c r="G39" s="169"/>
      <c r="H39" s="169"/>
      <c r="I39" s="367">
        <v>5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78" t="s">
        <v>932</v>
      </c>
      <c r="D40" s="579"/>
      <c r="E40" s="579"/>
      <c r="F40" s="580"/>
      <c r="G40" s="169"/>
      <c r="H40" s="169"/>
      <c r="I40" s="367">
        <v>8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86"/>
      <c r="D41" s="587"/>
      <c r="E41" s="587"/>
      <c r="F41" s="588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528" t="s">
        <v>708</v>
      </c>
      <c r="C43" s="529"/>
      <c r="D43" s="529"/>
      <c r="E43" s="529"/>
      <c r="F43" s="529"/>
      <c r="G43" s="529"/>
      <c r="H43" s="530"/>
      <c r="I43" s="221">
        <f>SUM(I12:I41)</f>
        <v>96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639</v>
      </c>
      <c r="C2" s="553" t="str">
        <f>Technologie!D10</f>
        <v>Chladicí boxy mléko (teploty +2 až 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914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943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934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933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935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917</v>
      </c>
      <c r="D9" s="399" t="s">
        <v>741</v>
      </c>
      <c r="E9" s="399" t="s">
        <v>919</v>
      </c>
      <c r="F9" s="399" t="s">
        <v>922</v>
      </c>
      <c r="G9" s="393" t="s">
        <v>744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918</v>
      </c>
      <c r="E10" s="129" t="s">
        <v>920</v>
      </c>
      <c r="F10" s="129" t="s">
        <v>921</v>
      </c>
      <c r="G10" s="394" t="s">
        <v>745</v>
      </c>
      <c r="H10" s="394" t="s">
        <v>745</v>
      </c>
      <c r="I10" s="437"/>
      <c r="J10" s="394" t="s">
        <v>745</v>
      </c>
      <c r="K10" s="67" t="s">
        <v>688</v>
      </c>
      <c r="L10" s="68" t="s">
        <v>689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>
        <v>1200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>
        <v>1700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 t="s">
        <v>1079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/>
      <c r="D19" s="86"/>
      <c r="E19" s="71">
        <v>4000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 t="s">
        <v>1080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55" customHeight="1">
      <c r="B22" s="69"/>
      <c r="C22" s="117" t="s">
        <v>794</v>
      </c>
      <c r="E22" s="416" t="s">
        <v>795</v>
      </c>
      <c r="F22" s="416" t="s">
        <v>741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78" t="s">
        <v>923</v>
      </c>
      <c r="D23" s="581"/>
      <c r="E23" s="581"/>
      <c r="F23" s="582"/>
      <c r="G23" s="169"/>
      <c r="H23" s="169"/>
      <c r="I23" s="374">
        <v>2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796</v>
      </c>
      <c r="D24" s="257"/>
      <c r="E24" s="256"/>
      <c r="F24" s="378"/>
      <c r="G24" s="43"/>
      <c r="H24" s="169"/>
      <c r="I24" s="367">
        <v>3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5" customHeight="1">
      <c r="B25" s="69" t="s">
        <v>263</v>
      </c>
      <c r="C25" s="413" t="s">
        <v>797</v>
      </c>
      <c r="D25" s="257"/>
      <c r="E25" s="256"/>
      <c r="F25" s="378"/>
      <c r="G25" s="43"/>
      <c r="H25" s="169"/>
      <c r="I25" s="367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2" customHeight="1">
      <c r="B26" s="69" t="s">
        <v>264</v>
      </c>
      <c r="C26" s="411" t="s">
        <v>924</v>
      </c>
      <c r="D26" s="257"/>
      <c r="E26" s="256"/>
      <c r="F26" s="378"/>
      <c r="G26" s="43"/>
      <c r="H26" s="160"/>
      <c r="I26" s="367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265</v>
      </c>
      <c r="C27" s="411" t="s">
        <v>925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266</v>
      </c>
      <c r="C28" s="411" t="s">
        <v>926</v>
      </c>
      <c r="D28" s="257"/>
      <c r="E28" s="256"/>
      <c r="F28" s="378"/>
      <c r="G28" s="43"/>
      <c r="H28" s="160"/>
      <c r="I28" s="367">
        <v>6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267</v>
      </c>
      <c r="C29" s="413" t="s">
        <v>928</v>
      </c>
      <c r="D29" s="257"/>
      <c r="E29" s="256"/>
      <c r="F29" s="378"/>
      <c r="G29" s="43"/>
      <c r="H29" s="160"/>
      <c r="I29" s="367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11" t="s">
        <v>799</v>
      </c>
      <c r="D30" s="257"/>
      <c r="E30" s="256"/>
      <c r="F30" s="378"/>
      <c r="G30" s="43"/>
      <c r="H30" s="160"/>
      <c r="I30" s="367">
        <v>3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11" t="s">
        <v>800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11" t="s">
        <v>929</v>
      </c>
      <c r="D32" s="119"/>
      <c r="E32" s="119"/>
      <c r="F32" s="119"/>
      <c r="G32" s="43"/>
      <c r="H32" s="160"/>
      <c r="I32" s="367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78" t="s">
        <v>930</v>
      </c>
      <c r="D33" s="579"/>
      <c r="E33" s="579"/>
      <c r="F33" s="580"/>
      <c r="G33" s="169"/>
      <c r="H33" s="169"/>
      <c r="I33" s="374">
        <v>3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78" t="s">
        <v>936</v>
      </c>
      <c r="D34" s="579"/>
      <c r="E34" s="579"/>
      <c r="F34" s="580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273</v>
      </c>
      <c r="C35" s="578" t="s">
        <v>931</v>
      </c>
      <c r="D35" s="579"/>
      <c r="E35" s="579"/>
      <c r="F35" s="580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708</v>
      </c>
      <c r="C38" s="529"/>
      <c r="D38" s="529"/>
      <c r="E38" s="529"/>
      <c r="F38" s="529"/>
      <c r="G38" s="529"/>
      <c r="H38" s="530"/>
      <c r="I38" s="221">
        <f>SUM(I12:I36)</f>
        <v>36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60" zoomScaleNormal="60" workbookViewId="0" topLeftCell="A1">
      <selection activeCell="I21" sqref="I21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638</v>
      </c>
      <c r="C2" s="553" t="str">
        <f>Technologie!D11</f>
        <v>Chladicí boxy O+Z (teploty +4/+6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914</v>
      </c>
      <c r="D3" s="287"/>
      <c r="E3" s="287"/>
      <c r="F3" s="287"/>
      <c r="G3" s="287"/>
      <c r="H3" s="288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944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934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937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935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917</v>
      </c>
      <c r="D9" s="399" t="s">
        <v>741</v>
      </c>
      <c r="E9" s="399" t="s">
        <v>919</v>
      </c>
      <c r="F9" s="399" t="s">
        <v>922</v>
      </c>
      <c r="G9" s="393" t="s">
        <v>744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918</v>
      </c>
      <c r="E10" s="129" t="s">
        <v>920</v>
      </c>
      <c r="F10" s="129" t="s">
        <v>921</v>
      </c>
      <c r="G10" s="394" t="s">
        <v>745</v>
      </c>
      <c r="H10" s="394" t="s">
        <v>745</v>
      </c>
      <c r="I10" s="437"/>
      <c r="J10" s="394" t="s">
        <v>745</v>
      </c>
      <c r="K10" s="67" t="s">
        <v>688</v>
      </c>
      <c r="L10" s="68" t="s">
        <v>689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4.55">
      <c r="B12" s="180" t="s">
        <v>313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4.55">
      <c r="B13" s="180" t="s">
        <v>314</v>
      </c>
      <c r="C13" s="380"/>
      <c r="D13" s="86"/>
      <c r="E13" s="71">
        <v>1000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4.55">
      <c r="B14" s="180" t="s">
        <v>315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4.55">
      <c r="B15" s="180" t="s">
        <v>316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4.55">
      <c r="B16" s="180" t="s">
        <v>319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4.55">
      <c r="B17" s="180" t="s">
        <v>320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4.55">
      <c r="B18" s="180" t="s">
        <v>321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/>
      <c r="D19" s="86"/>
      <c r="E19" s="71">
        <v>4000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4.55">
      <c r="B20" s="180" t="s">
        <v>323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 t="s">
        <v>1081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794</v>
      </c>
      <c r="E22" s="416" t="s">
        <v>795</v>
      </c>
      <c r="F22" s="416" t="s">
        <v>741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78" t="s">
        <v>923</v>
      </c>
      <c r="D23" s="581"/>
      <c r="E23" s="581"/>
      <c r="F23" s="582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796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3" t="s">
        <v>797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328</v>
      </c>
      <c r="C26" s="411" t="s">
        <v>924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329</v>
      </c>
      <c r="C27" s="411" t="s">
        <v>925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330</v>
      </c>
      <c r="C28" s="411" t="s">
        <v>926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331</v>
      </c>
      <c r="C29" s="413" t="s">
        <v>928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332</v>
      </c>
      <c r="C30" s="411" t="s">
        <v>799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05" customHeight="1">
      <c r="B31" s="69" t="s">
        <v>333</v>
      </c>
      <c r="C31" s="411" t="s">
        <v>800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11" t="s">
        <v>929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335</v>
      </c>
      <c r="C33" s="578" t="s">
        <v>930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05" customHeight="1">
      <c r="B34" s="69" t="s">
        <v>318</v>
      </c>
      <c r="C34" s="578" t="s">
        <v>936</v>
      </c>
      <c r="D34" s="579"/>
      <c r="E34" s="579"/>
      <c r="F34" s="580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78" t="s">
        <v>931</v>
      </c>
      <c r="D35" s="579"/>
      <c r="E35" s="579"/>
      <c r="F35" s="580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708</v>
      </c>
      <c r="C38" s="529"/>
      <c r="D38" s="529"/>
      <c r="E38" s="529"/>
      <c r="F38" s="529"/>
      <c r="G38" s="529"/>
      <c r="H38" s="530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637</v>
      </c>
      <c r="C2" s="553" t="str">
        <f>Technologie!D12</f>
        <v>Chladicí boxy ryby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914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945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938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933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935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917</v>
      </c>
      <c r="D9" s="399" t="s">
        <v>741</v>
      </c>
      <c r="E9" s="399" t="s">
        <v>919</v>
      </c>
      <c r="F9" s="399" t="s">
        <v>922</v>
      </c>
      <c r="G9" s="393" t="s">
        <v>744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918</v>
      </c>
      <c r="E10" s="129" t="s">
        <v>920</v>
      </c>
      <c r="F10" s="129" t="s">
        <v>921</v>
      </c>
      <c r="G10" s="394" t="s">
        <v>745</v>
      </c>
      <c r="H10" s="394" t="s">
        <v>745</v>
      </c>
      <c r="I10" s="437"/>
      <c r="J10" s="394" t="s">
        <v>745</v>
      </c>
      <c r="K10" s="67" t="s">
        <v>688</v>
      </c>
      <c r="L10" s="68" t="s">
        <v>689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4.55">
      <c r="B12" s="180" t="s">
        <v>380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4.55">
      <c r="B13" s="180" t="s">
        <v>381</v>
      </c>
      <c r="C13" s="380"/>
      <c r="D13" s="86"/>
      <c r="E13" s="71">
        <v>1200</v>
      </c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4.55">
      <c r="B14" s="180" t="s">
        <v>382</v>
      </c>
      <c r="C14" s="380"/>
      <c r="D14" s="86"/>
      <c r="E14" s="71">
        <v>1500</v>
      </c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4.55">
      <c r="B15" s="180" t="s">
        <v>383</v>
      </c>
      <c r="C15" s="380"/>
      <c r="D15" s="86"/>
      <c r="E15" s="71">
        <v>1700</v>
      </c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4.55">
      <c r="B16" s="180" t="s">
        <v>385</v>
      </c>
      <c r="C16" s="380"/>
      <c r="D16" s="86"/>
      <c r="E16" s="71">
        <v>2000</v>
      </c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4.55">
      <c r="B17" s="180" t="s">
        <v>386</v>
      </c>
      <c r="C17" s="380"/>
      <c r="D17" s="86"/>
      <c r="E17" s="71">
        <v>2500</v>
      </c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1082</v>
      </c>
      <c r="D18" s="86"/>
      <c r="E18" s="71">
        <v>3000</v>
      </c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1083</v>
      </c>
      <c r="D19" s="86"/>
      <c r="E19" s="71">
        <v>3500</v>
      </c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4.55">
      <c r="B20" s="180" t="s">
        <v>389</v>
      </c>
      <c r="C20" s="380"/>
      <c r="D20" s="86"/>
      <c r="E20" s="71">
        <v>4000</v>
      </c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>
        <v>5000</v>
      </c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>
      <c r="B22" s="69"/>
      <c r="C22" s="117" t="s">
        <v>794</v>
      </c>
      <c r="E22" s="416" t="s">
        <v>795</v>
      </c>
      <c r="F22" s="416" t="s">
        <v>741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>
      <c r="B23" s="69" t="s">
        <v>392</v>
      </c>
      <c r="C23" s="578" t="s">
        <v>923</v>
      </c>
      <c r="D23" s="581"/>
      <c r="E23" s="581"/>
      <c r="F23" s="582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11" t="s">
        <v>796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05" customHeight="1">
      <c r="B25" s="69" t="s">
        <v>384</v>
      </c>
      <c r="C25" s="413" t="s">
        <v>797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05" customHeight="1">
      <c r="B26" s="69" t="s">
        <v>394</v>
      </c>
      <c r="C26" s="411" t="s">
        <v>924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395</v>
      </c>
      <c r="C27" s="411" t="s">
        <v>925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396</v>
      </c>
      <c r="C28" s="411" t="s">
        <v>926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397</v>
      </c>
      <c r="C29" s="413" t="s">
        <v>928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05" customHeight="1">
      <c r="B30" s="69" t="s">
        <v>398</v>
      </c>
      <c r="C30" s="411" t="s">
        <v>799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05" customHeight="1">
      <c r="B31" s="69" t="s">
        <v>399</v>
      </c>
      <c r="C31" s="411" t="s">
        <v>800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11" t="s">
        <v>929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401</v>
      </c>
      <c r="C33" s="578" t="s">
        <v>930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78" t="s">
        <v>936</v>
      </c>
      <c r="D34" s="579"/>
      <c r="E34" s="579"/>
      <c r="F34" s="580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419</v>
      </c>
      <c r="C35" s="578" t="s">
        <v>931</v>
      </c>
      <c r="D35" s="579"/>
      <c r="E35" s="579"/>
      <c r="F35" s="580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78" t="s">
        <v>932</v>
      </c>
      <c r="D36" s="579"/>
      <c r="E36" s="579"/>
      <c r="F36" s="580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86"/>
      <c r="D37" s="587"/>
      <c r="E37" s="587"/>
      <c r="F37" s="588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528" t="s">
        <v>708</v>
      </c>
      <c r="C39" s="529"/>
      <c r="D39" s="529"/>
      <c r="E39" s="529"/>
      <c r="F39" s="529"/>
      <c r="G39" s="529"/>
      <c r="H39" s="530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640</v>
      </c>
      <c r="C2" s="553" t="str">
        <f>Technologie!D13</f>
        <v>Mrazicí boxy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914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946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940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933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935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917</v>
      </c>
      <c r="D9" s="399" t="s">
        <v>741</v>
      </c>
      <c r="E9" s="399" t="s">
        <v>919</v>
      </c>
      <c r="F9" s="399" t="s">
        <v>922</v>
      </c>
      <c r="G9" s="393" t="s">
        <v>744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01" t="s">
        <v>918</v>
      </c>
      <c r="E10" s="129" t="s">
        <v>920</v>
      </c>
      <c r="F10" s="129" t="s">
        <v>921</v>
      </c>
      <c r="G10" s="394" t="s">
        <v>745</v>
      </c>
      <c r="H10" s="394" t="s">
        <v>745</v>
      </c>
      <c r="I10" s="437"/>
      <c r="J10" s="394" t="s">
        <v>745</v>
      </c>
      <c r="K10" s="67" t="s">
        <v>688</v>
      </c>
      <c r="L10" s="68" t="s">
        <v>689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1084</v>
      </c>
      <c r="D12" s="185"/>
      <c r="E12" s="186">
        <v>1000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1085</v>
      </c>
      <c r="D13" s="86"/>
      <c r="E13" s="71">
        <v>2000</v>
      </c>
      <c r="F13" s="85"/>
      <c r="G13" s="169"/>
      <c r="H13" s="169"/>
      <c r="I13" s="372">
        <v>1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1086</v>
      </c>
      <c r="D14" s="86"/>
      <c r="E14" s="71">
        <v>2000</v>
      </c>
      <c r="F14" s="85"/>
      <c r="G14" s="169"/>
      <c r="H14" s="169"/>
      <c r="I14" s="372">
        <v>2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1087</v>
      </c>
      <c r="D15" s="86"/>
      <c r="E15" s="71">
        <v>2500</v>
      </c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1088</v>
      </c>
      <c r="D16" s="86"/>
      <c r="E16" s="71">
        <v>2500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 t="s">
        <v>1089</v>
      </c>
      <c r="D17" s="86"/>
      <c r="E17" s="71">
        <v>2500</v>
      </c>
      <c r="F17" s="85"/>
      <c r="G17" s="169"/>
      <c r="H17" s="169"/>
      <c r="I17" s="372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 t="s">
        <v>1090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 t="s">
        <v>1091</v>
      </c>
      <c r="D19" s="86"/>
      <c r="E19" s="71">
        <v>3000</v>
      </c>
      <c r="F19" s="85"/>
      <c r="G19" s="169"/>
      <c r="H19" s="169"/>
      <c r="I19" s="372">
        <v>1</v>
      </c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 t="s">
        <v>1092</v>
      </c>
      <c r="D20" s="86"/>
      <c r="E20" s="71">
        <v>3500</v>
      </c>
      <c r="F20" s="85"/>
      <c r="G20" s="169"/>
      <c r="H20" s="169"/>
      <c r="I20" s="372">
        <v>1</v>
      </c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>
        <v>4000</v>
      </c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794</v>
      </c>
      <c r="E22" s="416" t="s">
        <v>795</v>
      </c>
      <c r="F22" s="416" t="s">
        <v>741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>
      <c r="B23" s="69" t="s">
        <v>502</v>
      </c>
      <c r="C23" s="578" t="s">
        <v>923</v>
      </c>
      <c r="D23" s="581"/>
      <c r="E23" s="581"/>
      <c r="F23" s="582"/>
      <c r="G23" s="169"/>
      <c r="H23" s="169"/>
      <c r="I23" s="374">
        <v>9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>
      <c r="B24" s="69" t="s">
        <v>503</v>
      </c>
      <c r="C24" s="411" t="s">
        <v>796</v>
      </c>
      <c r="D24" s="257"/>
      <c r="E24" s="256"/>
      <c r="F24" s="378"/>
      <c r="G24" s="43"/>
      <c r="H24" s="169"/>
      <c r="I24" s="374">
        <v>12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504</v>
      </c>
      <c r="C25" s="413" t="s">
        <v>797</v>
      </c>
      <c r="D25" s="257"/>
      <c r="E25" s="256"/>
      <c r="F25" s="378"/>
      <c r="G25" s="43"/>
      <c r="H25" s="169"/>
      <c r="I25" s="374">
        <v>12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505</v>
      </c>
      <c r="C26" s="411" t="s">
        <v>924</v>
      </c>
      <c r="D26" s="257"/>
      <c r="E26" s="256"/>
      <c r="F26" s="378"/>
      <c r="G26" s="43"/>
      <c r="H26" s="160"/>
      <c r="I26" s="374">
        <v>6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506</v>
      </c>
      <c r="C27" s="411" t="s">
        <v>925</v>
      </c>
      <c r="D27" s="257"/>
      <c r="E27" s="256"/>
      <c r="F27" s="378"/>
      <c r="G27" s="43"/>
      <c r="H27" s="160"/>
      <c r="I27" s="367">
        <v>3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449</v>
      </c>
      <c r="C28" s="411" t="s">
        <v>926</v>
      </c>
      <c r="D28" s="257"/>
      <c r="E28" s="256"/>
      <c r="F28" s="378"/>
      <c r="G28" s="43"/>
      <c r="H28" s="160"/>
      <c r="I28" s="374">
        <v>24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491</v>
      </c>
      <c r="C29" s="413" t="s">
        <v>928</v>
      </c>
      <c r="D29" s="257"/>
      <c r="E29" s="256"/>
      <c r="F29" s="378"/>
      <c r="G29" s="43"/>
      <c r="H29" s="160"/>
      <c r="I29" s="374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492</v>
      </c>
      <c r="C30" s="411" t="s">
        <v>799</v>
      </c>
      <c r="D30" s="257"/>
      <c r="E30" s="256"/>
      <c r="F30" s="378"/>
      <c r="G30" s="43"/>
      <c r="H30" s="160"/>
      <c r="I30" s="374">
        <v>12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05" customHeight="1">
      <c r="B31" s="69" t="s">
        <v>493</v>
      </c>
      <c r="C31" s="411" t="s">
        <v>800</v>
      </c>
      <c r="D31" s="257"/>
      <c r="E31" s="256"/>
      <c r="F31" s="378"/>
      <c r="G31" s="43"/>
      <c r="H31" s="160"/>
      <c r="I31" s="374">
        <v>3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11" t="s">
        <v>929</v>
      </c>
      <c r="D32" s="119"/>
      <c r="E32" s="119"/>
      <c r="F32" s="119"/>
      <c r="G32" s="43"/>
      <c r="H32" s="160"/>
      <c r="I32" s="374">
        <v>12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05" customHeight="1">
      <c r="B33" s="69" t="s">
        <v>495</v>
      </c>
      <c r="C33" s="578" t="s">
        <v>930</v>
      </c>
      <c r="D33" s="579"/>
      <c r="E33" s="579"/>
      <c r="F33" s="580"/>
      <c r="G33" s="169"/>
      <c r="H33" s="169"/>
      <c r="I33" s="374">
        <v>12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78" t="s">
        <v>936</v>
      </c>
      <c r="D34" s="579"/>
      <c r="E34" s="579"/>
      <c r="F34" s="580"/>
      <c r="G34" s="169"/>
      <c r="H34" s="169"/>
      <c r="I34" s="374">
        <v>9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05" customHeight="1">
      <c r="B35" s="69" t="s">
        <v>497</v>
      </c>
      <c r="C35" s="578" t="s">
        <v>931</v>
      </c>
      <c r="D35" s="579"/>
      <c r="E35" s="579"/>
      <c r="F35" s="580"/>
      <c r="G35" s="169"/>
      <c r="H35" s="169"/>
      <c r="I35" s="374">
        <v>9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78" t="s">
        <v>932</v>
      </c>
      <c r="D36" s="579"/>
      <c r="E36" s="579"/>
      <c r="F36" s="580"/>
      <c r="G36" s="217"/>
      <c r="H36" s="217"/>
      <c r="I36" s="374">
        <v>12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78" t="s">
        <v>939</v>
      </c>
      <c r="D37" s="579"/>
      <c r="E37" s="579"/>
      <c r="F37" s="580"/>
      <c r="G37" s="217"/>
      <c r="H37" s="217"/>
      <c r="I37" s="374">
        <v>9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86"/>
      <c r="D38" s="587"/>
      <c r="E38" s="587"/>
      <c r="F38" s="588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528" t="s">
        <v>708</v>
      </c>
      <c r="C40" s="529"/>
      <c r="D40" s="529"/>
      <c r="E40" s="529"/>
      <c r="F40" s="529"/>
      <c r="G40" s="529"/>
      <c r="H40" s="530"/>
      <c r="I40" s="221">
        <f>SUM(I12:I38)</f>
        <v>165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60" zoomScaleNormal="60" workbookViewId="0" topLeftCell="A1">
      <selection activeCell="D26" sqref="D26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38" t="str">
        <f>'Celkem  Nab+Tech'!D2:F2</f>
        <v xml:space="preserve">MAKRO Cash &amp; Carry CR </v>
      </c>
      <c r="E2" s="439"/>
      <c r="F2" s="440"/>
      <c r="G2" s="35" t="s">
        <v>682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41"/>
      <c r="E3" s="442"/>
      <c r="F3" s="443"/>
      <c r="G3" s="36" t="s">
        <v>683</v>
      </c>
      <c r="H3" s="269" t="str">
        <f>'Celkem  Nab+Tech'!H3</f>
        <v>Makro Olomouc -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44" t="s">
        <v>695</v>
      </c>
      <c r="E4" s="445"/>
      <c r="F4" s="446"/>
      <c r="G4" s="37" t="s">
        <v>684</v>
      </c>
      <c r="H4" s="270" t="str">
        <f>'Celkem  Nab+Tech'!H4</f>
        <v>XX.XX.2019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32" t="s">
        <v>698</v>
      </c>
      <c r="H6" s="433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63" t="s">
        <v>709</v>
      </c>
      <c r="D8" s="463"/>
      <c r="E8" s="463"/>
      <c r="F8" s="463"/>
      <c r="G8" s="463"/>
      <c r="H8" s="464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700</v>
      </c>
      <c r="E9" s="297">
        <f>'C 1.01'!H76</f>
        <v>1094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701</v>
      </c>
      <c r="E10" s="297">
        <f>'C 1.02'!H82</f>
        <v>82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702</v>
      </c>
      <c r="E11" s="297">
        <f>'C 1.03'!H86</f>
        <v>846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703</v>
      </c>
      <c r="E12" s="297">
        <f>'C 1.04'!H86</f>
        <v>41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704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705</v>
      </c>
      <c r="E14" s="297">
        <f>'C 1.06'!H87</f>
        <v>245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45">
      <c r="B16" s="286"/>
      <c r="C16" s="471" t="s">
        <v>708</v>
      </c>
      <c r="D16" s="472"/>
      <c r="E16" s="306">
        <f>SUM(E9:E15)</f>
        <v>2363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63" t="s">
        <v>707</v>
      </c>
      <c r="D18" s="463"/>
      <c r="E18" s="463"/>
      <c r="F18" s="463"/>
      <c r="G18" s="463"/>
      <c r="H18" s="464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>
      <c r="B19" s="3"/>
      <c r="C19" s="13" t="s">
        <v>11</v>
      </c>
      <c r="D19" s="12" t="s">
        <v>706</v>
      </c>
      <c r="E19" s="297">
        <f>'C 2.01'!H44</f>
        <v>138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887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>
      <c r="B22" s="286"/>
      <c r="C22" s="471" t="s">
        <v>708</v>
      </c>
      <c r="D22" s="472"/>
      <c r="E22" s="306">
        <f>SUM(E19:E21)</f>
        <v>138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>
      <c r="B24" s="34" t="s">
        <v>2</v>
      </c>
      <c r="C24" s="463" t="s">
        <v>1175</v>
      </c>
      <c r="D24" s="463"/>
      <c r="E24" s="463"/>
      <c r="F24" s="463"/>
      <c r="G24" s="463"/>
      <c r="H24" s="464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1176</v>
      </c>
      <c r="E25" s="311">
        <f>'C 3.01'!H40</f>
        <v>795.5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>
      <c r="B27" s="286"/>
      <c r="C27" s="471" t="s">
        <v>708</v>
      </c>
      <c r="D27" s="472"/>
      <c r="E27" s="318">
        <f>SUM(E25:E26)</f>
        <v>795.5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>
      <c r="B29" s="475" t="s">
        <v>710</v>
      </c>
      <c r="C29" s="476"/>
      <c r="D29" s="476"/>
      <c r="E29" s="298">
        <f>E16+E22+E27</f>
        <v>3296.5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>
      <c r="B31" s="30" t="s">
        <v>3</v>
      </c>
      <c r="C31" s="473" t="s">
        <v>711</v>
      </c>
      <c r="D31" s="473"/>
      <c r="E31" s="473"/>
      <c r="F31" s="473"/>
      <c r="G31" s="473"/>
      <c r="H31" s="474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>
      <c r="B32" s="3"/>
      <c r="C32" s="13" t="s">
        <v>13</v>
      </c>
      <c r="D32" s="12" t="s">
        <v>712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05" customHeight="1" thickBot="1">
      <c r="B33" s="285"/>
      <c r="C33" s="471" t="s">
        <v>708</v>
      </c>
      <c r="D33" s="472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>
      <c r="B35" s="30" t="s">
        <v>4</v>
      </c>
      <c r="C35" s="473" t="s">
        <v>713</v>
      </c>
      <c r="D35" s="473"/>
      <c r="E35" s="473"/>
      <c r="F35" s="473"/>
      <c r="G35" s="473"/>
      <c r="H35" s="474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>
      <c r="B36" s="3"/>
      <c r="C36" s="13" t="s">
        <v>15</v>
      </c>
      <c r="D36" s="12" t="s">
        <v>714</v>
      </c>
      <c r="E36" s="76">
        <f>'C 5.01 Extras'!F34</f>
        <v>55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05" customHeight="1" thickBot="1">
      <c r="B37" s="285"/>
      <c r="C37" s="471" t="s">
        <v>708</v>
      </c>
      <c r="D37" s="472"/>
      <c r="E37" s="77">
        <f>SUM(E36)</f>
        <v>55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" thickBot="1">
      <c r="B39" s="469" t="s">
        <v>693</v>
      </c>
      <c r="C39" s="470"/>
      <c r="D39" s="470"/>
      <c r="E39" s="301">
        <f>E29+E33+E37</f>
        <v>3352.5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41" t="s">
        <v>641</v>
      </c>
      <c r="C2" s="553" t="str">
        <f>Technologie!D14</f>
        <v>Chlazené přípravny, chodby a místnosti (+12/+14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914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941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934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933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31" ht="15" thickBot="1">
      <c r="B8" s="510" t="s">
        <v>935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>
      <c r="B9" s="571" t="s">
        <v>85</v>
      </c>
      <c r="C9" s="573" t="s">
        <v>917</v>
      </c>
      <c r="D9" s="399" t="s">
        <v>741</v>
      </c>
      <c r="E9" s="399" t="s">
        <v>919</v>
      </c>
      <c r="F9" s="399" t="s">
        <v>922</v>
      </c>
      <c r="G9" s="393" t="s">
        <v>744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>
      <c r="B10" s="572"/>
      <c r="C10" s="574"/>
      <c r="D10" s="401" t="s">
        <v>918</v>
      </c>
      <c r="E10" s="129" t="s">
        <v>920</v>
      </c>
      <c r="F10" s="129" t="s">
        <v>921</v>
      </c>
      <c r="G10" s="394" t="s">
        <v>745</v>
      </c>
      <c r="H10" s="394" t="s">
        <v>745</v>
      </c>
      <c r="I10" s="437"/>
      <c r="J10" s="394" t="s">
        <v>745</v>
      </c>
      <c r="K10" s="67" t="s">
        <v>688</v>
      </c>
      <c r="L10" s="68" t="s">
        <v>689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1093</v>
      </c>
      <c r="D12" s="185"/>
      <c r="E12" s="186">
        <v>2500</v>
      </c>
      <c r="F12" s="85"/>
      <c r="G12" s="181"/>
      <c r="H12" s="181"/>
      <c r="I12" s="371">
        <v>5</v>
      </c>
      <c r="J12" s="167">
        <f>K12+L12</f>
        <v>0</v>
      </c>
      <c r="K12" s="152">
        <f aca="true" t="shared" si="0" ref="K12:K19">G12*I12</f>
        <v>0</v>
      </c>
      <c r="L12" s="151">
        <f aca="true" t="shared" si="1" ref="L12:L19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0"/>
      <c r="D13" s="86"/>
      <c r="E13" s="71">
        <v>3000</v>
      </c>
      <c r="F13" s="85"/>
      <c r="G13" s="169"/>
      <c r="H13" s="169"/>
      <c r="I13" s="372"/>
      <c r="J13" s="167">
        <f aca="true" t="shared" si="2" ref="J13:J19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1094</v>
      </c>
      <c r="D14" s="86"/>
      <c r="E14" s="71">
        <v>4000</v>
      </c>
      <c r="F14" s="85"/>
      <c r="G14" s="169"/>
      <c r="H14" s="169"/>
      <c r="I14" s="372">
        <v>4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1095</v>
      </c>
      <c r="D15" s="86"/>
      <c r="E15" s="71">
        <v>4500</v>
      </c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545</v>
      </c>
      <c r="C16" s="380" t="s">
        <v>1096</v>
      </c>
      <c r="D16" s="86"/>
      <c r="E16" s="71">
        <v>5000</v>
      </c>
      <c r="F16" s="85"/>
      <c r="G16" s="169"/>
      <c r="H16" s="169"/>
      <c r="I16" s="372">
        <v>2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540</v>
      </c>
      <c r="C17" s="380" t="s">
        <v>1097</v>
      </c>
      <c r="D17" s="86"/>
      <c r="E17" s="71">
        <v>7000</v>
      </c>
      <c r="F17" s="85"/>
      <c r="G17" s="169"/>
      <c r="H17" s="169"/>
      <c r="I17" s="372">
        <v>6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 t="s">
        <v>1098</v>
      </c>
      <c r="D18" s="86"/>
      <c r="E18" s="71">
        <v>10000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1099</v>
      </c>
      <c r="D19" s="86"/>
      <c r="E19" s="71">
        <v>11000</v>
      </c>
      <c r="F19" s="85"/>
      <c r="G19" s="169"/>
      <c r="H19" s="169"/>
      <c r="I19" s="372">
        <v>7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.45" customHeight="1">
      <c r="B20" s="69"/>
      <c r="C20" s="117" t="s">
        <v>794</v>
      </c>
      <c r="E20" s="416" t="s">
        <v>795</v>
      </c>
      <c r="F20" s="416" t="s">
        <v>741</v>
      </c>
      <c r="G20" s="53"/>
      <c r="H20" s="54"/>
      <c r="I20" s="373"/>
      <c r="J20" s="183"/>
      <c r="K20" s="171"/>
      <c r="L20" s="17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8"/>
      <c r="Z20" s="338"/>
      <c r="AA20" s="336"/>
      <c r="AB20" s="338"/>
      <c r="AC20" s="338"/>
      <c r="AD20" s="336"/>
      <c r="AE20" s="336"/>
    </row>
    <row r="21" spans="2:31" s="72" customFormat="1" ht="13.8">
      <c r="B21" s="69" t="s">
        <v>549</v>
      </c>
      <c r="C21" s="578" t="s">
        <v>923</v>
      </c>
      <c r="D21" s="581"/>
      <c r="E21" s="581"/>
      <c r="F21" s="582"/>
      <c r="G21" s="169"/>
      <c r="H21" s="169"/>
      <c r="I21" s="374">
        <v>13</v>
      </c>
      <c r="J21" s="167">
        <f>K21+L21</f>
        <v>0</v>
      </c>
      <c r="K21" s="152">
        <f aca="true" t="shared" si="6" ref="K21:K33">G21*I21</f>
        <v>0</v>
      </c>
      <c r="L21" s="151">
        <f aca="true" t="shared" si="7" ref="L21:L33">H21*I21</f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2:31" s="72" customFormat="1" ht="13.8">
      <c r="B22" s="69" t="s">
        <v>550</v>
      </c>
      <c r="C22" s="411" t="s">
        <v>796</v>
      </c>
      <c r="D22" s="257"/>
      <c r="E22" s="256"/>
      <c r="F22" s="378"/>
      <c r="G22" s="43"/>
      <c r="H22" s="169"/>
      <c r="I22" s="374">
        <v>27</v>
      </c>
      <c r="J22" s="167">
        <f aca="true" t="shared" si="8" ref="J22:J33">K22+L22</f>
        <v>0</v>
      </c>
      <c r="K22" s="152">
        <f t="shared" si="6"/>
        <v>0</v>
      </c>
      <c r="L22" s="151">
        <f t="shared" si="7"/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2:31" s="72" customFormat="1" ht="13.05" customHeight="1">
      <c r="B23" s="69" t="s">
        <v>551</v>
      </c>
      <c r="C23" s="413" t="s">
        <v>797</v>
      </c>
      <c r="D23" s="257"/>
      <c r="E23" s="256"/>
      <c r="F23" s="378"/>
      <c r="G23" s="43"/>
      <c r="H23" s="169"/>
      <c r="I23" s="374">
        <v>27</v>
      </c>
      <c r="J23" s="167">
        <f t="shared" si="8"/>
        <v>0</v>
      </c>
      <c r="K23" s="152">
        <f t="shared" si="6"/>
        <v>0</v>
      </c>
      <c r="L23" s="151">
        <f t="shared" si="7"/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05" customHeight="1">
      <c r="B24" s="69" t="s">
        <v>552</v>
      </c>
      <c r="C24" s="411" t="s">
        <v>924</v>
      </c>
      <c r="D24" s="257"/>
      <c r="E24" s="256"/>
      <c r="F24" s="378"/>
      <c r="G24" s="43"/>
      <c r="H24" s="160"/>
      <c r="I24" s="374">
        <v>7</v>
      </c>
      <c r="J24" s="167">
        <f t="shared" si="8"/>
        <v>0</v>
      </c>
      <c r="K24" s="152">
        <f t="shared" si="6"/>
        <v>0</v>
      </c>
      <c r="L24" s="151">
        <f t="shared" si="7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12" s="72" customFormat="1" ht="13.05" customHeight="1">
      <c r="B25" s="69" t="s">
        <v>539</v>
      </c>
      <c r="C25" s="411" t="s">
        <v>925</v>
      </c>
      <c r="D25" s="257"/>
      <c r="E25" s="256"/>
      <c r="F25" s="378"/>
      <c r="G25" s="43"/>
      <c r="H25" s="160"/>
      <c r="I25" s="367">
        <v>10</v>
      </c>
      <c r="J25" s="167">
        <f t="shared" si="8"/>
        <v>0</v>
      </c>
      <c r="K25" s="152">
        <f t="shared" si="6"/>
        <v>0</v>
      </c>
      <c r="L25" s="151">
        <f t="shared" si="7"/>
        <v>0</v>
      </c>
    </row>
    <row r="26" spans="2:12" s="72" customFormat="1" ht="13.05" customHeight="1">
      <c r="B26" s="69" t="s">
        <v>553</v>
      </c>
      <c r="C26" s="411" t="s">
        <v>926</v>
      </c>
      <c r="D26" s="257"/>
      <c r="E26" s="256"/>
      <c r="F26" s="378"/>
      <c r="G26" s="43"/>
      <c r="H26" s="160"/>
      <c r="I26" s="374">
        <v>54</v>
      </c>
      <c r="J26" s="167">
        <f t="shared" si="8"/>
        <v>0</v>
      </c>
      <c r="K26" s="152">
        <f t="shared" si="6"/>
        <v>0</v>
      </c>
      <c r="L26" s="151">
        <f t="shared" si="7"/>
        <v>0</v>
      </c>
    </row>
    <row r="27" spans="2:12" s="72" customFormat="1" ht="13.05" customHeight="1">
      <c r="B27" s="69" t="s">
        <v>554</v>
      </c>
      <c r="C27" s="413" t="s">
        <v>928</v>
      </c>
      <c r="D27" s="257"/>
      <c r="E27" s="256"/>
      <c r="F27" s="378"/>
      <c r="G27" s="43"/>
      <c r="H27" s="160"/>
      <c r="I27" s="374">
        <v>17</v>
      </c>
      <c r="J27" s="167">
        <f t="shared" si="8"/>
        <v>0</v>
      </c>
      <c r="K27" s="152">
        <f t="shared" si="6"/>
        <v>0</v>
      </c>
      <c r="L27" s="151">
        <f t="shared" si="7"/>
        <v>0</v>
      </c>
    </row>
    <row r="28" spans="2:12" s="72" customFormat="1" ht="13.05" customHeight="1">
      <c r="B28" s="69" t="s">
        <v>555</v>
      </c>
      <c r="C28" s="411" t="s">
        <v>799</v>
      </c>
      <c r="D28" s="257"/>
      <c r="E28" s="256"/>
      <c r="F28" s="378"/>
      <c r="G28" s="43"/>
      <c r="H28" s="160"/>
      <c r="I28" s="374">
        <v>27</v>
      </c>
      <c r="J28" s="167">
        <f t="shared" si="8"/>
        <v>0</v>
      </c>
      <c r="K28" s="152">
        <f t="shared" si="6"/>
        <v>0</v>
      </c>
      <c r="L28" s="151">
        <f t="shared" si="7"/>
        <v>0</v>
      </c>
    </row>
    <row r="29" spans="2:12" s="72" customFormat="1" ht="13.05" customHeight="1">
      <c r="B29" s="69" t="s">
        <v>556</v>
      </c>
      <c r="C29" s="411" t="s">
        <v>800</v>
      </c>
      <c r="D29" s="257"/>
      <c r="E29" s="256"/>
      <c r="F29" s="378"/>
      <c r="G29" s="43"/>
      <c r="H29" s="160"/>
      <c r="I29" s="374">
        <v>10</v>
      </c>
      <c r="J29" s="167">
        <f t="shared" si="8"/>
        <v>0</v>
      </c>
      <c r="K29" s="152">
        <f t="shared" si="6"/>
        <v>0</v>
      </c>
      <c r="L29" s="151">
        <f t="shared" si="7"/>
        <v>0</v>
      </c>
    </row>
    <row r="30" spans="2:12" s="72" customFormat="1" ht="13.8">
      <c r="B30" s="69" t="s">
        <v>557</v>
      </c>
      <c r="C30" s="411" t="s">
        <v>929</v>
      </c>
      <c r="D30" s="119"/>
      <c r="E30" s="119"/>
      <c r="F30" s="119"/>
      <c r="G30" s="43"/>
      <c r="H30" s="160"/>
      <c r="I30" s="374">
        <v>27</v>
      </c>
      <c r="J30" s="167">
        <f t="shared" si="8"/>
        <v>0</v>
      </c>
      <c r="K30" s="152">
        <f t="shared" si="6"/>
        <v>0</v>
      </c>
      <c r="L30" s="151">
        <f t="shared" si="7"/>
        <v>0</v>
      </c>
    </row>
    <row r="31" spans="2:12" s="72" customFormat="1" ht="13.05" customHeight="1">
      <c r="B31" s="69" t="s">
        <v>558</v>
      </c>
      <c r="C31" s="578" t="s">
        <v>930</v>
      </c>
      <c r="D31" s="579"/>
      <c r="E31" s="579"/>
      <c r="F31" s="580"/>
      <c r="G31" s="169"/>
      <c r="H31" s="169"/>
      <c r="I31" s="374">
        <v>27</v>
      </c>
      <c r="J31" s="167">
        <f t="shared" si="8"/>
        <v>0</v>
      </c>
      <c r="K31" s="152">
        <f t="shared" si="6"/>
        <v>0</v>
      </c>
      <c r="L31" s="151">
        <f t="shared" si="7"/>
        <v>0</v>
      </c>
    </row>
    <row r="32" spans="2:12" s="72" customFormat="1" ht="13.8">
      <c r="B32" s="69" t="s">
        <v>559</v>
      </c>
      <c r="C32" s="578" t="s">
        <v>936</v>
      </c>
      <c r="D32" s="579"/>
      <c r="E32" s="579"/>
      <c r="F32" s="580"/>
      <c r="G32" s="169"/>
      <c r="H32" s="169"/>
      <c r="I32" s="374"/>
      <c r="J32" s="167">
        <f t="shared" si="8"/>
        <v>0</v>
      </c>
      <c r="K32" s="152">
        <f t="shared" si="6"/>
        <v>0</v>
      </c>
      <c r="L32" s="151">
        <f t="shared" si="7"/>
        <v>0</v>
      </c>
    </row>
    <row r="33" spans="2:12" s="72" customFormat="1" ht="13.05" customHeight="1">
      <c r="B33" s="69" t="s">
        <v>560</v>
      </c>
      <c r="C33" s="578" t="s">
        <v>931</v>
      </c>
      <c r="D33" s="579"/>
      <c r="E33" s="579"/>
      <c r="F33" s="580"/>
      <c r="G33" s="169"/>
      <c r="H33" s="169"/>
      <c r="I33" s="374">
        <v>17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5" thickBot="1">
      <c r="B34" s="73"/>
      <c r="C34" s="586"/>
      <c r="D34" s="587"/>
      <c r="E34" s="587"/>
      <c r="F34" s="588"/>
      <c r="G34" s="83"/>
      <c r="H34" s="83"/>
      <c r="I34" s="375"/>
      <c r="J34" s="184"/>
      <c r="K34" s="58"/>
      <c r="L34" s="57"/>
    </row>
    <row r="35" spans="2:12" ht="15" thickBot="1">
      <c r="B35" s="66"/>
      <c r="C35" s="60"/>
      <c r="D35" s="61"/>
      <c r="E35" s="61"/>
      <c r="F35" s="61"/>
      <c r="G35" s="62"/>
      <c r="H35" s="63"/>
      <c r="I35" s="64"/>
      <c r="J35" s="65"/>
      <c r="K35" s="65"/>
      <c r="L35" s="65"/>
    </row>
    <row r="36" spans="2:12" ht="18.6" thickBot="1">
      <c r="B36" s="528" t="s">
        <v>708</v>
      </c>
      <c r="C36" s="529"/>
      <c r="D36" s="529"/>
      <c r="E36" s="529"/>
      <c r="F36" s="529"/>
      <c r="G36" s="529"/>
      <c r="H36" s="530"/>
      <c r="I36" s="221">
        <f>SUM(I12:I34)</f>
        <v>290</v>
      </c>
      <c r="J36" s="189">
        <f>SUM(J12:J34)</f>
        <v>0</v>
      </c>
      <c r="K36" s="190">
        <f>SUM(K12:K34)</f>
        <v>0</v>
      </c>
      <c r="L36" s="191">
        <f>SUM(L12:L34)</f>
        <v>0</v>
      </c>
    </row>
    <row r="37" ht="15">
      <c r="B37" s="52"/>
    </row>
  </sheetData>
  <protectedRanges>
    <protectedRange sqref="G11:G14 H31:H35 H11:H23" name="Bereich2_4"/>
    <protectedRange sqref="F11:F14 F34:F35 F17:F19" name="Bereich2_1_3"/>
    <protectedRange sqref="H24 H26:H30" name="Bereich2_4_1"/>
    <protectedRange sqref="G22:G24 G26:G30" name="Bereich2_1_3_1"/>
    <protectedRange sqref="H25:I25" name="Bereich2_4_1_1_1_1"/>
    <protectedRange sqref="G25" name="Bereich2_1_3_1_1_1_1"/>
    <protectedRange sqref="F21" name="Bereich2_1_3_4_1"/>
    <protectedRange sqref="F20" name="Bereich2_1_3_2_1"/>
    <protectedRange sqref="F31:F33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6:H36"/>
    <mergeCell ref="B5:L5"/>
    <mergeCell ref="B6:L6"/>
    <mergeCell ref="B7:L7"/>
    <mergeCell ref="B8:L8"/>
    <mergeCell ref="B9:B10"/>
    <mergeCell ref="C9:C10"/>
    <mergeCell ref="I9:I10"/>
    <mergeCell ref="K9:L9"/>
    <mergeCell ref="C21:F21"/>
    <mergeCell ref="C31:F31"/>
    <mergeCell ref="C32:F32"/>
    <mergeCell ref="C33:F33"/>
    <mergeCell ref="C34:F3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1071</v>
      </c>
      <c r="C2" s="553" t="str">
        <f>Technologie!D15</f>
        <v>Delivery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914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Olomouc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1072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1073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933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935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917</v>
      </c>
      <c r="D9" s="429" t="s">
        <v>741</v>
      </c>
      <c r="E9" s="429" t="s">
        <v>919</v>
      </c>
      <c r="F9" s="429" t="s">
        <v>922</v>
      </c>
      <c r="G9" s="425" t="s">
        <v>744</v>
      </c>
      <c r="H9" s="425" t="s">
        <v>689</v>
      </c>
      <c r="I9" s="436" t="s">
        <v>686</v>
      </c>
      <c r="J9" s="424" t="s">
        <v>687</v>
      </c>
      <c r="K9" s="499" t="s">
        <v>698</v>
      </c>
      <c r="L9" s="500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31" t="s">
        <v>918</v>
      </c>
      <c r="E10" s="129" t="s">
        <v>920</v>
      </c>
      <c r="F10" s="129" t="s">
        <v>921</v>
      </c>
      <c r="G10" s="426" t="s">
        <v>745</v>
      </c>
      <c r="H10" s="426" t="s">
        <v>745</v>
      </c>
      <c r="I10" s="437"/>
      <c r="J10" s="426" t="s">
        <v>745</v>
      </c>
      <c r="K10" s="67" t="s">
        <v>688</v>
      </c>
      <c r="L10" s="68" t="s">
        <v>689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1125</v>
      </c>
      <c r="C12" s="381" t="s">
        <v>1121</v>
      </c>
      <c r="D12" s="185"/>
      <c r="E12" s="186">
        <v>5000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1126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1127</v>
      </c>
      <c r="C14" s="380" t="s">
        <v>1122</v>
      </c>
      <c r="D14" s="86"/>
      <c r="E14" s="71">
        <v>8000</v>
      </c>
      <c r="F14" s="85"/>
      <c r="G14" s="169"/>
      <c r="H14" s="169"/>
      <c r="I14" s="372">
        <v>3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1128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1129</v>
      </c>
      <c r="C16" s="380" t="s">
        <v>1123</v>
      </c>
      <c r="D16" s="86"/>
      <c r="E16" s="71">
        <v>11000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1130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1131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>
      <c r="B19" s="69"/>
      <c r="C19" s="117" t="s">
        <v>794</v>
      </c>
      <c r="E19" s="416" t="s">
        <v>795</v>
      </c>
      <c r="F19" s="416" t="s">
        <v>741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>
      <c r="B20" s="69" t="s">
        <v>1144</v>
      </c>
      <c r="C20" s="578" t="s">
        <v>923</v>
      </c>
      <c r="D20" s="581"/>
      <c r="E20" s="581"/>
      <c r="F20" s="582"/>
      <c r="G20" s="169"/>
      <c r="H20" s="169"/>
      <c r="I20" s="374">
        <v>3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>
      <c r="B21" s="69" t="s">
        <v>1145</v>
      </c>
      <c r="C21" s="428" t="s">
        <v>796</v>
      </c>
      <c r="D21" s="257"/>
      <c r="E21" s="256"/>
      <c r="F21" s="378"/>
      <c r="G21" s="43"/>
      <c r="H21" s="169"/>
      <c r="I21" s="374">
        <v>5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05" customHeight="1">
      <c r="B22" s="69" t="s">
        <v>1146</v>
      </c>
      <c r="C22" s="430" t="s">
        <v>797</v>
      </c>
      <c r="D22" s="257"/>
      <c r="E22" s="256"/>
      <c r="F22" s="378"/>
      <c r="G22" s="43"/>
      <c r="H22" s="169"/>
      <c r="I22" s="374">
        <v>5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05" customHeight="1">
      <c r="B23" s="69" t="s">
        <v>1132</v>
      </c>
      <c r="C23" s="428" t="s">
        <v>924</v>
      </c>
      <c r="D23" s="257"/>
      <c r="E23" s="256"/>
      <c r="F23" s="378"/>
      <c r="G23" s="43"/>
      <c r="H23" s="160"/>
      <c r="I23" s="374">
        <v>3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05" customHeight="1">
      <c r="B24" s="69" t="s">
        <v>1133</v>
      </c>
      <c r="C24" s="428" t="s">
        <v>925</v>
      </c>
      <c r="D24" s="257"/>
      <c r="E24" s="256"/>
      <c r="F24" s="378"/>
      <c r="G24" s="43"/>
      <c r="H24" s="160"/>
      <c r="I24" s="367">
        <v>1</v>
      </c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1134</v>
      </c>
      <c r="C25" s="428" t="s">
        <v>926</v>
      </c>
      <c r="D25" s="257"/>
      <c r="E25" s="256"/>
      <c r="F25" s="378"/>
      <c r="G25" s="43"/>
      <c r="H25" s="160"/>
      <c r="I25" s="374">
        <v>10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1135</v>
      </c>
      <c r="C26" s="430" t="s">
        <v>928</v>
      </c>
      <c r="D26" s="257"/>
      <c r="E26" s="256"/>
      <c r="F26" s="378"/>
      <c r="G26" s="43"/>
      <c r="H26" s="160"/>
      <c r="I26" s="374">
        <v>3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1136</v>
      </c>
      <c r="C27" s="428" t="s">
        <v>799</v>
      </c>
      <c r="D27" s="257"/>
      <c r="E27" s="256"/>
      <c r="F27" s="378"/>
      <c r="G27" s="43"/>
      <c r="H27" s="160"/>
      <c r="I27" s="374">
        <v>5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1137</v>
      </c>
      <c r="C28" s="428" t="s">
        <v>800</v>
      </c>
      <c r="D28" s="257"/>
      <c r="E28" s="256"/>
      <c r="F28" s="378"/>
      <c r="G28" s="43"/>
      <c r="H28" s="160"/>
      <c r="I28" s="374">
        <v>1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1138</v>
      </c>
      <c r="C29" s="428" t="s">
        <v>929</v>
      </c>
      <c r="D29" s="119"/>
      <c r="E29" s="119"/>
      <c r="F29" s="119"/>
      <c r="G29" s="43"/>
      <c r="H29" s="160"/>
      <c r="I29" s="374">
        <v>5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05" customHeight="1">
      <c r="B30" s="69" t="s">
        <v>1139</v>
      </c>
      <c r="C30" s="578" t="s">
        <v>930</v>
      </c>
      <c r="D30" s="579"/>
      <c r="E30" s="579"/>
      <c r="F30" s="580"/>
      <c r="G30" s="169"/>
      <c r="H30" s="169"/>
      <c r="I30" s="374">
        <v>5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1140</v>
      </c>
      <c r="C31" s="578" t="s">
        <v>936</v>
      </c>
      <c r="D31" s="579"/>
      <c r="E31" s="579"/>
      <c r="F31" s="580"/>
      <c r="G31" s="169"/>
      <c r="H31" s="169"/>
      <c r="I31" s="374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05" customHeight="1">
      <c r="B32" s="69" t="s">
        <v>1141</v>
      </c>
      <c r="C32" s="578" t="s">
        <v>931</v>
      </c>
      <c r="D32" s="579"/>
      <c r="E32" s="579"/>
      <c r="F32" s="580"/>
      <c r="G32" s="169"/>
      <c r="H32" s="169"/>
      <c r="I32" s="374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1142</v>
      </c>
      <c r="C33" s="578" t="s">
        <v>932</v>
      </c>
      <c r="D33" s="579"/>
      <c r="E33" s="579"/>
      <c r="F33" s="580"/>
      <c r="G33" s="217"/>
      <c r="H33" s="217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1143</v>
      </c>
      <c r="C34" s="578" t="s">
        <v>939</v>
      </c>
      <c r="D34" s="579"/>
      <c r="E34" s="579"/>
      <c r="F34" s="580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86"/>
      <c r="D35" s="587"/>
      <c r="E35" s="587"/>
      <c r="F35" s="588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528" t="s">
        <v>708</v>
      </c>
      <c r="C37" s="529"/>
      <c r="D37" s="529"/>
      <c r="E37" s="529"/>
      <c r="F37" s="529"/>
      <c r="G37" s="529"/>
      <c r="H37" s="530"/>
      <c r="I37" s="221">
        <f>SUM(I12:I35)</f>
        <v>60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5:F35"/>
    <mergeCell ref="B37:H37"/>
    <mergeCell ref="C20:F20"/>
    <mergeCell ref="C30:F30"/>
    <mergeCell ref="C31:F31"/>
    <mergeCell ref="C32:F32"/>
    <mergeCell ref="C33:F33"/>
    <mergeCell ref="C34:F3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585</v>
      </c>
      <c r="C2" s="553" t="str">
        <f>Technologie!D19</f>
        <v>Venkovní KCHJ pro chladicí (MT), mrazicí (LT ) a klimatizační (HT) okruhy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914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Olomouc -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1044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947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948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1052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741</v>
      </c>
      <c r="D9" s="412" t="s">
        <v>1051</v>
      </c>
      <c r="E9" s="412" t="s">
        <v>922</v>
      </c>
      <c r="F9" s="409" t="s">
        <v>744</v>
      </c>
      <c r="G9" s="409" t="s">
        <v>689</v>
      </c>
      <c r="H9" s="436" t="s">
        <v>686</v>
      </c>
      <c r="I9" s="408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949</v>
      </c>
      <c r="E10" s="129" t="s">
        <v>949</v>
      </c>
      <c r="F10" s="410" t="s">
        <v>745</v>
      </c>
      <c r="G10" s="410" t="s">
        <v>745</v>
      </c>
      <c r="H10" s="437"/>
      <c r="I10" s="410" t="s">
        <v>745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>
      <c r="B11" s="128"/>
      <c r="C11" s="79" t="s">
        <v>950</v>
      </c>
      <c r="D11" s="90" t="s">
        <v>1100</v>
      </c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0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0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0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0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0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0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4.5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4.5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0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0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0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951</v>
      </c>
      <c r="D23" s="98" t="s">
        <v>1101</v>
      </c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0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0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0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0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952</v>
      </c>
      <c r="D33" s="90" t="s">
        <v>1102</v>
      </c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953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8.6" thickBot="1">
      <c r="B43" s="528" t="s">
        <v>708</v>
      </c>
      <c r="C43" s="529"/>
      <c r="D43" s="529"/>
      <c r="E43" s="529"/>
      <c r="F43" s="529"/>
      <c r="G43" s="529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>
      <selection activeCell="G20" sqref="G20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1048</v>
      </c>
      <c r="C2" s="553" t="str">
        <f>Technologie!D20</f>
        <v xml:space="preserve">Venkovní KCHJ pro delivery, výrobníky ledu a akvaria 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914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Olomouc -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1053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1054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1059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1058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741</v>
      </c>
      <c r="D9" s="423" t="s">
        <v>919</v>
      </c>
      <c r="E9" s="423" t="s">
        <v>922</v>
      </c>
      <c r="F9" s="421" t="s">
        <v>744</v>
      </c>
      <c r="G9" s="421" t="s">
        <v>689</v>
      </c>
      <c r="H9" s="436" t="s">
        <v>686</v>
      </c>
      <c r="I9" s="420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949</v>
      </c>
      <c r="E10" s="129" t="s">
        <v>949</v>
      </c>
      <c r="F10" s="422" t="s">
        <v>745</v>
      </c>
      <c r="G10" s="422" t="s">
        <v>745</v>
      </c>
      <c r="H10" s="437"/>
      <c r="I10" s="422" t="s">
        <v>745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1055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242</v>
      </c>
      <c r="C12" s="79" t="s">
        <v>1060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243</v>
      </c>
      <c r="C13" s="254"/>
      <c r="D13" s="92">
        <v>13</v>
      </c>
      <c r="E13" s="253"/>
      <c r="F13" s="169"/>
      <c r="G13" s="169"/>
      <c r="H13" s="372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244</v>
      </c>
      <c r="C14" s="79" t="s">
        <v>1061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561</v>
      </c>
      <c r="C15" s="254"/>
      <c r="D15" s="92">
        <v>5</v>
      </c>
      <c r="E15" s="253"/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580</v>
      </c>
      <c r="C16" s="79" t="s">
        <v>1124</v>
      </c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5" thickBot="1">
      <c r="B17" s="69" t="s">
        <v>581</v>
      </c>
      <c r="C17" s="254"/>
      <c r="D17" s="92">
        <v>24</v>
      </c>
      <c r="E17" s="253"/>
      <c r="F17" s="169"/>
      <c r="G17" s="169"/>
      <c r="H17" s="372">
        <v>1</v>
      </c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>
      <c r="B23" s="69"/>
      <c r="C23" s="102" t="s">
        <v>1056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578</v>
      </c>
      <c r="C24" s="79" t="s">
        <v>1062</v>
      </c>
      <c r="D24" s="92" t="s">
        <v>1064</v>
      </c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5" thickBot="1">
      <c r="B25" s="69" t="s">
        <v>579</v>
      </c>
      <c r="C25" s="255"/>
      <c r="D25" s="94">
        <v>2.2</v>
      </c>
      <c r="E25" s="253"/>
      <c r="F25" s="169"/>
      <c r="G25" s="169"/>
      <c r="H25" s="372">
        <v>1</v>
      </c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563</v>
      </c>
      <c r="C26" s="79" t="s">
        <v>1063</v>
      </c>
      <c r="D26" s="92" t="s">
        <v>1064</v>
      </c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575</v>
      </c>
      <c r="C27" s="255"/>
      <c r="D27" s="95">
        <v>4.4</v>
      </c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1147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1057</v>
      </c>
      <c r="D33" s="92" t="s">
        <v>1065</v>
      </c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568</v>
      </c>
      <c r="C34" s="254"/>
      <c r="D34" s="92">
        <v>1.15</v>
      </c>
      <c r="E34" s="253"/>
      <c r="F34" s="169"/>
      <c r="G34" s="169"/>
      <c r="H34" s="370">
        <v>1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8.6" thickBot="1">
      <c r="B40" s="528" t="s">
        <v>708</v>
      </c>
      <c r="C40" s="529"/>
      <c r="D40" s="529"/>
      <c r="E40" s="529"/>
      <c r="F40" s="529"/>
      <c r="G40" s="529"/>
      <c r="H40" s="222">
        <f>SUM(H12:H38)</f>
        <v>6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85" zoomScaleNormal="85" workbookViewId="0" topLeftCell="A1">
      <selection activeCell="I10" sqref="I10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1103</v>
      </c>
      <c r="C2" s="553" t="str">
        <f>'[1]Technology'!D21</f>
        <v>Výrobníky ledu a příslušenství</v>
      </c>
      <c r="D2" s="590"/>
      <c r="E2" s="590"/>
      <c r="F2" s="590"/>
      <c r="G2" s="591"/>
      <c r="H2" s="40" t="s">
        <v>1104</v>
      </c>
      <c r="I2" s="544" t="str">
        <f>'[1]Technology'!G2</f>
        <v>Makro CZ Olomouc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customHeight="1" thickBot="1">
      <c r="B3" s="542"/>
      <c r="C3" s="264" t="s">
        <v>914</v>
      </c>
      <c r="D3" s="524"/>
      <c r="E3" s="524"/>
      <c r="F3" s="524"/>
      <c r="G3" s="525"/>
      <c r="H3" s="249" t="s">
        <v>1105</v>
      </c>
      <c r="I3" s="544" t="str">
        <f>'[1]Technology'!G3</f>
        <v>Tender Refrigeration CZ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1" t="s">
        <v>1106</v>
      </c>
      <c r="I4" s="562">
        <f>'[1]Technology'!G4</f>
        <v>43576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1107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1108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/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1058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741</v>
      </c>
      <c r="D9" s="429" t="s">
        <v>919</v>
      </c>
      <c r="E9" s="429" t="s">
        <v>922</v>
      </c>
      <c r="F9" s="425" t="s">
        <v>744</v>
      </c>
      <c r="G9" s="425" t="s">
        <v>689</v>
      </c>
      <c r="H9" s="436" t="s">
        <v>686</v>
      </c>
      <c r="I9" s="424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1109</v>
      </c>
      <c r="E10" s="129" t="s">
        <v>1109</v>
      </c>
      <c r="F10" s="426" t="s">
        <v>745</v>
      </c>
      <c r="G10" s="426" t="s">
        <v>745</v>
      </c>
      <c r="H10" s="437"/>
      <c r="I10" s="426" t="s">
        <v>745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1110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1148</v>
      </c>
      <c r="C12" s="79" t="s">
        <v>1111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1149</v>
      </c>
      <c r="C13" s="254"/>
      <c r="D13" s="92">
        <v>350</v>
      </c>
      <c r="E13" s="253"/>
      <c r="F13" s="169"/>
      <c r="G13" s="169"/>
      <c r="H13" s="101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1150</v>
      </c>
      <c r="C14" s="79" t="s">
        <v>1112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1151</v>
      </c>
      <c r="C15" s="254"/>
      <c r="D15" s="92">
        <v>800</v>
      </c>
      <c r="E15" s="253"/>
      <c r="F15" s="169"/>
      <c r="G15" s="169"/>
      <c r="H15" s="101">
        <v>1</v>
      </c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1152</v>
      </c>
      <c r="C16" s="79" t="s">
        <v>1113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>
      <c r="B17" s="69" t="s">
        <v>1153</v>
      </c>
      <c r="C17" s="254"/>
      <c r="D17" s="92">
        <v>1500</v>
      </c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1154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1155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1156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1157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1158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1114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1159</v>
      </c>
      <c r="C24" s="255" t="s">
        <v>1115</v>
      </c>
      <c r="D24" s="94"/>
      <c r="E24" s="253"/>
      <c r="F24" s="169"/>
      <c r="G24" s="169"/>
      <c r="H24" s="101">
        <v>4</v>
      </c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>
      <c r="B25" s="69" t="s">
        <v>1160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1161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1162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1163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1164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1165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1166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1167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" thickBot="1">
      <c r="B34" s="528" t="s">
        <v>708</v>
      </c>
      <c r="C34" s="529"/>
      <c r="D34" s="529"/>
      <c r="E34" s="529"/>
      <c r="F34" s="529"/>
      <c r="G34" s="529"/>
      <c r="H34" s="222">
        <f>SUM(H12:H32)</f>
        <v>6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60" zoomScaleNormal="60" workbookViewId="0" topLeftCell="A1">
      <selection activeCell="B5" sqref="B5:I5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41" t="s">
        <v>584</v>
      </c>
      <c r="C2" s="595" t="str">
        <f>Technologie!D25</f>
        <v>Chladivo</v>
      </c>
      <c r="D2" s="596"/>
      <c r="E2" s="597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21.6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954</v>
      </c>
      <c r="C5" s="566"/>
      <c r="D5" s="566"/>
      <c r="E5" s="566"/>
      <c r="F5" s="566"/>
      <c r="G5" s="566"/>
      <c r="H5" s="566"/>
      <c r="I5" s="567"/>
    </row>
    <row r="6" spans="2:9" s="72" customFormat="1" ht="13.05">
      <c r="B6" s="568"/>
      <c r="C6" s="569"/>
      <c r="D6" s="569"/>
      <c r="E6" s="569"/>
      <c r="F6" s="569"/>
      <c r="G6" s="569"/>
      <c r="H6" s="569"/>
      <c r="I6" s="570"/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29" s="72" customFormat="1" ht="15" thickBot="1">
      <c r="B8" s="568"/>
      <c r="C8" s="569"/>
      <c r="D8" s="569"/>
      <c r="E8" s="569"/>
      <c r="F8" s="569"/>
      <c r="G8" s="569"/>
      <c r="H8" s="569"/>
      <c r="I8" s="57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71" t="s">
        <v>85</v>
      </c>
      <c r="C9" s="573" t="s">
        <v>741</v>
      </c>
      <c r="D9" s="409" t="s">
        <v>744</v>
      </c>
      <c r="E9" s="409" t="s">
        <v>689</v>
      </c>
      <c r="F9" s="135" t="s">
        <v>955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>
      <c r="B10" s="572"/>
      <c r="C10" s="574"/>
      <c r="D10" s="410" t="s">
        <v>745</v>
      </c>
      <c r="E10" s="410" t="s">
        <v>745</v>
      </c>
      <c r="F10" s="136" t="s">
        <v>182</v>
      </c>
      <c r="G10" s="410" t="s">
        <v>745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723</v>
      </c>
      <c r="D11" s="197" t="s">
        <v>956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0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0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4.5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4.5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0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0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9.05" thickBot="1">
      <c r="B20" s="528" t="s">
        <v>708</v>
      </c>
      <c r="C20" s="529"/>
      <c r="D20" s="529"/>
      <c r="E20" s="529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4.5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>
      <selection activeCell="B6" sqref="B6:J6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41" t="s">
        <v>181</v>
      </c>
      <c r="C2" s="595" t="str">
        <f>Technologie!D29</f>
        <v>Potrubí pro mrazicí okruhy (LT)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959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8">
      <c r="B6" s="598" t="s">
        <v>1045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>
      <c r="B7" s="568"/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741</v>
      </c>
      <c r="D9" s="107" t="s">
        <v>966</v>
      </c>
      <c r="E9" s="409" t="s">
        <v>744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5" ht="15" thickBot="1">
      <c r="B10" s="572"/>
      <c r="C10" s="574"/>
      <c r="D10" s="108" t="s">
        <v>27</v>
      </c>
      <c r="E10" s="410" t="s">
        <v>745</v>
      </c>
      <c r="F10" s="410" t="s">
        <v>745</v>
      </c>
      <c r="G10" s="437"/>
      <c r="H10" s="410" t="s">
        <v>745</v>
      </c>
      <c r="I10" s="67" t="s">
        <v>688</v>
      </c>
      <c r="J10" s="68" t="s">
        <v>689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957</v>
      </c>
      <c r="D12" s="71"/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3.0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3.0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3.0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3.0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0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0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0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0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3.0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0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0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0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0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0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708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>
      <selection activeCell="B8" sqref="B8:J8"/>
    </sheetView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41" t="s">
        <v>591</v>
      </c>
      <c r="C2" s="595" t="str">
        <f>Technologie!D30</f>
        <v>Potrubí pro chladicí (MT) a klimatizační (HT) okruhy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959</v>
      </c>
      <c r="C5" s="566"/>
      <c r="D5" s="566"/>
      <c r="E5" s="566"/>
      <c r="F5" s="566"/>
      <c r="G5" s="566"/>
      <c r="H5" s="566"/>
      <c r="I5" s="566"/>
      <c r="J5" s="567"/>
    </row>
    <row r="6" spans="2:10" ht="14.4" customHeight="1">
      <c r="B6" s="598" t="s">
        <v>1045</v>
      </c>
      <c r="C6" s="569"/>
      <c r="D6" s="569"/>
      <c r="E6" s="569"/>
      <c r="F6" s="569"/>
      <c r="G6" s="569"/>
      <c r="H6" s="569"/>
      <c r="I6" s="569"/>
      <c r="J6" s="570"/>
    </row>
    <row r="7" spans="2:10" ht="14.55" customHeight="1">
      <c r="B7" s="568"/>
      <c r="C7" s="569"/>
      <c r="D7" s="569"/>
      <c r="E7" s="569"/>
      <c r="F7" s="569"/>
      <c r="G7" s="569"/>
      <c r="H7" s="569"/>
      <c r="I7" s="569"/>
      <c r="J7" s="570"/>
    </row>
    <row r="8" spans="2:10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741</v>
      </c>
      <c r="D9" s="412" t="s">
        <v>966</v>
      </c>
      <c r="E9" s="409" t="s">
        <v>744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30" ht="15" thickBot="1">
      <c r="B10" s="572"/>
      <c r="C10" s="574"/>
      <c r="D10" s="414" t="s">
        <v>27</v>
      </c>
      <c r="E10" s="410" t="s">
        <v>745</v>
      </c>
      <c r="F10" s="410" t="s">
        <v>745</v>
      </c>
      <c r="G10" s="437"/>
      <c r="H10" s="410" t="s">
        <v>745</v>
      </c>
      <c r="I10" s="67" t="s">
        <v>688</v>
      </c>
      <c r="J10" s="68" t="s">
        <v>689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>
      <c r="B12" s="69" t="s">
        <v>590</v>
      </c>
      <c r="C12" s="70" t="s">
        <v>958</v>
      </c>
      <c r="D12" s="71"/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708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600</v>
      </c>
      <c r="C2" s="553" t="str">
        <f>Technologie!D34</f>
        <v>H-izolace 13mm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21.6" customHeight="1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960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961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8">
      <c r="B7" s="568" t="s">
        <v>962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972</v>
      </c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967</v>
      </c>
      <c r="D9" s="412" t="s">
        <v>966</v>
      </c>
      <c r="E9" s="409" t="s">
        <v>744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414" t="s">
        <v>27</v>
      </c>
      <c r="E10" s="410" t="s">
        <v>745</v>
      </c>
      <c r="F10" s="410" t="s">
        <v>745</v>
      </c>
      <c r="G10" s="437"/>
      <c r="H10" s="410" t="s">
        <v>745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05">
      <c r="B12" s="69" t="s">
        <v>151</v>
      </c>
      <c r="C12" s="70" t="s">
        <v>963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964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05" thickBot="1">
      <c r="B16" s="528" t="s">
        <v>708</v>
      </c>
      <c r="C16" s="529"/>
      <c r="D16" s="529"/>
      <c r="E16" s="529"/>
      <c r="F16" s="530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4.5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41" t="s">
        <v>598</v>
      </c>
      <c r="C2" s="553" t="str">
        <f>Technologie!D35</f>
        <v>M-Izolace 19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960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961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962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972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967</v>
      </c>
      <c r="D9" s="412" t="s">
        <v>966</v>
      </c>
      <c r="E9" s="409" t="s">
        <v>744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745</v>
      </c>
      <c r="F10" s="410" t="s">
        <v>745</v>
      </c>
      <c r="G10" s="437"/>
      <c r="H10" s="410" t="s">
        <v>745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680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964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05" thickBot="1">
      <c r="B18" s="528" t="s">
        <v>150</v>
      </c>
      <c r="C18" s="529"/>
      <c r="D18" s="529"/>
      <c r="E18" s="529"/>
      <c r="F18" s="530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4.5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C57" sqref="C57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38" t="str">
        <f>'Celkem  Nab+Tech'!D2:F2</f>
        <v xml:space="preserve">MAKRO Cash &amp; Carry CR </v>
      </c>
      <c r="E2" s="487"/>
      <c r="F2" s="35" t="s">
        <v>682</v>
      </c>
      <c r="G2" s="481" t="str">
        <f>'Celkem  Nab+Tech'!H2</f>
        <v>XY</v>
      </c>
      <c r="H2" s="482"/>
    </row>
    <row r="3" spans="2:8" s="16" customFormat="1" ht="16.5" thickBot="1">
      <c r="B3" s="14"/>
      <c r="C3" s="15"/>
      <c r="D3" s="489"/>
      <c r="E3" s="490"/>
      <c r="F3" s="36" t="s">
        <v>683</v>
      </c>
      <c r="G3" s="483" t="str">
        <f>'Celkem  Nab+Tech'!H3</f>
        <v>Makro Olomouc - remodelling chlazení</v>
      </c>
      <c r="H3" s="484"/>
    </row>
    <row r="4" spans="2:8" s="16" customFormat="1" ht="21.75" thickBot="1">
      <c r="B4" s="31"/>
      <c r="C4" s="32"/>
      <c r="D4" s="444" t="s">
        <v>699</v>
      </c>
      <c r="E4" s="488"/>
      <c r="F4" s="37" t="s">
        <v>684</v>
      </c>
      <c r="G4" s="485" t="str">
        <f>'Celkem  Nab+Tech'!H4</f>
        <v>XX.XX.2019</v>
      </c>
      <c r="H4" s="486"/>
    </row>
    <row r="5" ht="15" thickBot="1">
      <c r="E5" s="2"/>
    </row>
    <row r="6" spans="2:16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32" t="s">
        <v>698</v>
      </c>
      <c r="H6" s="433"/>
      <c r="P6" s="325"/>
    </row>
    <row r="7" spans="2:19" s="9" customFormat="1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>
      <c r="B8" s="30" t="s">
        <v>0</v>
      </c>
      <c r="C8" s="477" t="s">
        <v>716</v>
      </c>
      <c r="D8" s="477"/>
      <c r="E8" s="477"/>
      <c r="F8" s="477"/>
      <c r="G8" s="477"/>
      <c r="H8" s="478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718</v>
      </c>
      <c r="E9" s="76">
        <f>'T 1.01'!I43</f>
        <v>96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717</v>
      </c>
      <c r="E10" s="76">
        <f>'T 1.02'!I38</f>
        <v>36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719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720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721</v>
      </c>
      <c r="E13" s="76">
        <f>'T 1.05'!I40</f>
        <v>165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722</v>
      </c>
      <c r="E14" s="76">
        <f>'T 1.06'!I36</f>
        <v>290</v>
      </c>
      <c r="F14" s="290">
        <f>'T 1.06'!J36</f>
        <v>0</v>
      </c>
      <c r="G14" s="291">
        <f>'T 1.06'!K36</f>
        <v>0</v>
      </c>
      <c r="H14" s="292">
        <f>'T 1.06'!L36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>
      <c r="B15" s="3"/>
      <c r="C15" s="13" t="s">
        <v>1066</v>
      </c>
      <c r="D15" s="12" t="s">
        <v>1067</v>
      </c>
      <c r="E15" s="76"/>
      <c r="F15" s="290"/>
      <c r="G15" s="293"/>
      <c r="H15" s="294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05" thickBot="1">
      <c r="B16" s="28"/>
      <c r="C16" s="479" t="s">
        <v>708</v>
      </c>
      <c r="D16" s="480"/>
      <c r="E16" s="77">
        <f>SUM(E9:E15)</f>
        <v>637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>
      <c r="B18" s="30" t="s">
        <v>1</v>
      </c>
      <c r="C18" s="477" t="s">
        <v>1070</v>
      </c>
      <c r="D18" s="477"/>
      <c r="E18" s="477"/>
      <c r="F18" s="477"/>
      <c r="G18" s="477"/>
      <c r="H18" s="478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1050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1049</v>
      </c>
      <c r="E20" s="76"/>
      <c r="F20" s="290"/>
      <c r="G20" s="291"/>
      <c r="H20" s="292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>
      <c r="B21" s="3"/>
      <c r="C21" s="13" t="s">
        <v>1068</v>
      </c>
      <c r="D21" s="12" t="s">
        <v>1069</v>
      </c>
      <c r="E21" s="76"/>
      <c r="F21" s="290"/>
      <c r="G21" s="293"/>
      <c r="H21" s="294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05" thickBot="1">
      <c r="B22" s="28"/>
      <c r="C22" s="479" t="s">
        <v>708</v>
      </c>
      <c r="D22" s="480"/>
      <c r="E22" s="77">
        <f>SUM(E19:E20)</f>
        <v>0</v>
      </c>
      <c r="F22" s="295">
        <f>SUM(F19:F20)</f>
        <v>0</v>
      </c>
      <c r="G22" s="296">
        <f>SUM(G19:G20)</f>
        <v>0</v>
      </c>
      <c r="H22" s="295">
        <f>SUM(H19:H20)</f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45">
      <c r="B24" s="30" t="s">
        <v>2</v>
      </c>
      <c r="C24" s="477" t="s">
        <v>723</v>
      </c>
      <c r="D24" s="477"/>
      <c r="E24" s="477"/>
      <c r="F24" s="477"/>
      <c r="G24" s="477"/>
      <c r="H24" s="478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>
      <c r="B25" s="3"/>
      <c r="C25" s="13" t="s">
        <v>10</v>
      </c>
      <c r="D25" s="12" t="s">
        <v>723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05" thickBot="1">
      <c r="B26" s="28"/>
      <c r="C26" s="479" t="s">
        <v>708</v>
      </c>
      <c r="D26" s="480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>
      <c r="B28" s="30" t="s">
        <v>3</v>
      </c>
      <c r="C28" s="477" t="s">
        <v>724</v>
      </c>
      <c r="D28" s="477"/>
      <c r="E28" s="477"/>
      <c r="F28" s="477"/>
      <c r="G28" s="477"/>
      <c r="H28" s="478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957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>
      <c r="B30" s="3"/>
      <c r="C30" s="13" t="s">
        <v>589</v>
      </c>
      <c r="D30" s="12" t="s">
        <v>725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05" thickBot="1">
      <c r="B31" s="28"/>
      <c r="C31" s="479" t="s">
        <v>708</v>
      </c>
      <c r="D31" s="480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>
      <c r="B33" s="30" t="s">
        <v>4</v>
      </c>
      <c r="C33" s="477" t="s">
        <v>726</v>
      </c>
      <c r="D33" s="477"/>
      <c r="E33" s="477"/>
      <c r="F33" s="477"/>
      <c r="G33" s="477"/>
      <c r="H33" s="478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4.55">
      <c r="B34" s="3"/>
      <c r="C34" s="13" t="s">
        <v>15</v>
      </c>
      <c r="D34" s="12" t="s">
        <v>727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728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>
      <c r="B36" s="3"/>
      <c r="C36" s="13" t="s">
        <v>593</v>
      </c>
      <c r="D36" s="12" t="s">
        <v>729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05" customHeight="1" thickBot="1">
      <c r="B37" s="28"/>
      <c r="C37" s="479" t="s">
        <v>708</v>
      </c>
      <c r="D37" s="480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>
      <c r="B39" s="30" t="s">
        <v>249</v>
      </c>
      <c r="C39" s="477" t="s">
        <v>730</v>
      </c>
      <c r="D39" s="477"/>
      <c r="E39" s="477"/>
      <c r="F39" s="477"/>
      <c r="G39" s="477"/>
      <c r="H39" s="478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731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>
      <c r="B41" s="3"/>
      <c r="C41" s="13" t="s">
        <v>602</v>
      </c>
      <c r="D41" s="12" t="s">
        <v>732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05" customHeight="1" thickBot="1">
      <c r="B42" s="28"/>
      <c r="C42" s="479" t="s">
        <v>708</v>
      </c>
      <c r="D42" s="480"/>
      <c r="E42" s="298">
        <f>SUM(E40:E41)</f>
        <v>5</v>
      </c>
      <c r="F42" s="295">
        <f aca="true" t="shared" si="0" ref="F42:H42">SUM(F40:F41)</f>
        <v>0</v>
      </c>
      <c r="G42" s="296">
        <f t="shared" si="0"/>
        <v>0</v>
      </c>
      <c r="H42" s="295">
        <f t="shared" si="0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>
      <c r="B44" s="30" t="s">
        <v>17</v>
      </c>
      <c r="C44" s="477" t="s">
        <v>733</v>
      </c>
      <c r="D44" s="477"/>
      <c r="E44" s="477"/>
      <c r="F44" s="477"/>
      <c r="G44" s="477"/>
      <c r="H44" s="478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>
      <c r="B45" s="3"/>
      <c r="C45" s="13" t="s">
        <v>22</v>
      </c>
      <c r="D45" s="12" t="s">
        <v>733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05" customHeight="1" thickBot="1">
      <c r="B46" s="28"/>
      <c r="C46" s="479" t="s">
        <v>708</v>
      </c>
      <c r="D46" s="480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>
      <c r="B48" s="30" t="s">
        <v>18</v>
      </c>
      <c r="C48" s="477" t="s">
        <v>734</v>
      </c>
      <c r="D48" s="477"/>
      <c r="E48" s="477"/>
      <c r="F48" s="477"/>
      <c r="G48" s="477"/>
      <c r="H48" s="478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>
      <c r="B49" s="3"/>
      <c r="C49" s="13" t="s">
        <v>23</v>
      </c>
      <c r="D49" s="12" t="s">
        <v>734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05" customHeight="1" thickBot="1">
      <c r="B50" s="28"/>
      <c r="C50" s="479" t="s">
        <v>708</v>
      </c>
      <c r="D50" s="480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>
      <c r="B52" s="30" t="s">
        <v>19</v>
      </c>
      <c r="C52" s="477" t="s">
        <v>735</v>
      </c>
      <c r="D52" s="477"/>
      <c r="E52" s="477"/>
      <c r="F52" s="477"/>
      <c r="G52" s="477"/>
      <c r="H52" s="478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>
      <c r="B53" s="3"/>
      <c r="C53" s="13" t="s">
        <v>24</v>
      </c>
      <c r="D53" s="12" t="s">
        <v>735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05" customHeight="1" thickBot="1">
      <c r="B54" s="28"/>
      <c r="C54" s="479" t="s">
        <v>708</v>
      </c>
      <c r="D54" s="480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>
      <c r="B56" s="30" t="s">
        <v>20</v>
      </c>
      <c r="C56" s="477" t="s">
        <v>1187</v>
      </c>
      <c r="D56" s="477"/>
      <c r="E56" s="477"/>
      <c r="F56" s="477"/>
      <c r="G56" s="477"/>
      <c r="H56" s="478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>
      <c r="B57" s="3"/>
      <c r="C57" s="13" t="s">
        <v>25</v>
      </c>
      <c r="D57" s="12" t="s">
        <v>736</v>
      </c>
      <c r="E57" s="299">
        <f>'T 10.01'!G63</f>
        <v>2342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>
      <c r="B58" s="28"/>
      <c r="C58" s="479" t="s">
        <v>708</v>
      </c>
      <c r="D58" s="480"/>
      <c r="E58" s="300">
        <f>SUM(E57:E57)</f>
        <v>2342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>
      <c r="B60" s="30" t="s">
        <v>21</v>
      </c>
      <c r="C60" s="477" t="s">
        <v>715</v>
      </c>
      <c r="D60" s="477"/>
      <c r="E60" s="477"/>
      <c r="F60" s="477"/>
      <c r="G60" s="477"/>
      <c r="H60" s="478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>
      <c r="B61" s="3"/>
      <c r="C61" s="13" t="s">
        <v>26</v>
      </c>
      <c r="D61" s="12" t="s">
        <v>714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>
      <c r="B62" s="28"/>
      <c r="C62" s="479" t="s">
        <v>708</v>
      </c>
      <c r="D62" s="480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" thickBot="1">
      <c r="B64" s="469" t="s">
        <v>694</v>
      </c>
      <c r="C64" s="470"/>
      <c r="D64" s="470"/>
      <c r="E64" s="301">
        <f>E16+E22+E26+E31+E37+E42+E46+E50+E54+E58+E62</f>
        <v>4714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595</v>
      </c>
      <c r="C2" s="553" t="str">
        <f>Technologie!D36</f>
        <v>T-Izolace 32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960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961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962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972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967</v>
      </c>
      <c r="D9" s="412" t="s">
        <v>966</v>
      </c>
      <c r="E9" s="409" t="s">
        <v>744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745</v>
      </c>
      <c r="F10" s="410" t="s">
        <v>745</v>
      </c>
      <c r="G10" s="437"/>
      <c r="H10" s="410" t="s">
        <v>745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05">
      <c r="B12" s="69" t="s">
        <v>594</v>
      </c>
      <c r="C12" s="70" t="s">
        <v>965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964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0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0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528" t="s">
        <v>708</v>
      </c>
      <c r="C19" s="529"/>
      <c r="D19" s="529"/>
      <c r="E19" s="529"/>
      <c r="F19" s="530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C12" sqref="C12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141</v>
      </c>
      <c r="C2" s="553" t="str">
        <f>Technologie!D40</f>
        <v>Elektro rozvaděče a příslušenství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968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1116</v>
      </c>
      <c r="C6" s="569"/>
      <c r="D6" s="569"/>
      <c r="E6" s="569"/>
      <c r="F6" s="569"/>
      <c r="G6" s="569"/>
      <c r="H6" s="569"/>
      <c r="I6" s="570"/>
    </row>
    <row r="7" spans="2:9" s="72" customFormat="1" ht="13.8">
      <c r="B7" s="568" t="s">
        <v>969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5">
      <c r="B9" s="600" t="s">
        <v>85</v>
      </c>
      <c r="C9" s="602" t="s">
        <v>967</v>
      </c>
      <c r="D9" s="409" t="s">
        <v>744</v>
      </c>
      <c r="E9" s="409" t="s">
        <v>689</v>
      </c>
      <c r="F9" s="436" t="s">
        <v>686</v>
      </c>
      <c r="G9" s="408" t="s">
        <v>687</v>
      </c>
      <c r="H9" s="499" t="s">
        <v>698</v>
      </c>
      <c r="I9" s="500"/>
    </row>
    <row r="10" spans="2:9" ht="15" thickBot="1">
      <c r="B10" s="601"/>
      <c r="C10" s="603"/>
      <c r="D10" s="410" t="s">
        <v>745</v>
      </c>
      <c r="E10" s="410" t="s">
        <v>745</v>
      </c>
      <c r="F10" s="437"/>
      <c r="G10" s="410" t="s">
        <v>745</v>
      </c>
      <c r="H10" s="67" t="s">
        <v>688</v>
      </c>
      <c r="I10" s="68" t="s">
        <v>689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05" customHeight="1">
      <c r="B12" s="69" t="s">
        <v>136</v>
      </c>
      <c r="C12" s="70" t="s">
        <v>1117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969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9.05" thickBot="1">
      <c r="B16" s="528" t="s">
        <v>708</v>
      </c>
      <c r="C16" s="529"/>
      <c r="D16" s="529"/>
      <c r="E16" s="530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4.5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B7" sqref="B7:I7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41" t="s">
        <v>642</v>
      </c>
      <c r="C2" s="553" t="str">
        <f>Technologie!D41</f>
        <v>Elektro kabely a montáž elektro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968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1046</v>
      </c>
      <c r="C6" s="569"/>
      <c r="D6" s="569"/>
      <c r="E6" s="569"/>
      <c r="F6" s="569"/>
      <c r="G6" s="569"/>
      <c r="H6" s="569"/>
      <c r="I6" s="570"/>
    </row>
    <row r="7" spans="2:9" s="72" customFormat="1" ht="13.05" customHeight="1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49" ht="15">
      <c r="B9" s="600" t="s">
        <v>85</v>
      </c>
      <c r="C9" s="602" t="s">
        <v>967</v>
      </c>
      <c r="D9" s="409" t="s">
        <v>744</v>
      </c>
      <c r="E9" s="409" t="s">
        <v>689</v>
      </c>
      <c r="F9" s="436" t="s">
        <v>686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>
      <c r="B10" s="601"/>
      <c r="C10" s="603"/>
      <c r="D10" s="410" t="s">
        <v>745</v>
      </c>
      <c r="E10" s="410" t="s">
        <v>745</v>
      </c>
      <c r="F10" s="437"/>
      <c r="G10" s="410" t="s">
        <v>745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>
      <c r="B12" s="69" t="s">
        <v>643</v>
      </c>
      <c r="C12" s="70" t="s">
        <v>973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971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970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05" thickBot="1">
      <c r="B17" s="528" t="s">
        <v>708</v>
      </c>
      <c r="C17" s="529"/>
      <c r="D17" s="529"/>
      <c r="E17" s="530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4.5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4.5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4.5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4.5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4.5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4.5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4.5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4.5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4.5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4.5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4.5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4.5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4.5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4.5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4.5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4.5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4.5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4.5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4.5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4.5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4.5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143</v>
      </c>
      <c r="C2" s="553" t="str">
        <f>Technologie!D45</f>
        <v>Monitorovací a řídící systém pro chlazení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264" t="s">
        <v>914</v>
      </c>
      <c r="D3" s="524"/>
      <c r="E3" s="524"/>
      <c r="F3" s="525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21.6" thickBot="1">
      <c r="B4" s="543"/>
      <c r="C4" s="604"/>
      <c r="D4" s="605"/>
      <c r="E4" s="605"/>
      <c r="F4" s="606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976</v>
      </c>
      <c r="C5" s="566"/>
      <c r="D5" s="566"/>
      <c r="E5" s="566"/>
      <c r="F5" s="566"/>
      <c r="G5" s="566"/>
      <c r="H5" s="566"/>
      <c r="I5" s="566"/>
      <c r="J5" s="567"/>
    </row>
    <row r="6" spans="2:10" ht="15">
      <c r="B6" s="508" t="s">
        <v>974</v>
      </c>
      <c r="C6" s="505"/>
      <c r="D6" s="505"/>
      <c r="E6" s="505"/>
      <c r="F6" s="505"/>
      <c r="G6" s="505"/>
      <c r="H6" s="505"/>
      <c r="I6" s="505"/>
      <c r="J6" s="509"/>
    </row>
    <row r="7" spans="2:10" ht="15">
      <c r="B7" s="508" t="s">
        <v>975</v>
      </c>
      <c r="C7" s="505"/>
      <c r="D7" s="505"/>
      <c r="E7" s="505"/>
      <c r="F7" s="505"/>
      <c r="G7" s="505"/>
      <c r="H7" s="505"/>
      <c r="I7" s="505"/>
      <c r="J7" s="509"/>
    </row>
    <row r="8" spans="2:10" ht="15" thickBot="1">
      <c r="B8" s="510"/>
      <c r="C8" s="511"/>
      <c r="D8" s="511"/>
      <c r="E8" s="511"/>
      <c r="F8" s="511"/>
      <c r="G8" s="511"/>
      <c r="H8" s="511"/>
      <c r="I8" s="511"/>
      <c r="J8" s="512"/>
    </row>
    <row r="9" spans="2:10" ht="15">
      <c r="B9" s="571" t="s">
        <v>85</v>
      </c>
      <c r="C9" s="573" t="s">
        <v>741</v>
      </c>
      <c r="D9" s="602" t="s">
        <v>685</v>
      </c>
      <c r="E9" s="409" t="s">
        <v>744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603"/>
      <c r="E10" s="410" t="s">
        <v>745</v>
      </c>
      <c r="F10" s="410" t="s">
        <v>745</v>
      </c>
      <c r="G10" s="437"/>
      <c r="H10" s="410" t="s">
        <v>745</v>
      </c>
      <c r="I10" s="67" t="s">
        <v>688</v>
      </c>
      <c r="J10" s="68" t="s">
        <v>689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733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05" thickBot="1">
      <c r="B15" s="528" t="s">
        <v>708</v>
      </c>
      <c r="C15" s="529"/>
      <c r="D15" s="529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4.55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142</v>
      </c>
      <c r="C2" s="553" t="str">
        <f>Technologie!D49</f>
        <v>Doprava pro technologii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911</v>
      </c>
      <c r="C5" s="566"/>
      <c r="D5" s="566"/>
      <c r="E5" s="566"/>
      <c r="F5" s="566"/>
      <c r="G5" s="566"/>
      <c r="H5" s="566"/>
      <c r="I5" s="567"/>
    </row>
    <row r="6" spans="2:9" s="72" customFormat="1" ht="13.05" customHeight="1">
      <c r="B6" s="568" t="s">
        <v>912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8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741</v>
      </c>
      <c r="D9" s="418" t="s">
        <v>744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745</v>
      </c>
      <c r="E10" s="419" t="s">
        <v>745</v>
      </c>
      <c r="F10" s="519"/>
      <c r="G10" s="419" t="s">
        <v>745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913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708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60" zoomScaleNormal="60" workbookViewId="0" topLeftCell="A1">
      <selection activeCell="F15" sqref="F15"/>
    </sheetView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172</v>
      </c>
      <c r="C2" s="553" t="str">
        <f>Technologie!D53</f>
        <v>Vícepráce, jeřáby a kontejnery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980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981</v>
      </c>
      <c r="C6" s="569" t="s">
        <v>227</v>
      </c>
      <c r="D6" s="569" t="s">
        <v>227</v>
      </c>
      <c r="E6" s="569" t="s">
        <v>227</v>
      </c>
      <c r="F6" s="569" t="s">
        <v>227</v>
      </c>
      <c r="G6" s="569" t="s">
        <v>227</v>
      </c>
      <c r="H6" s="569" t="s">
        <v>227</v>
      </c>
      <c r="I6" s="570" t="s">
        <v>227</v>
      </c>
    </row>
    <row r="7" spans="2:9" s="72" customFormat="1" ht="13.8">
      <c r="B7" s="568" t="s">
        <v>982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 t="s">
        <v>983</v>
      </c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741</v>
      </c>
      <c r="D9" s="418" t="s">
        <v>744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745</v>
      </c>
      <c r="E10" s="419" t="s">
        <v>745</v>
      </c>
      <c r="F10" s="519"/>
      <c r="G10" s="419" t="s">
        <v>745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984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981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990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0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>
      <c r="B16" s="69" t="s">
        <v>176</v>
      </c>
      <c r="C16" s="70" t="s">
        <v>989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988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>
      <c r="B19" s="69" t="s">
        <v>178</v>
      </c>
      <c r="C19" s="70" t="s">
        <v>987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986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985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9.05" thickBot="1">
      <c r="B24" s="528" t="s">
        <v>708</v>
      </c>
      <c r="C24" s="529"/>
      <c r="D24" s="529"/>
      <c r="E24" s="530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4.5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B9" sqref="B9:B10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183</v>
      </c>
      <c r="C2" s="553" t="str">
        <f>Technologie!D57</f>
        <v xml:space="preserve">Demontáž &amp; Likvidace staré technologie chlazení a nábytku </v>
      </c>
      <c r="D2" s="554"/>
      <c r="E2" s="590"/>
      <c r="F2" s="591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607"/>
      <c r="D3" s="608"/>
      <c r="E3" s="608"/>
      <c r="F3" s="609"/>
      <c r="G3" s="40" t="str">
        <f>'Celkem  Nab+Tech'!G3</f>
        <v>Projekt</v>
      </c>
      <c r="H3" s="544" t="str">
        <f>Technologie!G3</f>
        <v>Makro Olomouc - remodelling chlazení</v>
      </c>
      <c r="I3" s="545"/>
      <c r="J3" s="546"/>
    </row>
    <row r="4" spans="2:10" ht="16.2" thickBot="1">
      <c r="B4" s="543"/>
      <c r="C4" s="592"/>
      <c r="D4" s="593"/>
      <c r="E4" s="593"/>
      <c r="F4" s="594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611" t="s">
        <v>978</v>
      </c>
      <c r="C5" s="566"/>
      <c r="D5" s="566"/>
      <c r="E5" s="566"/>
      <c r="F5" s="566"/>
      <c r="G5" s="566"/>
      <c r="H5" s="566"/>
      <c r="I5" s="566"/>
      <c r="J5" s="567"/>
    </row>
    <row r="6" spans="2:10" ht="15" customHeight="1">
      <c r="B6" s="508" t="s">
        <v>991</v>
      </c>
      <c r="C6" s="505"/>
      <c r="D6" s="505"/>
      <c r="E6" s="505"/>
      <c r="F6" s="505"/>
      <c r="G6" s="505"/>
      <c r="H6" s="505"/>
      <c r="I6" s="505"/>
      <c r="J6" s="509"/>
    </row>
    <row r="7" spans="2:10" ht="15">
      <c r="B7" s="508" t="s">
        <v>992</v>
      </c>
      <c r="C7" s="505"/>
      <c r="D7" s="505"/>
      <c r="E7" s="505"/>
      <c r="F7" s="505"/>
      <c r="G7" s="505"/>
      <c r="H7" s="505"/>
      <c r="I7" s="505"/>
      <c r="J7" s="509"/>
    </row>
    <row r="8" spans="2:10" ht="15" thickBot="1">
      <c r="B8" s="510" t="s">
        <v>1188</v>
      </c>
      <c r="C8" s="511"/>
      <c r="D8" s="511"/>
      <c r="E8" s="511"/>
      <c r="F8" s="511"/>
      <c r="G8" s="511"/>
      <c r="H8" s="511"/>
      <c r="I8" s="511"/>
      <c r="J8" s="512"/>
    </row>
    <row r="9" spans="2:10" ht="15">
      <c r="B9" s="571" t="s">
        <v>85</v>
      </c>
      <c r="C9" s="573" t="s">
        <v>685</v>
      </c>
      <c r="D9" s="573" t="s">
        <v>979</v>
      </c>
      <c r="E9" s="418" t="s">
        <v>744</v>
      </c>
      <c r="F9" s="418" t="s">
        <v>689</v>
      </c>
      <c r="G9" s="518" t="s">
        <v>686</v>
      </c>
      <c r="H9" s="417" t="s">
        <v>687</v>
      </c>
      <c r="I9" s="499" t="s">
        <v>698</v>
      </c>
      <c r="J9" s="500"/>
    </row>
    <row r="10" spans="2:10" ht="15" thickBot="1">
      <c r="B10" s="572"/>
      <c r="C10" s="574"/>
      <c r="D10" s="610"/>
      <c r="E10" s="419" t="s">
        <v>745</v>
      </c>
      <c r="F10" s="419" t="s">
        <v>745</v>
      </c>
      <c r="G10" s="519"/>
      <c r="H10" s="419" t="s">
        <v>745</v>
      </c>
      <c r="I10" s="67" t="s">
        <v>688</v>
      </c>
      <c r="J10" s="68" t="s">
        <v>689</v>
      </c>
    </row>
    <row r="11" spans="2:10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3.8">
      <c r="B12" s="69" t="s">
        <v>184</v>
      </c>
      <c r="C12" s="91" t="s">
        <v>994</v>
      </c>
      <c r="D12" s="231" t="s">
        <v>995</v>
      </c>
      <c r="E12" s="225"/>
      <c r="F12" s="160"/>
      <c r="G12" s="372">
        <v>5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</row>
    <row r="13" spans="2:10" s="72" customFormat="1" ht="13.8">
      <c r="B13" s="69" t="s">
        <v>185</v>
      </c>
      <c r="C13" s="91" t="s">
        <v>993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3.8">
      <c r="B14" s="69" t="s">
        <v>186</v>
      </c>
      <c r="C14" s="91" t="s">
        <v>996</v>
      </c>
      <c r="D14" s="231" t="s">
        <v>1014</v>
      </c>
      <c r="E14" s="225"/>
      <c r="F14" s="160"/>
      <c r="G14" s="372">
        <v>110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3.8">
      <c r="B15" s="69" t="s">
        <v>187</v>
      </c>
      <c r="C15" s="91" t="s">
        <v>977</v>
      </c>
      <c r="D15" s="231" t="s">
        <v>1014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3.8">
      <c r="B16" s="69" t="s">
        <v>188</v>
      </c>
      <c r="C16" s="91" t="s">
        <v>997</v>
      </c>
      <c r="D16" s="231" t="s">
        <v>1014</v>
      </c>
      <c r="E16" s="225"/>
      <c r="F16" s="160"/>
      <c r="G16" s="372">
        <v>110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3.8">
      <c r="B17" s="69" t="s">
        <v>189</v>
      </c>
      <c r="C17" s="91" t="s">
        <v>998</v>
      </c>
      <c r="D17" s="231" t="s">
        <v>1014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3.8">
      <c r="B18" s="69" t="s">
        <v>190</v>
      </c>
      <c r="C18" s="91" t="s">
        <v>1015</v>
      </c>
      <c r="D18" s="231" t="s">
        <v>1014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3.8">
      <c r="B19" s="69" t="s">
        <v>191</v>
      </c>
      <c r="C19" s="93" t="s">
        <v>999</v>
      </c>
      <c r="D19" s="231" t="s">
        <v>1000</v>
      </c>
      <c r="E19" s="225"/>
      <c r="F19" s="160"/>
      <c r="G19" s="372">
        <v>5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3.8">
      <c r="B20" s="69" t="s">
        <v>192</v>
      </c>
      <c r="C20" s="93" t="s">
        <v>1001</v>
      </c>
      <c r="D20" s="232" t="s">
        <v>1014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3.8">
      <c r="B21" s="69" t="s">
        <v>193</v>
      </c>
      <c r="C21" s="93" t="s">
        <v>1002</v>
      </c>
      <c r="D21" s="232" t="s">
        <v>1014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3.8">
      <c r="B22" s="69" t="s">
        <v>194</v>
      </c>
      <c r="C22" s="93" t="s">
        <v>1003</v>
      </c>
      <c r="D22" s="232" t="s">
        <v>1014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3.8">
      <c r="B23" s="69" t="s">
        <v>195</v>
      </c>
      <c r="C23" s="93" t="s">
        <v>1004</v>
      </c>
      <c r="D23" s="232" t="s">
        <v>1014</v>
      </c>
      <c r="E23" s="225"/>
      <c r="F23" s="160"/>
      <c r="G23" s="372">
        <v>110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3.8">
      <c r="B24" s="69" t="s">
        <v>196</v>
      </c>
      <c r="C24" s="93" t="s">
        <v>1005</v>
      </c>
      <c r="D24" s="232" t="s">
        <v>1014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3.8">
      <c r="B25" s="69" t="s">
        <v>197</v>
      </c>
      <c r="C25" s="93" t="s">
        <v>1006</v>
      </c>
      <c r="D25" s="232" t="s">
        <v>1014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3.8">
      <c r="B26" s="69" t="s">
        <v>198</v>
      </c>
      <c r="C26" s="93" t="s">
        <v>1007</v>
      </c>
      <c r="D26" s="232" t="s">
        <v>1014</v>
      </c>
      <c r="E26" s="225"/>
      <c r="F26" s="160"/>
      <c r="G26" s="372">
        <v>110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3.8">
      <c r="B27" s="69" t="s">
        <v>199</v>
      </c>
      <c r="C27" s="93" t="s">
        <v>1008</v>
      </c>
      <c r="D27" s="232" t="s">
        <v>1014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3.8">
      <c r="B28" s="69" t="s">
        <v>200</v>
      </c>
      <c r="C28" s="93" t="s">
        <v>1009</v>
      </c>
      <c r="D28" s="232" t="s">
        <v>1014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3.8">
      <c r="B29" s="69" t="s">
        <v>201</v>
      </c>
      <c r="C29" s="93" t="s">
        <v>1010</v>
      </c>
      <c r="D29" s="232" t="s">
        <v>1014</v>
      </c>
      <c r="E29" s="225"/>
      <c r="F29" s="160"/>
      <c r="G29" s="372">
        <v>110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3.8">
      <c r="B30" s="69" t="s">
        <v>202</v>
      </c>
      <c r="C30" s="93" t="s">
        <v>1011</v>
      </c>
      <c r="D30" s="232" t="s">
        <v>1014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3.8">
      <c r="B31" s="69" t="s">
        <v>203</v>
      </c>
      <c r="C31" s="93" t="s">
        <v>1012</v>
      </c>
      <c r="D31" s="232" t="s">
        <v>1014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3.8">
      <c r="B32" s="69" t="s">
        <v>204</v>
      </c>
      <c r="C32" s="93" t="s">
        <v>1013</v>
      </c>
      <c r="D32" s="232" t="s">
        <v>1014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3.8">
      <c r="B33" s="234"/>
      <c r="C33" s="96" t="s">
        <v>1021</v>
      </c>
      <c r="D33" s="235"/>
      <c r="E33" s="236"/>
      <c r="F33" s="236"/>
      <c r="G33" s="376"/>
      <c r="H33" s="167"/>
      <c r="I33" s="237"/>
      <c r="J33" s="167"/>
    </row>
    <row r="34" spans="2:10" s="72" customFormat="1" ht="13.8">
      <c r="B34" s="69" t="s">
        <v>205</v>
      </c>
      <c r="C34" s="93" t="s">
        <v>1017</v>
      </c>
      <c r="D34" s="323" t="s">
        <v>1018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3.8">
      <c r="B35" s="69" t="s">
        <v>206</v>
      </c>
      <c r="C35" s="93" t="s">
        <v>1022</v>
      </c>
      <c r="D35" s="323" t="s">
        <v>1018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3.8">
      <c r="B36" s="69" t="s">
        <v>207</v>
      </c>
      <c r="C36" s="93" t="s">
        <v>1017</v>
      </c>
      <c r="D36" s="323" t="s">
        <v>1019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3.8">
      <c r="B37" s="69" t="s">
        <v>208</v>
      </c>
      <c r="C37" s="93" t="s">
        <v>1022</v>
      </c>
      <c r="D37" s="323" t="s">
        <v>1019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3.8">
      <c r="B38" s="69" t="s">
        <v>209</v>
      </c>
      <c r="C38" s="93" t="s">
        <v>1017</v>
      </c>
      <c r="D38" s="323" t="s">
        <v>1020</v>
      </c>
      <c r="E38" s="225"/>
      <c r="F38" s="160"/>
      <c r="G38" s="372">
        <v>8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3.8">
      <c r="B39" s="69" t="s">
        <v>210</v>
      </c>
      <c r="C39" s="93" t="s">
        <v>1022</v>
      </c>
      <c r="D39" s="323" t="s">
        <v>1020</v>
      </c>
      <c r="E39" s="225"/>
      <c r="F39" s="160"/>
      <c r="G39" s="372">
        <v>5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3.8">
      <c r="B40" s="234"/>
      <c r="C40" s="96" t="s">
        <v>1016</v>
      </c>
      <c r="D40" s="235"/>
      <c r="E40" s="236"/>
      <c r="F40" s="236"/>
      <c r="G40" s="376"/>
      <c r="H40" s="167"/>
      <c r="I40" s="237"/>
      <c r="J40" s="167"/>
    </row>
    <row r="41" spans="2:10" s="72" customFormat="1" ht="13.8">
      <c r="B41" s="69" t="s">
        <v>211</v>
      </c>
      <c r="C41" s="93" t="s">
        <v>1034</v>
      </c>
      <c r="D41" s="232" t="s">
        <v>1014</v>
      </c>
      <c r="E41" s="225"/>
      <c r="F41" s="160"/>
      <c r="G41" s="372">
        <v>5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3.8">
      <c r="B42" s="69" t="s">
        <v>212</v>
      </c>
      <c r="C42" s="93" t="s">
        <v>1023</v>
      </c>
      <c r="D42" s="232" t="s">
        <v>1014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3.8">
      <c r="B43" s="69" t="s">
        <v>213</v>
      </c>
      <c r="C43" s="93" t="s">
        <v>1024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3.8">
      <c r="B44" s="69" t="s">
        <v>214</v>
      </c>
      <c r="C44" s="93" t="s">
        <v>1025</v>
      </c>
      <c r="D44" s="232" t="s">
        <v>1014</v>
      </c>
      <c r="E44" s="225"/>
      <c r="F44" s="160"/>
      <c r="G44" s="372">
        <v>5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3.8">
      <c r="B45" s="69" t="s">
        <v>215</v>
      </c>
      <c r="C45" s="93" t="s">
        <v>1035</v>
      </c>
      <c r="D45" s="232" t="s">
        <v>1014</v>
      </c>
      <c r="E45" s="225"/>
      <c r="F45" s="160"/>
      <c r="G45" s="372">
        <v>5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3.8">
      <c r="B46" s="69" t="s">
        <v>216</v>
      </c>
      <c r="C46" s="93" t="s">
        <v>1026</v>
      </c>
      <c r="D46" s="232" t="s">
        <v>1014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3.8">
      <c r="B47" s="69" t="s">
        <v>217</v>
      </c>
      <c r="C47" s="93" t="s">
        <v>1027</v>
      </c>
      <c r="D47" s="232" t="s">
        <v>1014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3.8">
      <c r="B48" s="69" t="s">
        <v>218</v>
      </c>
      <c r="C48" s="93" t="s">
        <v>1028</v>
      </c>
      <c r="D48" s="232" t="s">
        <v>1014</v>
      </c>
      <c r="E48" s="225"/>
      <c r="F48" s="160"/>
      <c r="G48" s="372">
        <v>5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3.8">
      <c r="B49" s="69" t="s">
        <v>219</v>
      </c>
      <c r="C49" s="93" t="s">
        <v>1036</v>
      </c>
      <c r="D49" s="232" t="s">
        <v>1014</v>
      </c>
      <c r="E49" s="225"/>
      <c r="F49" s="160"/>
      <c r="G49" s="372">
        <v>5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3.8">
      <c r="B50" s="69" t="s">
        <v>220</v>
      </c>
      <c r="C50" s="93" t="s">
        <v>1029</v>
      </c>
      <c r="D50" s="232" t="s">
        <v>1014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3.8">
      <c r="B51" s="69" t="s">
        <v>221</v>
      </c>
      <c r="C51" s="93" t="s">
        <v>1030</v>
      </c>
      <c r="D51" s="232" t="s">
        <v>1014</v>
      </c>
      <c r="E51" s="225"/>
      <c r="F51" s="160"/>
      <c r="G51" s="372">
        <v>5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3.8">
      <c r="B52" s="69" t="s">
        <v>222</v>
      </c>
      <c r="C52" s="93" t="s">
        <v>1031</v>
      </c>
      <c r="D52" s="232" t="s">
        <v>1014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3.8">
      <c r="B53" s="69" t="s">
        <v>223</v>
      </c>
      <c r="C53" s="93" t="s">
        <v>1032</v>
      </c>
      <c r="D53" s="232" t="s">
        <v>1014</v>
      </c>
      <c r="E53" s="225"/>
      <c r="F53" s="160"/>
      <c r="G53" s="372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3.8">
      <c r="B54" s="69" t="s">
        <v>224</v>
      </c>
      <c r="C54" s="93" t="s">
        <v>1033</v>
      </c>
      <c r="D54" s="232" t="s">
        <v>1014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3.8">
      <c r="B55" s="69" t="s">
        <v>225</v>
      </c>
      <c r="C55" s="93" t="s">
        <v>1037</v>
      </c>
      <c r="D55" s="232" t="s">
        <v>1014</v>
      </c>
      <c r="E55" s="225"/>
      <c r="F55" s="160"/>
      <c r="G55" s="372">
        <v>4</v>
      </c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3.8">
      <c r="B56" s="69" t="s">
        <v>226</v>
      </c>
      <c r="C56" s="93" t="s">
        <v>1038</v>
      </c>
      <c r="D56" s="232" t="s">
        <v>1014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</row>
    <row r="57" spans="2:10" s="72" customFormat="1" ht="13.8">
      <c r="B57" s="69" t="s">
        <v>633</v>
      </c>
      <c r="C57" s="93" t="s">
        <v>1039</v>
      </c>
      <c r="D57" s="232" t="s">
        <v>1014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3.8">
      <c r="B58" s="69" t="s">
        <v>634</v>
      </c>
      <c r="C58" s="93" t="s">
        <v>1040</v>
      </c>
      <c r="D58" s="232" t="s">
        <v>1014</v>
      </c>
      <c r="E58" s="225"/>
      <c r="F58" s="160"/>
      <c r="G58" s="372">
        <v>65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3.8">
      <c r="B59" s="69" t="s">
        <v>635</v>
      </c>
      <c r="C59" s="93" t="s">
        <v>1041</v>
      </c>
      <c r="D59" s="232" t="s">
        <v>1014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3.8">
      <c r="B60" s="69" t="s">
        <v>636</v>
      </c>
      <c r="C60" s="93" t="s">
        <v>1042</v>
      </c>
      <c r="D60" s="232" t="s">
        <v>1014</v>
      </c>
      <c r="E60" s="225"/>
      <c r="F60" s="160"/>
      <c r="G60" s="372">
        <v>65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ht="15" thickBot="1">
      <c r="B61" s="69" t="s">
        <v>1118</v>
      </c>
      <c r="C61" s="93" t="s">
        <v>1119</v>
      </c>
      <c r="D61" s="232" t="s">
        <v>1014</v>
      </c>
      <c r="E61" s="225"/>
      <c r="F61" s="160"/>
      <c r="G61" s="372">
        <v>2</v>
      </c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0" ht="1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" thickBot="1">
      <c r="B63" s="528" t="s">
        <v>708</v>
      </c>
      <c r="C63" s="529"/>
      <c r="D63" s="233"/>
      <c r="E63" s="59"/>
      <c r="F63" s="59"/>
      <c r="G63" s="222">
        <f>SUM(G12:G61)</f>
        <v>2342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tabSelected="1"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230</v>
      </c>
      <c r="C2" s="501" t="str">
        <f>Technologie!D61</f>
        <v>Extra položky</v>
      </c>
      <c r="D2" s="502"/>
      <c r="E2" s="502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5" customHeight="1" thickBot="1">
      <c r="B3" s="542"/>
      <c r="C3" s="607"/>
      <c r="D3" s="608"/>
      <c r="E3" s="608"/>
      <c r="F3" s="40" t="str">
        <f>'Celkem  Nab+Tech'!G3</f>
        <v>Projekt</v>
      </c>
      <c r="G3" s="544" t="str">
        <f>Technologie!G3</f>
        <v>Makro Olomouc - remodelling chlazení</v>
      </c>
      <c r="H3" s="545"/>
      <c r="I3" s="546"/>
    </row>
    <row r="4" spans="2:9" ht="16.5" customHeight="1" thickBot="1">
      <c r="B4" s="543"/>
      <c r="C4" s="592"/>
      <c r="D4" s="593"/>
      <c r="E4" s="593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04" t="s">
        <v>1120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741</v>
      </c>
      <c r="D9" s="418" t="s">
        <v>744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419" t="s">
        <v>745</v>
      </c>
      <c r="E10" s="419" t="s">
        <v>745</v>
      </c>
      <c r="F10" s="519"/>
      <c r="G10" s="419" t="s">
        <v>745</v>
      </c>
      <c r="H10" s="67" t="s">
        <v>688</v>
      </c>
      <c r="I10" s="68" t="s">
        <v>689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528" t="s">
        <v>708</v>
      </c>
      <c r="C44" s="529"/>
      <c r="D44" s="529"/>
      <c r="E44" s="530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60" zoomScaleNormal="60" workbookViewId="0" topLeftCell="A1">
      <selection activeCell="B6" sqref="B6:K6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15" t="s">
        <v>138</v>
      </c>
      <c r="C2" s="501" t="str">
        <f>Nábytek!D9</f>
        <v>Chladicí regály Mléko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2"/>
      <c r="K2" s="493"/>
    </row>
    <row r="3" spans="2:11" ht="16.2" thickBot="1">
      <c r="B3" s="516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17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813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1181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739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740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105" t="s">
        <v>743</v>
      </c>
      <c r="F9" s="105" t="s">
        <v>744</v>
      </c>
      <c r="G9" s="228" t="s">
        <v>689</v>
      </c>
      <c r="H9" s="518" t="s">
        <v>686</v>
      </c>
      <c r="I9" s="38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106" t="s">
        <v>27</v>
      </c>
      <c r="F10" s="106" t="s">
        <v>745</v>
      </c>
      <c r="G10" s="394" t="s">
        <v>745</v>
      </c>
      <c r="H10" s="519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746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747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748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749</v>
      </c>
      <c r="D14" s="113"/>
      <c r="E14" s="114">
        <v>2500</v>
      </c>
      <c r="F14" s="43"/>
      <c r="G14" s="160"/>
      <c r="H14" s="367">
        <v>15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750</v>
      </c>
      <c r="D15" s="113"/>
      <c r="E15" s="114">
        <v>3750</v>
      </c>
      <c r="F15" s="43"/>
      <c r="G15" s="160"/>
      <c r="H15" s="367">
        <v>22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751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47</v>
      </c>
      <c r="C17" s="143" t="s">
        <v>752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753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754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755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756</v>
      </c>
      <c r="D21" s="115" t="s">
        <v>758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757</v>
      </c>
      <c r="D22" s="115" t="s">
        <v>758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759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760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761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5" t="s">
        <v>814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56</v>
      </c>
      <c r="C27" s="112" t="s">
        <v>762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763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764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765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766</v>
      </c>
      <c r="D31" s="113"/>
      <c r="E31" s="116"/>
      <c r="F31" s="43"/>
      <c r="G31" s="225"/>
      <c r="H31" s="367"/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767</v>
      </c>
      <c r="D32" s="115" t="s">
        <v>820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767</v>
      </c>
      <c r="D33" s="115" t="s">
        <v>820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767</v>
      </c>
      <c r="D34" s="115" t="s">
        <v>820</v>
      </c>
      <c r="E34" s="118" t="s">
        <v>88</v>
      </c>
      <c r="F34" s="43"/>
      <c r="G34" s="225"/>
      <c r="H34" s="367">
        <v>15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767</v>
      </c>
      <c r="D35" s="115" t="s">
        <v>820</v>
      </c>
      <c r="E35" s="118" t="s">
        <v>89</v>
      </c>
      <c r="F35" s="43"/>
      <c r="G35" s="225"/>
      <c r="H35" s="367">
        <v>22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768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65</v>
      </c>
      <c r="C37" s="121" t="s">
        <v>769</v>
      </c>
      <c r="D37" s="122" t="s">
        <v>770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771</v>
      </c>
      <c r="D38" s="122" t="s">
        <v>770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772</v>
      </c>
      <c r="D39" s="122" t="s">
        <v>770</v>
      </c>
      <c r="E39" s="123"/>
      <c r="F39" s="43"/>
      <c r="G39" s="225"/>
      <c r="H39" s="367">
        <v>60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773</v>
      </c>
      <c r="D40" s="122" t="s">
        <v>770</v>
      </c>
      <c r="E40" s="123"/>
      <c r="F40" s="43"/>
      <c r="G40" s="225"/>
      <c r="H40" s="367">
        <v>88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774</v>
      </c>
      <c r="D41" s="531" t="s">
        <v>778</v>
      </c>
      <c r="E41" s="532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775</v>
      </c>
      <c r="D42" s="531" t="s">
        <v>778</v>
      </c>
      <c r="E42" s="532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776</v>
      </c>
      <c r="D43" s="531" t="s">
        <v>778</v>
      </c>
      <c r="E43" s="532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777</v>
      </c>
      <c r="D44" s="531" t="s">
        <v>778</v>
      </c>
      <c r="E44" s="532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779</v>
      </c>
      <c r="D45" s="531" t="s">
        <v>780</v>
      </c>
      <c r="E45" s="532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779</v>
      </c>
      <c r="D46" s="531" t="s">
        <v>781</v>
      </c>
      <c r="E46" s="532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779</v>
      </c>
      <c r="D47" s="531" t="s">
        <v>782</v>
      </c>
      <c r="E47" s="532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779</v>
      </c>
      <c r="D48" s="531" t="s">
        <v>783</v>
      </c>
      <c r="E48" s="532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784</v>
      </c>
      <c r="D49" s="531" t="s">
        <v>236</v>
      </c>
      <c r="E49" s="532"/>
      <c r="F49" s="43"/>
      <c r="G49" s="225"/>
      <c r="H49" s="367">
        <v>384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785</v>
      </c>
      <c r="D50" s="531" t="s">
        <v>236</v>
      </c>
      <c r="E50" s="532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786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786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786</v>
      </c>
      <c r="D53" s="113"/>
      <c r="E53" s="114">
        <v>2500</v>
      </c>
      <c r="F53" s="43"/>
      <c r="G53" s="225"/>
      <c r="H53" s="367">
        <v>15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786</v>
      </c>
      <c r="D54" s="113"/>
      <c r="E54" s="114">
        <v>3750</v>
      </c>
      <c r="F54" s="43"/>
      <c r="G54" s="225"/>
      <c r="H54" s="367">
        <v>22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05" customHeight="1">
      <c r="B55" s="273"/>
      <c r="C55" s="117" t="s">
        <v>794</v>
      </c>
      <c r="D55" s="379" t="s">
        <v>795</v>
      </c>
      <c r="E55" s="379" t="s">
        <v>741</v>
      </c>
      <c r="F55" s="80"/>
      <c r="G55" s="162"/>
      <c r="H55" s="367"/>
      <c r="I55" s="167"/>
      <c r="J55" s="152"/>
      <c r="K55" s="151"/>
    </row>
    <row r="56" spans="2:11" s="72" customFormat="1" ht="13.8">
      <c r="B56" s="272" t="s">
        <v>83</v>
      </c>
      <c r="C56" s="395" t="s">
        <v>796</v>
      </c>
      <c r="D56" s="256"/>
      <c r="E56" s="378"/>
      <c r="F56" s="43"/>
      <c r="G56" s="225"/>
      <c r="H56" s="367">
        <v>37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797</v>
      </c>
      <c r="D57" s="256"/>
      <c r="E57" s="378"/>
      <c r="F57" s="43"/>
      <c r="G57" s="225"/>
      <c r="H57" s="367">
        <v>37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1043</v>
      </c>
      <c r="D58" s="256"/>
      <c r="E58" s="378"/>
      <c r="F58" s="43"/>
      <c r="G58" s="160"/>
      <c r="H58" s="367">
        <v>37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927</v>
      </c>
      <c r="D59" s="256"/>
      <c r="E59" s="378"/>
      <c r="F59" s="43"/>
      <c r="G59" s="225"/>
      <c r="H59" s="367">
        <v>111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799</v>
      </c>
      <c r="D60" s="256"/>
      <c r="E60" s="378"/>
      <c r="F60" s="43"/>
      <c r="G60" s="225"/>
      <c r="H60" s="367">
        <v>37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800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801</v>
      </c>
      <c r="D62" s="382"/>
      <c r="E62" s="382"/>
      <c r="F62" s="43"/>
      <c r="G62" s="160"/>
      <c r="H62" s="367">
        <v>37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802</v>
      </c>
      <c r="D63" s="119"/>
      <c r="E63" s="120"/>
      <c r="F63" s="43"/>
      <c r="G63" s="160"/>
      <c r="H63" s="367">
        <v>37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803</v>
      </c>
      <c r="D64" s="119"/>
      <c r="E64" s="120"/>
      <c r="F64" s="43"/>
      <c r="G64" s="160"/>
      <c r="H64" s="367">
        <v>30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33" t="s">
        <v>906</v>
      </c>
      <c r="D65" s="534"/>
      <c r="E65" s="535"/>
      <c r="F65" s="43"/>
      <c r="G65" s="160"/>
      <c r="H65" s="367">
        <v>37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787</v>
      </c>
      <c r="D66" s="145"/>
      <c r="E66" s="146" t="s">
        <v>789</v>
      </c>
      <c r="F66" s="80"/>
      <c r="G66" s="162"/>
      <c r="H66" s="367"/>
      <c r="I66" s="167"/>
      <c r="J66" s="152"/>
      <c r="K66" s="151"/>
    </row>
    <row r="67" spans="2:11" s="72" customFormat="1" ht="13.8">
      <c r="B67" s="272" t="s">
        <v>36</v>
      </c>
      <c r="C67" s="134" t="s">
        <v>787</v>
      </c>
      <c r="D67" s="145" t="s">
        <v>788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400" t="s">
        <v>787</v>
      </c>
      <c r="D68" s="396" t="s">
        <v>788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400" t="s">
        <v>787</v>
      </c>
      <c r="D69" s="396" t="s">
        <v>788</v>
      </c>
      <c r="E69" s="114">
        <v>2500</v>
      </c>
      <c r="F69" s="43"/>
      <c r="G69" s="160"/>
      <c r="H69" s="367">
        <v>9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400" t="s">
        <v>787</v>
      </c>
      <c r="D70" s="396" t="s">
        <v>788</v>
      </c>
      <c r="E70" s="114">
        <v>3750</v>
      </c>
      <c r="F70" s="43"/>
      <c r="G70" s="160"/>
      <c r="H70" s="367">
        <v>22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792</v>
      </c>
      <c r="D71" s="242" t="s">
        <v>790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36" t="s">
        <v>791</v>
      </c>
      <c r="D72" s="531"/>
      <c r="E72" s="532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8" t="s">
        <v>793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528" t="s">
        <v>708</v>
      </c>
      <c r="C76" s="529"/>
      <c r="D76" s="529"/>
      <c r="E76" s="529"/>
      <c r="F76" s="529"/>
      <c r="G76" s="530"/>
      <c r="H76" s="222">
        <f>SUM(H11:H74)</f>
        <v>1094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B6" sqref="B6:K6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239</v>
      </c>
      <c r="C2" s="501" t="str">
        <f>Nábytek!D10</f>
        <v>Chladicí regály O+Z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813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1181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811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740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393" t="s">
        <v>743</v>
      </c>
      <c r="F9" s="393" t="s">
        <v>744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745</v>
      </c>
      <c r="G10" s="394" t="s">
        <v>745</v>
      </c>
      <c r="H10" s="519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746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747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748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749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750</v>
      </c>
      <c r="D15" s="113"/>
      <c r="E15" s="114">
        <v>3750</v>
      </c>
      <c r="F15" s="43"/>
      <c r="G15" s="160"/>
      <c r="H15" s="367">
        <v>2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751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254</v>
      </c>
      <c r="C17" s="143" t="s">
        <v>752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753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754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755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756</v>
      </c>
      <c r="D21" s="115" t="s">
        <v>758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757</v>
      </c>
      <c r="D22" s="115" t="s">
        <v>758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759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760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761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814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263</v>
      </c>
      <c r="C27" s="112" t="s">
        <v>762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763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764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765</v>
      </c>
      <c r="D30" s="113"/>
      <c r="E30" s="116"/>
      <c r="F30" s="43"/>
      <c r="G30" s="225"/>
      <c r="H30" s="367">
        <v>2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766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767</v>
      </c>
      <c r="D32" s="115" t="s">
        <v>820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767</v>
      </c>
      <c r="D33" s="115" t="s">
        <v>820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767</v>
      </c>
      <c r="D34" s="115" t="s">
        <v>820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767</v>
      </c>
      <c r="D35" s="115" t="s">
        <v>820</v>
      </c>
      <c r="E35" s="118" t="s">
        <v>89</v>
      </c>
      <c r="F35" s="43"/>
      <c r="G35" s="225"/>
      <c r="H35" s="367">
        <v>2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768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272</v>
      </c>
      <c r="C37" s="121" t="s">
        <v>769</v>
      </c>
      <c r="D37" s="122" t="s">
        <v>770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771</v>
      </c>
      <c r="D38" s="122" t="s">
        <v>770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772</v>
      </c>
      <c r="D39" s="122" t="s">
        <v>770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773</v>
      </c>
      <c r="D40" s="122" t="s">
        <v>770</v>
      </c>
      <c r="E40" s="123"/>
      <c r="F40" s="43"/>
      <c r="G40" s="225"/>
      <c r="H40" s="367">
        <v>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774</v>
      </c>
      <c r="D41" s="531" t="s">
        <v>778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775</v>
      </c>
      <c r="D42" s="531" t="s">
        <v>778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776</v>
      </c>
      <c r="D43" s="531" t="s">
        <v>778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777</v>
      </c>
      <c r="D44" s="531" t="s">
        <v>778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779</v>
      </c>
      <c r="D45" s="531" t="s">
        <v>780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779</v>
      </c>
      <c r="D46" s="531" t="s">
        <v>781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779</v>
      </c>
      <c r="D47" s="531" t="s">
        <v>782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779</v>
      </c>
      <c r="D48" s="531" t="s">
        <v>783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784</v>
      </c>
      <c r="D49" s="531" t="s">
        <v>806</v>
      </c>
      <c r="E49" s="532"/>
      <c r="F49" s="43"/>
      <c r="G49" s="225"/>
      <c r="H49" s="367">
        <v>24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785</v>
      </c>
      <c r="D50" s="531" t="s">
        <v>806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786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786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786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786</v>
      </c>
      <c r="D54" s="113"/>
      <c r="E54" s="114">
        <v>3750</v>
      </c>
      <c r="F54" s="43"/>
      <c r="G54" s="225"/>
      <c r="H54" s="367">
        <v>2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807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807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807</v>
      </c>
      <c r="D58" s="113"/>
      <c r="E58" s="114">
        <v>3750</v>
      </c>
      <c r="F58" s="43"/>
      <c r="G58" s="225"/>
      <c r="H58" s="367">
        <v>2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808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809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05" customHeight="1">
      <c r="B61" s="272"/>
      <c r="C61" s="117" t="s">
        <v>794</v>
      </c>
      <c r="D61" s="379" t="s">
        <v>795</v>
      </c>
      <c r="E61" s="379" t="s">
        <v>741</v>
      </c>
      <c r="F61" s="80"/>
      <c r="G61" s="162"/>
      <c r="H61" s="367"/>
      <c r="I61" s="167"/>
      <c r="J61" s="152"/>
      <c r="K61" s="151"/>
    </row>
    <row r="62" spans="2:11" s="72" customFormat="1" ht="13.8">
      <c r="B62" s="272" t="s">
        <v>296</v>
      </c>
      <c r="C62" s="395" t="s">
        <v>796</v>
      </c>
      <c r="D62" s="256"/>
      <c r="E62" s="378"/>
      <c r="F62" s="43"/>
      <c r="G62" s="225"/>
      <c r="H62" s="367">
        <v>3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400" t="s">
        <v>797</v>
      </c>
      <c r="D63" s="256"/>
      <c r="E63" s="378"/>
      <c r="F63" s="43"/>
      <c r="G63" s="225"/>
      <c r="H63" s="367">
        <v>3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5" t="s">
        <v>798</v>
      </c>
      <c r="D64" s="256"/>
      <c r="E64" s="378"/>
      <c r="F64" s="43"/>
      <c r="G64" s="160"/>
      <c r="H64" s="367">
        <v>3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5" t="s">
        <v>927</v>
      </c>
      <c r="D65" s="256"/>
      <c r="E65" s="378"/>
      <c r="F65" s="43"/>
      <c r="G65" s="225"/>
      <c r="H65" s="367">
        <v>9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395" t="s">
        <v>799</v>
      </c>
      <c r="D66" s="256"/>
      <c r="E66" s="378"/>
      <c r="F66" s="43"/>
      <c r="G66" s="225"/>
      <c r="H66" s="367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5" t="s">
        <v>800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400" t="s">
        <v>801</v>
      </c>
      <c r="D68" s="382"/>
      <c r="E68" s="382"/>
      <c r="F68" s="43"/>
      <c r="G68" s="160"/>
      <c r="H68" s="367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5" t="s">
        <v>802</v>
      </c>
      <c r="D69" s="119"/>
      <c r="E69" s="120"/>
      <c r="F69" s="43"/>
      <c r="G69" s="160"/>
      <c r="H69" s="367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803</v>
      </c>
      <c r="D70" s="119"/>
      <c r="E70" s="120"/>
      <c r="F70" s="43"/>
      <c r="G70" s="160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33" t="s">
        <v>906</v>
      </c>
      <c r="D71" s="534"/>
      <c r="E71" s="535"/>
      <c r="F71" s="43"/>
      <c r="G71" s="160"/>
      <c r="H71" s="367">
        <v>3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787</v>
      </c>
      <c r="D72" s="396"/>
      <c r="E72" s="397" t="s">
        <v>789</v>
      </c>
      <c r="F72" s="80"/>
      <c r="G72" s="162"/>
      <c r="H72" s="367"/>
      <c r="I72" s="167"/>
      <c r="J72" s="152"/>
      <c r="K72" s="151"/>
    </row>
    <row r="73" spans="2:11" s="72" customFormat="1" ht="13.8">
      <c r="B73" s="272" t="s">
        <v>306</v>
      </c>
      <c r="C73" s="400" t="s">
        <v>787</v>
      </c>
      <c r="D73" s="396" t="s">
        <v>788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400" t="s">
        <v>787</v>
      </c>
      <c r="D74" s="396" t="s">
        <v>788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400" t="s">
        <v>787</v>
      </c>
      <c r="D75" s="396" t="s">
        <v>788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400" t="s">
        <v>787</v>
      </c>
      <c r="D76" s="396" t="s">
        <v>788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400" t="s">
        <v>792</v>
      </c>
      <c r="D77" s="396" t="s">
        <v>790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36" t="s">
        <v>791</v>
      </c>
      <c r="D78" s="531"/>
      <c r="E78" s="532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8" t="s">
        <v>810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528" t="s">
        <v>708</v>
      </c>
      <c r="C82" s="529"/>
      <c r="D82" s="529"/>
      <c r="E82" s="529"/>
      <c r="F82" s="529"/>
      <c r="G82" s="530"/>
      <c r="H82" s="222">
        <f>SUM(H11:H80)</f>
        <v>82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B1" sqref="B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240</v>
      </c>
      <c r="C2" s="501" t="str">
        <f>Nábytek!D11</f>
        <v>Chladicí regály Maso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812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1181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804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817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393" t="s">
        <v>743</v>
      </c>
      <c r="F9" s="393" t="s">
        <v>744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745</v>
      </c>
      <c r="G10" s="394" t="s">
        <v>745</v>
      </c>
      <c r="H10" s="519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746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747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748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749</v>
      </c>
      <c r="D14" s="113"/>
      <c r="E14" s="114">
        <v>2500</v>
      </c>
      <c r="F14" s="43"/>
      <c r="G14" s="160"/>
      <c r="H14" s="367">
        <v>10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750</v>
      </c>
      <c r="D15" s="113"/>
      <c r="E15" s="114">
        <v>3750</v>
      </c>
      <c r="F15" s="43"/>
      <c r="G15" s="160"/>
      <c r="H15" s="367">
        <v>15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751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319</v>
      </c>
      <c r="C17" s="143" t="s">
        <v>752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753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754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755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756</v>
      </c>
      <c r="D21" s="115" t="s">
        <v>758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757</v>
      </c>
      <c r="D22" s="115" t="s">
        <v>758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759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760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761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814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317</v>
      </c>
      <c r="C27" s="112" t="s">
        <v>762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763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764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765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766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767</v>
      </c>
      <c r="D32" s="115" t="s">
        <v>821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767</v>
      </c>
      <c r="D33" s="115" t="s">
        <v>821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767</v>
      </c>
      <c r="D34" s="115" t="s">
        <v>821</v>
      </c>
      <c r="E34" s="118" t="s">
        <v>88</v>
      </c>
      <c r="F34" s="43"/>
      <c r="G34" s="225"/>
      <c r="H34" s="367">
        <v>10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767</v>
      </c>
      <c r="D35" s="115" t="s">
        <v>821</v>
      </c>
      <c r="E35" s="118" t="s">
        <v>89</v>
      </c>
      <c r="F35" s="43"/>
      <c r="G35" s="225"/>
      <c r="H35" s="367">
        <v>15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768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318</v>
      </c>
      <c r="C37" s="121" t="s">
        <v>769</v>
      </c>
      <c r="D37" s="122" t="s">
        <v>770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05" customHeight="1">
      <c r="B38" s="272" t="s">
        <v>336</v>
      </c>
      <c r="C38" s="240" t="s">
        <v>771</v>
      </c>
      <c r="D38" s="122" t="s">
        <v>770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05" customHeight="1">
      <c r="B39" s="272" t="s">
        <v>337</v>
      </c>
      <c r="C39" s="121" t="s">
        <v>772</v>
      </c>
      <c r="D39" s="122" t="s">
        <v>770</v>
      </c>
      <c r="E39" s="123"/>
      <c r="F39" s="43"/>
      <c r="G39" s="225"/>
      <c r="H39" s="367">
        <v>40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05" customHeight="1">
      <c r="B40" s="272" t="s">
        <v>338</v>
      </c>
      <c r="C40" s="121" t="s">
        <v>773</v>
      </c>
      <c r="D40" s="122" t="s">
        <v>770</v>
      </c>
      <c r="E40" s="123"/>
      <c r="F40" s="43"/>
      <c r="G40" s="225"/>
      <c r="H40" s="367">
        <v>60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815</v>
      </c>
      <c r="D41" s="531" t="s">
        <v>778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340</v>
      </c>
      <c r="C42" s="240" t="s">
        <v>775</v>
      </c>
      <c r="D42" s="531" t="s">
        <v>778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341</v>
      </c>
      <c r="C43" s="240" t="s">
        <v>776</v>
      </c>
      <c r="D43" s="531" t="s">
        <v>778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777</v>
      </c>
      <c r="D44" s="531" t="s">
        <v>778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779</v>
      </c>
      <c r="D45" s="531" t="s">
        <v>780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779</v>
      </c>
      <c r="D46" s="531" t="s">
        <v>781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779</v>
      </c>
      <c r="D47" s="531" t="s">
        <v>782</v>
      </c>
      <c r="E47" s="532"/>
      <c r="F47" s="217"/>
      <c r="G47" s="225"/>
      <c r="H47" s="367">
        <v>40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779</v>
      </c>
      <c r="D48" s="531" t="s">
        <v>783</v>
      </c>
      <c r="E48" s="532"/>
      <c r="F48" s="217"/>
      <c r="G48" s="225"/>
      <c r="H48" s="367">
        <v>60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784</v>
      </c>
      <c r="D49" s="531" t="s">
        <v>806</v>
      </c>
      <c r="E49" s="532"/>
      <c r="F49" s="43"/>
      <c r="G49" s="225"/>
      <c r="H49" s="367">
        <v>260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785</v>
      </c>
      <c r="D50" s="531" t="s">
        <v>806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786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786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786</v>
      </c>
      <c r="D53" s="113"/>
      <c r="E53" s="114">
        <v>2500</v>
      </c>
      <c r="F53" s="43"/>
      <c r="G53" s="225"/>
      <c r="H53" s="367">
        <v>10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786</v>
      </c>
      <c r="D54" s="113"/>
      <c r="E54" s="114">
        <v>3750</v>
      </c>
      <c r="F54" s="43"/>
      <c r="G54" s="225"/>
      <c r="H54" s="367">
        <v>15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807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807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807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808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809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816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816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816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816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05" customHeight="1">
      <c r="B65" s="273"/>
      <c r="C65" s="117" t="s">
        <v>794</v>
      </c>
      <c r="D65" s="379" t="s">
        <v>795</v>
      </c>
      <c r="E65" s="379" t="s">
        <v>741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364</v>
      </c>
      <c r="C66" s="395" t="s">
        <v>796</v>
      </c>
      <c r="D66" s="256"/>
      <c r="E66" s="378"/>
      <c r="F66" s="43"/>
      <c r="G66" s="225"/>
      <c r="H66" s="367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400" t="s">
        <v>797</v>
      </c>
      <c r="D67" s="256"/>
      <c r="E67" s="378"/>
      <c r="F67" s="43"/>
      <c r="G67" s="225"/>
      <c r="H67" s="367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5" t="s">
        <v>798</v>
      </c>
      <c r="D68" s="256"/>
      <c r="E68" s="378"/>
      <c r="F68" s="43"/>
      <c r="G68" s="160"/>
      <c r="H68" s="367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5" t="s">
        <v>927</v>
      </c>
      <c r="D69" s="256"/>
      <c r="E69" s="378"/>
      <c r="F69" s="43"/>
      <c r="G69" s="225"/>
      <c r="H69" s="367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395" t="s">
        <v>799</v>
      </c>
      <c r="D70" s="256"/>
      <c r="E70" s="378"/>
      <c r="F70" s="43"/>
      <c r="G70" s="225"/>
      <c r="H70" s="367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5" t="s">
        <v>800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400" t="s">
        <v>801</v>
      </c>
      <c r="D72" s="382"/>
      <c r="E72" s="382"/>
      <c r="F72" s="43"/>
      <c r="G72" s="160"/>
      <c r="H72" s="367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5" t="s">
        <v>802</v>
      </c>
      <c r="D73" s="119"/>
      <c r="E73" s="120"/>
      <c r="F73" s="43"/>
      <c r="G73" s="160"/>
      <c r="H73" s="367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803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33" t="s">
        <v>906</v>
      </c>
      <c r="D75" s="534"/>
      <c r="E75" s="535"/>
      <c r="F75" s="43"/>
      <c r="G75" s="160"/>
      <c r="H75" s="367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787</v>
      </c>
      <c r="D76" s="396"/>
      <c r="E76" s="397" t="s">
        <v>789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363</v>
      </c>
      <c r="C77" s="400" t="s">
        <v>787</v>
      </c>
      <c r="D77" s="396" t="s">
        <v>788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400" t="s">
        <v>787</v>
      </c>
      <c r="D78" s="396" t="s">
        <v>788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400" t="s">
        <v>787</v>
      </c>
      <c r="D79" s="396" t="s">
        <v>788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400" t="s">
        <v>787</v>
      </c>
      <c r="D80" s="396" t="s">
        <v>788</v>
      </c>
      <c r="E80" s="114">
        <v>3750</v>
      </c>
      <c r="F80" s="43"/>
      <c r="G80" s="160"/>
      <c r="H80" s="367">
        <v>15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400" t="s">
        <v>792</v>
      </c>
      <c r="D81" s="396" t="s">
        <v>790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36" t="s">
        <v>791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8" t="s">
        <v>810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708</v>
      </c>
      <c r="C86" s="529"/>
      <c r="D86" s="529"/>
      <c r="E86" s="529"/>
      <c r="F86" s="529"/>
      <c r="G86" s="530"/>
      <c r="H86" s="222">
        <f>SUM(H11:H84)</f>
        <v>846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bottomLeft" activeCell="B1" sqref="B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241</v>
      </c>
      <c r="C2" s="501" t="str">
        <f>Nábytek!D12</f>
        <v>Chladicí regály Ryby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812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1182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818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819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393" t="s">
        <v>743</v>
      </c>
      <c r="F9" s="393" t="s">
        <v>744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745</v>
      </c>
      <c r="G10" s="394" t="s">
        <v>745</v>
      </c>
      <c r="H10" s="519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746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747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748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749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750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751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385</v>
      </c>
      <c r="C17" s="143" t="s">
        <v>752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753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754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755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756</v>
      </c>
      <c r="D21" s="115" t="s">
        <v>758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757</v>
      </c>
      <c r="D22" s="115" t="s">
        <v>758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759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760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761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814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384</v>
      </c>
      <c r="C27" s="112" t="s">
        <v>762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763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764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765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766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767</v>
      </c>
      <c r="D32" s="115" t="s">
        <v>820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767</v>
      </c>
      <c r="D33" s="115" t="s">
        <v>820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767</v>
      </c>
      <c r="D34" s="115" t="s">
        <v>820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767</v>
      </c>
      <c r="D35" s="115" t="s">
        <v>820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05" customHeight="1">
      <c r="B36" s="272"/>
      <c r="C36" s="244" t="s">
        <v>768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418</v>
      </c>
      <c r="C37" s="121" t="s">
        <v>769</v>
      </c>
      <c r="D37" s="122" t="s">
        <v>770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05" customHeight="1">
      <c r="B38" s="272" t="s">
        <v>419</v>
      </c>
      <c r="C38" s="240" t="s">
        <v>771</v>
      </c>
      <c r="D38" s="122" t="s">
        <v>770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05" customHeight="1">
      <c r="B39" s="272" t="s">
        <v>420</v>
      </c>
      <c r="C39" s="121" t="s">
        <v>772</v>
      </c>
      <c r="D39" s="122" t="s">
        <v>770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05" customHeight="1">
      <c r="B40" s="272" t="s">
        <v>421</v>
      </c>
      <c r="C40" s="121" t="s">
        <v>773</v>
      </c>
      <c r="D40" s="122" t="s">
        <v>770</v>
      </c>
      <c r="E40" s="123"/>
      <c r="F40" s="43"/>
      <c r="G40" s="225"/>
      <c r="H40" s="367">
        <v>3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05" customHeight="1">
      <c r="B41" s="272" t="s">
        <v>422</v>
      </c>
      <c r="C41" s="240" t="s">
        <v>815</v>
      </c>
      <c r="D41" s="531" t="s">
        <v>778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423</v>
      </c>
      <c r="C42" s="240" t="s">
        <v>775</v>
      </c>
      <c r="D42" s="531" t="s">
        <v>778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424</v>
      </c>
      <c r="C43" s="240" t="s">
        <v>776</v>
      </c>
      <c r="D43" s="531" t="s">
        <v>778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777</v>
      </c>
      <c r="D44" s="531" t="s">
        <v>778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779</v>
      </c>
      <c r="D45" s="531" t="s">
        <v>780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779</v>
      </c>
      <c r="D46" s="531" t="s">
        <v>781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779</v>
      </c>
      <c r="D47" s="531" t="s">
        <v>782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779</v>
      </c>
      <c r="D48" s="531" t="s">
        <v>783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784</v>
      </c>
      <c r="D49" s="531" t="s">
        <v>806</v>
      </c>
      <c r="E49" s="532"/>
      <c r="F49" s="43"/>
      <c r="G49" s="225"/>
      <c r="H49" s="367">
        <v>9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785</v>
      </c>
      <c r="D50" s="531" t="s">
        <v>806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786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786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786</v>
      </c>
      <c r="D53" s="113"/>
      <c r="E53" s="114">
        <v>2500</v>
      </c>
      <c r="F53" s="43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786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807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807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807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808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809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816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816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816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816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05" customHeight="1">
      <c r="B65" s="273"/>
      <c r="C65" s="117" t="s">
        <v>794</v>
      </c>
      <c r="D65" s="379" t="s">
        <v>795</v>
      </c>
      <c r="E65" s="379" t="s">
        <v>741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403</v>
      </c>
      <c r="C66" s="395" t="s">
        <v>796</v>
      </c>
      <c r="D66" s="256"/>
      <c r="E66" s="378"/>
      <c r="F66" s="43"/>
      <c r="G66" s="225"/>
      <c r="H66" s="367">
        <v>2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400" t="s">
        <v>797</v>
      </c>
      <c r="D67" s="256"/>
      <c r="E67" s="378"/>
      <c r="F67" s="43"/>
      <c r="G67" s="225"/>
      <c r="H67" s="367">
        <v>2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5" t="s">
        <v>798</v>
      </c>
      <c r="D68" s="256"/>
      <c r="E68" s="378"/>
      <c r="F68" s="43"/>
      <c r="G68" s="160"/>
      <c r="H68" s="367">
        <v>2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5" t="s">
        <v>927</v>
      </c>
      <c r="D69" s="256"/>
      <c r="E69" s="378"/>
      <c r="F69" s="43"/>
      <c r="G69" s="225"/>
      <c r="H69" s="367">
        <v>6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395" t="s">
        <v>799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5" t="s">
        <v>800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400" t="s">
        <v>801</v>
      </c>
      <c r="D72" s="382"/>
      <c r="E72" s="382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5" t="s">
        <v>802</v>
      </c>
      <c r="D73" s="119"/>
      <c r="E73" s="120"/>
      <c r="F73" s="43"/>
      <c r="G73" s="160"/>
      <c r="H73" s="367">
        <v>2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803</v>
      </c>
      <c r="D74" s="119"/>
      <c r="E74" s="120"/>
      <c r="F74" s="43"/>
      <c r="G74" s="160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33" t="s">
        <v>906</v>
      </c>
      <c r="D75" s="534"/>
      <c r="E75" s="535"/>
      <c r="F75" s="43"/>
      <c r="G75" s="160"/>
      <c r="H75" s="367">
        <v>2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787</v>
      </c>
      <c r="D76" s="396"/>
      <c r="E76" s="397" t="s">
        <v>789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402</v>
      </c>
      <c r="C77" s="400" t="s">
        <v>787</v>
      </c>
      <c r="D77" s="396" t="s">
        <v>788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400" t="s">
        <v>787</v>
      </c>
      <c r="D78" s="396" t="s">
        <v>788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400" t="s">
        <v>787</v>
      </c>
      <c r="D79" s="396" t="s">
        <v>788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400" t="s">
        <v>787</v>
      </c>
      <c r="D80" s="396" t="s">
        <v>788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400" t="s">
        <v>792</v>
      </c>
      <c r="D81" s="396" t="s">
        <v>790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36" t="s">
        <v>791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8" t="s">
        <v>810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708</v>
      </c>
      <c r="C86" s="529"/>
      <c r="D86" s="529"/>
      <c r="E86" s="529"/>
      <c r="F86" s="529"/>
      <c r="G86" s="530"/>
      <c r="H86" s="222">
        <f>SUM(H11:H84)</f>
        <v>41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60" zoomScaleNormal="60" workbookViewId="0" topLeftCell="A1">
      <pane ySplit="10" topLeftCell="A11" activePane="bottomLeft" state="frozen"/>
      <selection pane="bottomLeft" activeCell="B1" sqref="B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446</v>
      </c>
      <c r="C2" s="501" t="str">
        <f>Nábytek!D13</f>
        <v>Chladicí regály Zákusky a pečivo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822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1183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823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1047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393" t="s">
        <v>743</v>
      </c>
      <c r="F9" s="393" t="s">
        <v>744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745</v>
      </c>
      <c r="G10" s="394" t="s">
        <v>745</v>
      </c>
      <c r="H10" s="519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746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747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748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749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750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751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448</v>
      </c>
      <c r="C17" s="143" t="s">
        <v>752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753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754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755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759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824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825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760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761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814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449</v>
      </c>
      <c r="C27" s="112" t="s">
        <v>762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763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764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765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766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767</v>
      </c>
      <c r="D32" s="115" t="s">
        <v>820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767</v>
      </c>
      <c r="D33" s="115" t="s">
        <v>820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767</v>
      </c>
      <c r="D34" s="115" t="s">
        <v>820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767</v>
      </c>
      <c r="D35" s="115" t="s">
        <v>820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768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450</v>
      </c>
      <c r="C37" s="121" t="s">
        <v>826</v>
      </c>
      <c r="D37" s="122" t="s">
        <v>770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827</v>
      </c>
      <c r="D38" s="122" t="s">
        <v>770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828</v>
      </c>
      <c r="D39" s="122" t="s">
        <v>770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829</v>
      </c>
      <c r="D40" s="122" t="s">
        <v>770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830</v>
      </c>
      <c r="D41" s="122" t="s">
        <v>770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831</v>
      </c>
      <c r="D42" s="122" t="s">
        <v>770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832</v>
      </c>
      <c r="D43" s="122" t="s">
        <v>770</v>
      </c>
      <c r="E43" s="123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833</v>
      </c>
      <c r="D44" s="122" t="s">
        <v>770</v>
      </c>
      <c r="E44" s="123"/>
      <c r="F44" s="43"/>
      <c r="G44" s="225"/>
      <c r="H44" s="367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834</v>
      </c>
      <c r="D45" s="122" t="s">
        <v>770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835</v>
      </c>
      <c r="D46" s="122" t="s">
        <v>770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836</v>
      </c>
      <c r="D47" s="122" t="s">
        <v>770</v>
      </c>
      <c r="E47" s="123"/>
      <c r="F47" s="43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837</v>
      </c>
      <c r="D48" s="122" t="s">
        <v>770</v>
      </c>
      <c r="E48" s="123"/>
      <c r="F48" s="43"/>
      <c r="G48" s="225"/>
      <c r="H48" s="367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815</v>
      </c>
      <c r="D49" s="531" t="s">
        <v>778</v>
      </c>
      <c r="E49" s="532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775</v>
      </c>
      <c r="D50" s="531" t="s">
        <v>778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776</v>
      </c>
      <c r="D51" s="531" t="s">
        <v>778</v>
      </c>
      <c r="E51" s="532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777</v>
      </c>
      <c r="D52" s="531" t="s">
        <v>778</v>
      </c>
      <c r="E52" s="532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779</v>
      </c>
      <c r="D53" s="531" t="s">
        <v>780</v>
      </c>
      <c r="E53" s="532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779</v>
      </c>
      <c r="D54" s="531" t="s">
        <v>781</v>
      </c>
      <c r="E54" s="532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779</v>
      </c>
      <c r="D55" s="531" t="s">
        <v>782</v>
      </c>
      <c r="E55" s="532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779</v>
      </c>
      <c r="D56" s="531" t="s">
        <v>783</v>
      </c>
      <c r="E56" s="532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784</v>
      </c>
      <c r="D57" s="531" t="s">
        <v>806</v>
      </c>
      <c r="E57" s="532"/>
      <c r="F57" s="43"/>
      <c r="G57" s="225"/>
      <c r="H57" s="367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785</v>
      </c>
      <c r="D58" s="531" t="s">
        <v>806</v>
      </c>
      <c r="E58" s="532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786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786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786</v>
      </c>
      <c r="D61" s="113"/>
      <c r="E61" s="114">
        <v>2500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786</v>
      </c>
      <c r="D62" s="113"/>
      <c r="E62" s="114">
        <v>3750</v>
      </c>
      <c r="F62" s="43"/>
      <c r="G62" s="225"/>
      <c r="H62" s="367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807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807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807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807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808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809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05" customHeight="1">
      <c r="B69" s="273"/>
      <c r="C69" s="117" t="s">
        <v>794</v>
      </c>
      <c r="D69" s="379" t="s">
        <v>795</v>
      </c>
      <c r="E69" s="379" t="s">
        <v>741</v>
      </c>
      <c r="F69" s="80"/>
      <c r="G69" s="162"/>
      <c r="H69" s="367"/>
      <c r="I69" s="167"/>
      <c r="J69" s="152"/>
      <c r="K69" s="151"/>
    </row>
    <row r="70" spans="2:11" s="72" customFormat="1" ht="13.8">
      <c r="B70" s="272" t="s">
        <v>466</v>
      </c>
      <c r="C70" s="395" t="s">
        <v>796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400" t="s">
        <v>797</v>
      </c>
      <c r="D71" s="256"/>
      <c r="E71" s="378"/>
      <c r="F71" s="43"/>
      <c r="G71" s="225"/>
      <c r="H71" s="367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5" t="s">
        <v>798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5" t="s">
        <v>927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395" t="s">
        <v>799</v>
      </c>
      <c r="D74" s="256"/>
      <c r="E74" s="378"/>
      <c r="F74" s="43"/>
      <c r="G74" s="225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5" t="s">
        <v>800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400" t="s">
        <v>801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5" t="s">
        <v>802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803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33" t="s">
        <v>906</v>
      </c>
      <c r="D79" s="534"/>
      <c r="E79" s="535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787</v>
      </c>
      <c r="D80" s="396"/>
      <c r="E80" s="397" t="s">
        <v>789</v>
      </c>
      <c r="F80" s="80"/>
      <c r="G80" s="162"/>
      <c r="H80" s="367"/>
      <c r="I80" s="167"/>
      <c r="J80" s="152"/>
      <c r="K80" s="151"/>
    </row>
    <row r="81" spans="2:11" s="72" customFormat="1" ht="13.8">
      <c r="B81" s="272" t="s">
        <v>663</v>
      </c>
      <c r="C81" s="400" t="s">
        <v>787</v>
      </c>
      <c r="D81" s="396" t="s">
        <v>788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400" t="s">
        <v>787</v>
      </c>
      <c r="D82" s="396" t="s">
        <v>788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400" t="s">
        <v>787</v>
      </c>
      <c r="D83" s="396" t="s">
        <v>788</v>
      </c>
      <c r="E83" s="114">
        <v>2500</v>
      </c>
      <c r="F83" s="43"/>
      <c r="G83" s="160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400" t="s">
        <v>787</v>
      </c>
      <c r="D84" s="396" t="s">
        <v>788</v>
      </c>
      <c r="E84" s="114">
        <v>3750</v>
      </c>
      <c r="F84" s="43"/>
      <c r="G84" s="160"/>
      <c r="H84" s="367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400" t="s">
        <v>792</v>
      </c>
      <c r="D85" s="396" t="s">
        <v>790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36" t="s">
        <v>791</v>
      </c>
      <c r="D86" s="531"/>
      <c r="E86" s="532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8" t="s">
        <v>810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528" t="s">
        <v>708</v>
      </c>
      <c r="C90" s="529"/>
      <c r="D90" s="529"/>
      <c r="E90" s="529"/>
      <c r="F90" s="529"/>
      <c r="G90" s="530"/>
      <c r="H90" s="222">
        <f>SUM(H11:H88)</f>
        <v>55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60" zoomScaleNormal="60" workbookViewId="0" topLeftCell="A1">
      <pane ySplit="10" topLeftCell="A11" activePane="bottomLeft" state="frozen"/>
      <selection pane="bottomLeft" activeCell="B7" sqref="B7:K7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235</v>
      </c>
      <c r="C2" s="501" t="str">
        <f>Nábytek!D14</f>
        <v>Kontejnerové chladicí regály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737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Olomouc - remodelling chlazení</v>
      </c>
      <c r="J3" s="494"/>
      <c r="K3" s="495"/>
    </row>
    <row r="4" spans="2:11" ht="16.2" thickBot="1">
      <c r="B4" s="538"/>
      <c r="C4" s="265" t="s">
        <v>738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838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1184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839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840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741</v>
      </c>
      <c r="D9" s="518" t="s">
        <v>742</v>
      </c>
      <c r="E9" s="393" t="s">
        <v>743</v>
      </c>
      <c r="F9" s="393" t="s">
        <v>744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745</v>
      </c>
      <c r="G10" s="394" t="s">
        <v>745</v>
      </c>
      <c r="H10" s="519"/>
      <c r="I10" s="394" t="s">
        <v>745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746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841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842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843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844</v>
      </c>
      <c r="D15" s="113"/>
      <c r="E15" s="114">
        <v>2200</v>
      </c>
      <c r="F15" s="43"/>
      <c r="G15" s="160"/>
      <c r="H15" s="367"/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845</v>
      </c>
      <c r="D16" s="113"/>
      <c r="E16" s="114">
        <v>2500</v>
      </c>
      <c r="F16" s="43"/>
      <c r="G16" s="160"/>
      <c r="H16" s="367"/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846</v>
      </c>
      <c r="D17" s="113"/>
      <c r="E17" s="114">
        <v>2800</v>
      </c>
      <c r="F17" s="43"/>
      <c r="G17" s="160"/>
      <c r="H17" s="367">
        <v>11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847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751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>
      <c r="B20" s="272" t="s">
        <v>547</v>
      </c>
      <c r="C20" s="143" t="s">
        <v>752</v>
      </c>
      <c r="D20" s="115"/>
      <c r="E20" s="114"/>
      <c r="F20" s="43"/>
      <c r="G20" s="224"/>
      <c r="H20" s="367">
        <v>2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753</v>
      </c>
      <c r="D21" s="113"/>
      <c r="E21" s="114"/>
      <c r="F21" s="43"/>
      <c r="G21" s="225"/>
      <c r="H21" s="367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754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755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759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824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825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760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761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5" t="s">
        <v>814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>
      <c r="B30" s="272" t="s">
        <v>555</v>
      </c>
      <c r="C30" s="112" t="s">
        <v>848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848</v>
      </c>
      <c r="D31" s="113"/>
      <c r="E31" s="114">
        <v>2200</v>
      </c>
      <c r="F31" s="43"/>
      <c r="G31" s="225"/>
      <c r="H31" s="367"/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848</v>
      </c>
      <c r="D32" s="113"/>
      <c r="E32" s="114">
        <v>2500</v>
      </c>
      <c r="F32" s="43"/>
      <c r="G32" s="225"/>
      <c r="H32" s="367"/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848</v>
      </c>
      <c r="D33" s="113"/>
      <c r="E33" s="114">
        <v>2800</v>
      </c>
      <c r="F33" s="43"/>
      <c r="G33" s="225"/>
      <c r="H33" s="367">
        <v>11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848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766</v>
      </c>
      <c r="D35" s="113"/>
      <c r="E35" s="116"/>
      <c r="F35" s="43"/>
      <c r="G35" s="225"/>
      <c r="H35" s="367">
        <v>11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767</v>
      </c>
      <c r="D36" s="115" t="s">
        <v>820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767</v>
      </c>
      <c r="D37" s="115" t="s">
        <v>820</v>
      </c>
      <c r="E37" s="114">
        <v>2200</v>
      </c>
      <c r="F37" s="43"/>
      <c r="G37" s="225"/>
      <c r="H37" s="367"/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767</v>
      </c>
      <c r="D38" s="115" t="s">
        <v>820</v>
      </c>
      <c r="E38" s="114">
        <v>2500</v>
      </c>
      <c r="F38" s="43"/>
      <c r="G38" s="225"/>
      <c r="H38" s="367"/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767</v>
      </c>
      <c r="D39" s="115" t="s">
        <v>820</v>
      </c>
      <c r="E39" s="114">
        <v>2800</v>
      </c>
      <c r="F39" s="43"/>
      <c r="G39" s="225"/>
      <c r="H39" s="367">
        <v>11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767</v>
      </c>
      <c r="D40" s="115" t="s">
        <v>820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768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>
      <c r="B42" s="272" t="s">
        <v>516</v>
      </c>
      <c r="C42" s="121" t="s">
        <v>860</v>
      </c>
      <c r="D42" s="122" t="s">
        <v>770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849</v>
      </c>
      <c r="D43" s="122" t="s">
        <v>770</v>
      </c>
      <c r="E43" s="123"/>
      <c r="F43" s="43"/>
      <c r="G43" s="225"/>
      <c r="H43" s="367"/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850</v>
      </c>
      <c r="D44" s="122" t="s">
        <v>770</v>
      </c>
      <c r="E44" s="123"/>
      <c r="F44" s="43"/>
      <c r="G44" s="225"/>
      <c r="H44" s="367"/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851</v>
      </c>
      <c r="D45" s="122" t="s">
        <v>770</v>
      </c>
      <c r="E45" s="123"/>
      <c r="F45" s="43"/>
      <c r="G45" s="225"/>
      <c r="H45" s="367">
        <v>11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852</v>
      </c>
      <c r="D46" s="122" t="s">
        <v>770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861</v>
      </c>
      <c r="D47" s="122" t="s">
        <v>770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853</v>
      </c>
      <c r="D48" s="122" t="s">
        <v>770</v>
      </c>
      <c r="E48" s="123"/>
      <c r="F48" s="43"/>
      <c r="G48" s="225"/>
      <c r="H48" s="367"/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854</v>
      </c>
      <c r="D49" s="122" t="s">
        <v>770</v>
      </c>
      <c r="E49" s="123"/>
      <c r="F49" s="43"/>
      <c r="G49" s="225"/>
      <c r="H49" s="367"/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855</v>
      </c>
      <c r="D50" s="122" t="s">
        <v>770</v>
      </c>
      <c r="E50" s="123"/>
      <c r="F50" s="43"/>
      <c r="G50" s="225"/>
      <c r="H50" s="367">
        <v>11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856</v>
      </c>
      <c r="D51" s="122" t="s">
        <v>770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857</v>
      </c>
      <c r="D52" s="531" t="s">
        <v>778</v>
      </c>
      <c r="E52" s="532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858</v>
      </c>
      <c r="D53" s="531" t="s">
        <v>778</v>
      </c>
      <c r="E53" s="532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05" customHeight="1">
      <c r="B54" s="272" t="s">
        <v>528</v>
      </c>
      <c r="C54" s="240" t="s">
        <v>776</v>
      </c>
      <c r="D54" s="531" t="s">
        <v>778</v>
      </c>
      <c r="E54" s="532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05" customHeight="1">
      <c r="B55" s="272" t="s">
        <v>510</v>
      </c>
      <c r="C55" s="240" t="s">
        <v>859</v>
      </c>
      <c r="D55" s="531" t="s">
        <v>778</v>
      </c>
      <c r="E55" s="532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05" customHeight="1">
      <c r="B56" s="272" t="s">
        <v>529</v>
      </c>
      <c r="C56" s="240" t="s">
        <v>777</v>
      </c>
      <c r="D56" s="531" t="s">
        <v>778</v>
      </c>
      <c r="E56" s="532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779</v>
      </c>
      <c r="D57" s="531" t="s">
        <v>238</v>
      </c>
      <c r="E57" s="532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779</v>
      </c>
      <c r="D58" s="531" t="s">
        <v>232</v>
      </c>
      <c r="E58" s="532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779</v>
      </c>
      <c r="D59" s="531" t="s">
        <v>237</v>
      </c>
      <c r="E59" s="532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779</v>
      </c>
      <c r="D60" s="531" t="s">
        <v>233</v>
      </c>
      <c r="E60" s="532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05" customHeight="1">
      <c r="B61" s="272" t="s">
        <v>534</v>
      </c>
      <c r="C61" s="240" t="s">
        <v>784</v>
      </c>
      <c r="D61" s="531" t="s">
        <v>806</v>
      </c>
      <c r="E61" s="532"/>
      <c r="F61" s="43"/>
      <c r="G61" s="225"/>
      <c r="H61" s="367"/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05" customHeight="1">
      <c r="B62" s="272" t="s">
        <v>535</v>
      </c>
      <c r="C62" s="240" t="s">
        <v>862</v>
      </c>
      <c r="D62" s="531" t="s">
        <v>806</v>
      </c>
      <c r="E62" s="532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863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863</v>
      </c>
      <c r="D64" s="113"/>
      <c r="E64" s="114">
        <v>2200</v>
      </c>
      <c r="F64" s="43"/>
      <c r="G64" s="225"/>
      <c r="H64" s="367"/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863</v>
      </c>
      <c r="D65" s="113"/>
      <c r="E65" s="114">
        <v>2500</v>
      </c>
      <c r="F65" s="43"/>
      <c r="G65" s="225"/>
      <c r="H65" s="367"/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863</v>
      </c>
      <c r="D66" s="113"/>
      <c r="E66" s="114">
        <v>2800</v>
      </c>
      <c r="F66" s="43"/>
      <c r="G66" s="225"/>
      <c r="H66" s="367">
        <v>11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05" customHeight="1">
      <c r="B68" s="273"/>
      <c r="C68" s="117" t="s">
        <v>794</v>
      </c>
      <c r="D68" s="379" t="s">
        <v>795</v>
      </c>
      <c r="E68" s="379" t="s">
        <v>741</v>
      </c>
      <c r="F68" s="80"/>
      <c r="G68" s="162"/>
      <c r="H68" s="367"/>
      <c r="I68" s="167"/>
      <c r="J68" s="152"/>
      <c r="K68" s="151"/>
    </row>
    <row r="69" spans="2:11" s="72" customFormat="1" ht="13.8">
      <c r="B69" s="272" t="s">
        <v>653</v>
      </c>
      <c r="C69" s="395" t="s">
        <v>796</v>
      </c>
      <c r="D69" s="256"/>
      <c r="E69" s="378"/>
      <c r="F69" s="43"/>
      <c r="G69" s="225"/>
      <c r="H69" s="367">
        <v>11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05" customHeight="1">
      <c r="B70" s="272" t="s">
        <v>654</v>
      </c>
      <c r="C70" s="400" t="s">
        <v>797</v>
      </c>
      <c r="D70" s="256"/>
      <c r="E70" s="378"/>
      <c r="F70" s="43"/>
      <c r="G70" s="225"/>
      <c r="H70" s="367">
        <v>11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5" t="s">
        <v>798</v>
      </c>
      <c r="D71" s="256"/>
      <c r="E71" s="378"/>
      <c r="F71" s="43"/>
      <c r="G71" s="160"/>
      <c r="H71" s="367">
        <v>11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5" t="s">
        <v>927</v>
      </c>
      <c r="D72" s="256"/>
      <c r="E72" s="378"/>
      <c r="F72" s="43"/>
      <c r="G72" s="225"/>
      <c r="H72" s="367">
        <v>33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395" t="s">
        <v>799</v>
      </c>
      <c r="D73" s="256"/>
      <c r="E73" s="378"/>
      <c r="F73" s="43"/>
      <c r="G73" s="225"/>
      <c r="H73" s="367">
        <v>11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5" t="s">
        <v>800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400" t="s">
        <v>801</v>
      </c>
      <c r="D75" s="382"/>
      <c r="E75" s="382"/>
      <c r="F75" s="43"/>
      <c r="G75" s="160"/>
      <c r="H75" s="367">
        <v>11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5" t="s">
        <v>802</v>
      </c>
      <c r="D76" s="119"/>
      <c r="E76" s="120"/>
      <c r="F76" s="43"/>
      <c r="G76" s="160"/>
      <c r="H76" s="367">
        <v>11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803</v>
      </c>
      <c r="D77" s="119"/>
      <c r="E77" s="120"/>
      <c r="F77" s="43"/>
      <c r="G77" s="160"/>
      <c r="H77" s="367">
        <v>9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33" t="s">
        <v>906</v>
      </c>
      <c r="D78" s="534"/>
      <c r="E78" s="535"/>
      <c r="F78" s="43"/>
      <c r="G78" s="160"/>
      <c r="H78" s="367">
        <v>11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787</v>
      </c>
      <c r="D79" s="396"/>
      <c r="E79" s="397" t="s">
        <v>789</v>
      </c>
      <c r="F79" s="80"/>
      <c r="G79" s="162"/>
      <c r="H79" s="367"/>
      <c r="I79" s="167"/>
      <c r="J79" s="152"/>
      <c r="K79" s="151"/>
    </row>
    <row r="80" spans="2:11" s="72" customFormat="1" ht="13.8">
      <c r="B80" s="272" t="s">
        <v>672</v>
      </c>
      <c r="C80" s="400" t="s">
        <v>787</v>
      </c>
      <c r="D80" s="396" t="s">
        <v>788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400" t="s">
        <v>787</v>
      </c>
      <c r="D81" s="396" t="s">
        <v>788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400" t="s">
        <v>787</v>
      </c>
      <c r="D82" s="396" t="s">
        <v>788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400" t="s">
        <v>787</v>
      </c>
      <c r="D83" s="396" t="s">
        <v>788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400" t="s">
        <v>787</v>
      </c>
      <c r="D84" s="396" t="s">
        <v>788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528" t="s">
        <v>708</v>
      </c>
      <c r="C87" s="529"/>
      <c r="D87" s="529"/>
      <c r="E87" s="529"/>
      <c r="F87" s="529"/>
      <c r="G87" s="530"/>
      <c r="H87" s="222">
        <f>SUM(H11:H85)</f>
        <v>245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Hejny, Ladislav</cp:lastModifiedBy>
  <cp:lastPrinted>2019-07-19T21:14:28Z</cp:lastPrinted>
  <dcterms:created xsi:type="dcterms:W3CDTF">2018-06-11T13:27:27Z</dcterms:created>
  <dcterms:modified xsi:type="dcterms:W3CDTF">2019-12-03T22:33:36Z</dcterms:modified>
  <cp:category/>
  <cp:version/>
  <cp:contentType/>
  <cp:contentStatus/>
</cp:coreProperties>
</file>