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170" windowHeight="11325" activeTab="0"/>
  </bookViews>
  <sheets>
    <sheet name="Rekap" sheetId="1" r:id="rId1"/>
    <sheet name="mat" sheetId="2" r:id="rId2"/>
    <sheet name="Svítidla" sheetId="3" r:id="rId3"/>
    <sheet name="Specifikace" sheetId="4" r:id="rId4"/>
  </sheets>
  <externalReferences>
    <externalReference r:id="rId7"/>
  </externalReferences>
  <definedNames>
    <definedName name="Excel_BuiltIn_Print_Area_1">'Rekap'!$A$1:$H$55</definedName>
    <definedName name="Excel_BuiltIn_Print_Area_1_1">'Rekap'!$A$1:$H$56</definedName>
    <definedName name="Excel_BuiltIn_Print_Area_2">'mat'!$A$1:$H$78</definedName>
    <definedName name="Excel_BuiltIn_Print_Area_2_1">'mat'!$A$1:$H$61</definedName>
    <definedName name="Excel_BuiltIn_Print_Area_2_1_1">'mat'!$A$1:$H$61</definedName>
    <definedName name="Excel_BuiltIn_Print_Area_3" localSheetId="2">'Svítidla'!$A$2:$G$21</definedName>
    <definedName name="Excel_BuiltIn_Print_Area_3">#REF!</definedName>
    <definedName name="Excel_BuiltIn_Print_Area_3_1" localSheetId="2">'Svítidla'!$A$2:$F$21</definedName>
    <definedName name="Excel_BuiltIn_Print_Area_3_1">#REF!</definedName>
    <definedName name="Excel_BuiltIn_Print_Area_3_1_1" localSheetId="2">'Svítidla'!$A$2:$F$22</definedName>
    <definedName name="Excel_BuiltIn_Print_Area_3_1_1">#REF!</definedName>
    <definedName name="Excel_BuiltIn_Print_Area_3_1_1_1" localSheetId="2">#REF!</definedName>
    <definedName name="Excel_BuiltIn_Print_Area_3_1_1_1">#REF!</definedName>
    <definedName name="Excel_BuiltIn_Print_Area_3_1_1_1_1" localSheetId="2">'Svítidla'!$A$1:$F$19</definedName>
    <definedName name="Excel_BuiltIn_Print_Area_3_1_1_1_1">#REF!</definedName>
    <definedName name="Excel_BuiltIn_Print_Area_4" localSheetId="2">#REF!</definedName>
    <definedName name="Excel_BuiltIn_Print_Area_4">#REF!</definedName>
    <definedName name="Excel_BuiltIn_Print_Area_4_1" localSheetId="2">#REF!</definedName>
    <definedName name="Excel_BuiltIn_Print_Area_4_1">#REF!</definedName>
    <definedName name="Excel_BuiltIn_Print_Area_5" localSheetId="2">#REF!</definedName>
    <definedName name="Excel_BuiltIn_Print_Area_5">#REF!</definedName>
    <definedName name="Excel_BuiltIn_Print_Area_5_1" localSheetId="2">#REF!</definedName>
    <definedName name="Excel_BuiltIn_Print_Area_5_1">#REF!</definedName>
    <definedName name="Excel_BuiltIn_Print_Area_5_1_1" localSheetId="2">#REF!</definedName>
    <definedName name="Excel_BuiltIn_Print_Area_5_1_1">'Specifikace'!#REF!</definedName>
    <definedName name="Excel_BuiltIn_Print_Area_6" localSheetId="2">#REF!</definedName>
    <definedName name="Excel_BuiltIn_Print_Area_6">'Specifikace'!#REF!</definedName>
    <definedName name="Excel_BuiltIn_Print_Area_6_1" localSheetId="2">#REF!</definedName>
    <definedName name="Excel_BuiltIn_Print_Area_6_1">#REF!</definedName>
    <definedName name="Excel_BuiltIn_Print_Area_6_1_1" localSheetId="2">#REF!</definedName>
    <definedName name="Excel_BuiltIn_Print_Area_6_1_1">#REF!</definedName>
    <definedName name="Excel_BuiltIn_Print_Area_7" localSheetId="2">#REF!</definedName>
    <definedName name="Excel_BuiltIn_Print_Area_7">#REF!</definedName>
    <definedName name="Excel_BuiltIn_Print_Area_7_1" localSheetId="2">#REF!</definedName>
    <definedName name="Excel_BuiltIn_Print_Area_7_1">#REF!</definedName>
    <definedName name="Excel_BuiltIn_Print_Area_8" localSheetId="2">#REF!</definedName>
    <definedName name="Excel_BuiltIn_Print_Area_8">#REF!</definedName>
    <definedName name="G___P__">#REF!</definedName>
    <definedName name="G___P___1" localSheetId="2">'[1]Rekap'!#REF!</definedName>
    <definedName name="G___P___1">'Rekap'!#REF!</definedName>
    <definedName name="G___P___1_5" localSheetId="2">'[1]Rekap'!#REF!</definedName>
    <definedName name="G___P___1_5">'Rekap'!#REF!</definedName>
    <definedName name="G___P___1_6" localSheetId="2">'[1]Rekap'!#REF!</definedName>
    <definedName name="G___P___1_6">'Rekap'!#REF!</definedName>
    <definedName name="G___P___1_7" localSheetId="2">'[1]Rekap'!#REF!</definedName>
    <definedName name="G___P___1_7">'Rekap'!#REF!</definedName>
    <definedName name="G___P___1_8" localSheetId="2">'[1]Rekap'!#REF!</definedName>
    <definedName name="G___P___1_8">'Rekap'!#REF!</definedName>
    <definedName name="G___P___2" localSheetId="2">#REF!</definedName>
    <definedName name="G___P___2">#REF!</definedName>
    <definedName name="G___P___2_5" localSheetId="2">#REF!</definedName>
    <definedName name="G___P___2_5">#REF!</definedName>
    <definedName name="G___P___2_6" localSheetId="2">#REF!</definedName>
    <definedName name="G___P___2_6">#REF!</definedName>
    <definedName name="G___P___2_7" localSheetId="2">#REF!</definedName>
    <definedName name="G___P___2_7">#REF!</definedName>
    <definedName name="G___P___2_8" localSheetId="2">#REF!</definedName>
    <definedName name="G___P___2_8">#REF!</definedName>
    <definedName name="G___P___3" localSheetId="2">#REF!</definedName>
    <definedName name="G___P___3">#REF!</definedName>
    <definedName name="G___P___3_5" localSheetId="2">#REF!</definedName>
    <definedName name="G___P___3_5">#REF!</definedName>
    <definedName name="G___P___3_6" localSheetId="2">#REF!</definedName>
    <definedName name="G___P___3_6">#REF!</definedName>
    <definedName name="G___P___3_7" localSheetId="2">#REF!</definedName>
    <definedName name="G___P___3_7">#REF!</definedName>
    <definedName name="G___P___3_8" localSheetId="2">#REF!</definedName>
    <definedName name="G___P___3_8">#REF!</definedName>
    <definedName name="G___P___4">#REF!</definedName>
    <definedName name="G___P___4_5">#REF!</definedName>
    <definedName name="G___P___4_6">#REF!</definedName>
    <definedName name="G___P___4_7">#REF!</definedName>
    <definedName name="G___P___4_8">#REF!</definedName>
    <definedName name="G___P___5">#REF!</definedName>
    <definedName name="G___P___5_1">#REF!</definedName>
    <definedName name="G___P___5_5">#REF!</definedName>
    <definedName name="G___P___5_6">#REF!</definedName>
    <definedName name="G___P___5_7">#REF!</definedName>
    <definedName name="G___P___5_8">#REF!</definedName>
    <definedName name="G___P___6">#REF!</definedName>
    <definedName name="G___P___6_1">#REF!</definedName>
    <definedName name="G___P___6_5">#REF!</definedName>
    <definedName name="G___P___6_6">#REF!</definedName>
    <definedName name="G___P___6_7">#REF!</definedName>
    <definedName name="G___P___6_8">#REF!</definedName>
    <definedName name="G___P___7">#REF!</definedName>
    <definedName name="G___P___7_1">#REF!</definedName>
    <definedName name="G___P___7_5">#REF!</definedName>
    <definedName name="G___P___7_6">#REF!</definedName>
    <definedName name="G___P___7_7">#REF!</definedName>
    <definedName name="G___P___7_8">#REF!</definedName>
    <definedName name="G___P___8">#REF!</definedName>
    <definedName name="_xlnm.Print_Area" localSheetId="1">'mat'!$A$1:$H$77</definedName>
    <definedName name="_xlnm.Print_Area" localSheetId="0">'Rekap'!$A$1:$H$56</definedName>
    <definedName name="_xlnm.Print_Area" localSheetId="3">'Specifikace'!$A$1:$G$144</definedName>
    <definedName name="_xlnm.Print_Area" localSheetId="2">'Svítidla'!$A$1:$F$29</definedName>
  </definedNames>
  <calcPr fullCalcOnLoad="1"/>
</workbook>
</file>

<file path=xl/sharedStrings.xml><?xml version="1.0" encoding="utf-8"?>
<sst xmlns="http://schemas.openxmlformats.org/spreadsheetml/2006/main" count="441" uniqueCount="175">
  <si>
    <t>Silnoproudá elektrotechnika</t>
  </si>
  <si>
    <t>DPS</t>
  </si>
  <si>
    <t>1. Ceny jsou orientační a neobsahují DPH</t>
  </si>
  <si>
    <t>2. Nejsou zahrnuty individuální možnosti dodavatele</t>
  </si>
  <si>
    <t>3. Pokud je v dokumentaci uveden konkrétní název výrobku, nebo výrobce, je uveden pouze jako příklad pro stanovení standardu. Uvedení konkrétního názvu nevylučuje použití jiného výrobku se stejnými, nebo kvalitativně lepšími vlastnostmi, než má uvedený příklad.</t>
  </si>
  <si>
    <t>4. Je určen pouze pro orientační stanovení nákladů, nelze použít pro výběr dodavatele!</t>
  </si>
  <si>
    <t>Základní rozpočtové náklady</t>
  </si>
  <si>
    <t>A.   Dodávky dle specifikací včetně montáže</t>
  </si>
  <si>
    <t>B.    Doprava dodávek (5 % z A)</t>
  </si>
  <si>
    <t>C.   Montáž</t>
  </si>
  <si>
    <t>D.   Demontáž</t>
  </si>
  <si>
    <t>E.   Materiál nosný délkový</t>
  </si>
  <si>
    <t>F.   Materiál nosný kusový</t>
  </si>
  <si>
    <t>G.   Svítidla</t>
  </si>
  <si>
    <t>H.   Prořez délkového materiálu (5 % z E)</t>
  </si>
  <si>
    <t>J.    Součet materiál nosný (E+F+H+G)</t>
  </si>
  <si>
    <t>K.   Materiál podružný (3 % z J)</t>
  </si>
  <si>
    <t>L.    Součet montáž + demontáž  + materiál (C+D+J+K)</t>
  </si>
  <si>
    <t>M.  Stavební přípomoce (6 % z L)</t>
  </si>
  <si>
    <t>N.   Zemní práce</t>
  </si>
  <si>
    <t>O.   Nátěry</t>
  </si>
  <si>
    <t xml:space="preserve">P.    </t>
  </si>
  <si>
    <t>R.   Práce účtované hodinovou sazbou</t>
  </si>
  <si>
    <t xml:space="preserve">       předběžná obhlídka</t>
  </si>
  <si>
    <t>h</t>
  </si>
  <si>
    <t xml:space="preserve">       nezměřitelné montážní práce</t>
  </si>
  <si>
    <t xml:space="preserve">       součet položky</t>
  </si>
  <si>
    <t>S.   Revize</t>
  </si>
  <si>
    <t>U.   Celkem základní rozpočtové náklady</t>
  </si>
  <si>
    <t>Vypracoval: Ing. Petr Macháček</t>
  </si>
  <si>
    <t>Materiál kusový</t>
  </si>
  <si>
    <t xml:space="preserve"> </t>
  </si>
  <si>
    <t>Spínač ř. č.1</t>
  </si>
  <si>
    <t>bílá</t>
  </si>
  <si>
    <t>komplet</t>
  </si>
  <si>
    <t>ks</t>
  </si>
  <si>
    <t>Spínač ř. č. 5</t>
  </si>
  <si>
    <t>Spínač ř.č. 6</t>
  </si>
  <si>
    <t>Spínač ř.č. 7</t>
  </si>
  <si>
    <t>Pohybový spínač 180st., IP44</t>
  </si>
  <si>
    <t>Krabice   P - přístrojová</t>
  </si>
  <si>
    <t>Krabice   R - odbočná</t>
  </si>
  <si>
    <t>Krabice KO 125 E</t>
  </si>
  <si>
    <t>Ekvipotencialni svorkovnice</t>
  </si>
  <si>
    <t>EPS1</t>
  </si>
  <si>
    <t>bez krytu</t>
  </si>
  <si>
    <t>Zemnici svorka</t>
  </si>
  <si>
    <t>ZSA16</t>
  </si>
  <si>
    <t>Podpěra pro izolovaný vodič D 23mm, uchycení na závit M8, materiálové provedení nerez</t>
  </si>
  <si>
    <t>set</t>
  </si>
  <si>
    <t>Krabice pro zkušební svorku, pro zateplovací systémy rozměr 185x145x90mm s nastavitelnou podpěrou pro tloušťku zateplení 140-330mm, rozměr krabice 185x145x90, rozměr podesty 120x120x200, nerezové víko</t>
  </si>
  <si>
    <t>Svorka pasek/pasek</t>
  </si>
  <si>
    <t>SR 2bN</t>
  </si>
  <si>
    <t>Svorka pasek/drat</t>
  </si>
  <si>
    <t>SR 3bN</t>
  </si>
  <si>
    <t>Štítek označovací</t>
  </si>
  <si>
    <t>Celkem materiál kusový</t>
  </si>
  <si>
    <t>Materiál délkový</t>
  </si>
  <si>
    <t>Pol.</t>
  </si>
  <si>
    <t>Nazev</t>
  </si>
  <si>
    <t>MJ</t>
  </si>
  <si>
    <t>Množství</t>
  </si>
  <si>
    <t>Dodávka</t>
  </si>
  <si>
    <t>Celkem (Kč)</t>
  </si>
  <si>
    <t>Montáž celkem</t>
  </si>
  <si>
    <t>Dodávka celkem</t>
  </si>
  <si>
    <t>Kabel CYKY-O</t>
  </si>
  <si>
    <t>2x</t>
  </si>
  <si>
    <t>m</t>
  </si>
  <si>
    <t>3x</t>
  </si>
  <si>
    <t>Kabel CYKY-J</t>
  </si>
  <si>
    <t>5x</t>
  </si>
  <si>
    <t xml:space="preserve">Kabel 1-CXKH-R </t>
  </si>
  <si>
    <t>Vodič CY6(54)</t>
  </si>
  <si>
    <t>Vodič CY25(54)</t>
  </si>
  <si>
    <t>kg</t>
  </si>
  <si>
    <t>Drát d10 NV4A 0,62kg/m</t>
  </si>
  <si>
    <t>Zemnici pásek FeZn 30/4, 1kg/m</t>
  </si>
  <si>
    <t>Celkem materiál délkový</t>
  </si>
  <si>
    <t>Celkem</t>
  </si>
  <si>
    <t>Svítidla</t>
  </si>
  <si>
    <t>Poznámky:</t>
  </si>
  <si>
    <t>1) Cena svítidel včetně zdroje a recyklačního poplatku</t>
  </si>
  <si>
    <t>Označení na výkrese</t>
  </si>
  <si>
    <t>Dodávky celkem</t>
  </si>
  <si>
    <t>Celkem svítidla</t>
  </si>
  <si>
    <t>Specifikace</t>
  </si>
  <si>
    <t>Název</t>
  </si>
  <si>
    <t>Součet</t>
  </si>
  <si>
    <t>Montáž rozváděče</t>
  </si>
  <si>
    <t>modulový FW</t>
  </si>
  <si>
    <t>20 %</t>
  </si>
  <si>
    <t>Specifikace celkem</t>
  </si>
  <si>
    <t>Ucpávka protipožár, tl. 30 cm vč.mat. certifik</t>
  </si>
  <si>
    <t>m2</t>
  </si>
  <si>
    <t>Svorka pružinová do 2x2,5</t>
  </si>
  <si>
    <t>Podpěra mezi krovy s roztečí 550-900mm s trubkou 48mm pro uchycení jímčů s vnitřním vedením izolovaného svodového vodiče, nastavitelný rozsah sklonu střechy 24-53st</t>
  </si>
  <si>
    <t xml:space="preserve">Set pro průchod střechou červený s hliníkovou střešní taškou pro trubky D 38-60mm </t>
  </si>
  <si>
    <t xml:space="preserve">Standard přístrojů: </t>
  </si>
  <si>
    <t>B - Svítidlo LED průmyslové, 46W, 5500 lm, 4000 K, tělo PCB, optika ocel, el. předřadník, 1280x170x105, IP65</t>
  </si>
  <si>
    <t>N - Svítidlo LED nouzové, 8W, SE 1h, tělo PCB, dif. PCB, 354x152x49, IP65</t>
  </si>
  <si>
    <t>N1 - Svítidlo LED nouzové, 8W, SA 1h, tělo PCB, zpětné osvětlení, 229x155x30, IP40</t>
  </si>
  <si>
    <t>Zásuvka 250V/16A, IP44</t>
  </si>
  <si>
    <t>Zásuvka 2x pootočená,clonky</t>
  </si>
  <si>
    <t>barevní</t>
  </si>
  <si>
    <t>Zásuvka 2x pootočená,clonky, přep</t>
  </si>
  <si>
    <t>Jistič instalační 1P 10A/C</t>
  </si>
  <si>
    <t>Jistič instalační 1P 16A/C</t>
  </si>
  <si>
    <t>Jistič instalační 3P 16A/C</t>
  </si>
  <si>
    <t>Jistič instalační 3P 25A/C</t>
  </si>
  <si>
    <t xml:space="preserve">Lista isolovana, 3f/10 mm  63A  1m </t>
  </si>
  <si>
    <t>Přípojnice nulovací 100A</t>
  </si>
  <si>
    <t xml:space="preserve">Schránka na doklady </t>
  </si>
  <si>
    <t>Popisný štítek</t>
  </si>
  <si>
    <t>Pripojeni skrine na PE do 100A</t>
  </si>
  <si>
    <t>Přepěťová ochrana T2 - TNS</t>
  </si>
  <si>
    <t>Jistič instalační 3P 10A/C</t>
  </si>
  <si>
    <t>Chránič s nadproud. Ochranou 10A/C, 2p, 30mA, A</t>
  </si>
  <si>
    <t>Mustek N 15, DIN/pasek</t>
  </si>
  <si>
    <t>Spínač 40A 3P</t>
  </si>
  <si>
    <t>Rozvodnice nástěnná 3x24M, 533/600/140</t>
  </si>
  <si>
    <t>Krabice   rozvodna  5x4, IP55</t>
  </si>
  <si>
    <t>Spínač 3f 25A/400V, IP44</t>
  </si>
  <si>
    <t>Chránič 25A, 4p, 30mA, A</t>
  </si>
  <si>
    <t>Sada jímače v provedení podpůrná trubka GFK/ALU v délce 3200mm, jímací tyč 10 v délce 1000mm, vodič s izolací na napětí vyvolané bleskovým proudem nahrazující dostatečnou vzdálenost 75cm pro km=1, provedení vodiče s ochranným šedým pláštěm d23mm, sada koncovek, uložení vodiče uvnitř podůrné trubky, koncovka pro připojení v podpůrné trubce připravena od výrobce, celková délka izolovaného vodiče 18m, svod č. 2</t>
  </si>
  <si>
    <t>Sada jímače v provedení podpůrná trubka GFK/ALU v délce 3200mm, jímací tyč 10 v délce 1000mm, vodič s izolací na napětí vyvolané bleskovým proudem nahrazující dostatečnou vzdálenost 75cm pro km=1, provedení vodiče s ochranným šedým pláštěm d23mm, sada koncovek, uložení vodiče uvnitř podůrné trubky, koncovka pro připojení v podpůrné trubce připravena od výrobce, celková délka izolovaného vodiče 7,5m, svod č. 3</t>
  </si>
  <si>
    <t>Sada jímače v provedení podpůrná trubka GFK s adaptérem pro instalaci na držák 48mm v délce 1955mm, jímací tyč 22/16/10 v délce 2500mm, vodič s izolací na napětí vyvolané bleskovým proudem nahrazující dostatečnou vzdálenost 75cm pro km=1, provedení vodiče s ochranným šedým pláštěm d23mm, sada koncovek, uložení vodiče uvnitř podůrné trubky, koncovka pro připojení v podpůrné trubce připravena od výrobce, celková délka izolovaného vodiče 13m, svod č. 4</t>
  </si>
  <si>
    <t>Sada jímače v provedení podpůrná trubka GFK s adaptérem pro instalaci na držák 48mm v délce 1955mm, jímací tyč 22/16/10 v délce 2500mm, vodič s izolací na napětí vyvolané bleskovým proudem nahrazující dostatečnou vzdálenost 75cm pro km=1, provedení vodiče s ochranným šedým pláštěm d23mm, sada koncovek, uložení vodiče uvnitř podůrné trubky, koncovka pro připojení v podpůrné trubce připravena od výrobce, celková délka izolovaného vodiče 18m, svod č.1, 5</t>
  </si>
  <si>
    <t xml:space="preserve">Úchyt na stěnu nerez s příložkou pro trubku D 50mm, rozměr 320x40x159 </t>
  </si>
  <si>
    <t>02/2020</t>
  </si>
  <si>
    <t>z.č. E26/19</t>
  </si>
  <si>
    <t>Rekonstrukce a dostavba</t>
  </si>
  <si>
    <t>ZŠ Lažánky</t>
  </si>
  <si>
    <t>Zemní práce</t>
  </si>
  <si>
    <t>Vytyceni trasy</t>
  </si>
  <si>
    <t>km</t>
  </si>
  <si>
    <t>Vykop ryhy 35/70</t>
  </si>
  <si>
    <t>zemina</t>
  </si>
  <si>
    <t>3</t>
  </si>
  <si>
    <t>Zahoz ryhy35/70</t>
  </si>
  <si>
    <t>Uprava terenu</t>
  </si>
  <si>
    <t>Celkem zemní práce</t>
  </si>
  <si>
    <t>A - LED, tělo AL, polomat. difuzér, 40,5W, 60 000 hod., 30 000 spín. cyklů, IP40,el. předřadník</t>
  </si>
  <si>
    <t>C - Svítidlo LED stropní, 24W, 2280 lm, 4000 K, tělo PCB, dif. PCB, d327x49, IP54</t>
  </si>
  <si>
    <t>D - Svítidlo LED stropní, 14W, 1638 lm, 4000 K, tělo termoplast, dif. opál, d295x100, IP65</t>
  </si>
  <si>
    <t>E - LED svítidlo pro venkovní osvětlení, PCB , 18W, 1300 lm, 4000K, IP66, 360x120x105</t>
  </si>
  <si>
    <t>Spínač ř. č. 5A</t>
  </si>
  <si>
    <t>Ovladač tlač. ř.č. 1 s or. doutnavkou</t>
  </si>
  <si>
    <t>Spínač ř. č.1 se sig. Doutnavkou</t>
  </si>
  <si>
    <t>Skříň s přepěťovou ochranou MFV1</t>
  </si>
  <si>
    <t xml:space="preserve">       identifikace neznámých kabelů, přepojování</t>
  </si>
  <si>
    <t>Rozv. R1P</t>
  </si>
  <si>
    <t>Chránič 40A, 4p, 30mA, A</t>
  </si>
  <si>
    <t>Rozv. R1</t>
  </si>
  <si>
    <t>Spínač 63A 3P</t>
  </si>
  <si>
    <t>Jistič instalační 3P 32A/C</t>
  </si>
  <si>
    <t>Paměťové relé 230V/20A</t>
  </si>
  <si>
    <t>Rozv. R2</t>
  </si>
  <si>
    <t xml:space="preserve">Skříň s přep. ochranou 50kA do výklenku, 300x290x115 </t>
  </si>
  <si>
    <t>Rozv. RE</t>
  </si>
  <si>
    <t xml:space="preserve">Elměrová rozv. typová 1x elměr do 80A pro E.ON, 260x600x240 </t>
  </si>
  <si>
    <t>Jistič instalační 3P 40A/B</t>
  </si>
  <si>
    <t>Pojistková vložka PNA000 63A gG</t>
  </si>
  <si>
    <t>Rozv. R1K</t>
  </si>
  <si>
    <t>Rozvodnice zapuštěná 48M, 345/700/90</t>
  </si>
  <si>
    <t>Chránička Kopoflex D63</t>
  </si>
  <si>
    <t>Výstražná fólie PVC šířky 33cm</t>
  </si>
  <si>
    <t>Naložení a odvoz zeminy do 1km</t>
  </si>
  <si>
    <t>m3</t>
  </si>
  <si>
    <t>Odvoz zeminy každý další 1km</t>
  </si>
  <si>
    <t>Protipožární úprava EI30</t>
  </si>
  <si>
    <t>Konstrukce instalační</t>
  </si>
  <si>
    <t>Rozvodnice zapuštěná, IP30/20, 590/640/180</t>
  </si>
  <si>
    <t>Je vypracován za následujících předpokladů:</t>
  </si>
  <si>
    <t>Výkaz výměr</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</si>
</sst>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dd/mm/yy"/>
    <numFmt numFmtId="165" formatCode="0.0"/>
    <numFmt numFmtId="166" formatCode="0.00_)"/>
  </numFmts>
  <fonts count="31">
    <font>
      <sz val="10"/>
      <name val="Courier New"/>
      <family val="3"/>
    </font>
    <font>
      <sz val="10"/>
      <name val="Arial"/>
      <family val="0"/>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8"/>
      <color indexed="56"/>
      <name val="Cambria"/>
      <family val="2"/>
    </font>
    <font>
      <sz val="11"/>
      <color indexed="52"/>
      <name val="Calibri"/>
      <family val="2"/>
    </font>
    <font>
      <sz val="12"/>
      <name val="Times New Roman CE"/>
      <family val="1"/>
    </font>
    <font>
      <sz val="11"/>
      <color indexed="17"/>
      <name val="Calibri"/>
      <family val="2"/>
    </font>
    <font>
      <sz val="11"/>
      <color indexed="10"/>
      <name val="Calibri"/>
      <family val="2"/>
    </font>
    <font>
      <sz val="11"/>
      <color indexed="62"/>
      <name val="Calibri"/>
      <family val="2"/>
    </font>
    <font>
      <i/>
      <sz val="11"/>
      <color indexed="23"/>
      <name val="Calibri"/>
      <family val="2"/>
    </font>
    <font>
      <b/>
      <sz val="11"/>
      <color indexed="52"/>
      <name val="Calibri"/>
      <family val="2"/>
    </font>
    <font>
      <b/>
      <sz val="11"/>
      <color indexed="63"/>
      <name val="Calibri"/>
      <family val="2"/>
    </font>
    <font>
      <sz val="10"/>
      <name val="Times New Roman CE"/>
      <family val="1"/>
    </font>
    <font>
      <sz val="12"/>
      <name val="Times New Roman"/>
      <family val="1"/>
    </font>
    <font>
      <b/>
      <sz val="12"/>
      <name val="Times New Roman"/>
      <family val="1"/>
    </font>
    <font>
      <b/>
      <sz val="20"/>
      <name val="Times New Roman CE"/>
      <family val="1"/>
    </font>
    <font>
      <b/>
      <sz val="12"/>
      <name val="Times New Roman CE"/>
      <family val="1"/>
    </font>
    <font>
      <sz val="10"/>
      <color indexed="8"/>
      <name val="Times New Roman"/>
      <family val="1"/>
    </font>
    <font>
      <b/>
      <sz val="10"/>
      <name val="Times New Roman CE"/>
      <family val="1"/>
    </font>
    <font>
      <sz val="10"/>
      <name val="Times New Roman"/>
      <family val="1"/>
    </font>
    <font>
      <b/>
      <sz val="10"/>
      <color indexed="8"/>
      <name val="Times New Roman CE"/>
      <family val="1"/>
    </font>
    <font>
      <sz val="10"/>
      <color indexed="8"/>
      <name val="Times New Roman CE"/>
      <family val="1"/>
    </font>
    <font>
      <sz val="8"/>
      <name val="Courier New"/>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13">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style="thin">
        <color indexed="8"/>
      </top>
      <bottom style="thin">
        <color indexed="8"/>
      </bottom>
    </border>
    <border>
      <left>
        <color indexed="63"/>
      </left>
      <right>
        <color indexed="63"/>
      </right>
      <top>
        <color indexed="63"/>
      </top>
      <bottom style="medium">
        <color indexed="8"/>
      </bottom>
    </border>
    <border>
      <left>
        <color indexed="63"/>
      </left>
      <right>
        <color indexed="63"/>
      </right>
      <top style="thin">
        <color indexed="8"/>
      </top>
      <bottom style="medium">
        <color indexed="8"/>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1" applyNumberFormat="0" applyFill="0" applyAlignment="0" applyProtection="0"/>
    <xf numFmtId="43" fontId="1" fillId="0" borderId="0" applyFill="0" applyBorder="0" applyAlignment="0" applyProtection="0"/>
    <xf numFmtId="41" fontId="1" fillId="0" borderId="0" applyFill="0" applyBorder="0" applyAlignment="0" applyProtection="0"/>
    <xf numFmtId="0" fontId="5" fillId="3" borderId="0" applyNumberFormat="0" applyBorder="0" applyAlignment="0" applyProtection="0"/>
    <xf numFmtId="0" fontId="6" fillId="16" borderId="2" applyNumberFormat="0" applyAlignment="0" applyProtection="0"/>
    <xf numFmtId="44" fontId="1" fillId="0" borderId="0" applyFill="0" applyBorder="0" applyAlignment="0" applyProtection="0"/>
    <xf numFmtId="42" fontId="1" fillId="0" borderId="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1" fillId="0" borderId="0" applyNumberFormat="0" applyFill="0" applyBorder="0" applyAlignment="0" applyProtection="0"/>
    <xf numFmtId="0" fontId="10" fillId="17" borderId="0" applyNumberFormat="0" applyBorder="0" applyAlignment="0" applyProtection="0"/>
    <xf numFmtId="0" fontId="0" fillId="18" borderId="6" applyNumberFormat="0" applyAlignment="0" applyProtection="0"/>
    <xf numFmtId="9" fontId="1" fillId="0" borderId="0" applyFill="0" applyBorder="0" applyAlignment="0" applyProtection="0"/>
    <xf numFmtId="0" fontId="12" fillId="0" borderId="7" applyNumberFormat="0" applyFill="0" applyAlignment="0" applyProtection="0"/>
    <xf numFmtId="0" fontId="13" fillId="0" borderId="0">
      <alignment/>
      <protection/>
    </xf>
    <xf numFmtId="0" fontId="14" fillId="4" borderId="0" applyNumberFormat="0" applyBorder="0" applyAlignment="0" applyProtection="0"/>
    <xf numFmtId="0" fontId="15" fillId="0" borderId="0" applyNumberFormat="0" applyFill="0" applyBorder="0" applyAlignment="0" applyProtection="0"/>
    <xf numFmtId="0" fontId="16" fillId="7" borderId="8" applyNumberFormat="0" applyAlignment="0" applyProtection="0"/>
    <xf numFmtId="0" fontId="18" fillId="19" borderId="8" applyNumberFormat="0" applyAlignment="0" applyProtection="0"/>
    <xf numFmtId="0" fontId="19" fillId="19" borderId="9" applyNumberFormat="0" applyAlignment="0" applyProtection="0"/>
    <xf numFmtId="0" fontId="17"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cellStyleXfs>
  <cellXfs count="120">
    <xf numFmtId="0" fontId="0" fillId="0" borderId="0" xfId="0" applyAlignment="1">
      <alignment/>
    </xf>
    <xf numFmtId="0" fontId="20" fillId="0" borderId="0" xfId="0" applyFont="1" applyAlignment="1">
      <alignment/>
    </xf>
    <xf numFmtId="2" fontId="20" fillId="0" borderId="0" xfId="0" applyNumberFormat="1" applyFont="1" applyAlignment="1">
      <alignment/>
    </xf>
    <xf numFmtId="3" fontId="20" fillId="0" borderId="0" xfId="0" applyNumberFormat="1" applyFont="1" applyAlignment="1">
      <alignment/>
    </xf>
    <xf numFmtId="164" fontId="20" fillId="0" borderId="0" xfId="0" applyNumberFormat="1" applyFont="1" applyAlignment="1">
      <alignment/>
    </xf>
    <xf numFmtId="0" fontId="21" fillId="0" borderId="0" xfId="0" applyFont="1" applyBorder="1" applyAlignment="1">
      <alignment horizontal="left"/>
    </xf>
    <xf numFmtId="0" fontId="22" fillId="0" borderId="0" xfId="0" applyFont="1" applyAlignment="1">
      <alignment horizontal="left"/>
    </xf>
    <xf numFmtId="49" fontId="21" fillId="0" borderId="0" xfId="0" applyNumberFormat="1" applyFont="1" applyAlignment="1">
      <alignment horizontal="left"/>
    </xf>
    <xf numFmtId="49" fontId="13" fillId="0" borderId="0" xfId="0" applyNumberFormat="1" applyFont="1" applyAlignment="1">
      <alignment horizontal="left"/>
    </xf>
    <xf numFmtId="0" fontId="23" fillId="0" borderId="0" xfId="0" applyFont="1" applyAlignment="1">
      <alignment horizontal="left"/>
    </xf>
    <xf numFmtId="0" fontId="24" fillId="0" borderId="0" xfId="0" applyFont="1" applyAlignment="1">
      <alignment/>
    </xf>
    <xf numFmtId="2" fontId="24" fillId="0" borderId="0" xfId="0" applyNumberFormat="1" applyFont="1" applyAlignment="1">
      <alignment/>
    </xf>
    <xf numFmtId="3" fontId="24" fillId="0" borderId="0" xfId="0" applyNumberFormat="1" applyFont="1" applyAlignment="1">
      <alignment/>
    </xf>
    <xf numFmtId="164" fontId="24" fillId="0" borderId="0" xfId="0" applyNumberFormat="1" applyFont="1" applyAlignment="1">
      <alignment/>
    </xf>
    <xf numFmtId="0" fontId="20" fillId="0" borderId="0" xfId="0" applyFont="1" applyBorder="1" applyAlignment="1">
      <alignment/>
    </xf>
    <xf numFmtId="2" fontId="20" fillId="0" borderId="0" xfId="0" applyNumberFormat="1" applyFont="1" applyBorder="1" applyAlignment="1">
      <alignment/>
    </xf>
    <xf numFmtId="3" fontId="20" fillId="0" borderId="0" xfId="0" applyNumberFormat="1" applyFont="1" applyBorder="1" applyAlignment="1">
      <alignment/>
    </xf>
    <xf numFmtId="0" fontId="26" fillId="0" borderId="10" xfId="0" applyFont="1" applyBorder="1" applyAlignment="1">
      <alignment/>
    </xf>
    <xf numFmtId="2" fontId="26" fillId="0" borderId="10" xfId="0" applyNumberFormat="1" applyFont="1" applyBorder="1" applyAlignment="1">
      <alignment/>
    </xf>
    <xf numFmtId="3" fontId="26" fillId="0" borderId="10" xfId="0" applyNumberFormat="1" applyFont="1" applyBorder="1" applyAlignment="1">
      <alignment/>
    </xf>
    <xf numFmtId="0" fontId="20" fillId="0" borderId="0" xfId="0" applyFont="1" applyAlignment="1">
      <alignment horizontal="center"/>
    </xf>
    <xf numFmtId="4" fontId="20" fillId="0" borderId="0" xfId="0" applyNumberFormat="1" applyFont="1" applyAlignment="1">
      <alignment horizontal="center"/>
    </xf>
    <xf numFmtId="0" fontId="20" fillId="0" borderId="0" xfId="0" applyNumberFormat="1" applyFont="1" applyAlignment="1">
      <alignment/>
    </xf>
    <xf numFmtId="4" fontId="20" fillId="0" borderId="0" xfId="0" applyNumberFormat="1" applyFont="1" applyAlignment="1">
      <alignment/>
    </xf>
    <xf numFmtId="0" fontId="20" fillId="0" borderId="0" xfId="0" applyFont="1" applyAlignment="1" applyProtection="1">
      <alignment horizontal="left"/>
      <protection/>
    </xf>
    <xf numFmtId="0" fontId="26" fillId="0" borderId="0" xfId="0" applyFont="1" applyAlignment="1">
      <alignment/>
    </xf>
    <xf numFmtId="0" fontId="20" fillId="0" borderId="0" xfId="0" applyFont="1" applyAlignment="1" applyProtection="1">
      <alignment horizontal="center"/>
      <protection/>
    </xf>
    <xf numFmtId="4" fontId="20" fillId="0" borderId="0" xfId="0" applyNumberFormat="1" applyFont="1" applyAlignment="1" applyProtection="1">
      <alignment horizontal="center"/>
      <protection/>
    </xf>
    <xf numFmtId="0" fontId="20" fillId="0" borderId="0" xfId="0" applyNumberFormat="1" applyFont="1" applyAlignment="1" applyProtection="1">
      <alignment/>
      <protection/>
    </xf>
    <xf numFmtId="0" fontId="20" fillId="0" borderId="0" xfId="0" applyFont="1" applyAlignment="1" applyProtection="1">
      <alignment horizontal="right"/>
      <protection/>
    </xf>
    <xf numFmtId="0" fontId="20" fillId="0" borderId="0" xfId="0" applyFont="1" applyAlignment="1">
      <alignment horizontal="center" vertical="center"/>
    </xf>
    <xf numFmtId="0" fontId="20" fillId="0" borderId="0" xfId="49" applyFont="1">
      <alignment/>
      <protection/>
    </xf>
    <xf numFmtId="0" fontId="20" fillId="0" borderId="0" xfId="49" applyFont="1" applyAlignment="1">
      <alignment horizontal="center"/>
      <protection/>
    </xf>
    <xf numFmtId="4" fontId="20" fillId="0" borderId="0" xfId="49" applyNumberFormat="1" applyFont="1" applyAlignment="1">
      <alignment horizontal="center"/>
      <protection/>
    </xf>
    <xf numFmtId="49" fontId="20" fillId="0" borderId="0" xfId="0" applyNumberFormat="1" applyFont="1" applyAlignment="1">
      <alignment/>
    </xf>
    <xf numFmtId="0" fontId="27" fillId="0" borderId="0" xfId="0" applyFont="1" applyAlignment="1" applyProtection="1">
      <alignment horizontal="left"/>
      <protection/>
    </xf>
    <xf numFmtId="0" fontId="27" fillId="0" borderId="0" xfId="0" applyFont="1" applyAlignment="1">
      <alignment/>
    </xf>
    <xf numFmtId="0" fontId="20" fillId="0" borderId="0" xfId="0" applyFont="1" applyAlignment="1">
      <alignment horizontal="center" vertical="center" wrapText="1"/>
    </xf>
    <xf numFmtId="4" fontId="20" fillId="0" borderId="0" xfId="0" applyNumberFormat="1" applyFont="1" applyAlignment="1" applyProtection="1">
      <alignment horizontal="center" vertical="center" wrapText="1"/>
      <protection/>
    </xf>
    <xf numFmtId="3" fontId="20" fillId="0" borderId="0" xfId="0" applyNumberFormat="1" applyFont="1" applyAlignment="1" applyProtection="1">
      <alignment horizontal="left"/>
      <protection/>
    </xf>
    <xf numFmtId="0" fontId="28" fillId="0" borderId="0" xfId="0" applyFont="1" applyBorder="1" applyAlignment="1" applyProtection="1">
      <alignment horizontal="left"/>
      <protection/>
    </xf>
    <xf numFmtId="0" fontId="28" fillId="0" borderId="0" xfId="0" applyFont="1" applyBorder="1" applyAlignment="1" applyProtection="1">
      <alignment horizontal="left"/>
      <protection locked="0"/>
    </xf>
    <xf numFmtId="0" fontId="28" fillId="0" borderId="0" xfId="0" applyFont="1" applyBorder="1" applyAlignment="1">
      <alignment/>
    </xf>
    <xf numFmtId="0" fontId="28" fillId="0" borderId="0" xfId="0" applyFont="1" applyBorder="1" applyAlignment="1">
      <alignment horizontal="center"/>
    </xf>
    <xf numFmtId="4" fontId="28" fillId="0" borderId="0" xfId="0" applyNumberFormat="1" applyFont="1" applyBorder="1" applyAlignment="1" applyProtection="1">
      <alignment horizontal="center"/>
      <protection locked="0"/>
    </xf>
    <xf numFmtId="4" fontId="28" fillId="0" borderId="0" xfId="0" applyNumberFormat="1" applyFont="1" applyBorder="1" applyAlignment="1" applyProtection="1">
      <alignment/>
      <protection locked="0"/>
    </xf>
    <xf numFmtId="0" fontId="28" fillId="0" borderId="0" xfId="0" applyNumberFormat="1" applyFont="1" applyBorder="1" applyAlignment="1" applyProtection="1">
      <alignment/>
      <protection locked="0"/>
    </xf>
    <xf numFmtId="4" fontId="28" fillId="0" borderId="0" xfId="0" applyNumberFormat="1" applyFont="1" applyBorder="1" applyAlignment="1">
      <alignment/>
    </xf>
    <xf numFmtId="0" fontId="28" fillId="0" borderId="11" xfId="0" applyFont="1" applyBorder="1" applyAlignment="1" applyProtection="1">
      <alignment horizontal="left"/>
      <protection/>
    </xf>
    <xf numFmtId="0" fontId="28" fillId="0" borderId="11" xfId="0" applyFont="1" applyBorder="1" applyAlignment="1" applyProtection="1">
      <alignment horizontal="left"/>
      <protection locked="0"/>
    </xf>
    <xf numFmtId="0" fontId="28" fillId="0" borderId="11" xfId="0" applyFont="1" applyBorder="1" applyAlignment="1">
      <alignment/>
    </xf>
    <xf numFmtId="0" fontId="28" fillId="0" borderId="11" xfId="0" applyFont="1" applyBorder="1" applyAlignment="1">
      <alignment horizontal="center"/>
    </xf>
    <xf numFmtId="4" fontId="28" fillId="0" borderId="11" xfId="0" applyNumberFormat="1" applyFont="1" applyBorder="1" applyAlignment="1" applyProtection="1">
      <alignment horizontal="center"/>
      <protection locked="0"/>
    </xf>
    <xf numFmtId="4" fontId="28" fillId="0" borderId="0" xfId="0" applyNumberFormat="1" applyFont="1" applyAlignment="1" applyProtection="1">
      <alignment/>
      <protection locked="0"/>
    </xf>
    <xf numFmtId="0" fontId="28" fillId="0" borderId="0" xfId="0" applyNumberFormat="1" applyFont="1" applyAlignment="1" applyProtection="1">
      <alignment/>
      <protection locked="0"/>
    </xf>
    <xf numFmtId="4" fontId="28" fillId="0" borderId="0" xfId="0" applyNumberFormat="1" applyFont="1" applyAlignment="1">
      <alignment/>
    </xf>
    <xf numFmtId="0" fontId="28" fillId="0" borderId="0" xfId="0" applyFont="1" applyAlignment="1">
      <alignment/>
    </xf>
    <xf numFmtId="0" fontId="28" fillId="0" borderId="0" xfId="0" applyFont="1" applyAlignment="1">
      <alignment horizontal="center"/>
    </xf>
    <xf numFmtId="2" fontId="20" fillId="0" borderId="0" xfId="0" applyNumberFormat="1" applyFont="1" applyAlignment="1" applyProtection="1">
      <alignment horizontal="left"/>
      <protection/>
    </xf>
    <xf numFmtId="2" fontId="20" fillId="0" borderId="0" xfId="0" applyNumberFormat="1" applyFont="1" applyAlignment="1">
      <alignment horizontal="center"/>
    </xf>
    <xf numFmtId="2" fontId="20" fillId="0" borderId="0" xfId="0" applyNumberFormat="1" applyFont="1" applyAlignment="1" applyProtection="1">
      <alignment horizontal="center"/>
      <protection/>
    </xf>
    <xf numFmtId="2" fontId="20" fillId="0" borderId="0" xfId="0" applyNumberFormat="1" applyFont="1" applyAlignment="1" applyProtection="1">
      <alignment horizontal="right"/>
      <protection/>
    </xf>
    <xf numFmtId="0" fontId="20" fillId="0" borderId="0" xfId="0" applyFont="1" applyAlignment="1">
      <alignment horizontal="left"/>
    </xf>
    <xf numFmtId="0" fontId="28" fillId="0" borderId="12" xfId="0" applyFont="1" applyBorder="1" applyAlignment="1" applyProtection="1">
      <alignment horizontal="left"/>
      <protection/>
    </xf>
    <xf numFmtId="0" fontId="20" fillId="0" borderId="12" xfId="0" applyFont="1" applyBorder="1" applyAlignment="1">
      <alignment/>
    </xf>
    <xf numFmtId="0" fontId="20" fillId="0" borderId="12" xfId="0" applyFont="1" applyBorder="1" applyAlignment="1">
      <alignment horizontal="center"/>
    </xf>
    <xf numFmtId="4" fontId="20" fillId="0" borderId="12" xfId="0" applyNumberFormat="1" applyFont="1" applyBorder="1" applyAlignment="1">
      <alignment horizontal="center"/>
    </xf>
    <xf numFmtId="4" fontId="26" fillId="0" borderId="12" xfId="0" applyNumberFormat="1" applyFont="1" applyBorder="1" applyAlignment="1">
      <alignment horizontal="center"/>
    </xf>
    <xf numFmtId="0" fontId="20" fillId="0" borderId="0" xfId="0" applyNumberFormat="1" applyFont="1" applyBorder="1" applyAlignment="1">
      <alignment/>
    </xf>
    <xf numFmtId="0" fontId="26" fillId="0" borderId="0" xfId="0" applyNumberFormat="1" applyFont="1" applyBorder="1" applyAlignment="1">
      <alignment/>
    </xf>
    <xf numFmtId="4" fontId="26" fillId="0" borderId="0" xfId="0" applyNumberFormat="1" applyFont="1" applyBorder="1" applyAlignment="1">
      <alignment/>
    </xf>
    <xf numFmtId="0" fontId="20" fillId="0" borderId="0" xfId="0" applyFont="1" applyBorder="1" applyAlignment="1">
      <alignment horizontal="center"/>
    </xf>
    <xf numFmtId="4" fontId="20" fillId="0" borderId="0" xfId="0" applyNumberFormat="1" applyFont="1" applyBorder="1" applyAlignment="1">
      <alignment horizontal="center"/>
    </xf>
    <xf numFmtId="4" fontId="26" fillId="0" borderId="0" xfId="0" applyNumberFormat="1" applyFont="1" applyBorder="1" applyAlignment="1">
      <alignment horizontal="center"/>
    </xf>
    <xf numFmtId="164" fontId="20" fillId="0" borderId="0" xfId="0" applyNumberFormat="1" applyFont="1" applyAlignment="1" applyProtection="1">
      <alignment/>
      <protection/>
    </xf>
    <xf numFmtId="0" fontId="20" fillId="0" borderId="0" xfId="0" applyFont="1" applyAlignment="1" applyProtection="1">
      <alignment/>
      <protection/>
    </xf>
    <xf numFmtId="0" fontId="28" fillId="0" borderId="12" xfId="0" applyFont="1" applyBorder="1" applyAlignment="1">
      <alignment horizontal="center"/>
    </xf>
    <xf numFmtId="4" fontId="28" fillId="0" borderId="12" xfId="0" applyNumberFormat="1" applyFont="1" applyBorder="1" applyAlignment="1" applyProtection="1">
      <alignment horizontal="center"/>
      <protection locked="0"/>
    </xf>
    <xf numFmtId="0" fontId="26" fillId="0" borderId="0" xfId="0" applyFont="1" applyAlignment="1">
      <alignment horizontal="center"/>
    </xf>
    <xf numFmtId="4" fontId="0" fillId="0" borderId="0" xfId="0" applyNumberFormat="1" applyAlignment="1">
      <alignment/>
    </xf>
    <xf numFmtId="0" fontId="20" fillId="0" borderId="0" xfId="0" applyFont="1" applyBorder="1" applyAlignment="1">
      <alignment horizontal="center" vertical="center"/>
    </xf>
    <xf numFmtId="2" fontId="20" fillId="0" borderId="0" xfId="0" applyNumberFormat="1" applyFont="1" applyBorder="1" applyAlignment="1" applyProtection="1">
      <alignment horizontal="left" vertical="center" wrapText="1"/>
      <protection/>
    </xf>
    <xf numFmtId="2" fontId="20" fillId="0" borderId="0" xfId="0" applyNumberFormat="1" applyFont="1" applyBorder="1" applyAlignment="1" applyProtection="1">
      <alignment horizontal="center" vertical="center" wrapText="1"/>
      <protection/>
    </xf>
    <xf numFmtId="2" fontId="20" fillId="0" borderId="0" xfId="0" applyNumberFormat="1" applyFont="1" applyBorder="1" applyAlignment="1" applyProtection="1">
      <alignment horizontal="center" vertical="center"/>
      <protection/>
    </xf>
    <xf numFmtId="4" fontId="20" fillId="0" borderId="0" xfId="0" applyNumberFormat="1" applyFont="1" applyBorder="1" applyAlignment="1" applyProtection="1">
      <alignment horizontal="center" vertical="center"/>
      <protection/>
    </xf>
    <xf numFmtId="0" fontId="20" fillId="0" borderId="0" xfId="0" applyNumberFormat="1" applyFont="1" applyAlignment="1" applyProtection="1">
      <alignment vertical="center"/>
      <protection/>
    </xf>
    <xf numFmtId="4" fontId="20" fillId="0" borderId="0" xfId="0" applyNumberFormat="1" applyFont="1" applyAlignment="1">
      <alignment vertical="center"/>
    </xf>
    <xf numFmtId="2" fontId="20" fillId="0" borderId="0" xfId="0" applyNumberFormat="1" applyFont="1" applyAlignment="1" applyProtection="1">
      <alignment horizontal="right" vertical="center"/>
      <protection/>
    </xf>
    <xf numFmtId="0" fontId="20" fillId="0" borderId="0" xfId="0" applyFont="1" applyAlignment="1">
      <alignment vertical="center"/>
    </xf>
    <xf numFmtId="0" fontId="0" fillId="0" borderId="0" xfId="0" applyAlignment="1">
      <alignment vertical="center"/>
    </xf>
    <xf numFmtId="4" fontId="20" fillId="0" borderId="0" xfId="0" applyNumberFormat="1" applyFont="1" applyBorder="1" applyAlignment="1" applyProtection="1">
      <alignment horizontal="center"/>
      <protection/>
    </xf>
    <xf numFmtId="0" fontId="20" fillId="0" borderId="0" xfId="0" applyFont="1" applyBorder="1" applyAlignment="1" applyProtection="1">
      <alignment horizontal="left" vertical="center" wrapText="1"/>
      <protection/>
    </xf>
    <xf numFmtId="0" fontId="20" fillId="0" borderId="0" xfId="0" applyFont="1" applyBorder="1" applyAlignment="1" applyProtection="1">
      <alignment horizontal="center" vertical="center"/>
      <protection/>
    </xf>
    <xf numFmtId="4" fontId="20" fillId="0" borderId="0" xfId="0" applyNumberFormat="1" applyFont="1" applyAlignment="1" applyProtection="1">
      <alignment/>
      <protection/>
    </xf>
    <xf numFmtId="0" fontId="28" fillId="0" borderId="12" xfId="0" applyFont="1" applyBorder="1" applyAlignment="1" applyProtection="1">
      <alignment horizontal="center"/>
      <protection/>
    </xf>
    <xf numFmtId="0" fontId="28" fillId="0" borderId="0" xfId="0" applyFont="1" applyBorder="1" applyAlignment="1" applyProtection="1">
      <alignment horizontal="center"/>
      <protection/>
    </xf>
    <xf numFmtId="4" fontId="20" fillId="0" borderId="0" xfId="0" applyNumberFormat="1" applyFont="1" applyAlignment="1">
      <alignment horizontal="left"/>
    </xf>
    <xf numFmtId="4" fontId="20" fillId="0" borderId="0" xfId="0" applyNumberFormat="1" applyFont="1" applyAlignment="1" applyProtection="1">
      <alignment horizontal="left"/>
      <protection/>
    </xf>
    <xf numFmtId="4" fontId="20" fillId="0" borderId="0" xfId="0" applyNumberFormat="1" applyFont="1" applyAlignment="1" applyProtection="1">
      <alignment horizontal="right"/>
      <protection/>
    </xf>
    <xf numFmtId="49" fontId="27" fillId="0" borderId="0" xfId="0" applyNumberFormat="1" applyFont="1" applyAlignment="1">
      <alignment/>
    </xf>
    <xf numFmtId="9" fontId="20" fillId="0" borderId="0" xfId="0" applyNumberFormat="1" applyFont="1" applyAlignment="1" applyProtection="1">
      <alignment horizontal="right"/>
      <protection/>
    </xf>
    <xf numFmtId="0" fontId="29" fillId="0" borderId="12" xfId="0" applyFont="1" applyBorder="1" applyAlignment="1" applyProtection="1">
      <alignment horizontal="center"/>
      <protection/>
    </xf>
    <xf numFmtId="4" fontId="28" fillId="0" borderId="12" xfId="0" applyNumberFormat="1" applyFont="1" applyBorder="1" applyAlignment="1" applyProtection="1">
      <alignment horizontal="right"/>
      <protection locked="0"/>
    </xf>
    <xf numFmtId="0" fontId="29" fillId="0" borderId="0" xfId="0" applyFont="1" applyBorder="1" applyAlignment="1" applyProtection="1">
      <alignment horizontal="center"/>
      <protection/>
    </xf>
    <xf numFmtId="4" fontId="28" fillId="0" borderId="0" xfId="0" applyNumberFormat="1" applyFont="1" applyBorder="1" applyAlignment="1" applyProtection="1">
      <alignment horizontal="right"/>
      <protection locked="0"/>
    </xf>
    <xf numFmtId="0" fontId="20" fillId="0" borderId="0" xfId="0" applyNumberFormat="1" applyFont="1" applyAlignment="1" applyProtection="1">
      <alignment horizontal="right"/>
      <protection/>
    </xf>
    <xf numFmtId="0" fontId="20" fillId="0" borderId="0" xfId="0" applyFont="1" applyBorder="1" applyAlignment="1">
      <alignment horizontal="center" vertical="center"/>
    </xf>
    <xf numFmtId="0" fontId="0" fillId="0" borderId="0" xfId="0" applyFont="1" applyAlignment="1">
      <alignment/>
    </xf>
    <xf numFmtId="164" fontId="0" fillId="0" borderId="0" xfId="0" applyNumberFormat="1" applyFont="1" applyAlignment="1" applyProtection="1">
      <alignment/>
      <protection/>
    </xf>
    <xf numFmtId="164" fontId="0" fillId="0" borderId="0" xfId="0" applyNumberFormat="1" applyFont="1" applyAlignment="1">
      <alignment/>
    </xf>
    <xf numFmtId="49" fontId="21" fillId="0" borderId="0" xfId="0" applyNumberFormat="1" applyFont="1" applyAlignment="1">
      <alignment/>
    </xf>
    <xf numFmtId="0" fontId="21" fillId="0" borderId="0" xfId="0" applyFont="1" applyAlignment="1">
      <alignment/>
    </xf>
    <xf numFmtId="3" fontId="28" fillId="0" borderId="12" xfId="0" applyNumberFormat="1" applyFont="1" applyBorder="1" applyAlignment="1" applyProtection="1">
      <alignment horizontal="center"/>
      <protection locked="0"/>
    </xf>
    <xf numFmtId="165" fontId="20" fillId="0" borderId="0" xfId="0" applyNumberFormat="1" applyFont="1" applyAlignment="1">
      <alignment/>
    </xf>
    <xf numFmtId="166" fontId="20" fillId="0" borderId="0" xfId="0" applyNumberFormat="1" applyFont="1" applyAlignment="1" applyProtection="1">
      <alignment/>
      <protection/>
    </xf>
    <xf numFmtId="4" fontId="20" fillId="0" borderId="0" xfId="0" applyNumberFormat="1" applyFont="1" applyAlignment="1">
      <alignment horizontal="center" vertical="center"/>
    </xf>
    <xf numFmtId="0" fontId="25" fillId="0" borderId="0" xfId="0" applyFont="1" applyBorder="1" applyAlignment="1">
      <alignment vertical="center" wrapText="1"/>
    </xf>
    <xf numFmtId="0" fontId="20" fillId="0" borderId="0" xfId="0" applyFont="1" applyBorder="1" applyAlignment="1" applyProtection="1">
      <alignment horizontal="left" vertical="center" wrapText="1"/>
      <protection locked="0"/>
    </xf>
    <xf numFmtId="0" fontId="20" fillId="0" borderId="0" xfId="0" applyFont="1" applyAlignment="1" applyProtection="1">
      <alignment horizontal="left" vertical="center" wrapText="1"/>
      <protection locked="0"/>
    </xf>
    <xf numFmtId="0" fontId="0" fillId="0" borderId="0" xfId="0" applyAlignment="1" applyProtection="1">
      <alignment horizontal="left" vertical="center" wrapText="1"/>
      <protection locked="0"/>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rozpočet"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yty%20Z&#225;me&#269;nick&#225;%202_2017%20(Mik&#353;&#237;k)\CD\DPS\DWG\D.1.8.51_Rozpo&#269;et%20Z&#225;me&#269;nick&#22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kap"/>
      <sheetName val="mat"/>
      <sheetName val="Specifikac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135"/>
  <sheetViews>
    <sheetView tabSelected="1" view="pageBreakPreview" zoomScale="112" zoomScaleSheetLayoutView="112" zoomScalePageLayoutView="0" workbookViewId="0" topLeftCell="A1">
      <selection activeCell="G46" sqref="G46:G51"/>
    </sheetView>
  </sheetViews>
  <sheetFormatPr defaultColWidth="0" defaultRowHeight="13.5"/>
  <cols>
    <col min="1" max="1" width="20.625" style="1" customWidth="1"/>
    <col min="2" max="3" width="10.625" style="1" customWidth="1"/>
    <col min="4" max="4" width="4.625" style="1" customWidth="1"/>
    <col min="5" max="5" width="6.625" style="1" customWidth="1"/>
    <col min="6" max="6" width="3.625" style="1" customWidth="1"/>
    <col min="7" max="7" width="8.625" style="2" customWidth="1"/>
    <col min="8" max="8" width="10.875" style="3" customWidth="1"/>
    <col min="9" max="9" width="6.625" style="1" customWidth="1"/>
    <col min="10" max="10" width="6.625" style="4" customWidth="1"/>
    <col min="11" max="11" width="6.625" style="1" customWidth="1"/>
    <col min="12" max="255" width="10.875" style="1" customWidth="1"/>
    <col min="256" max="16384" width="0" style="1" hidden="1" customWidth="1"/>
  </cols>
  <sheetData>
    <row r="1" ht="15.75">
      <c r="A1" s="5" t="s">
        <v>131</v>
      </c>
    </row>
    <row r="2" ht="15.75">
      <c r="A2" s="5" t="s">
        <v>132</v>
      </c>
    </row>
    <row r="3" ht="15.75">
      <c r="A3" s="6" t="s">
        <v>0</v>
      </c>
    </row>
    <row r="4" ht="15.75">
      <c r="A4" s="7" t="s">
        <v>1</v>
      </c>
    </row>
    <row r="5" ht="15.75">
      <c r="A5" s="7" t="s">
        <v>130</v>
      </c>
    </row>
    <row r="6" ht="15.75">
      <c r="A6" s="8" t="s">
        <v>129</v>
      </c>
    </row>
    <row r="9" ht="25.5">
      <c r="B9" s="9" t="s">
        <v>174</v>
      </c>
    </row>
    <row r="12" spans="1:10" s="10" customFormat="1" ht="15.75">
      <c r="A12" s="10" t="s">
        <v>173</v>
      </c>
      <c r="G12" s="11"/>
      <c r="H12" s="12"/>
      <c r="J12" s="13"/>
    </row>
    <row r="14" ht="12.75">
      <c r="A14" s="1" t="s">
        <v>2</v>
      </c>
    </row>
    <row r="15" ht="12.75">
      <c r="A15" s="1" t="s">
        <v>3</v>
      </c>
    </row>
    <row r="16" spans="1:4" ht="40.5" customHeight="1">
      <c r="A16" s="116" t="s">
        <v>4</v>
      </c>
      <c r="B16" s="116"/>
      <c r="C16" s="116"/>
      <c r="D16" s="116"/>
    </row>
    <row r="17" spans="1:4" ht="12.75">
      <c r="A17" s="116"/>
      <c r="B17" s="116"/>
      <c r="C17" s="116"/>
      <c r="D17" s="116"/>
    </row>
    <row r="18" spans="1:4" ht="12.75">
      <c r="A18" s="116"/>
      <c r="B18" s="116"/>
      <c r="C18" s="116"/>
      <c r="D18" s="116"/>
    </row>
    <row r="19" spans="1:4" ht="12.75">
      <c r="A19" s="116"/>
      <c r="B19" s="116"/>
      <c r="C19" s="116"/>
      <c r="D19" s="116"/>
    </row>
    <row r="20" ht="12.75">
      <c r="A20" s="1" t="s">
        <v>5</v>
      </c>
    </row>
    <row r="24" spans="1:10" s="10" customFormat="1" ht="15.75">
      <c r="A24" s="10" t="s">
        <v>6</v>
      </c>
      <c r="G24" s="11"/>
      <c r="H24" s="12"/>
      <c r="J24" s="13"/>
    </row>
    <row r="26" spans="1:8" ht="12.75">
      <c r="A26" s="1" t="s">
        <v>7</v>
      </c>
      <c r="H26" s="3">
        <f>Specifikace!F143</f>
        <v>0</v>
      </c>
    </row>
    <row r="27" spans="1:8" ht="12.75">
      <c r="A27" s="1" t="s">
        <v>8</v>
      </c>
      <c r="H27" s="3">
        <f>0.05*H26</f>
        <v>0</v>
      </c>
    </row>
    <row r="29" spans="1:8" ht="12.75">
      <c r="A29" s="1" t="s">
        <v>9</v>
      </c>
      <c r="H29" s="3">
        <f>0.6*H35</f>
        <v>0</v>
      </c>
    </row>
    <row r="30" ht="12.75">
      <c r="A30" s="1" t="s">
        <v>10</v>
      </c>
    </row>
    <row r="31" spans="1:8" ht="12.75">
      <c r="A31" s="1" t="s">
        <v>11</v>
      </c>
      <c r="H31" s="3">
        <f>mat!H60</f>
        <v>0</v>
      </c>
    </row>
    <row r="32" spans="1:8" ht="12.75">
      <c r="A32" s="1" t="s">
        <v>12</v>
      </c>
      <c r="H32" s="3">
        <f>mat!H38</f>
        <v>0</v>
      </c>
    </row>
    <row r="33" spans="1:8" ht="12.75">
      <c r="A33" s="1" t="s">
        <v>13</v>
      </c>
      <c r="H33" s="3">
        <f>Svítidla!F19</f>
        <v>0</v>
      </c>
    </row>
    <row r="34" spans="1:8" ht="12.75">
      <c r="A34" s="1" t="s">
        <v>14</v>
      </c>
      <c r="H34" s="3">
        <f>0.05*H31</f>
        <v>0</v>
      </c>
    </row>
    <row r="35" spans="1:8" ht="12.75">
      <c r="A35" s="1" t="s">
        <v>15</v>
      </c>
      <c r="H35" s="3">
        <f>+H31+H32+H34+H33</f>
        <v>0</v>
      </c>
    </row>
    <row r="36" spans="1:8" ht="12.75">
      <c r="A36" s="1" t="s">
        <v>16</v>
      </c>
      <c r="H36" s="3">
        <f>0.03*H35</f>
        <v>0</v>
      </c>
    </row>
    <row r="37" spans="1:8" ht="12.75">
      <c r="A37" s="14" t="s">
        <v>17</v>
      </c>
      <c r="B37" s="14"/>
      <c r="C37" s="14"/>
      <c r="D37" s="14"/>
      <c r="E37" s="14"/>
      <c r="F37" s="14"/>
      <c r="G37" s="15"/>
      <c r="H37" s="16">
        <f>+H29+H30+H35+H36</f>
        <v>0</v>
      </c>
    </row>
    <row r="38" spans="1:8" ht="12.75">
      <c r="A38" s="1" t="s">
        <v>18</v>
      </c>
      <c r="H38" s="3">
        <f>0.06*H37</f>
        <v>0</v>
      </c>
    </row>
    <row r="40" spans="1:8" ht="12.75">
      <c r="A40" s="1" t="s">
        <v>19</v>
      </c>
      <c r="H40" s="3">
        <f>mat!H76</f>
        <v>0</v>
      </c>
    </row>
    <row r="41" ht="12.75">
      <c r="A41" s="1" t="s">
        <v>20</v>
      </c>
    </row>
    <row r="42" ht="12.75">
      <c r="A42" s="1" t="s">
        <v>21</v>
      </c>
    </row>
    <row r="44" ht="12.75">
      <c r="A44" s="1" t="s">
        <v>22</v>
      </c>
    </row>
    <row r="46" spans="1:8" ht="12.75">
      <c r="A46" s="1" t="s">
        <v>23</v>
      </c>
      <c r="E46" s="1">
        <v>2</v>
      </c>
      <c r="F46" s="1" t="s">
        <v>24</v>
      </c>
      <c r="H46" s="3">
        <f>E46*G46</f>
        <v>0</v>
      </c>
    </row>
    <row r="47" spans="1:8" ht="12.75">
      <c r="A47" s="1" t="s">
        <v>25</v>
      </c>
      <c r="E47" s="1">
        <v>10</v>
      </c>
      <c r="F47" s="1" t="s">
        <v>24</v>
      </c>
      <c r="H47" s="3">
        <f>+G47*E47</f>
        <v>0</v>
      </c>
    </row>
    <row r="48" spans="1:8" ht="12.75">
      <c r="A48" s="1" t="s">
        <v>150</v>
      </c>
      <c r="E48" s="1">
        <v>35</v>
      </c>
      <c r="F48" s="1" t="s">
        <v>24</v>
      </c>
      <c r="H48" s="3">
        <f>+G48*E48</f>
        <v>0</v>
      </c>
    </row>
    <row r="49" spans="1:8" ht="12.75">
      <c r="A49" s="1" t="s">
        <v>26</v>
      </c>
      <c r="H49" s="3">
        <f>SUM(H46:H48)</f>
        <v>0</v>
      </c>
    </row>
    <row r="51" spans="1:8" ht="12.75">
      <c r="A51" s="1" t="s">
        <v>27</v>
      </c>
      <c r="E51" s="1">
        <v>20</v>
      </c>
      <c r="F51" s="1" t="s">
        <v>24</v>
      </c>
      <c r="H51" s="3">
        <f>+G51*E51</f>
        <v>0</v>
      </c>
    </row>
    <row r="53" spans="1:8" ht="12.75">
      <c r="A53" s="17" t="s">
        <v>28</v>
      </c>
      <c r="B53" s="17"/>
      <c r="C53" s="17"/>
      <c r="D53" s="17"/>
      <c r="E53" s="17"/>
      <c r="F53" s="17"/>
      <c r="G53" s="18"/>
      <c r="H53" s="19">
        <f>+H26+H27+H37+H38+H40+H41+H49+H51+H42</f>
        <v>0</v>
      </c>
    </row>
    <row r="55" ht="12.75">
      <c r="B55" s="1" t="s">
        <v>29</v>
      </c>
    </row>
    <row r="135" ht="12.75">
      <c r="F135" s="1">
        <f>SUM(F117:F134)</f>
        <v>0</v>
      </c>
    </row>
  </sheetData>
  <sheetProtection selectLockedCells="1" selectUnlockedCells="1"/>
  <mergeCells count="1">
    <mergeCell ref="A16:D19"/>
  </mergeCells>
  <printOptions/>
  <pageMargins left="0.7479166666666667" right="0.7479166666666667" top="0.9840277777777777" bottom="0.9840277777777777" header="0.5118055555555555" footer="0.5118055555555555"/>
  <pageSetup horizontalDpi="300" verticalDpi="300" orientation="portrait" paperSize="9" r:id="rId1"/>
  <headerFooter alignWithMargins="0">
    <oddFooter>&amp;C&amp;"Arial,obyčejné"Stránka &amp;P z &amp;N</oddFooter>
  </headerFooter>
</worksheet>
</file>

<file path=xl/worksheets/sheet2.xml><?xml version="1.0" encoding="utf-8"?>
<worksheet xmlns="http://schemas.openxmlformats.org/spreadsheetml/2006/main" xmlns:r="http://schemas.openxmlformats.org/officeDocument/2006/relationships">
  <dimension ref="A1:Q135"/>
  <sheetViews>
    <sheetView view="pageBreakPreview" zoomScale="112" zoomScaleSheetLayoutView="112" zoomScalePageLayoutView="0" workbookViewId="0" topLeftCell="A32">
      <selection activeCell="N32" sqref="N32"/>
    </sheetView>
  </sheetViews>
  <sheetFormatPr defaultColWidth="10.875" defaultRowHeight="13.5"/>
  <cols>
    <col min="1" max="1" width="4.125" style="20" customWidth="1"/>
    <col min="2" max="2" width="24.375" style="1" customWidth="1"/>
    <col min="3" max="3" width="11.125" style="1" customWidth="1"/>
    <col min="4" max="4" width="7.25390625" style="1" customWidth="1"/>
    <col min="5" max="5" width="5.375" style="20" customWidth="1"/>
    <col min="6" max="6" width="8.125" style="20" customWidth="1"/>
    <col min="7" max="7" width="8.625" style="21" customWidth="1"/>
    <col min="8" max="8" width="10.00390625" style="21" customWidth="1"/>
    <col min="9" max="9" width="6.625" style="22" customWidth="1"/>
    <col min="10" max="10" width="0" style="22" hidden="1" customWidth="1"/>
    <col min="11" max="12" width="0" style="23" hidden="1" customWidth="1"/>
    <col min="13" max="13" width="6.625" style="1" customWidth="1"/>
    <col min="14" max="16384" width="10.875" style="1" customWidth="1"/>
  </cols>
  <sheetData>
    <row r="1" spans="2:13" ht="12.75">
      <c r="B1" s="24"/>
      <c r="C1" s="25" t="s">
        <v>30</v>
      </c>
      <c r="F1" s="26" t="s">
        <v>31</v>
      </c>
      <c r="G1" s="27"/>
      <c r="H1" s="27"/>
      <c r="I1" s="28" t="s">
        <v>31</v>
      </c>
      <c r="J1" s="28"/>
      <c r="M1" s="29"/>
    </row>
    <row r="2" spans="2:13" ht="12.75">
      <c r="B2" s="24"/>
      <c r="C2" s="25"/>
      <c r="F2" s="26" t="s">
        <v>31</v>
      </c>
      <c r="G2" s="27"/>
      <c r="H2" s="27"/>
      <c r="I2" s="28" t="s">
        <v>31</v>
      </c>
      <c r="J2" s="28"/>
      <c r="M2" s="29"/>
    </row>
    <row r="3" spans="2:13" ht="12.75">
      <c r="B3" s="24"/>
      <c r="C3" s="25"/>
      <c r="F3" s="26"/>
      <c r="G3" s="27"/>
      <c r="H3" s="27"/>
      <c r="I3" s="28"/>
      <c r="J3" s="28"/>
      <c r="M3" s="29"/>
    </row>
    <row r="4" spans="2:13" ht="12.75">
      <c r="B4" s="24" t="s">
        <v>98</v>
      </c>
      <c r="C4" s="25"/>
      <c r="F4" s="26"/>
      <c r="G4" s="27"/>
      <c r="H4" s="27"/>
      <c r="I4" s="28"/>
      <c r="J4" s="28"/>
      <c r="M4" s="29"/>
    </row>
    <row r="5" spans="2:13" ht="12.75">
      <c r="B5" s="24"/>
      <c r="C5" s="25"/>
      <c r="F5" s="26"/>
      <c r="G5" s="27"/>
      <c r="H5" s="27"/>
      <c r="I5" s="28"/>
      <c r="J5" s="28"/>
      <c r="M5" s="29"/>
    </row>
    <row r="6" spans="1:12" ht="12.75">
      <c r="A6" s="30">
        <v>1</v>
      </c>
      <c r="B6" s="1" t="s">
        <v>32</v>
      </c>
      <c r="C6" s="1" t="s">
        <v>33</v>
      </c>
      <c r="D6" s="1" t="s">
        <v>34</v>
      </c>
      <c r="E6" s="20" t="s">
        <v>35</v>
      </c>
      <c r="F6" s="20">
        <v>18</v>
      </c>
      <c r="G6" s="27"/>
      <c r="H6" s="27">
        <f aca="true" t="shared" si="0" ref="H6:H36">F6*G6</f>
        <v>0</v>
      </c>
      <c r="K6" s="23" t="e">
        <f>F6*#REF!</f>
        <v>#REF!</v>
      </c>
      <c r="L6" s="23">
        <f aca="true" t="shared" si="1" ref="L6:L22">F6*G6</f>
        <v>0</v>
      </c>
    </row>
    <row r="7" spans="1:12" ht="12.75">
      <c r="A7" s="30">
        <v>2</v>
      </c>
      <c r="B7" s="1" t="s">
        <v>36</v>
      </c>
      <c r="C7" s="1" t="s">
        <v>33</v>
      </c>
      <c r="D7" s="1" t="s">
        <v>34</v>
      </c>
      <c r="E7" s="20" t="s">
        <v>35</v>
      </c>
      <c r="F7" s="20">
        <v>7</v>
      </c>
      <c r="G7" s="27"/>
      <c r="H7" s="27">
        <f>F7*G7</f>
        <v>0</v>
      </c>
      <c r="K7" s="23" t="e">
        <f>F7*#REF!</f>
        <v>#REF!</v>
      </c>
      <c r="L7" s="23">
        <f>F7*G7</f>
        <v>0</v>
      </c>
    </row>
    <row r="8" spans="1:12" ht="12.75">
      <c r="A8" s="30">
        <v>3</v>
      </c>
      <c r="B8" s="1" t="s">
        <v>146</v>
      </c>
      <c r="C8" s="1" t="s">
        <v>33</v>
      </c>
      <c r="D8" s="1" t="s">
        <v>34</v>
      </c>
      <c r="E8" s="20" t="s">
        <v>35</v>
      </c>
      <c r="F8" s="20">
        <v>3</v>
      </c>
      <c r="G8" s="27"/>
      <c r="H8" s="27">
        <f>F8*G8</f>
        <v>0</v>
      </c>
      <c r="K8" s="23" t="e">
        <f>F8*#REF!</f>
        <v>#REF!</v>
      </c>
      <c r="L8" s="23">
        <f>F8*G8</f>
        <v>0</v>
      </c>
    </row>
    <row r="9" spans="1:12" ht="12.75">
      <c r="A9" s="30">
        <v>4</v>
      </c>
      <c r="B9" s="1" t="s">
        <v>37</v>
      </c>
      <c r="C9" s="1" t="s">
        <v>33</v>
      </c>
      <c r="D9" s="1" t="s">
        <v>34</v>
      </c>
      <c r="E9" s="20" t="s">
        <v>35</v>
      </c>
      <c r="F9" s="20">
        <v>8</v>
      </c>
      <c r="G9" s="27"/>
      <c r="H9" s="27">
        <f>F9*G9</f>
        <v>0</v>
      </c>
      <c r="K9" s="23" t="e">
        <f>F9*#REF!</f>
        <v>#REF!</v>
      </c>
      <c r="L9" s="23">
        <f>F9*G9</f>
        <v>0</v>
      </c>
    </row>
    <row r="10" spans="1:12" ht="12.75">
      <c r="A10" s="30">
        <v>5</v>
      </c>
      <c r="B10" s="1" t="s">
        <v>38</v>
      </c>
      <c r="C10" s="1" t="s">
        <v>33</v>
      </c>
      <c r="D10" s="1" t="s">
        <v>34</v>
      </c>
      <c r="E10" s="20" t="s">
        <v>35</v>
      </c>
      <c r="F10" s="20">
        <v>1</v>
      </c>
      <c r="G10" s="27"/>
      <c r="H10" s="27">
        <f t="shared" si="0"/>
        <v>0</v>
      </c>
      <c r="K10" s="23" t="e">
        <f>F10*#REF!</f>
        <v>#REF!</v>
      </c>
      <c r="L10" s="23">
        <f t="shared" si="1"/>
        <v>0</v>
      </c>
    </row>
    <row r="11" spans="1:12" ht="12.75">
      <c r="A11" s="30">
        <v>6</v>
      </c>
      <c r="B11" s="1" t="s">
        <v>148</v>
      </c>
      <c r="C11" s="1" t="s">
        <v>33</v>
      </c>
      <c r="D11" s="1" t="s">
        <v>34</v>
      </c>
      <c r="E11" s="20" t="s">
        <v>35</v>
      </c>
      <c r="F11" s="20">
        <v>1</v>
      </c>
      <c r="G11" s="27"/>
      <c r="H11" s="27">
        <f>F11*G11</f>
        <v>0</v>
      </c>
      <c r="K11" s="23" t="e">
        <f>F11*#REF!</f>
        <v>#REF!</v>
      </c>
      <c r="L11" s="23">
        <f>F11*G11</f>
        <v>0</v>
      </c>
    </row>
    <row r="12" spans="1:12" ht="12.75">
      <c r="A12" s="30">
        <v>7</v>
      </c>
      <c r="B12" s="1" t="s">
        <v>147</v>
      </c>
      <c r="C12" s="1" t="s">
        <v>33</v>
      </c>
      <c r="E12" s="20" t="s">
        <v>35</v>
      </c>
      <c r="F12" s="20">
        <v>22</v>
      </c>
      <c r="G12" s="27"/>
      <c r="H12" s="27">
        <f t="shared" si="0"/>
        <v>0</v>
      </c>
      <c r="K12" s="23" t="e">
        <f>F12*#REF!</f>
        <v>#REF!</v>
      </c>
      <c r="L12" s="23">
        <f t="shared" si="1"/>
        <v>0</v>
      </c>
    </row>
    <row r="13" spans="1:12" ht="12.75">
      <c r="A13" s="30">
        <v>8</v>
      </c>
      <c r="B13" s="1" t="s">
        <v>122</v>
      </c>
      <c r="E13" s="20" t="s">
        <v>35</v>
      </c>
      <c r="F13" s="20">
        <v>2</v>
      </c>
      <c r="G13" s="27"/>
      <c r="H13" s="27">
        <f>F13*G13</f>
        <v>0</v>
      </c>
      <c r="K13" s="23" t="e">
        <f>F13*#REF!</f>
        <v>#REF!</v>
      </c>
      <c r="L13" s="23">
        <f>F13*G13</f>
        <v>0</v>
      </c>
    </row>
    <row r="14" spans="1:12" ht="12.75">
      <c r="A14" s="30">
        <v>9</v>
      </c>
      <c r="B14" s="1" t="s">
        <v>103</v>
      </c>
      <c r="C14" s="1" t="s">
        <v>104</v>
      </c>
      <c r="D14" s="1" t="s">
        <v>34</v>
      </c>
      <c r="E14" s="20" t="s">
        <v>35</v>
      </c>
      <c r="F14" s="20">
        <v>60</v>
      </c>
      <c r="G14" s="27"/>
      <c r="H14" s="27">
        <f t="shared" si="0"/>
        <v>0</v>
      </c>
      <c r="L14" s="23">
        <f t="shared" si="1"/>
        <v>0</v>
      </c>
    </row>
    <row r="15" spans="1:12" ht="12.75">
      <c r="A15" s="30">
        <v>10</v>
      </c>
      <c r="B15" s="1" t="s">
        <v>105</v>
      </c>
      <c r="C15" s="1" t="s">
        <v>104</v>
      </c>
      <c r="D15" s="1" t="s">
        <v>34</v>
      </c>
      <c r="E15" s="20" t="s">
        <v>35</v>
      </c>
      <c r="F15" s="20">
        <v>6</v>
      </c>
      <c r="G15" s="27"/>
      <c r="H15" s="27">
        <f t="shared" si="0"/>
        <v>0</v>
      </c>
      <c r="L15" s="23">
        <f t="shared" si="1"/>
        <v>0</v>
      </c>
    </row>
    <row r="16" spans="1:12" ht="12.75">
      <c r="A16" s="30">
        <v>11</v>
      </c>
      <c r="B16" s="1" t="s">
        <v>102</v>
      </c>
      <c r="E16" s="20" t="s">
        <v>35</v>
      </c>
      <c r="F16" s="20">
        <v>3</v>
      </c>
      <c r="G16" s="27"/>
      <c r="H16" s="27">
        <f>F16*G16</f>
        <v>0</v>
      </c>
      <c r="J16" s="28"/>
      <c r="K16" s="23" t="e">
        <f>F16*#REF!</f>
        <v>#REF!</v>
      </c>
      <c r="L16" s="23">
        <f t="shared" si="1"/>
        <v>0</v>
      </c>
    </row>
    <row r="17" spans="1:12" ht="12.75">
      <c r="A17" s="30">
        <v>12</v>
      </c>
      <c r="B17" s="1" t="s">
        <v>39</v>
      </c>
      <c r="E17" s="20" t="s">
        <v>35</v>
      </c>
      <c r="F17" s="20">
        <v>3</v>
      </c>
      <c r="G17" s="27"/>
      <c r="H17" s="27">
        <f t="shared" si="0"/>
        <v>0</v>
      </c>
      <c r="I17" s="1"/>
      <c r="J17" s="1"/>
      <c r="K17" s="1"/>
      <c r="L17" s="1">
        <f t="shared" si="1"/>
        <v>0</v>
      </c>
    </row>
    <row r="18" spans="1:12" ht="12.75">
      <c r="A18" s="30">
        <v>13</v>
      </c>
      <c r="B18" s="1" t="s">
        <v>95</v>
      </c>
      <c r="E18" s="20" t="s">
        <v>35</v>
      </c>
      <c r="F18" s="20">
        <v>264</v>
      </c>
      <c r="G18" s="27"/>
      <c r="H18" s="27">
        <f t="shared" si="0"/>
        <v>0</v>
      </c>
      <c r="I18" s="1"/>
      <c r="J18" s="1"/>
      <c r="K18" s="1"/>
      <c r="L18" s="1">
        <f t="shared" si="1"/>
        <v>0</v>
      </c>
    </row>
    <row r="19" spans="1:12" ht="12.75">
      <c r="A19" s="30">
        <v>14</v>
      </c>
      <c r="B19" s="1" t="s">
        <v>40</v>
      </c>
      <c r="E19" s="20" t="s">
        <v>35</v>
      </c>
      <c r="F19" s="20">
        <v>129</v>
      </c>
      <c r="G19" s="27"/>
      <c r="H19" s="27">
        <f t="shared" si="0"/>
        <v>0</v>
      </c>
      <c r="J19" s="28"/>
      <c r="K19" s="23" t="e">
        <f>F19*#REF!</f>
        <v>#REF!</v>
      </c>
      <c r="L19" s="23">
        <f t="shared" si="1"/>
        <v>0</v>
      </c>
    </row>
    <row r="20" spans="1:12" ht="12.75">
      <c r="A20" s="30">
        <v>15</v>
      </c>
      <c r="B20" s="1" t="s">
        <v>41</v>
      </c>
      <c r="E20" s="20" t="s">
        <v>35</v>
      </c>
      <c r="F20" s="20">
        <v>88</v>
      </c>
      <c r="G20" s="27"/>
      <c r="H20" s="27">
        <f t="shared" si="0"/>
        <v>0</v>
      </c>
      <c r="I20" s="1"/>
      <c r="J20" s="1"/>
      <c r="K20" s="23" t="e">
        <f>F20*#REF!</f>
        <v>#REF!</v>
      </c>
      <c r="L20" s="23">
        <f t="shared" si="1"/>
        <v>0</v>
      </c>
    </row>
    <row r="21" spans="1:16" s="107" customFormat="1" ht="15" customHeight="1">
      <c r="A21" s="30">
        <v>16</v>
      </c>
      <c r="B21" s="24" t="s">
        <v>121</v>
      </c>
      <c r="C21" s="31"/>
      <c r="D21" s="31"/>
      <c r="E21" s="32" t="s">
        <v>35</v>
      </c>
      <c r="F21" s="32">
        <v>2</v>
      </c>
      <c r="G21" s="33"/>
      <c r="H21" s="27">
        <f t="shared" si="0"/>
        <v>0</v>
      </c>
      <c r="J21" s="108"/>
      <c r="K21" s="109"/>
      <c r="L21" s="23">
        <f t="shared" si="1"/>
        <v>0</v>
      </c>
      <c r="M21" s="110"/>
      <c r="N21" s="110"/>
      <c r="O21" s="111"/>
      <c r="P21" s="111"/>
    </row>
    <row r="22" spans="1:12" ht="12.75">
      <c r="A22" s="30">
        <v>17</v>
      </c>
      <c r="B22" s="31" t="s">
        <v>42</v>
      </c>
      <c r="C22" s="31"/>
      <c r="D22" s="31"/>
      <c r="E22" s="20" t="s">
        <v>35</v>
      </c>
      <c r="F22" s="20">
        <v>6</v>
      </c>
      <c r="G22" s="27"/>
      <c r="H22" s="27">
        <f t="shared" si="0"/>
        <v>0</v>
      </c>
      <c r="I22" s="1"/>
      <c r="J22" s="1"/>
      <c r="K22" s="23" t="e">
        <f>F22*#REF!</f>
        <v>#REF!</v>
      </c>
      <c r="L22" s="23">
        <f t="shared" si="1"/>
        <v>0</v>
      </c>
    </row>
    <row r="23" spans="1:12" ht="12.75">
      <c r="A23" s="30">
        <v>18</v>
      </c>
      <c r="B23" s="24" t="s">
        <v>43</v>
      </c>
      <c r="C23" s="1" t="s">
        <v>44</v>
      </c>
      <c r="D23" s="34" t="s">
        <v>45</v>
      </c>
      <c r="E23" s="20" t="s">
        <v>35</v>
      </c>
      <c r="F23" s="20">
        <v>6</v>
      </c>
      <c r="G23" s="27"/>
      <c r="H23" s="27">
        <f t="shared" si="0"/>
        <v>0</v>
      </c>
      <c r="I23" s="1"/>
      <c r="J23" s="1"/>
      <c r="K23" s="23" t="e">
        <f>E23*#REF!</f>
        <v>#VALUE!</v>
      </c>
      <c r="L23" s="23" t="e">
        <f>E23*G23</f>
        <v>#VALUE!</v>
      </c>
    </row>
    <row r="24" spans="1:12" ht="12.75">
      <c r="A24" s="30">
        <v>19</v>
      </c>
      <c r="B24" s="35" t="s">
        <v>46</v>
      </c>
      <c r="C24" s="35" t="s">
        <v>47</v>
      </c>
      <c r="D24" s="36"/>
      <c r="E24" s="20" t="s">
        <v>35</v>
      </c>
      <c r="F24" s="20">
        <v>14</v>
      </c>
      <c r="G24" s="27"/>
      <c r="H24" s="27">
        <f>F24*G24</f>
        <v>0</v>
      </c>
      <c r="I24" s="1"/>
      <c r="J24" s="1"/>
      <c r="L24" s="23" t="e">
        <f>G24*#REF!</f>
        <v>#REF!</v>
      </c>
    </row>
    <row r="25" spans="1:10" ht="41.25" customHeight="1">
      <c r="A25" s="30">
        <v>20</v>
      </c>
      <c r="B25" s="118" t="s">
        <v>48</v>
      </c>
      <c r="C25" s="119"/>
      <c r="D25" s="119"/>
      <c r="E25" s="37" t="s">
        <v>35</v>
      </c>
      <c r="F25" s="37">
        <v>60</v>
      </c>
      <c r="G25" s="38"/>
      <c r="H25" s="38">
        <f t="shared" si="0"/>
        <v>0</v>
      </c>
      <c r="I25" s="27"/>
      <c r="J25" s="1"/>
    </row>
    <row r="26" spans="1:10" ht="13.5">
      <c r="A26" s="30">
        <v>21</v>
      </c>
      <c r="B26" s="118" t="s">
        <v>128</v>
      </c>
      <c r="C26" s="119"/>
      <c r="D26" s="119"/>
      <c r="E26" s="37" t="s">
        <v>35</v>
      </c>
      <c r="F26" s="37">
        <v>4</v>
      </c>
      <c r="G26" s="38"/>
      <c r="H26" s="38">
        <f t="shared" si="0"/>
        <v>0</v>
      </c>
      <c r="I26" s="27"/>
      <c r="J26" s="1"/>
    </row>
    <row r="27" spans="1:10" ht="69.75" customHeight="1">
      <c r="A27" s="30">
        <v>22</v>
      </c>
      <c r="B27" s="118" t="s">
        <v>50</v>
      </c>
      <c r="C27" s="119"/>
      <c r="D27" s="119"/>
      <c r="E27" s="37" t="s">
        <v>35</v>
      </c>
      <c r="F27" s="37">
        <v>5</v>
      </c>
      <c r="G27" s="38"/>
      <c r="H27" s="38">
        <f t="shared" si="0"/>
        <v>0</v>
      </c>
      <c r="I27" s="27"/>
      <c r="J27" s="1"/>
    </row>
    <row r="28" spans="1:10" ht="53.25" customHeight="1">
      <c r="A28" s="30">
        <v>23</v>
      </c>
      <c r="B28" s="118" t="s">
        <v>96</v>
      </c>
      <c r="C28" s="119"/>
      <c r="D28" s="119"/>
      <c r="E28" s="37" t="s">
        <v>35</v>
      </c>
      <c r="F28" s="37">
        <v>3</v>
      </c>
      <c r="G28" s="38"/>
      <c r="H28" s="38">
        <f t="shared" si="0"/>
        <v>0</v>
      </c>
      <c r="I28" s="27"/>
      <c r="J28" s="1"/>
    </row>
    <row r="29" spans="1:10" ht="39.75" customHeight="1">
      <c r="A29" s="30">
        <v>24</v>
      </c>
      <c r="B29" s="118" t="s">
        <v>97</v>
      </c>
      <c r="C29" s="119"/>
      <c r="D29" s="119"/>
      <c r="E29" s="37" t="s">
        <v>49</v>
      </c>
      <c r="F29" s="37">
        <v>3</v>
      </c>
      <c r="G29" s="38"/>
      <c r="H29" s="38">
        <f t="shared" si="0"/>
        <v>0</v>
      </c>
      <c r="I29" s="27"/>
      <c r="J29" s="1"/>
    </row>
    <row r="30" spans="1:10" ht="114.75" customHeight="1">
      <c r="A30" s="30">
        <v>25</v>
      </c>
      <c r="B30" s="118" t="s">
        <v>127</v>
      </c>
      <c r="C30" s="119"/>
      <c r="D30" s="119"/>
      <c r="E30" s="37" t="s">
        <v>49</v>
      </c>
      <c r="F30" s="37">
        <v>2</v>
      </c>
      <c r="G30" s="38"/>
      <c r="H30" s="38">
        <f t="shared" si="0"/>
        <v>0</v>
      </c>
      <c r="I30" s="27"/>
      <c r="J30" s="1"/>
    </row>
    <row r="31" spans="1:10" ht="114.75" customHeight="1">
      <c r="A31" s="30">
        <v>26</v>
      </c>
      <c r="B31" s="118" t="s">
        <v>126</v>
      </c>
      <c r="C31" s="119"/>
      <c r="D31" s="119"/>
      <c r="E31" s="37" t="s">
        <v>49</v>
      </c>
      <c r="F31" s="37">
        <v>1</v>
      </c>
      <c r="G31" s="38"/>
      <c r="H31" s="38">
        <f>F31*G31</f>
        <v>0</v>
      </c>
      <c r="I31" s="27"/>
      <c r="J31" s="1"/>
    </row>
    <row r="32" spans="1:10" ht="114.75" customHeight="1">
      <c r="A32" s="30">
        <v>27</v>
      </c>
      <c r="B32" s="117" t="s">
        <v>124</v>
      </c>
      <c r="C32" s="117"/>
      <c r="D32" s="117"/>
      <c r="E32" s="37" t="s">
        <v>49</v>
      </c>
      <c r="F32" s="37">
        <v>1</v>
      </c>
      <c r="G32" s="38"/>
      <c r="H32" s="38">
        <f>F32*G32</f>
        <v>0</v>
      </c>
      <c r="I32" s="27"/>
      <c r="J32" s="1"/>
    </row>
    <row r="33" spans="1:10" ht="114.75" customHeight="1">
      <c r="A33" s="30">
        <v>28</v>
      </c>
      <c r="B33" s="117" t="s">
        <v>125</v>
      </c>
      <c r="C33" s="117"/>
      <c r="D33" s="117"/>
      <c r="E33" s="37" t="s">
        <v>49</v>
      </c>
      <c r="F33" s="37">
        <v>1</v>
      </c>
      <c r="G33" s="38"/>
      <c r="H33" s="38">
        <f>F33*G33</f>
        <v>0</v>
      </c>
      <c r="I33" s="27"/>
      <c r="J33" s="1"/>
    </row>
    <row r="34" spans="1:10" ht="12.75">
      <c r="A34" s="30">
        <v>29</v>
      </c>
      <c r="B34" s="24" t="s">
        <v>51</v>
      </c>
      <c r="C34" s="24" t="s">
        <v>52</v>
      </c>
      <c r="D34" s="36"/>
      <c r="E34" s="20" t="s">
        <v>35</v>
      </c>
      <c r="F34" s="20">
        <v>10</v>
      </c>
      <c r="G34" s="27"/>
      <c r="H34" s="27">
        <f t="shared" si="0"/>
        <v>0</v>
      </c>
      <c r="I34" s="27"/>
      <c r="J34" s="1"/>
    </row>
    <row r="35" spans="1:10" ht="12.75">
      <c r="A35" s="30">
        <v>30</v>
      </c>
      <c r="B35" s="24" t="s">
        <v>53</v>
      </c>
      <c r="C35" s="24" t="s">
        <v>54</v>
      </c>
      <c r="D35" s="36"/>
      <c r="E35" s="20" t="s">
        <v>35</v>
      </c>
      <c r="F35" s="20">
        <v>10</v>
      </c>
      <c r="G35" s="27"/>
      <c r="H35" s="27">
        <f t="shared" si="0"/>
        <v>0</v>
      </c>
      <c r="I35" s="27"/>
      <c r="J35" s="1"/>
    </row>
    <row r="36" spans="1:10" ht="12.75">
      <c r="A36" s="30">
        <v>31</v>
      </c>
      <c r="B36" s="24" t="s">
        <v>55</v>
      </c>
      <c r="C36" s="39"/>
      <c r="D36" s="36"/>
      <c r="E36" s="20" t="s">
        <v>35</v>
      </c>
      <c r="F36" s="20">
        <v>15</v>
      </c>
      <c r="G36" s="27"/>
      <c r="H36" s="27">
        <f t="shared" si="0"/>
        <v>0</v>
      </c>
      <c r="I36" s="27"/>
      <c r="J36" s="1"/>
    </row>
    <row r="37" spans="1:12" s="42" customFormat="1" ht="12.75">
      <c r="A37" s="30">
        <v>32</v>
      </c>
      <c r="B37" s="40"/>
      <c r="C37" s="41"/>
      <c r="E37" s="43"/>
      <c r="F37" s="43"/>
      <c r="G37" s="44"/>
      <c r="H37" s="44"/>
      <c r="I37" s="45"/>
      <c r="J37" s="46"/>
      <c r="K37" s="47"/>
      <c r="L37" s="47"/>
    </row>
    <row r="38" spans="1:12" s="56" customFormat="1" ht="12.75">
      <c r="A38" s="30">
        <v>33</v>
      </c>
      <c r="B38" s="48" t="s">
        <v>56</v>
      </c>
      <c r="C38" s="49"/>
      <c r="D38" s="50"/>
      <c r="E38" s="51"/>
      <c r="F38" s="51"/>
      <c r="G38" s="52"/>
      <c r="H38" s="52">
        <f>SUM(H6:H37)</f>
        <v>0</v>
      </c>
      <c r="I38" s="53"/>
      <c r="J38" s="54"/>
      <c r="K38" s="55"/>
      <c r="L38" s="55"/>
    </row>
    <row r="39" spans="1:12" s="56" customFormat="1" ht="12.75">
      <c r="A39" s="57"/>
      <c r="B39" s="40"/>
      <c r="C39" s="41"/>
      <c r="D39" s="42"/>
      <c r="E39" s="43"/>
      <c r="F39" s="43"/>
      <c r="G39" s="44"/>
      <c r="H39" s="44"/>
      <c r="I39" s="54"/>
      <c r="J39" s="54"/>
      <c r="K39" s="55"/>
      <c r="L39" s="55"/>
    </row>
    <row r="41" ht="12.75">
      <c r="C41" s="25" t="s">
        <v>57</v>
      </c>
    </row>
    <row r="42" ht="12.75">
      <c r="C42" s="25"/>
    </row>
    <row r="43" spans="1:13" ht="12.75">
      <c r="A43" s="20" t="s">
        <v>58</v>
      </c>
      <c r="B43" s="58" t="s">
        <v>59</v>
      </c>
      <c r="C43" s="2"/>
      <c r="D43" s="2"/>
      <c r="E43" s="59" t="s">
        <v>60</v>
      </c>
      <c r="F43" s="60" t="s">
        <v>61</v>
      </c>
      <c r="G43" s="27" t="s">
        <v>62</v>
      </c>
      <c r="H43" s="27" t="s">
        <v>63</v>
      </c>
      <c r="I43" s="28"/>
      <c r="J43" s="28"/>
      <c r="K43" s="23" t="s">
        <v>64</v>
      </c>
      <c r="L43" s="23" t="s">
        <v>65</v>
      </c>
      <c r="M43" s="61"/>
    </row>
    <row r="44" ht="12.75">
      <c r="C44" s="25"/>
    </row>
    <row r="45" spans="1:12" ht="12.75">
      <c r="A45" s="20">
        <v>1</v>
      </c>
      <c r="B45" s="1" t="s">
        <v>66</v>
      </c>
      <c r="C45" s="1" t="s">
        <v>67</v>
      </c>
      <c r="D45" s="62">
        <v>1.5</v>
      </c>
      <c r="E45" s="20" t="s">
        <v>68</v>
      </c>
      <c r="F45" s="20">
        <v>55</v>
      </c>
      <c r="H45" s="21">
        <f aca="true" t="shared" si="2" ref="H45:H58">F45*G45</f>
        <v>0</v>
      </c>
      <c r="K45" s="23" t="e">
        <f>F45*#REF!</f>
        <v>#REF!</v>
      </c>
      <c r="L45" s="23">
        <f aca="true" t="shared" si="3" ref="L45:L58">F45*G45</f>
        <v>0</v>
      </c>
    </row>
    <row r="46" spans="1:12" ht="12.75">
      <c r="A46" s="20">
        <v>2</v>
      </c>
      <c r="B46" s="1" t="s">
        <v>66</v>
      </c>
      <c r="C46" s="1" t="s">
        <v>69</v>
      </c>
      <c r="D46" s="62">
        <v>1.5</v>
      </c>
      <c r="E46" s="20" t="s">
        <v>68</v>
      </c>
      <c r="F46" s="20">
        <v>325</v>
      </c>
      <c r="H46" s="21">
        <f t="shared" si="2"/>
        <v>0</v>
      </c>
      <c r="K46" s="23" t="e">
        <f>F46*#REF!</f>
        <v>#REF!</v>
      </c>
      <c r="L46" s="23">
        <f t="shared" si="3"/>
        <v>0</v>
      </c>
    </row>
    <row r="47" spans="1:12" ht="12.75">
      <c r="A47" s="20">
        <v>3</v>
      </c>
      <c r="B47" s="24" t="s">
        <v>70</v>
      </c>
      <c r="C47" s="24" t="s">
        <v>69</v>
      </c>
      <c r="D47" s="24">
        <v>1.5</v>
      </c>
      <c r="E47" s="20" t="s">
        <v>68</v>
      </c>
      <c r="F47" s="20">
        <v>880</v>
      </c>
      <c r="H47" s="21">
        <f t="shared" si="2"/>
        <v>0</v>
      </c>
      <c r="J47" s="28"/>
      <c r="K47" s="23" t="e">
        <f>F47*#REF!</f>
        <v>#REF!</v>
      </c>
      <c r="L47" s="23">
        <f t="shared" si="3"/>
        <v>0</v>
      </c>
    </row>
    <row r="48" spans="1:12" ht="12.75">
      <c r="A48" s="20">
        <v>4</v>
      </c>
      <c r="B48" s="24" t="s">
        <v>70</v>
      </c>
      <c r="C48" s="24" t="s">
        <v>69</v>
      </c>
      <c r="D48" s="24">
        <v>2.5</v>
      </c>
      <c r="E48" s="20" t="s">
        <v>68</v>
      </c>
      <c r="F48" s="20">
        <v>850</v>
      </c>
      <c r="H48" s="21">
        <f t="shared" si="2"/>
        <v>0</v>
      </c>
      <c r="J48" s="28"/>
      <c r="K48" s="23" t="e">
        <f>F48*#REF!</f>
        <v>#REF!</v>
      </c>
      <c r="L48" s="23">
        <f t="shared" si="3"/>
        <v>0</v>
      </c>
    </row>
    <row r="49" spans="1:12" ht="12.75">
      <c r="A49" s="20">
        <v>5</v>
      </c>
      <c r="B49" s="24" t="s">
        <v>70</v>
      </c>
      <c r="C49" s="24" t="s">
        <v>71</v>
      </c>
      <c r="D49" s="24">
        <v>2.5</v>
      </c>
      <c r="E49" s="20" t="s">
        <v>68</v>
      </c>
      <c r="F49" s="20">
        <v>55</v>
      </c>
      <c r="H49" s="21">
        <f t="shared" si="2"/>
        <v>0</v>
      </c>
      <c r="J49" s="28"/>
      <c r="L49" s="23">
        <f t="shared" si="3"/>
        <v>0</v>
      </c>
    </row>
    <row r="50" spans="1:12" ht="12.75">
      <c r="A50" s="20">
        <v>6</v>
      </c>
      <c r="B50" s="24" t="s">
        <v>70</v>
      </c>
      <c r="C50" s="24" t="s">
        <v>71</v>
      </c>
      <c r="D50" s="24">
        <v>6</v>
      </c>
      <c r="E50" s="20" t="s">
        <v>68</v>
      </c>
      <c r="F50" s="20">
        <v>30</v>
      </c>
      <c r="H50" s="21">
        <f t="shared" si="2"/>
        <v>0</v>
      </c>
      <c r="J50" s="28"/>
      <c r="L50" s="23">
        <f t="shared" si="3"/>
        <v>0</v>
      </c>
    </row>
    <row r="51" spans="1:12" ht="12.75">
      <c r="A51" s="20">
        <v>7</v>
      </c>
      <c r="B51" s="24" t="s">
        <v>70</v>
      </c>
      <c r="C51" s="24" t="s">
        <v>71</v>
      </c>
      <c r="D51" s="24">
        <v>10</v>
      </c>
      <c r="E51" s="20" t="s">
        <v>68</v>
      </c>
      <c r="F51" s="20">
        <v>30</v>
      </c>
      <c r="H51" s="21">
        <f>F51*G51</f>
        <v>0</v>
      </c>
      <c r="J51" s="28"/>
      <c r="L51" s="23">
        <f>F51*G51</f>
        <v>0</v>
      </c>
    </row>
    <row r="52" spans="1:12" ht="12.75">
      <c r="A52" s="20">
        <v>8</v>
      </c>
      <c r="B52" s="24" t="s">
        <v>70</v>
      </c>
      <c r="C52" s="24" t="s">
        <v>71</v>
      </c>
      <c r="D52" s="24">
        <v>16</v>
      </c>
      <c r="E52" s="20" t="s">
        <v>68</v>
      </c>
      <c r="F52" s="20">
        <v>50</v>
      </c>
      <c r="H52" s="21">
        <f>F52*G52</f>
        <v>0</v>
      </c>
      <c r="J52" s="28"/>
      <c r="L52" s="23">
        <f>F52*G52</f>
        <v>0</v>
      </c>
    </row>
    <row r="53" spans="1:12" ht="12.75">
      <c r="A53" s="20">
        <v>9</v>
      </c>
      <c r="B53" s="24" t="s">
        <v>72</v>
      </c>
      <c r="C53" s="24" t="s">
        <v>69</v>
      </c>
      <c r="D53" s="24">
        <v>1.5</v>
      </c>
      <c r="E53" s="20" t="s">
        <v>68</v>
      </c>
      <c r="F53" s="20">
        <v>140</v>
      </c>
      <c r="H53" s="21">
        <f t="shared" si="2"/>
        <v>0</v>
      </c>
      <c r="J53" s="28"/>
      <c r="L53" s="23">
        <f t="shared" si="3"/>
        <v>0</v>
      </c>
    </row>
    <row r="54" spans="1:12" ht="13.5">
      <c r="A54" s="20">
        <v>10</v>
      </c>
      <c r="B54" s="24" t="s">
        <v>73</v>
      </c>
      <c r="C54" s="24"/>
      <c r="D54"/>
      <c r="E54" s="20" t="s">
        <v>68</v>
      </c>
      <c r="F54" s="26">
        <v>155</v>
      </c>
      <c r="H54" s="21">
        <f t="shared" si="2"/>
        <v>0</v>
      </c>
      <c r="J54" s="28"/>
      <c r="K54" s="23" t="e">
        <f>F54*#REF!</f>
        <v>#REF!</v>
      </c>
      <c r="L54" s="23">
        <f t="shared" si="3"/>
        <v>0</v>
      </c>
    </row>
    <row r="55" spans="1:12" ht="13.5">
      <c r="A55" s="20">
        <v>11</v>
      </c>
      <c r="B55" s="24" t="s">
        <v>74</v>
      </c>
      <c r="C55" s="24"/>
      <c r="D55"/>
      <c r="E55" s="20" t="s">
        <v>68</v>
      </c>
      <c r="F55" s="26">
        <v>80</v>
      </c>
      <c r="H55" s="21">
        <f t="shared" si="2"/>
        <v>0</v>
      </c>
      <c r="J55" s="28"/>
      <c r="K55" s="23" t="e">
        <f>F55*#REF!</f>
        <v>#REF!</v>
      </c>
      <c r="L55" s="23">
        <f t="shared" si="3"/>
        <v>0</v>
      </c>
    </row>
    <row r="56" spans="1:12" ht="13.5">
      <c r="A56" s="20">
        <v>12</v>
      </c>
      <c r="B56" s="24" t="s">
        <v>93</v>
      </c>
      <c r="C56" s="24"/>
      <c r="D56"/>
      <c r="E56" s="20" t="s">
        <v>94</v>
      </c>
      <c r="F56" s="26">
        <v>0.2</v>
      </c>
      <c r="H56" s="21">
        <f t="shared" si="2"/>
        <v>0</v>
      </c>
      <c r="J56" s="28"/>
      <c r="K56" s="23" t="e">
        <f>F56*#REF!</f>
        <v>#REF!</v>
      </c>
      <c r="L56" s="23">
        <f>F56*G56</f>
        <v>0</v>
      </c>
    </row>
    <row r="57" spans="1:12" ht="12.75">
      <c r="A57" s="20">
        <v>13</v>
      </c>
      <c r="B57" s="24" t="s">
        <v>76</v>
      </c>
      <c r="C57" s="24"/>
      <c r="D57" s="24"/>
      <c r="E57" s="20" t="s">
        <v>75</v>
      </c>
      <c r="F57" s="26">
        <v>8</v>
      </c>
      <c r="H57" s="21">
        <f t="shared" si="2"/>
        <v>0</v>
      </c>
      <c r="I57" s="1"/>
      <c r="J57" s="1"/>
      <c r="L57" s="23">
        <f t="shared" si="3"/>
        <v>0</v>
      </c>
    </row>
    <row r="58" spans="1:12" ht="12.75">
      <c r="A58" s="20">
        <v>14</v>
      </c>
      <c r="B58" s="24" t="s">
        <v>77</v>
      </c>
      <c r="C58" s="24"/>
      <c r="D58" s="24"/>
      <c r="E58" s="20" t="s">
        <v>75</v>
      </c>
      <c r="F58" s="26">
        <v>135</v>
      </c>
      <c r="H58" s="21">
        <f t="shared" si="2"/>
        <v>0</v>
      </c>
      <c r="I58" s="1"/>
      <c r="J58" s="1"/>
      <c r="L58" s="23">
        <f t="shared" si="3"/>
        <v>0</v>
      </c>
    </row>
    <row r="59" ht="12.75">
      <c r="A59" s="20">
        <v>15</v>
      </c>
    </row>
    <row r="60" spans="1:12" s="14" customFormat="1" ht="13.5" thickBot="1">
      <c r="A60" s="20">
        <v>16</v>
      </c>
      <c r="B60" s="63" t="s">
        <v>78</v>
      </c>
      <c r="C60" s="64"/>
      <c r="D60" s="64"/>
      <c r="E60" s="65"/>
      <c r="F60" s="65"/>
      <c r="G60" s="66"/>
      <c r="H60" s="67">
        <f>SUM(H45:H59)</f>
        <v>0</v>
      </c>
      <c r="I60" s="68"/>
      <c r="J60" s="69" t="s">
        <v>79</v>
      </c>
      <c r="K60" s="70" t="e">
        <f>SUM(K45:K59)</f>
        <v>#REF!</v>
      </c>
      <c r="L60" s="70">
        <f>SUM(L45:L59)</f>
        <v>0</v>
      </c>
    </row>
    <row r="61" spans="1:12" s="14" customFormat="1" ht="12.75">
      <c r="A61" s="20"/>
      <c r="B61" s="40"/>
      <c r="E61" s="71"/>
      <c r="F61" s="71"/>
      <c r="G61" s="72"/>
      <c r="H61" s="73"/>
      <c r="I61" s="68"/>
      <c r="J61" s="69"/>
      <c r="K61" s="70"/>
      <c r="L61" s="70"/>
    </row>
    <row r="62" spans="1:12" s="14" customFormat="1" ht="12.75">
      <c r="A62" s="20"/>
      <c r="B62" s="40"/>
      <c r="E62" s="71"/>
      <c r="F62" s="71"/>
      <c r="G62" s="72"/>
      <c r="H62" s="73"/>
      <c r="I62" s="68"/>
      <c r="J62" s="69"/>
      <c r="K62" s="70"/>
      <c r="L62" s="70"/>
    </row>
    <row r="63" ht="12.75">
      <c r="C63" s="25" t="s">
        <v>133</v>
      </c>
    </row>
    <row r="64" ht="12.75">
      <c r="C64" s="25"/>
    </row>
    <row r="65" spans="1:13" ht="12.75">
      <c r="A65" s="20" t="s">
        <v>58</v>
      </c>
      <c r="B65" s="58" t="s">
        <v>59</v>
      </c>
      <c r="C65" s="2"/>
      <c r="D65" s="2"/>
      <c r="E65" s="59" t="s">
        <v>60</v>
      </c>
      <c r="F65" s="60" t="s">
        <v>61</v>
      </c>
      <c r="G65" s="27" t="s">
        <v>62</v>
      </c>
      <c r="H65" s="27" t="s">
        <v>63</v>
      </c>
      <c r="I65" s="28"/>
      <c r="J65" s="28"/>
      <c r="K65" s="23" t="s">
        <v>64</v>
      </c>
      <c r="L65" s="23" t="s">
        <v>65</v>
      </c>
      <c r="M65" s="61"/>
    </row>
    <row r="67" spans="1:17" ht="12.75">
      <c r="A67" s="20">
        <v>1</v>
      </c>
      <c r="B67" s="24" t="s">
        <v>134</v>
      </c>
      <c r="E67" s="24" t="s">
        <v>135</v>
      </c>
      <c r="F67" s="60">
        <v>0.13</v>
      </c>
      <c r="G67" s="60"/>
      <c r="H67" s="60">
        <f aca="true" t="shared" si="4" ref="H67:H74">G67*F67</f>
        <v>0</v>
      </c>
      <c r="I67" s="1"/>
      <c r="J67" s="74">
        <v>32509</v>
      </c>
      <c r="K67" s="75">
        <v>2.5</v>
      </c>
      <c r="L67" s="113">
        <v>2</v>
      </c>
      <c r="Q67" s="114"/>
    </row>
    <row r="68" spans="1:17" ht="12.75">
      <c r="A68" s="20">
        <v>2</v>
      </c>
      <c r="B68" s="24" t="s">
        <v>136</v>
      </c>
      <c r="C68" s="24" t="s">
        <v>137</v>
      </c>
      <c r="D68" s="24" t="s">
        <v>138</v>
      </c>
      <c r="E68" s="24" t="s">
        <v>68</v>
      </c>
      <c r="F68" s="60">
        <v>130</v>
      </c>
      <c r="G68" s="60"/>
      <c r="H68" s="60">
        <f t="shared" si="4"/>
        <v>0</v>
      </c>
      <c r="I68" s="1"/>
      <c r="J68" s="74">
        <v>32509</v>
      </c>
      <c r="K68" s="75">
        <v>2.2000000000007276</v>
      </c>
      <c r="L68" s="113">
        <v>2</v>
      </c>
      <c r="Q68" s="114"/>
    </row>
    <row r="69" spans="1:17" ht="12.75">
      <c r="A69" s="20">
        <v>3</v>
      </c>
      <c r="B69" s="24" t="s">
        <v>139</v>
      </c>
      <c r="C69" s="24" t="s">
        <v>137</v>
      </c>
      <c r="D69" s="24" t="s">
        <v>138</v>
      </c>
      <c r="E69" s="24" t="s">
        <v>68</v>
      </c>
      <c r="F69" s="60">
        <v>130</v>
      </c>
      <c r="G69" s="60"/>
      <c r="H69" s="60">
        <f t="shared" si="4"/>
        <v>0</v>
      </c>
      <c r="I69" s="1"/>
      <c r="J69" s="74">
        <v>32509</v>
      </c>
      <c r="K69" s="75">
        <v>2.2000000000007276</v>
      </c>
      <c r="L69" s="113">
        <v>2</v>
      </c>
      <c r="Q69" s="114"/>
    </row>
    <row r="70" spans="1:17" ht="12.75">
      <c r="A70" s="20">
        <v>4</v>
      </c>
      <c r="B70" s="24" t="s">
        <v>140</v>
      </c>
      <c r="C70" s="24" t="s">
        <v>137</v>
      </c>
      <c r="D70" s="24" t="s">
        <v>138</v>
      </c>
      <c r="E70" s="24" t="s">
        <v>94</v>
      </c>
      <c r="F70" s="60">
        <v>45.5</v>
      </c>
      <c r="G70" s="60"/>
      <c r="H70" s="60">
        <f t="shared" si="4"/>
        <v>0</v>
      </c>
      <c r="I70" s="1"/>
      <c r="J70" s="74">
        <v>32509</v>
      </c>
      <c r="K70" s="75">
        <v>2.2000000000007276</v>
      </c>
      <c r="L70" s="113">
        <v>2</v>
      </c>
      <c r="Q70" s="114"/>
    </row>
    <row r="71" spans="1:17" ht="12.75">
      <c r="A71" s="20">
        <v>5</v>
      </c>
      <c r="B71" s="24" t="s">
        <v>165</v>
      </c>
      <c r="C71" s="24"/>
      <c r="E71" s="24" t="s">
        <v>68</v>
      </c>
      <c r="F71" s="60">
        <v>8</v>
      </c>
      <c r="G71" s="60"/>
      <c r="H71" s="60">
        <f t="shared" si="4"/>
        <v>0</v>
      </c>
      <c r="J71" s="74">
        <v>32509</v>
      </c>
      <c r="K71" s="75">
        <v>2.2000000000007276</v>
      </c>
      <c r="L71" s="113">
        <v>2</v>
      </c>
      <c r="Q71" s="114"/>
    </row>
    <row r="72" spans="1:17" ht="12.75">
      <c r="A72" s="20">
        <v>6</v>
      </c>
      <c r="B72" s="24" t="s">
        <v>166</v>
      </c>
      <c r="C72" s="24"/>
      <c r="D72" s="24"/>
      <c r="E72" s="24" t="s">
        <v>68</v>
      </c>
      <c r="F72" s="60">
        <v>8</v>
      </c>
      <c r="G72" s="60"/>
      <c r="H72" s="60">
        <f t="shared" si="4"/>
        <v>0</v>
      </c>
      <c r="I72" s="1"/>
      <c r="J72" s="74">
        <v>32509</v>
      </c>
      <c r="K72" s="75">
        <v>2.2000000000007276</v>
      </c>
      <c r="L72" s="113">
        <v>2</v>
      </c>
      <c r="Q72" s="114"/>
    </row>
    <row r="73" spans="1:17" ht="12.75">
      <c r="A73" s="20">
        <v>7</v>
      </c>
      <c r="B73" s="24" t="s">
        <v>167</v>
      </c>
      <c r="C73" s="24"/>
      <c r="D73" s="24"/>
      <c r="E73" s="24" t="s">
        <v>168</v>
      </c>
      <c r="F73" s="60">
        <v>0.05</v>
      </c>
      <c r="G73" s="60"/>
      <c r="H73" s="60">
        <f t="shared" si="4"/>
        <v>0</v>
      </c>
      <c r="I73" s="1"/>
      <c r="J73" s="74">
        <v>32509</v>
      </c>
      <c r="K73" s="75">
        <v>2.2000000000007276</v>
      </c>
      <c r="L73" s="113">
        <v>2</v>
      </c>
      <c r="Q73" s="114"/>
    </row>
    <row r="74" spans="1:17" ht="12.75">
      <c r="A74" s="20">
        <v>8</v>
      </c>
      <c r="B74" s="24" t="s">
        <v>169</v>
      </c>
      <c r="C74" s="24"/>
      <c r="D74" s="24"/>
      <c r="E74" s="24" t="s">
        <v>168</v>
      </c>
      <c r="F74" s="60">
        <v>0.5</v>
      </c>
      <c r="G74" s="60"/>
      <c r="H74" s="60">
        <f t="shared" si="4"/>
        <v>0</v>
      </c>
      <c r="I74" s="1"/>
      <c r="J74" s="74">
        <v>32509</v>
      </c>
      <c r="K74" s="75">
        <v>2.2000000000007276</v>
      </c>
      <c r="L74" s="113">
        <v>2</v>
      </c>
      <c r="Q74" s="114"/>
    </row>
    <row r="75" spans="1:9" ht="12.75">
      <c r="A75" s="20">
        <v>9</v>
      </c>
      <c r="F75" s="21"/>
      <c r="G75" s="20"/>
      <c r="I75" s="1"/>
    </row>
    <row r="76" spans="1:12" s="14" customFormat="1" ht="13.5" thickBot="1">
      <c r="A76" s="20">
        <v>10</v>
      </c>
      <c r="B76" s="63" t="s">
        <v>141</v>
      </c>
      <c r="C76" s="64"/>
      <c r="D76" s="64"/>
      <c r="E76" s="65"/>
      <c r="F76" s="65"/>
      <c r="G76" s="66"/>
      <c r="H76" s="67">
        <f>SUM(H67:H75)</f>
        <v>0</v>
      </c>
      <c r="I76" s="68"/>
      <c r="J76" s="69" t="s">
        <v>79</v>
      </c>
      <c r="K76" s="70">
        <f>SUM(K75:K75)</f>
        <v>0</v>
      </c>
      <c r="L76" s="70">
        <f>SUM(L75:L75)</f>
        <v>0</v>
      </c>
    </row>
    <row r="77" spans="1:12" s="14" customFormat="1" ht="12.75">
      <c r="A77" s="20"/>
      <c r="B77" s="40"/>
      <c r="E77" s="71"/>
      <c r="F77" s="71"/>
      <c r="G77" s="72"/>
      <c r="H77" s="73"/>
      <c r="I77" s="68"/>
      <c r="J77" s="69"/>
      <c r="K77" s="70"/>
      <c r="L77" s="70"/>
    </row>
    <row r="78" spans="1:12" s="14" customFormat="1" ht="12.75">
      <c r="A78" s="20"/>
      <c r="B78" s="40"/>
      <c r="E78" s="71"/>
      <c r="F78" s="71"/>
      <c r="G78" s="72"/>
      <c r="H78" s="73"/>
      <c r="I78" s="68"/>
      <c r="J78" s="69"/>
      <c r="K78" s="70"/>
      <c r="L78" s="70"/>
    </row>
    <row r="116" ht="12.75">
      <c r="F116" s="59"/>
    </row>
    <row r="135" ht="12.75">
      <c r="F135" s="20">
        <f>SUM(F117:F134)</f>
        <v>0</v>
      </c>
    </row>
  </sheetData>
  <sheetProtection selectLockedCells="1" selectUnlockedCells="1"/>
  <mergeCells count="9">
    <mergeCell ref="B33:D33"/>
    <mergeCell ref="B26:D26"/>
    <mergeCell ref="B31:D31"/>
    <mergeCell ref="B32:D32"/>
    <mergeCell ref="B30:D30"/>
    <mergeCell ref="B25:D25"/>
    <mergeCell ref="B27:D27"/>
    <mergeCell ref="B28:D28"/>
    <mergeCell ref="B29:D29"/>
  </mergeCells>
  <printOptions/>
  <pageMargins left="0.7479166666666667" right="0.7479166666666667" top="0.9840277777777777" bottom="0.9840277777777777" header="0.5118055555555555" footer="0.5118055555555555"/>
  <pageSetup horizontalDpi="300" verticalDpi="300" orientation="portrait" paperSize="9" r:id="rId1"/>
  <headerFooter alignWithMargins="0">
    <oddFooter>&amp;C&amp;"Arial,obyčejné"Stránka &amp;P z &amp;N</oddFooter>
  </headerFooter>
</worksheet>
</file>

<file path=xl/worksheets/sheet3.xml><?xml version="1.0" encoding="utf-8"?>
<worksheet xmlns="http://schemas.openxmlformats.org/spreadsheetml/2006/main" xmlns:r="http://schemas.openxmlformats.org/officeDocument/2006/relationships">
  <dimension ref="A2:IV135"/>
  <sheetViews>
    <sheetView view="pageBreakPreview" zoomScale="112" zoomScaleSheetLayoutView="112" zoomScalePageLayoutView="0" workbookViewId="0" topLeftCell="A6">
      <selection activeCell="E17" sqref="E11:E17"/>
    </sheetView>
  </sheetViews>
  <sheetFormatPr defaultColWidth="10.875" defaultRowHeight="13.5"/>
  <cols>
    <col min="1" max="1" width="4.125" style="20" customWidth="1"/>
    <col min="2" max="2" width="42.00390625" style="1" customWidth="1"/>
    <col min="3" max="3" width="5.875" style="20" customWidth="1"/>
    <col min="4" max="4" width="8.25390625" style="20" customWidth="1"/>
    <col min="5" max="5" width="8.625" style="21" customWidth="1"/>
    <col min="6" max="6" width="10.875" style="21" customWidth="1"/>
    <col min="7" max="8" width="6.625" style="22" customWidth="1"/>
    <col min="9" max="10" width="0" style="23" hidden="1" customWidth="1"/>
    <col min="11" max="11" width="6.625" style="1" customWidth="1"/>
    <col min="12" max="16384" width="10.875" style="1" customWidth="1"/>
  </cols>
  <sheetData>
    <row r="2" spans="2:11" ht="12.75">
      <c r="B2" s="25" t="s">
        <v>80</v>
      </c>
      <c r="C2" s="78"/>
      <c r="D2" s="26" t="s">
        <v>31</v>
      </c>
      <c r="E2" s="27"/>
      <c r="F2" s="27"/>
      <c r="G2" s="28" t="s">
        <v>31</v>
      </c>
      <c r="H2" s="28"/>
      <c r="K2" s="29"/>
    </row>
    <row r="3" spans="2:11" ht="12.75">
      <c r="B3" s="25"/>
      <c r="C3" s="78"/>
      <c r="D3" s="26"/>
      <c r="E3" s="27"/>
      <c r="F3" s="27"/>
      <c r="G3" s="28"/>
      <c r="H3" s="28"/>
      <c r="K3" s="29"/>
    </row>
    <row r="4" spans="1:253" ht="13.5">
      <c r="A4" s="62" t="s">
        <v>81</v>
      </c>
      <c r="B4" s="25"/>
      <c r="C4" s="78"/>
      <c r="D4" s="26"/>
      <c r="E4" s="27"/>
      <c r="F4" s="27"/>
      <c r="G4"/>
      <c r="H4"/>
      <c r="I4" s="79"/>
      <c r="J4" s="79"/>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row>
    <row r="5" spans="1:253" ht="13.5">
      <c r="A5" s="62" t="s">
        <v>82</v>
      </c>
      <c r="B5" s="25"/>
      <c r="C5" s="78"/>
      <c r="D5" s="26"/>
      <c r="E5" s="27"/>
      <c r="F5" s="27"/>
      <c r="G5"/>
      <c r="H5"/>
      <c r="I5" s="79"/>
      <c r="J5" s="79"/>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row>
    <row r="6" spans="1:253" ht="13.5">
      <c r="A6" s="62"/>
      <c r="B6" s="25"/>
      <c r="C6" s="78"/>
      <c r="D6" s="26"/>
      <c r="E6" s="27"/>
      <c r="F6" s="27"/>
      <c r="G6"/>
      <c r="H6"/>
      <c r="I6" s="79"/>
      <c r="J6" s="79"/>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row>
    <row r="7" spans="1:253" ht="12" customHeight="1">
      <c r="A7" s="62"/>
      <c r="B7" s="25"/>
      <c r="C7" s="78"/>
      <c r="D7" s="26"/>
      <c r="E7" s="27"/>
      <c r="F7" s="27"/>
      <c r="G7"/>
      <c r="H7"/>
      <c r="I7" s="79"/>
      <c r="J7" s="79"/>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row>
    <row r="8" spans="1:253" ht="13.5">
      <c r="A8" s="62"/>
      <c r="B8" s="25"/>
      <c r="C8" s="78"/>
      <c r="D8" s="26"/>
      <c r="E8" s="27"/>
      <c r="F8" s="27"/>
      <c r="G8"/>
      <c r="H8"/>
      <c r="I8" s="79"/>
      <c r="J8" s="79"/>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row>
    <row r="9" spans="1:256" s="88" customFormat="1" ht="13.5">
      <c r="A9" s="80"/>
      <c r="B9" s="81" t="s">
        <v>83</v>
      </c>
      <c r="C9" s="82" t="s">
        <v>60</v>
      </c>
      <c r="D9" s="83" t="s">
        <v>61</v>
      </c>
      <c r="E9" s="84" t="s">
        <v>62</v>
      </c>
      <c r="F9" s="84" t="s">
        <v>63</v>
      </c>
      <c r="G9" s="85"/>
      <c r="H9" s="85"/>
      <c r="I9" s="86" t="s">
        <v>64</v>
      </c>
      <c r="J9" s="86" t="s">
        <v>84</v>
      </c>
      <c r="K9" s="87"/>
      <c r="IT9" s="89"/>
      <c r="IU9" s="89"/>
      <c r="IV9" s="89"/>
    </row>
    <row r="10" spans="1:6" ht="9" customHeight="1">
      <c r="A10" s="71"/>
      <c r="B10" s="14"/>
      <c r="C10" s="71"/>
      <c r="D10" s="71"/>
      <c r="E10" s="90"/>
      <c r="F10" s="90"/>
    </row>
    <row r="11" spans="1:10" ht="32.25" customHeight="1">
      <c r="A11" s="80">
        <v>1</v>
      </c>
      <c r="B11" s="91" t="s">
        <v>142</v>
      </c>
      <c r="C11" s="92" t="s">
        <v>35</v>
      </c>
      <c r="D11" s="30">
        <v>32</v>
      </c>
      <c r="E11" s="115"/>
      <c r="F11" s="84">
        <f aca="true" t="shared" si="0" ref="F11:F17">D11*E11</f>
        <v>0</v>
      </c>
      <c r="H11" s="28"/>
      <c r="I11" s="93" t="e">
        <f>E11*#REF!</f>
        <v>#REF!</v>
      </c>
      <c r="J11" s="23" t="e">
        <f>E11*#REF!</f>
        <v>#REF!</v>
      </c>
    </row>
    <row r="12" spans="1:10" ht="31.5" customHeight="1">
      <c r="A12" s="80">
        <v>2</v>
      </c>
      <c r="B12" s="91" t="s">
        <v>99</v>
      </c>
      <c r="C12" s="92" t="s">
        <v>35</v>
      </c>
      <c r="D12" s="30">
        <v>6</v>
      </c>
      <c r="E12" s="80"/>
      <c r="F12" s="84">
        <f t="shared" si="0"/>
        <v>0</v>
      </c>
      <c r="H12" s="28"/>
      <c r="I12" s="93" t="e">
        <f>E12*#REF!</f>
        <v>#REF!</v>
      </c>
      <c r="J12" s="23" t="e">
        <f>E12*#REF!</f>
        <v>#REF!</v>
      </c>
    </row>
    <row r="13" spans="1:10" ht="32.25" customHeight="1">
      <c r="A13" s="80">
        <v>3</v>
      </c>
      <c r="B13" s="91" t="s">
        <v>143</v>
      </c>
      <c r="C13" s="92" t="s">
        <v>35</v>
      </c>
      <c r="D13" s="30">
        <v>56</v>
      </c>
      <c r="E13" s="80"/>
      <c r="F13" s="84">
        <f t="shared" si="0"/>
        <v>0</v>
      </c>
      <c r="H13" s="28"/>
      <c r="I13" s="93" t="e">
        <f>E13*#REF!</f>
        <v>#REF!</v>
      </c>
      <c r="J13" s="23" t="e">
        <f>E13*#REF!</f>
        <v>#REF!</v>
      </c>
    </row>
    <row r="14" spans="1:10" ht="32.25" customHeight="1">
      <c r="A14" s="80">
        <v>4</v>
      </c>
      <c r="B14" s="91" t="s">
        <v>144</v>
      </c>
      <c r="C14" s="92" t="s">
        <v>35</v>
      </c>
      <c r="D14" s="30">
        <v>3</v>
      </c>
      <c r="E14" s="80"/>
      <c r="F14" s="84">
        <f t="shared" si="0"/>
        <v>0</v>
      </c>
      <c r="H14" s="28"/>
      <c r="I14" s="93" t="e">
        <f>E14*#REF!</f>
        <v>#REF!</v>
      </c>
      <c r="J14" s="23" t="e">
        <f>E14*#REF!</f>
        <v>#REF!</v>
      </c>
    </row>
    <row r="15" spans="1:10" ht="50.25" customHeight="1">
      <c r="A15" s="80">
        <v>5</v>
      </c>
      <c r="B15" s="91" t="s">
        <v>145</v>
      </c>
      <c r="C15" s="92" t="s">
        <v>35</v>
      </c>
      <c r="D15" s="30">
        <v>12</v>
      </c>
      <c r="E15" s="80"/>
      <c r="F15" s="84">
        <f t="shared" si="0"/>
        <v>0</v>
      </c>
      <c r="H15" s="28"/>
      <c r="I15" s="93" t="e">
        <f>E15*#REF!</f>
        <v>#REF!</v>
      </c>
      <c r="J15" s="23" t="e">
        <f>E15*#REF!</f>
        <v>#REF!</v>
      </c>
    </row>
    <row r="16" spans="1:10" ht="32.25" customHeight="1">
      <c r="A16" s="80">
        <v>6</v>
      </c>
      <c r="B16" s="91" t="s">
        <v>100</v>
      </c>
      <c r="C16" s="92" t="s">
        <v>35</v>
      </c>
      <c r="D16" s="30">
        <v>12</v>
      </c>
      <c r="E16" s="80"/>
      <c r="F16" s="84">
        <f t="shared" si="0"/>
        <v>0</v>
      </c>
      <c r="H16" s="28"/>
      <c r="I16" s="93" t="e">
        <f>E16*#REF!</f>
        <v>#REF!</v>
      </c>
      <c r="J16" s="23" t="e">
        <f>E16*#REF!</f>
        <v>#REF!</v>
      </c>
    </row>
    <row r="17" spans="1:10" ht="29.25" customHeight="1">
      <c r="A17" s="80">
        <v>7</v>
      </c>
      <c r="B17" s="91" t="s">
        <v>101</v>
      </c>
      <c r="C17" s="92" t="s">
        <v>35</v>
      </c>
      <c r="D17" s="30">
        <v>16</v>
      </c>
      <c r="E17" s="106"/>
      <c r="F17" s="84">
        <f t="shared" si="0"/>
        <v>0</v>
      </c>
      <c r="H17" s="28"/>
      <c r="I17" s="93" t="e">
        <f>E17*#REF!</f>
        <v>#REF!</v>
      </c>
      <c r="J17" s="23" t="e">
        <f>E17*#REF!</f>
        <v>#REF!</v>
      </c>
    </row>
    <row r="18" spans="1:8" ht="12.75">
      <c r="A18" s="80">
        <v>8</v>
      </c>
      <c r="B18" s="24"/>
      <c r="C18" s="26"/>
      <c r="E18" s="27"/>
      <c r="F18" s="27"/>
      <c r="H18" s="28"/>
    </row>
    <row r="19" spans="1:10" s="56" customFormat="1" ht="17.25" customHeight="1">
      <c r="A19" s="80">
        <v>9</v>
      </c>
      <c r="B19" s="63" t="s">
        <v>85</v>
      </c>
      <c r="C19" s="94"/>
      <c r="D19" s="76"/>
      <c r="E19" s="77"/>
      <c r="F19" s="77">
        <f>SUM(F11:F18)</f>
        <v>0</v>
      </c>
      <c r="G19" s="54"/>
      <c r="H19" s="54"/>
      <c r="I19" s="55" t="e">
        <f>SUM(I11:I18)</f>
        <v>#REF!</v>
      </c>
      <c r="J19" s="55" t="e">
        <f>SUM(J11:J18)</f>
        <v>#REF!</v>
      </c>
    </row>
    <row r="20" spans="1:10" s="56" customFormat="1" ht="12.75">
      <c r="A20" s="57"/>
      <c r="B20" s="40"/>
      <c r="C20" s="95"/>
      <c r="D20" s="43"/>
      <c r="E20" s="44"/>
      <c r="F20" s="44"/>
      <c r="G20" s="54"/>
      <c r="H20" s="54"/>
      <c r="I20" s="55"/>
      <c r="J20" s="55"/>
    </row>
    <row r="21" spans="1:10" s="56" customFormat="1" ht="12.75">
      <c r="A21" s="20"/>
      <c r="B21" s="40"/>
      <c r="C21" s="95"/>
      <c r="D21" s="43"/>
      <c r="E21" s="44"/>
      <c r="F21" s="44"/>
      <c r="G21" s="54"/>
      <c r="H21" s="54"/>
      <c r="I21" s="55"/>
      <c r="J21" s="55"/>
    </row>
    <row r="57" ht="12.75">
      <c r="F57" s="21">
        <f>SUM(F36:F56)</f>
        <v>0</v>
      </c>
    </row>
    <row r="135" ht="12.75">
      <c r="F135" s="21">
        <f>SUM(F117:F134)</f>
        <v>0</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r:id="rId1"/>
  <headerFooter alignWithMargins="0">
    <oddFooter>&amp;C&amp;"Arial,obyčejné"Stránka &amp;P z &amp;N</oddFooter>
  </headerFooter>
</worksheet>
</file>

<file path=xl/worksheets/sheet4.xml><?xml version="1.0" encoding="utf-8"?>
<worksheet xmlns="http://schemas.openxmlformats.org/spreadsheetml/2006/main" xmlns:r="http://schemas.openxmlformats.org/officeDocument/2006/relationships">
  <dimension ref="A1:IR204"/>
  <sheetViews>
    <sheetView view="pageBreakPreview" zoomScale="112" zoomScaleSheetLayoutView="112" zoomScalePageLayoutView="0" workbookViewId="0" topLeftCell="A4">
      <selection activeCell="E8" sqref="E8"/>
    </sheetView>
  </sheetViews>
  <sheetFormatPr defaultColWidth="10.875" defaultRowHeight="13.5"/>
  <cols>
    <col min="1" max="1" width="4.125" style="20" customWidth="1"/>
    <col min="2" max="2" width="42.375" style="1" customWidth="1"/>
    <col min="3" max="3" width="4.625" style="20" customWidth="1"/>
    <col min="4" max="4" width="6.25390625" style="20" customWidth="1"/>
    <col min="5" max="5" width="8.125" style="21" customWidth="1"/>
    <col min="6" max="6" width="8.625" style="96" customWidth="1"/>
    <col min="7" max="8" width="6.625" style="22" customWidth="1"/>
    <col min="9" max="9" width="6.625" style="1" customWidth="1"/>
    <col min="10" max="251" width="10.875" style="1" customWidth="1"/>
  </cols>
  <sheetData>
    <row r="1" spans="2:9" ht="13.5">
      <c r="B1" s="25" t="s">
        <v>86</v>
      </c>
      <c r="C1" s="78"/>
      <c r="D1" s="26" t="s">
        <v>31</v>
      </c>
      <c r="E1" s="27"/>
      <c r="F1" s="97"/>
      <c r="G1" s="28" t="s">
        <v>31</v>
      </c>
      <c r="H1" s="28"/>
      <c r="I1" s="29"/>
    </row>
    <row r="2" spans="2:9" ht="13.5">
      <c r="B2" s="25"/>
      <c r="C2" s="78"/>
      <c r="D2" s="26"/>
      <c r="E2" s="27"/>
      <c r="F2" s="97"/>
      <c r="G2" s="28"/>
      <c r="H2" s="28"/>
      <c r="I2" s="29"/>
    </row>
    <row r="3" spans="2:9" ht="13.5">
      <c r="B3" s="25"/>
      <c r="C3" s="78"/>
      <c r="D3" s="26"/>
      <c r="E3" s="27"/>
      <c r="F3" s="97"/>
      <c r="G3" s="28"/>
      <c r="H3" s="28"/>
      <c r="I3" s="29"/>
    </row>
    <row r="4" spans="2:9" ht="13.5">
      <c r="B4" s="25" t="s">
        <v>149</v>
      </c>
      <c r="C4" s="78"/>
      <c r="D4" s="26"/>
      <c r="E4" s="27"/>
      <c r="F4" s="97"/>
      <c r="G4" s="28"/>
      <c r="H4" s="28"/>
      <c r="I4" s="29"/>
    </row>
    <row r="5" spans="2:9" ht="13.5">
      <c r="B5" s="25"/>
      <c r="C5" s="78"/>
      <c r="D5" s="26"/>
      <c r="E5" s="27"/>
      <c r="F5" s="97"/>
      <c r="G5" s="28"/>
      <c r="H5" s="28"/>
      <c r="I5" s="29"/>
    </row>
    <row r="6" spans="1:9" ht="13.5">
      <c r="A6" s="20" t="s">
        <v>58</v>
      </c>
      <c r="B6" s="58" t="s">
        <v>87</v>
      </c>
      <c r="C6" s="60" t="s">
        <v>60</v>
      </c>
      <c r="D6" s="60" t="s">
        <v>61</v>
      </c>
      <c r="E6" s="27" t="s">
        <v>62</v>
      </c>
      <c r="F6" s="98" t="s">
        <v>79</v>
      </c>
      <c r="G6" s="28"/>
      <c r="H6" s="28"/>
      <c r="I6" s="61"/>
    </row>
    <row r="7" spans="2:9" ht="13.5">
      <c r="B7" s="58"/>
      <c r="C7" s="60"/>
      <c r="D7" s="60"/>
      <c r="E7" s="27"/>
      <c r="F7" s="98"/>
      <c r="G7" s="28"/>
      <c r="H7" s="28"/>
      <c r="I7" s="61"/>
    </row>
    <row r="8" spans="1:8" ht="13.5">
      <c r="A8" s="20">
        <v>1</v>
      </c>
      <c r="B8" s="24" t="s">
        <v>158</v>
      </c>
      <c r="C8" s="26" t="s">
        <v>35</v>
      </c>
      <c r="D8" s="20">
        <v>1</v>
      </c>
      <c r="E8" s="27"/>
      <c r="F8" s="98">
        <f>D8*E8</f>
        <v>0</v>
      </c>
      <c r="H8" s="28"/>
    </row>
    <row r="9" spans="1:14" s="1" customFormat="1" ht="12.75">
      <c r="A9" s="20">
        <v>2</v>
      </c>
      <c r="B9" s="24" t="s">
        <v>162</v>
      </c>
      <c r="C9" s="32" t="s">
        <v>35</v>
      </c>
      <c r="D9" s="32">
        <v>3</v>
      </c>
      <c r="E9" s="33"/>
      <c r="F9" s="98">
        <f>D9*E9</f>
        <v>0</v>
      </c>
      <c r="G9" s="61"/>
      <c r="H9" s="61"/>
      <c r="J9" s="74"/>
      <c r="L9" s="75"/>
      <c r="M9" s="99"/>
      <c r="N9" s="99"/>
    </row>
    <row r="10" spans="1:252" s="1" customFormat="1" ht="13.5">
      <c r="A10" s="20">
        <v>3</v>
      </c>
      <c r="B10" s="31"/>
      <c r="C10" s="32"/>
      <c r="D10" s="32"/>
      <c r="E10" s="33"/>
      <c r="F10" s="98"/>
      <c r="IR10"/>
    </row>
    <row r="11" spans="1:252" s="1" customFormat="1" ht="13.5">
      <c r="A11" s="20">
        <v>4</v>
      </c>
      <c r="B11" s="31" t="s">
        <v>88</v>
      </c>
      <c r="C11" s="32"/>
      <c r="D11" s="32"/>
      <c r="E11" s="33"/>
      <c r="F11" s="98">
        <f>SUM(F8:F10)</f>
        <v>0</v>
      </c>
      <c r="IR11"/>
    </row>
    <row r="12" spans="1:252" s="1" customFormat="1" ht="13.5">
      <c r="A12" s="20">
        <v>5</v>
      </c>
      <c r="B12" s="31"/>
      <c r="C12" s="32"/>
      <c r="D12" s="32"/>
      <c r="E12" s="33"/>
      <c r="F12" s="98"/>
      <c r="IR12"/>
    </row>
    <row r="13" spans="1:251" ht="13.5">
      <c r="A13" s="20">
        <v>6</v>
      </c>
      <c r="B13" s="24" t="s">
        <v>89</v>
      </c>
      <c r="C13" s="24"/>
      <c r="D13" s="1"/>
      <c r="E13" s="100">
        <v>0.1</v>
      </c>
      <c r="F13" s="1"/>
      <c r="G13" s="2"/>
      <c r="H13" s="2"/>
      <c r="I13" s="24"/>
      <c r="J13" s="74"/>
      <c r="K13"/>
      <c r="L13"/>
      <c r="M13" s="99"/>
      <c r="N13" s="99"/>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row>
    <row r="14" spans="1:8" ht="13.5">
      <c r="A14" s="20">
        <v>7</v>
      </c>
      <c r="B14" s="24"/>
      <c r="C14" s="26"/>
      <c r="E14" s="27"/>
      <c r="F14" s="98"/>
      <c r="H14" s="28"/>
    </row>
    <row r="15" spans="1:252" s="56" customFormat="1" ht="14.25" thickBot="1">
      <c r="A15" s="20">
        <v>8</v>
      </c>
      <c r="B15" s="63" t="s">
        <v>79</v>
      </c>
      <c r="C15" s="101"/>
      <c r="D15" s="76"/>
      <c r="E15" s="77"/>
      <c r="F15" s="102">
        <f>1.1*F11</f>
        <v>0</v>
      </c>
      <c r="G15" s="54"/>
      <c r="H15" s="54"/>
      <c r="IR15"/>
    </row>
    <row r="16" spans="1:252" s="56" customFormat="1" ht="13.5">
      <c r="A16" s="20"/>
      <c r="B16" s="40"/>
      <c r="C16" s="103"/>
      <c r="D16" s="43"/>
      <c r="E16" s="44"/>
      <c r="F16" s="104"/>
      <c r="G16" s="54"/>
      <c r="H16" s="54"/>
      <c r="IR16"/>
    </row>
    <row r="17" spans="2:9" ht="13.5">
      <c r="B17" s="25"/>
      <c r="C17" s="78"/>
      <c r="D17" s="26"/>
      <c r="E17" s="27"/>
      <c r="F17" s="97"/>
      <c r="G17" s="28"/>
      <c r="H17" s="28"/>
      <c r="I17" s="29"/>
    </row>
    <row r="18" spans="2:9" ht="13.5">
      <c r="B18" s="25" t="s">
        <v>159</v>
      </c>
      <c r="C18" s="78"/>
      <c r="D18" s="26"/>
      <c r="E18" s="27"/>
      <c r="F18" s="97"/>
      <c r="G18" s="28"/>
      <c r="H18" s="28"/>
      <c r="I18" s="29"/>
    </row>
    <row r="19" spans="2:9" ht="13.5">
      <c r="B19" s="25"/>
      <c r="C19" s="78"/>
      <c r="D19" s="26"/>
      <c r="E19" s="27"/>
      <c r="F19" s="97"/>
      <c r="G19" s="28"/>
      <c r="H19" s="28"/>
      <c r="I19" s="29"/>
    </row>
    <row r="20" spans="1:9" ht="13.5">
      <c r="A20" s="20" t="s">
        <v>58</v>
      </c>
      <c r="B20" s="58" t="s">
        <v>87</v>
      </c>
      <c r="C20" s="60" t="s">
        <v>60</v>
      </c>
      <c r="D20" s="60" t="s">
        <v>61</v>
      </c>
      <c r="E20" s="27" t="s">
        <v>62</v>
      </c>
      <c r="F20" s="98" t="s">
        <v>79</v>
      </c>
      <c r="G20" s="28"/>
      <c r="H20" s="28"/>
      <c r="I20" s="61"/>
    </row>
    <row r="21" spans="2:9" ht="13.5">
      <c r="B21" s="58"/>
      <c r="C21" s="60"/>
      <c r="D21" s="60"/>
      <c r="E21" s="27"/>
      <c r="F21" s="98"/>
      <c r="G21" s="28"/>
      <c r="H21" s="28"/>
      <c r="I21" s="61"/>
    </row>
    <row r="22" spans="1:252" s="1" customFormat="1" ht="13.5">
      <c r="A22" s="20">
        <v>1</v>
      </c>
      <c r="B22" s="31" t="s">
        <v>160</v>
      </c>
      <c r="C22" s="32" t="s">
        <v>35</v>
      </c>
      <c r="D22" s="32">
        <v>1</v>
      </c>
      <c r="E22" s="98"/>
      <c r="F22" s="98">
        <f>D22*E22</f>
        <v>0</v>
      </c>
      <c r="IR22"/>
    </row>
    <row r="23" spans="1:8" ht="13.5">
      <c r="A23" s="20">
        <v>2</v>
      </c>
      <c r="B23" s="24" t="s">
        <v>161</v>
      </c>
      <c r="C23" s="26" t="s">
        <v>35</v>
      </c>
      <c r="D23" s="20">
        <v>1</v>
      </c>
      <c r="E23" s="98"/>
      <c r="F23" s="98">
        <f>D23*E23</f>
        <v>0</v>
      </c>
      <c r="H23" s="28"/>
    </row>
    <row r="24" spans="1:14" s="1" customFormat="1" ht="12.75">
      <c r="A24" s="20">
        <v>3</v>
      </c>
      <c r="B24" s="24"/>
      <c r="C24" s="32"/>
      <c r="D24" s="32"/>
      <c r="E24" s="33"/>
      <c r="F24" s="98"/>
      <c r="G24" s="61"/>
      <c r="H24" s="61"/>
      <c r="J24" s="74"/>
      <c r="L24" s="75"/>
      <c r="M24" s="99"/>
      <c r="N24" s="99"/>
    </row>
    <row r="25" spans="1:252" s="1" customFormat="1" ht="13.5">
      <c r="A25" s="20">
        <v>4</v>
      </c>
      <c r="B25" s="31" t="s">
        <v>88</v>
      </c>
      <c r="C25" s="32"/>
      <c r="D25" s="32"/>
      <c r="E25" s="33"/>
      <c r="F25" s="98">
        <f>SUM(F22:F24)</f>
        <v>0</v>
      </c>
      <c r="IR25"/>
    </row>
    <row r="26" spans="1:252" s="1" customFormat="1" ht="13.5">
      <c r="A26" s="20">
        <v>5</v>
      </c>
      <c r="B26" s="31"/>
      <c r="C26" s="32"/>
      <c r="D26" s="32"/>
      <c r="E26" s="33"/>
      <c r="F26" s="98"/>
      <c r="IR26"/>
    </row>
    <row r="27" spans="1:251" ht="13.5">
      <c r="A27" s="20">
        <v>6</v>
      </c>
      <c r="B27" s="24" t="s">
        <v>89</v>
      </c>
      <c r="C27" s="24" t="s">
        <v>90</v>
      </c>
      <c r="D27" s="1"/>
      <c r="E27" s="29" t="s">
        <v>91</v>
      </c>
      <c r="F27" s="1"/>
      <c r="G27" s="2"/>
      <c r="H27" s="2"/>
      <c r="I27" s="24"/>
      <c r="J27" s="74"/>
      <c r="K27"/>
      <c r="L27"/>
      <c r="M27" s="99"/>
      <c r="N27" s="99"/>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row>
    <row r="28" spans="1:8" ht="13.5">
      <c r="A28" s="20">
        <v>7</v>
      </c>
      <c r="B28" s="24"/>
      <c r="C28" s="26"/>
      <c r="E28" s="27"/>
      <c r="F28" s="98"/>
      <c r="H28" s="28"/>
    </row>
    <row r="29" spans="1:252" s="56" customFormat="1" ht="15" customHeight="1" thickBot="1">
      <c r="A29" s="20">
        <v>8</v>
      </c>
      <c r="B29" s="63" t="s">
        <v>79</v>
      </c>
      <c r="C29" s="101"/>
      <c r="D29" s="76"/>
      <c r="E29" s="77"/>
      <c r="F29" s="102">
        <f>1.2*F25</f>
        <v>0</v>
      </c>
      <c r="G29" s="54"/>
      <c r="H29" s="54"/>
      <c r="IR29"/>
    </row>
    <row r="30" spans="2:9" ht="13.5">
      <c r="B30" s="25"/>
      <c r="C30" s="78"/>
      <c r="D30" s="26"/>
      <c r="E30" s="27"/>
      <c r="F30" s="97"/>
      <c r="G30" s="28"/>
      <c r="H30" s="28"/>
      <c r="I30" s="29"/>
    </row>
    <row r="31" spans="1:252" s="56" customFormat="1" ht="15" customHeight="1">
      <c r="A31" s="20"/>
      <c r="B31" s="40"/>
      <c r="C31" s="103"/>
      <c r="D31" s="43"/>
      <c r="E31" s="44"/>
      <c r="F31" s="104"/>
      <c r="G31" s="54"/>
      <c r="H31" s="54"/>
      <c r="IR31"/>
    </row>
    <row r="32" spans="2:9" ht="13.5">
      <c r="B32" s="25" t="s">
        <v>153</v>
      </c>
      <c r="C32" s="78"/>
      <c r="D32" s="26"/>
      <c r="E32" s="27"/>
      <c r="F32" s="97"/>
      <c r="G32" s="28"/>
      <c r="H32" s="28"/>
      <c r="I32" s="29"/>
    </row>
    <row r="33" spans="2:9" ht="13.5">
      <c r="B33" s="25"/>
      <c r="C33" s="78"/>
      <c r="D33" s="26"/>
      <c r="E33" s="27"/>
      <c r="F33" s="97"/>
      <c r="G33" s="28"/>
      <c r="H33" s="28"/>
      <c r="I33" s="29"/>
    </row>
    <row r="34" spans="1:9" ht="13.5">
      <c r="A34" s="20" t="s">
        <v>58</v>
      </c>
      <c r="B34" s="58" t="s">
        <v>87</v>
      </c>
      <c r="C34" s="60" t="s">
        <v>60</v>
      </c>
      <c r="D34" s="60" t="s">
        <v>61</v>
      </c>
      <c r="E34" s="27" t="s">
        <v>62</v>
      </c>
      <c r="F34" s="98" t="s">
        <v>79</v>
      </c>
      <c r="G34" s="28"/>
      <c r="H34" s="28"/>
      <c r="I34" s="61"/>
    </row>
    <row r="35" spans="2:9" ht="13.5">
      <c r="B35" s="58"/>
      <c r="C35" s="60"/>
      <c r="D35" s="60"/>
      <c r="E35" s="27"/>
      <c r="F35" s="98"/>
      <c r="G35" s="28"/>
      <c r="H35" s="28"/>
      <c r="I35" s="61"/>
    </row>
    <row r="36" spans="1:252" s="1" customFormat="1" ht="13.5">
      <c r="A36" s="20">
        <v>1</v>
      </c>
      <c r="B36" s="31" t="s">
        <v>172</v>
      </c>
      <c r="C36" s="32" t="s">
        <v>35</v>
      </c>
      <c r="D36" s="32">
        <v>1</v>
      </c>
      <c r="E36" s="98"/>
      <c r="F36" s="98">
        <f>D36*E36</f>
        <v>0</v>
      </c>
      <c r="IR36"/>
    </row>
    <row r="37" spans="1:252" s="1" customFormat="1" ht="13.5">
      <c r="A37" s="20">
        <v>2</v>
      </c>
      <c r="B37" s="31" t="s">
        <v>171</v>
      </c>
      <c r="C37" s="32" t="s">
        <v>35</v>
      </c>
      <c r="D37" s="32">
        <v>1</v>
      </c>
      <c r="E37" s="98"/>
      <c r="F37" s="98">
        <f>D37*E37</f>
        <v>0</v>
      </c>
      <c r="IR37"/>
    </row>
    <row r="38" spans="1:8" ht="13.5">
      <c r="A38" s="20">
        <v>3</v>
      </c>
      <c r="B38" s="24" t="s">
        <v>170</v>
      </c>
      <c r="C38" s="26" t="s">
        <v>35</v>
      </c>
      <c r="D38" s="20">
        <v>1</v>
      </c>
      <c r="E38" s="98"/>
      <c r="F38" s="98">
        <f>D38*E38</f>
        <v>0</v>
      </c>
      <c r="H38" s="28"/>
    </row>
    <row r="39" spans="1:8" ht="13.5">
      <c r="A39" s="20">
        <v>4</v>
      </c>
      <c r="B39" s="24" t="s">
        <v>154</v>
      </c>
      <c r="C39" s="26" t="s">
        <v>35</v>
      </c>
      <c r="D39" s="20">
        <v>1</v>
      </c>
      <c r="E39" s="98"/>
      <c r="F39" s="98">
        <f>D39*E39</f>
        <v>0</v>
      </c>
      <c r="H39" s="28"/>
    </row>
    <row r="40" spans="1:8" ht="13.5">
      <c r="A40" s="20">
        <v>5</v>
      </c>
      <c r="B40" s="24" t="s">
        <v>115</v>
      </c>
      <c r="C40" s="26" t="s">
        <v>35</v>
      </c>
      <c r="D40" s="20">
        <v>1</v>
      </c>
      <c r="E40" s="98"/>
      <c r="F40" s="98">
        <f>D40*E40</f>
        <v>0</v>
      </c>
      <c r="H40" s="28"/>
    </row>
    <row r="41" spans="1:8" ht="13.5">
      <c r="A41" s="20">
        <v>6</v>
      </c>
      <c r="B41" s="24" t="s">
        <v>116</v>
      </c>
      <c r="C41" s="26" t="s">
        <v>35</v>
      </c>
      <c r="D41" s="20">
        <v>1</v>
      </c>
      <c r="E41" s="98"/>
      <c r="F41" s="98">
        <f aca="true" t="shared" si="0" ref="F41:F55">D41*E41</f>
        <v>0</v>
      </c>
      <c r="H41" s="28"/>
    </row>
    <row r="42" spans="1:8" ht="13.5">
      <c r="A42" s="20">
        <v>7</v>
      </c>
      <c r="B42" s="24" t="s">
        <v>109</v>
      </c>
      <c r="C42" s="26" t="s">
        <v>35</v>
      </c>
      <c r="D42" s="20">
        <v>2</v>
      </c>
      <c r="E42" s="98"/>
      <c r="F42" s="98">
        <f>D42*E42</f>
        <v>0</v>
      </c>
      <c r="H42" s="28"/>
    </row>
    <row r="43" spans="1:8" ht="13.5">
      <c r="A43" s="20">
        <v>8</v>
      </c>
      <c r="B43" s="24" t="s">
        <v>155</v>
      </c>
      <c r="C43" s="26" t="s">
        <v>35</v>
      </c>
      <c r="D43" s="20">
        <v>1</v>
      </c>
      <c r="E43" s="98"/>
      <c r="F43" s="98">
        <f>D43*E43</f>
        <v>0</v>
      </c>
      <c r="H43" s="28"/>
    </row>
    <row r="44" spans="1:8" ht="13.5">
      <c r="A44" s="20">
        <v>9</v>
      </c>
      <c r="B44" s="24" t="s">
        <v>106</v>
      </c>
      <c r="C44" s="26" t="s">
        <v>35</v>
      </c>
      <c r="D44" s="20">
        <v>4</v>
      </c>
      <c r="E44" s="98"/>
      <c r="F44" s="98">
        <f>D44*E44</f>
        <v>0</v>
      </c>
      <c r="H44" s="28"/>
    </row>
    <row r="45" spans="1:8" ht="13.5">
      <c r="A45" s="20">
        <v>10</v>
      </c>
      <c r="B45" s="24" t="s">
        <v>107</v>
      </c>
      <c r="C45" s="26" t="s">
        <v>35</v>
      </c>
      <c r="D45" s="20">
        <v>8</v>
      </c>
      <c r="E45" s="98"/>
      <c r="F45" s="98">
        <f>D45*E45</f>
        <v>0</v>
      </c>
      <c r="H45" s="28"/>
    </row>
    <row r="46" spans="1:252" s="1" customFormat="1" ht="13.5">
      <c r="A46" s="20">
        <v>11</v>
      </c>
      <c r="B46" s="31" t="s">
        <v>117</v>
      </c>
      <c r="C46" s="32" t="s">
        <v>35</v>
      </c>
      <c r="D46" s="32">
        <v>4</v>
      </c>
      <c r="E46" s="98"/>
      <c r="F46" s="98">
        <f t="shared" si="0"/>
        <v>0</v>
      </c>
      <c r="IR46"/>
    </row>
    <row r="47" spans="1:252" s="1" customFormat="1" ht="13.5">
      <c r="A47" s="20">
        <v>12</v>
      </c>
      <c r="B47" s="31" t="s">
        <v>152</v>
      </c>
      <c r="C47" s="32" t="s">
        <v>35</v>
      </c>
      <c r="D47" s="32">
        <v>2</v>
      </c>
      <c r="E47" s="98"/>
      <c r="F47" s="98">
        <f>D47*E47</f>
        <v>0</v>
      </c>
      <c r="IR47"/>
    </row>
    <row r="48" spans="1:252" s="1" customFormat="1" ht="13.5">
      <c r="A48" s="20">
        <v>13</v>
      </c>
      <c r="B48" s="31" t="s">
        <v>156</v>
      </c>
      <c r="C48" s="32" t="s">
        <v>35</v>
      </c>
      <c r="D48" s="32">
        <v>2</v>
      </c>
      <c r="E48" s="98"/>
      <c r="F48" s="98">
        <f>D48*E48</f>
        <v>0</v>
      </c>
      <c r="IR48"/>
    </row>
    <row r="49" spans="1:14" s="1" customFormat="1" ht="13.5">
      <c r="A49" s="20">
        <v>14</v>
      </c>
      <c r="B49" s="24" t="s">
        <v>110</v>
      </c>
      <c r="C49" s="32" t="s">
        <v>35</v>
      </c>
      <c r="D49" s="32">
        <v>2</v>
      </c>
      <c r="E49" s="98"/>
      <c r="F49" s="98">
        <f t="shared" si="0"/>
        <v>0</v>
      </c>
      <c r="G49"/>
      <c r="H49" s="61"/>
      <c r="J49" s="74"/>
      <c r="M49" s="99"/>
      <c r="N49" s="99"/>
    </row>
    <row r="50" spans="1:14" s="1" customFormat="1" ht="13.5">
      <c r="A50" s="20">
        <v>15</v>
      </c>
      <c r="B50" s="24" t="s">
        <v>118</v>
      </c>
      <c r="C50" s="32" t="s">
        <v>35</v>
      </c>
      <c r="D50" s="32">
        <v>2</v>
      </c>
      <c r="E50" s="98"/>
      <c r="F50" s="98">
        <f t="shared" si="0"/>
        <v>0</v>
      </c>
      <c r="G50"/>
      <c r="H50" s="61"/>
      <c r="J50" s="74"/>
      <c r="M50" s="99"/>
      <c r="N50" s="99"/>
    </row>
    <row r="51" spans="1:14" s="1" customFormat="1" ht="13.5">
      <c r="A51" s="20">
        <v>16</v>
      </c>
      <c r="B51" s="24" t="s">
        <v>111</v>
      </c>
      <c r="C51" s="32" t="s">
        <v>35</v>
      </c>
      <c r="D51" s="32">
        <v>1</v>
      </c>
      <c r="E51" s="98"/>
      <c r="F51" s="98">
        <f t="shared" si="0"/>
        <v>0</v>
      </c>
      <c r="G51"/>
      <c r="H51" s="61"/>
      <c r="J51" s="74"/>
      <c r="M51" s="99"/>
      <c r="N51" s="99"/>
    </row>
    <row r="52" spans="1:14" s="1" customFormat="1" ht="13.5">
      <c r="A52" s="20">
        <v>17</v>
      </c>
      <c r="B52" s="24" t="s">
        <v>111</v>
      </c>
      <c r="C52" s="32" t="s">
        <v>35</v>
      </c>
      <c r="D52" s="32">
        <v>1</v>
      </c>
      <c r="E52" s="98"/>
      <c r="F52" s="98">
        <f t="shared" si="0"/>
        <v>0</v>
      </c>
      <c r="G52"/>
      <c r="H52" s="61"/>
      <c r="J52" s="74"/>
      <c r="M52" s="99"/>
      <c r="N52" s="99"/>
    </row>
    <row r="53" spans="1:252" s="1" customFormat="1" ht="13.5">
      <c r="A53" s="20">
        <v>18</v>
      </c>
      <c r="B53" s="31" t="s">
        <v>112</v>
      </c>
      <c r="C53" s="32" t="s">
        <v>35</v>
      </c>
      <c r="D53" s="32">
        <v>1</v>
      </c>
      <c r="E53" s="98"/>
      <c r="F53" s="98">
        <f t="shared" si="0"/>
        <v>0</v>
      </c>
      <c r="IR53"/>
    </row>
    <row r="54" spans="1:252" s="1" customFormat="1" ht="13.5">
      <c r="A54" s="20">
        <v>19</v>
      </c>
      <c r="B54" s="31" t="s">
        <v>113</v>
      </c>
      <c r="C54" s="32" t="s">
        <v>35</v>
      </c>
      <c r="D54" s="32">
        <v>26</v>
      </c>
      <c r="E54" s="98"/>
      <c r="F54" s="98">
        <f t="shared" si="0"/>
        <v>0</v>
      </c>
      <c r="IR54"/>
    </row>
    <row r="55" spans="1:14" s="1" customFormat="1" ht="12.75">
      <c r="A55" s="20">
        <v>20</v>
      </c>
      <c r="B55" s="24" t="s">
        <v>114</v>
      </c>
      <c r="C55" s="32" t="s">
        <v>35</v>
      </c>
      <c r="D55" s="32">
        <v>1</v>
      </c>
      <c r="E55" s="98"/>
      <c r="F55" s="98">
        <f t="shared" si="0"/>
        <v>0</v>
      </c>
      <c r="G55" s="61"/>
      <c r="H55" s="61"/>
      <c r="J55" s="74"/>
      <c r="L55" s="75"/>
      <c r="M55" s="99"/>
      <c r="N55" s="99"/>
    </row>
    <row r="56" spans="1:14" s="1" customFormat="1" ht="12.75">
      <c r="A56" s="20">
        <v>21</v>
      </c>
      <c r="B56" s="24"/>
      <c r="C56" s="32"/>
      <c r="D56" s="32"/>
      <c r="E56" s="33"/>
      <c r="F56" s="98"/>
      <c r="G56" s="61"/>
      <c r="H56" s="61"/>
      <c r="J56" s="74"/>
      <c r="L56" s="75"/>
      <c r="M56" s="99"/>
      <c r="N56" s="99"/>
    </row>
    <row r="57" spans="1:252" s="1" customFormat="1" ht="13.5">
      <c r="A57" s="20">
        <v>22</v>
      </c>
      <c r="B57" s="31" t="s">
        <v>88</v>
      </c>
      <c r="C57" s="32"/>
      <c r="D57" s="32"/>
      <c r="E57" s="33"/>
      <c r="F57" s="98">
        <f>SUM(F36:F56)</f>
        <v>0</v>
      </c>
      <c r="IR57"/>
    </row>
    <row r="58" spans="1:252" s="1" customFormat="1" ht="13.5">
      <c r="A58" s="20">
        <v>23</v>
      </c>
      <c r="B58" s="31"/>
      <c r="C58" s="32"/>
      <c r="D58" s="32"/>
      <c r="E58" s="33"/>
      <c r="F58" s="98"/>
      <c r="IR58"/>
    </row>
    <row r="59" spans="1:251" ht="13.5">
      <c r="A59" s="20">
        <v>24</v>
      </c>
      <c r="B59" s="24" t="s">
        <v>89</v>
      </c>
      <c r="C59" s="24"/>
      <c r="D59" s="1"/>
      <c r="E59" s="100">
        <v>0.2</v>
      </c>
      <c r="F59" s="1"/>
      <c r="G59" s="2"/>
      <c r="H59" s="2"/>
      <c r="I59" s="24"/>
      <c r="J59" s="74"/>
      <c r="K59"/>
      <c r="L59"/>
      <c r="M59" s="99"/>
      <c r="N59" s="9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row>
    <row r="60" spans="1:8" ht="13.5">
      <c r="A60" s="20">
        <v>25</v>
      </c>
      <c r="B60" s="24"/>
      <c r="C60" s="26"/>
      <c r="E60" s="27"/>
      <c r="F60" s="98"/>
      <c r="H60" s="28"/>
    </row>
    <row r="61" spans="1:252" s="56" customFormat="1" ht="14.25" thickBot="1">
      <c r="A61" s="20">
        <v>26</v>
      </c>
      <c r="B61" s="63" t="s">
        <v>79</v>
      </c>
      <c r="C61" s="101"/>
      <c r="D61" s="76"/>
      <c r="E61" s="77"/>
      <c r="F61" s="102">
        <f>1.2*F57</f>
        <v>0</v>
      </c>
      <c r="G61" s="54"/>
      <c r="H61" s="54"/>
      <c r="IR61"/>
    </row>
    <row r="62" spans="1:252" s="56" customFormat="1" ht="13.5">
      <c r="A62" s="57"/>
      <c r="B62" s="40"/>
      <c r="C62" s="95"/>
      <c r="D62" s="43"/>
      <c r="E62" s="44"/>
      <c r="F62" s="104"/>
      <c r="G62" s="54"/>
      <c r="H62" s="54"/>
      <c r="IR62"/>
    </row>
    <row r="63" spans="2:9" ht="13.5">
      <c r="B63" s="25"/>
      <c r="C63" s="78"/>
      <c r="D63" s="26"/>
      <c r="E63" s="27"/>
      <c r="F63" s="97"/>
      <c r="G63" s="28"/>
      <c r="H63" s="28"/>
      <c r="I63" s="29"/>
    </row>
    <row r="64" spans="2:9" ht="13.5">
      <c r="B64" s="25" t="s">
        <v>151</v>
      </c>
      <c r="C64" s="78"/>
      <c r="D64" s="26"/>
      <c r="E64" s="27"/>
      <c r="F64" s="97"/>
      <c r="G64" s="28"/>
      <c r="H64" s="28"/>
      <c r="I64" s="29"/>
    </row>
    <row r="65" spans="2:9" ht="13.5">
      <c r="B65" s="25"/>
      <c r="C65" s="78"/>
      <c r="D65" s="26"/>
      <c r="E65" s="27"/>
      <c r="F65" s="97"/>
      <c r="G65" s="28"/>
      <c r="H65" s="28"/>
      <c r="I65" s="29"/>
    </row>
    <row r="66" spans="1:9" ht="13.5">
      <c r="A66" s="20" t="s">
        <v>58</v>
      </c>
      <c r="B66" s="58" t="s">
        <v>87</v>
      </c>
      <c r="C66" s="60" t="s">
        <v>60</v>
      </c>
      <c r="D66" s="60" t="s">
        <v>61</v>
      </c>
      <c r="E66" s="27" t="s">
        <v>62</v>
      </c>
      <c r="F66" s="98" t="s">
        <v>79</v>
      </c>
      <c r="G66" s="28"/>
      <c r="H66" s="28"/>
      <c r="I66" s="61"/>
    </row>
    <row r="67" spans="2:9" ht="13.5">
      <c r="B67" s="58"/>
      <c r="C67" s="60"/>
      <c r="D67" s="60"/>
      <c r="E67" s="27"/>
      <c r="F67" s="98"/>
      <c r="G67" s="28"/>
      <c r="H67" s="28"/>
      <c r="I67" s="61"/>
    </row>
    <row r="68" spans="1:252" s="1" customFormat="1" ht="13.5">
      <c r="A68" s="20">
        <v>1</v>
      </c>
      <c r="B68" s="31" t="s">
        <v>164</v>
      </c>
      <c r="C68" s="32" t="s">
        <v>35</v>
      </c>
      <c r="D68" s="32">
        <v>1</v>
      </c>
      <c r="E68" s="98"/>
      <c r="F68" s="98">
        <f aca="true" t="shared" si="1" ref="F68:F79">D68*E68</f>
        <v>0</v>
      </c>
      <c r="IR68"/>
    </row>
    <row r="69" spans="1:8" ht="13.5">
      <c r="A69" s="20">
        <v>2</v>
      </c>
      <c r="B69" s="24" t="s">
        <v>119</v>
      </c>
      <c r="C69" s="26" t="s">
        <v>35</v>
      </c>
      <c r="D69" s="20">
        <v>1</v>
      </c>
      <c r="E69" s="98"/>
      <c r="F69" s="98">
        <f t="shared" si="1"/>
        <v>0</v>
      </c>
      <c r="H69" s="28"/>
    </row>
    <row r="70" spans="1:8" ht="13.5">
      <c r="A70" s="20">
        <v>3</v>
      </c>
      <c r="B70" s="24" t="s">
        <v>115</v>
      </c>
      <c r="C70" s="26" t="s">
        <v>35</v>
      </c>
      <c r="D70" s="20">
        <v>1</v>
      </c>
      <c r="E70" s="98"/>
      <c r="F70" s="98">
        <f t="shared" si="1"/>
        <v>0</v>
      </c>
      <c r="H70" s="28"/>
    </row>
    <row r="71" spans="1:8" ht="13.5">
      <c r="A71" s="20">
        <v>4</v>
      </c>
      <c r="B71" s="24" t="s">
        <v>106</v>
      </c>
      <c r="C71" s="26" t="s">
        <v>35</v>
      </c>
      <c r="D71" s="20">
        <v>1</v>
      </c>
      <c r="E71" s="98"/>
      <c r="F71" s="98">
        <f t="shared" si="1"/>
        <v>0</v>
      </c>
      <c r="H71" s="28"/>
    </row>
    <row r="72" spans="1:8" ht="13.5">
      <c r="A72" s="20">
        <v>5</v>
      </c>
      <c r="B72" s="24" t="s">
        <v>107</v>
      </c>
      <c r="C72" s="26" t="s">
        <v>35</v>
      </c>
      <c r="D72" s="20">
        <v>6</v>
      </c>
      <c r="E72" s="98"/>
      <c r="F72" s="98">
        <f t="shared" si="1"/>
        <v>0</v>
      </c>
      <c r="H72" s="28"/>
    </row>
    <row r="73" spans="1:8" ht="13.5">
      <c r="A73" s="20">
        <v>6</v>
      </c>
      <c r="B73" s="24" t="s">
        <v>108</v>
      </c>
      <c r="C73" s="26" t="s">
        <v>35</v>
      </c>
      <c r="D73" s="20">
        <v>1</v>
      </c>
      <c r="E73" s="98"/>
      <c r="F73" s="98">
        <f t="shared" si="1"/>
        <v>0</v>
      </c>
      <c r="H73" s="28"/>
    </row>
    <row r="74" spans="1:8" ht="13.5">
      <c r="A74" s="20">
        <v>7</v>
      </c>
      <c r="B74" s="24" t="s">
        <v>109</v>
      </c>
      <c r="C74" s="26" t="s">
        <v>35</v>
      </c>
      <c r="D74" s="20">
        <v>1</v>
      </c>
      <c r="E74" s="98"/>
      <c r="F74" s="98">
        <f>D74*E74</f>
        <v>0</v>
      </c>
      <c r="H74" s="28"/>
    </row>
    <row r="75" spans="1:252" s="1" customFormat="1" ht="13.5">
      <c r="A75" s="20">
        <v>8</v>
      </c>
      <c r="B75" s="31" t="s">
        <v>123</v>
      </c>
      <c r="C75" s="32" t="s">
        <v>35</v>
      </c>
      <c r="D75" s="32">
        <v>2</v>
      </c>
      <c r="E75" s="98"/>
      <c r="F75" s="98">
        <f t="shared" si="1"/>
        <v>0</v>
      </c>
      <c r="IR75"/>
    </row>
    <row r="76" spans="1:14" s="1" customFormat="1" ht="13.5">
      <c r="A76" s="20">
        <v>9</v>
      </c>
      <c r="B76" s="24" t="s">
        <v>110</v>
      </c>
      <c r="C76" s="32" t="s">
        <v>35</v>
      </c>
      <c r="D76" s="32">
        <v>1</v>
      </c>
      <c r="E76" s="98"/>
      <c r="F76" s="98">
        <f t="shared" si="1"/>
        <v>0</v>
      </c>
      <c r="G76"/>
      <c r="H76" s="61"/>
      <c r="J76" s="74"/>
      <c r="M76" s="99"/>
      <c r="N76" s="99"/>
    </row>
    <row r="77" spans="1:14" s="1" customFormat="1" ht="13.5">
      <c r="A77" s="20">
        <v>10</v>
      </c>
      <c r="B77" s="24" t="s">
        <v>118</v>
      </c>
      <c r="C77" s="32" t="s">
        <v>35</v>
      </c>
      <c r="D77" s="32">
        <v>2</v>
      </c>
      <c r="E77" s="98"/>
      <c r="F77" s="98">
        <f t="shared" si="1"/>
        <v>0</v>
      </c>
      <c r="G77"/>
      <c r="H77" s="61"/>
      <c r="J77" s="74"/>
      <c r="M77" s="99"/>
      <c r="N77" s="99"/>
    </row>
    <row r="78" spans="1:252" s="1" customFormat="1" ht="13.5">
      <c r="A78" s="20">
        <v>11</v>
      </c>
      <c r="B78" s="31" t="s">
        <v>112</v>
      </c>
      <c r="C78" s="32" t="s">
        <v>35</v>
      </c>
      <c r="D78" s="32">
        <v>1</v>
      </c>
      <c r="E78" s="98"/>
      <c r="F78" s="98">
        <f t="shared" si="1"/>
        <v>0</v>
      </c>
      <c r="IR78"/>
    </row>
    <row r="79" spans="1:252" s="1" customFormat="1" ht="13.5">
      <c r="A79" s="20">
        <v>12</v>
      </c>
      <c r="B79" s="31" t="s">
        <v>113</v>
      </c>
      <c r="C79" s="32" t="s">
        <v>35</v>
      </c>
      <c r="D79" s="32">
        <v>13</v>
      </c>
      <c r="E79" s="98"/>
      <c r="F79" s="98">
        <f t="shared" si="1"/>
        <v>0</v>
      </c>
      <c r="IR79"/>
    </row>
    <row r="80" spans="1:14" s="1" customFormat="1" ht="12.75">
      <c r="A80" s="20">
        <v>13</v>
      </c>
      <c r="B80" s="24"/>
      <c r="C80" s="32"/>
      <c r="D80" s="32"/>
      <c r="E80" s="33"/>
      <c r="F80" s="98"/>
      <c r="G80" s="61"/>
      <c r="H80" s="61"/>
      <c r="J80" s="74"/>
      <c r="L80" s="75"/>
      <c r="M80" s="99"/>
      <c r="N80" s="99"/>
    </row>
    <row r="81" spans="1:252" s="1" customFormat="1" ht="13.5">
      <c r="A81" s="20">
        <v>14</v>
      </c>
      <c r="B81" s="31" t="s">
        <v>88</v>
      </c>
      <c r="C81" s="32"/>
      <c r="D81" s="32"/>
      <c r="E81" s="33"/>
      <c r="F81" s="98">
        <f>SUM(F68:F80)</f>
        <v>0</v>
      </c>
      <c r="IR81"/>
    </row>
    <row r="82" spans="1:252" s="1" customFormat="1" ht="13.5">
      <c r="A82" s="20">
        <v>15</v>
      </c>
      <c r="B82" s="31"/>
      <c r="C82" s="32"/>
      <c r="D82" s="32"/>
      <c r="E82" s="33"/>
      <c r="F82" s="98"/>
      <c r="IR82"/>
    </row>
    <row r="83" spans="1:251" ht="13.5">
      <c r="A83" s="20">
        <v>16</v>
      </c>
      <c r="B83" s="24" t="s">
        <v>89</v>
      </c>
      <c r="C83" s="24" t="s">
        <v>90</v>
      </c>
      <c r="D83" s="1"/>
      <c r="E83" s="29" t="s">
        <v>91</v>
      </c>
      <c r="F83" s="1"/>
      <c r="G83" s="2"/>
      <c r="H83" s="2"/>
      <c r="I83" s="24"/>
      <c r="J83" s="74"/>
      <c r="K83"/>
      <c r="L83"/>
      <c r="M83" s="99"/>
      <c r="N83" s="99"/>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row>
    <row r="84" spans="1:8" ht="13.5">
      <c r="A84" s="20">
        <v>17</v>
      </c>
      <c r="B84" s="24"/>
      <c r="C84" s="26"/>
      <c r="E84" s="27"/>
      <c r="F84" s="98"/>
      <c r="H84" s="28"/>
    </row>
    <row r="85" spans="1:252" s="56" customFormat="1" ht="14.25" thickBot="1">
      <c r="A85" s="20">
        <v>18</v>
      </c>
      <c r="B85" s="63" t="s">
        <v>79</v>
      </c>
      <c r="C85" s="101"/>
      <c r="D85" s="76"/>
      <c r="E85" s="77"/>
      <c r="F85" s="102">
        <f>1.2*F81</f>
        <v>0</v>
      </c>
      <c r="G85" s="54"/>
      <c r="H85" s="54"/>
      <c r="IR85"/>
    </row>
    <row r="86" spans="1:252" s="56" customFormat="1" ht="13.5">
      <c r="A86" s="20"/>
      <c r="B86" s="40"/>
      <c r="C86" s="103"/>
      <c r="D86" s="43"/>
      <c r="E86" s="44"/>
      <c r="F86" s="104"/>
      <c r="G86" s="54"/>
      <c r="H86" s="54"/>
      <c r="IR86"/>
    </row>
    <row r="87" spans="1:252" s="56" customFormat="1" ht="13.5">
      <c r="A87" s="57"/>
      <c r="B87" s="40"/>
      <c r="C87" s="95"/>
      <c r="D87" s="43"/>
      <c r="E87" s="44"/>
      <c r="F87" s="104"/>
      <c r="G87" s="54"/>
      <c r="H87" s="54"/>
      <c r="IR87"/>
    </row>
    <row r="88" spans="2:9" ht="13.5">
      <c r="B88" s="25" t="s">
        <v>163</v>
      </c>
      <c r="C88" s="78"/>
      <c r="D88" s="26"/>
      <c r="E88" s="27"/>
      <c r="F88" s="97"/>
      <c r="G88" s="28"/>
      <c r="H88" s="28"/>
      <c r="I88" s="29"/>
    </row>
    <row r="89" spans="2:9" ht="13.5">
      <c r="B89" s="25"/>
      <c r="C89" s="78"/>
      <c r="D89" s="26"/>
      <c r="E89" s="27"/>
      <c r="F89" s="97"/>
      <c r="G89" s="28"/>
      <c r="H89" s="28"/>
      <c r="I89" s="29"/>
    </row>
    <row r="90" spans="1:9" ht="13.5">
      <c r="A90" s="20" t="s">
        <v>58</v>
      </c>
      <c r="B90" s="58" t="s">
        <v>87</v>
      </c>
      <c r="C90" s="60" t="s">
        <v>60</v>
      </c>
      <c r="D90" s="60" t="s">
        <v>61</v>
      </c>
      <c r="E90" s="27" t="s">
        <v>62</v>
      </c>
      <c r="F90" s="98" t="s">
        <v>79</v>
      </c>
      <c r="G90" s="28"/>
      <c r="H90" s="28"/>
      <c r="I90" s="61"/>
    </row>
    <row r="91" spans="2:9" ht="13.5">
      <c r="B91" s="58"/>
      <c r="C91" s="60"/>
      <c r="D91" s="60"/>
      <c r="E91" s="27"/>
      <c r="F91" s="98"/>
      <c r="G91" s="28"/>
      <c r="H91" s="28"/>
      <c r="I91" s="61"/>
    </row>
    <row r="92" spans="1:252" s="1" customFormat="1" ht="13.5">
      <c r="A92" s="20">
        <v>1</v>
      </c>
      <c r="B92" s="31" t="s">
        <v>120</v>
      </c>
      <c r="C92" s="32" t="s">
        <v>35</v>
      </c>
      <c r="D92" s="32">
        <v>1</v>
      </c>
      <c r="E92" s="98"/>
      <c r="F92" s="98">
        <f aca="true" t="shared" si="2" ref="F92:F97">D92*E92</f>
        <v>0</v>
      </c>
      <c r="IR92"/>
    </row>
    <row r="93" spans="1:8" ht="13.5">
      <c r="A93" s="20">
        <v>2</v>
      </c>
      <c r="B93" s="24" t="s">
        <v>119</v>
      </c>
      <c r="C93" s="26" t="s">
        <v>35</v>
      </c>
      <c r="D93" s="20">
        <v>1</v>
      </c>
      <c r="E93" s="98"/>
      <c r="F93" s="98">
        <f t="shared" si="2"/>
        <v>0</v>
      </c>
      <c r="H93" s="28"/>
    </row>
    <row r="94" spans="1:8" ht="13.5">
      <c r="A94" s="20">
        <v>3</v>
      </c>
      <c r="B94" s="24" t="s">
        <v>115</v>
      </c>
      <c r="C94" s="26" t="s">
        <v>35</v>
      </c>
      <c r="D94" s="20">
        <v>1</v>
      </c>
      <c r="E94" s="98"/>
      <c r="F94" s="98">
        <f t="shared" si="2"/>
        <v>0</v>
      </c>
      <c r="H94" s="28"/>
    </row>
    <row r="95" spans="1:8" ht="13.5">
      <c r="A95" s="20">
        <v>4</v>
      </c>
      <c r="B95" s="24" t="s">
        <v>106</v>
      </c>
      <c r="C95" s="26" t="s">
        <v>35</v>
      </c>
      <c r="D95" s="20">
        <v>2</v>
      </c>
      <c r="E95" s="98"/>
      <c r="F95" s="98">
        <f t="shared" si="2"/>
        <v>0</v>
      </c>
      <c r="H95" s="28"/>
    </row>
    <row r="96" spans="1:8" ht="13.5">
      <c r="A96" s="20">
        <v>5</v>
      </c>
      <c r="B96" s="24" t="s">
        <v>107</v>
      </c>
      <c r="C96" s="26" t="s">
        <v>35</v>
      </c>
      <c r="D96" s="20">
        <v>6</v>
      </c>
      <c r="E96" s="98"/>
      <c r="F96" s="98">
        <f t="shared" si="2"/>
        <v>0</v>
      </c>
      <c r="H96" s="28"/>
    </row>
    <row r="97" spans="1:8" ht="13.5">
      <c r="A97" s="20">
        <v>6</v>
      </c>
      <c r="B97" s="24" t="s">
        <v>108</v>
      </c>
      <c r="C97" s="26" t="s">
        <v>35</v>
      </c>
      <c r="D97" s="20">
        <v>2</v>
      </c>
      <c r="E97" s="98"/>
      <c r="F97" s="98">
        <f t="shared" si="2"/>
        <v>0</v>
      </c>
      <c r="H97" s="28"/>
    </row>
    <row r="98" spans="1:252" s="1" customFormat="1" ht="13.5">
      <c r="A98" s="20">
        <v>7</v>
      </c>
      <c r="B98" s="31" t="s">
        <v>152</v>
      </c>
      <c r="C98" s="32" t="s">
        <v>35</v>
      </c>
      <c r="D98" s="32">
        <v>2</v>
      </c>
      <c r="E98" s="98"/>
      <c r="F98" s="98">
        <f aca="true" t="shared" si="3" ref="F98:F104">D98*E98</f>
        <v>0</v>
      </c>
      <c r="IR98"/>
    </row>
    <row r="99" spans="1:14" s="1" customFormat="1" ht="13.5">
      <c r="A99" s="20">
        <v>8</v>
      </c>
      <c r="B99" s="24" t="s">
        <v>110</v>
      </c>
      <c r="C99" s="32" t="s">
        <v>35</v>
      </c>
      <c r="D99" s="32">
        <v>1.5</v>
      </c>
      <c r="E99" s="98"/>
      <c r="F99" s="98">
        <f t="shared" si="3"/>
        <v>0</v>
      </c>
      <c r="G99"/>
      <c r="H99" s="61"/>
      <c r="J99" s="74"/>
      <c r="M99" s="99"/>
      <c r="N99" s="99"/>
    </row>
    <row r="100" spans="1:14" s="1" customFormat="1" ht="13.5">
      <c r="A100" s="20">
        <v>9</v>
      </c>
      <c r="B100" s="24" t="s">
        <v>118</v>
      </c>
      <c r="C100" s="32" t="s">
        <v>35</v>
      </c>
      <c r="D100" s="32">
        <v>2</v>
      </c>
      <c r="E100" s="98"/>
      <c r="F100" s="98">
        <f t="shared" si="3"/>
        <v>0</v>
      </c>
      <c r="G100"/>
      <c r="H100" s="61"/>
      <c r="J100" s="74"/>
      <c r="M100" s="99"/>
      <c r="N100" s="99"/>
    </row>
    <row r="101" spans="1:14" s="1" customFormat="1" ht="13.5">
      <c r="A101" s="20">
        <v>10</v>
      </c>
      <c r="B101" s="24" t="s">
        <v>111</v>
      </c>
      <c r="C101" s="32" t="s">
        <v>35</v>
      </c>
      <c r="D101" s="32">
        <v>1</v>
      </c>
      <c r="E101" s="98"/>
      <c r="F101" s="98">
        <f t="shared" si="3"/>
        <v>0</v>
      </c>
      <c r="G101"/>
      <c r="H101" s="61"/>
      <c r="J101" s="74"/>
      <c r="M101" s="99"/>
      <c r="N101" s="99"/>
    </row>
    <row r="102" spans="1:14" s="1" customFormat="1" ht="13.5">
      <c r="A102" s="20">
        <v>11</v>
      </c>
      <c r="B102" s="24" t="s">
        <v>111</v>
      </c>
      <c r="C102" s="32" t="s">
        <v>35</v>
      </c>
      <c r="D102" s="32">
        <v>1</v>
      </c>
      <c r="E102" s="98"/>
      <c r="F102" s="98">
        <f t="shared" si="3"/>
        <v>0</v>
      </c>
      <c r="G102"/>
      <c r="H102" s="61"/>
      <c r="J102" s="74"/>
      <c r="M102" s="99"/>
      <c r="N102" s="99"/>
    </row>
    <row r="103" spans="1:252" s="1" customFormat="1" ht="13.5">
      <c r="A103" s="20">
        <v>12</v>
      </c>
      <c r="B103" s="31" t="s">
        <v>113</v>
      </c>
      <c r="C103" s="32" t="s">
        <v>35</v>
      </c>
      <c r="D103" s="32">
        <v>14</v>
      </c>
      <c r="E103" s="98"/>
      <c r="F103" s="98">
        <f t="shared" si="3"/>
        <v>0</v>
      </c>
      <c r="IR103"/>
    </row>
    <row r="104" spans="1:14" s="1" customFormat="1" ht="12.75">
      <c r="A104" s="20">
        <v>13</v>
      </c>
      <c r="B104" s="24" t="s">
        <v>114</v>
      </c>
      <c r="C104" s="32" t="s">
        <v>35</v>
      </c>
      <c r="D104" s="32">
        <v>1</v>
      </c>
      <c r="E104" s="98"/>
      <c r="F104" s="98">
        <f t="shared" si="3"/>
        <v>0</v>
      </c>
      <c r="G104" s="61"/>
      <c r="H104" s="61"/>
      <c r="J104" s="74"/>
      <c r="L104" s="75"/>
      <c r="M104" s="99"/>
      <c r="N104" s="99"/>
    </row>
    <row r="105" spans="1:14" s="1" customFormat="1" ht="12.75">
      <c r="A105" s="20">
        <v>14</v>
      </c>
      <c r="B105" s="24"/>
      <c r="C105" s="32"/>
      <c r="D105" s="32"/>
      <c r="E105" s="33"/>
      <c r="F105" s="98"/>
      <c r="G105" s="61"/>
      <c r="H105" s="61"/>
      <c r="J105" s="74"/>
      <c r="L105" s="75"/>
      <c r="M105" s="99"/>
      <c r="N105" s="99"/>
    </row>
    <row r="106" spans="1:252" s="1" customFormat="1" ht="13.5">
      <c r="A106" s="20">
        <v>15</v>
      </c>
      <c r="B106" s="31" t="s">
        <v>88</v>
      </c>
      <c r="C106" s="32"/>
      <c r="D106" s="32"/>
      <c r="E106" s="33"/>
      <c r="F106" s="98">
        <f>SUM(F92:F105)</f>
        <v>0</v>
      </c>
      <c r="IR106"/>
    </row>
    <row r="107" spans="1:252" s="1" customFormat="1" ht="13.5">
      <c r="A107" s="20">
        <v>16</v>
      </c>
      <c r="B107" s="31"/>
      <c r="C107" s="32"/>
      <c r="D107" s="32"/>
      <c r="E107" s="33"/>
      <c r="F107" s="98"/>
      <c r="IR107"/>
    </row>
    <row r="108" spans="1:251" ht="13.5">
      <c r="A108" s="20">
        <v>17</v>
      </c>
      <c r="B108" s="24" t="s">
        <v>89</v>
      </c>
      <c r="C108" s="24" t="s">
        <v>90</v>
      </c>
      <c r="D108" s="1"/>
      <c r="E108" s="29" t="s">
        <v>91</v>
      </c>
      <c r="F108" s="1"/>
      <c r="G108" s="2"/>
      <c r="H108" s="2"/>
      <c r="I108" s="24"/>
      <c r="J108" s="74"/>
      <c r="K108"/>
      <c r="L108"/>
      <c r="M108" s="99"/>
      <c r="N108" s="99"/>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row>
    <row r="109" spans="1:8" ht="13.5">
      <c r="A109" s="20">
        <v>18</v>
      </c>
      <c r="B109" s="24"/>
      <c r="C109" s="26"/>
      <c r="E109" s="27"/>
      <c r="F109" s="98"/>
      <c r="H109" s="28"/>
    </row>
    <row r="110" spans="1:252" s="56" customFormat="1" ht="14.25" thickBot="1">
      <c r="A110" s="20">
        <v>19</v>
      </c>
      <c r="B110" s="63" t="s">
        <v>79</v>
      </c>
      <c r="C110" s="101"/>
      <c r="D110" s="76"/>
      <c r="E110" s="77"/>
      <c r="F110" s="102">
        <f>1.2*F106</f>
        <v>0</v>
      </c>
      <c r="G110" s="54"/>
      <c r="H110" s="54"/>
      <c r="IR110"/>
    </row>
    <row r="111" spans="1:252" s="56" customFormat="1" ht="15" customHeight="1">
      <c r="A111" s="20"/>
      <c r="B111" s="40"/>
      <c r="C111" s="103"/>
      <c r="D111" s="43"/>
      <c r="E111" s="44"/>
      <c r="F111" s="104"/>
      <c r="G111" s="54"/>
      <c r="H111" s="54"/>
      <c r="IR111"/>
    </row>
    <row r="112" spans="1:252" s="56" customFormat="1" ht="15" customHeight="1">
      <c r="A112" s="20"/>
      <c r="B112" s="40"/>
      <c r="C112" s="103"/>
      <c r="D112" s="43"/>
      <c r="E112" s="44"/>
      <c r="F112" s="104"/>
      <c r="G112" s="54"/>
      <c r="H112" s="54"/>
      <c r="IR112"/>
    </row>
    <row r="113" spans="2:9" ht="13.5">
      <c r="B113" s="25" t="s">
        <v>157</v>
      </c>
      <c r="C113" s="78"/>
      <c r="D113" s="26"/>
      <c r="E113" s="27"/>
      <c r="F113" s="97"/>
      <c r="G113" s="28"/>
      <c r="H113" s="28"/>
      <c r="I113" s="29"/>
    </row>
    <row r="114" spans="2:9" ht="13.5">
      <c r="B114" s="25"/>
      <c r="C114" s="78"/>
      <c r="D114" s="26"/>
      <c r="E114" s="27"/>
      <c r="F114" s="97"/>
      <c r="G114" s="28"/>
      <c r="H114" s="28"/>
      <c r="I114" s="29"/>
    </row>
    <row r="115" spans="1:9" ht="13.5">
      <c r="A115" s="20" t="s">
        <v>58</v>
      </c>
      <c r="B115" s="58" t="s">
        <v>87</v>
      </c>
      <c r="C115" s="60" t="s">
        <v>60</v>
      </c>
      <c r="D115" s="60" t="s">
        <v>61</v>
      </c>
      <c r="E115" s="27" t="s">
        <v>62</v>
      </c>
      <c r="F115" s="98" t="s">
        <v>79</v>
      </c>
      <c r="G115" s="28"/>
      <c r="H115" s="28"/>
      <c r="I115" s="61"/>
    </row>
    <row r="116" spans="2:9" ht="13.5">
      <c r="B116" s="58"/>
      <c r="C116" s="60"/>
      <c r="D116" s="60"/>
      <c r="E116" s="27"/>
      <c r="F116" s="98"/>
      <c r="G116" s="28"/>
      <c r="H116" s="28"/>
      <c r="I116" s="61"/>
    </row>
    <row r="117" spans="1:252" s="1" customFormat="1" ht="13.5">
      <c r="A117" s="20">
        <v>1</v>
      </c>
      <c r="B117" s="31" t="s">
        <v>172</v>
      </c>
      <c r="C117" s="32" t="s">
        <v>35</v>
      </c>
      <c r="D117" s="32">
        <v>1</v>
      </c>
      <c r="E117" s="98"/>
      <c r="F117" s="98">
        <f aca="true" t="shared" si="4" ref="F117:F125">D117*E117</f>
        <v>0</v>
      </c>
      <c r="IR117"/>
    </row>
    <row r="118" spans="1:252" s="1" customFormat="1" ht="13.5">
      <c r="A118" s="20">
        <v>2</v>
      </c>
      <c r="B118" s="31" t="s">
        <v>171</v>
      </c>
      <c r="C118" s="32" t="s">
        <v>35</v>
      </c>
      <c r="D118" s="32">
        <v>1</v>
      </c>
      <c r="E118" s="98"/>
      <c r="F118" s="98">
        <f t="shared" si="4"/>
        <v>0</v>
      </c>
      <c r="IR118"/>
    </row>
    <row r="119" spans="1:8" ht="13.5">
      <c r="A119" s="20">
        <v>3</v>
      </c>
      <c r="B119" s="24" t="s">
        <v>170</v>
      </c>
      <c r="C119" s="26" t="s">
        <v>35</v>
      </c>
      <c r="D119" s="20">
        <v>1</v>
      </c>
      <c r="E119" s="98"/>
      <c r="F119" s="98">
        <f t="shared" si="4"/>
        <v>0</v>
      </c>
      <c r="H119" s="28"/>
    </row>
    <row r="120" spans="1:8" ht="13.5">
      <c r="A120" s="20">
        <v>4</v>
      </c>
      <c r="B120" s="24" t="s">
        <v>119</v>
      </c>
      <c r="C120" s="26" t="s">
        <v>35</v>
      </c>
      <c r="D120" s="20">
        <v>1</v>
      </c>
      <c r="E120" s="98"/>
      <c r="F120" s="98">
        <f t="shared" si="4"/>
        <v>0</v>
      </c>
      <c r="H120" s="28"/>
    </row>
    <row r="121" spans="1:8" ht="13.5">
      <c r="A121" s="20">
        <v>5</v>
      </c>
      <c r="B121" s="24" t="s">
        <v>115</v>
      </c>
      <c r="C121" s="26" t="s">
        <v>35</v>
      </c>
      <c r="D121" s="20">
        <v>1</v>
      </c>
      <c r="E121" s="98"/>
      <c r="F121" s="98">
        <f t="shared" si="4"/>
        <v>0</v>
      </c>
      <c r="H121" s="28"/>
    </row>
    <row r="122" spans="1:8" ht="13.5">
      <c r="A122" s="20">
        <v>6</v>
      </c>
      <c r="B122" s="24" t="s">
        <v>106</v>
      </c>
      <c r="C122" s="26" t="s">
        <v>35</v>
      </c>
      <c r="D122" s="20">
        <v>3</v>
      </c>
      <c r="E122" s="98"/>
      <c r="F122" s="98">
        <f t="shared" si="4"/>
        <v>0</v>
      </c>
      <c r="H122" s="28"/>
    </row>
    <row r="123" spans="1:8" ht="13.5">
      <c r="A123" s="20">
        <v>7</v>
      </c>
      <c r="B123" s="24" t="s">
        <v>107</v>
      </c>
      <c r="C123" s="26" t="s">
        <v>35</v>
      </c>
      <c r="D123" s="20">
        <v>15</v>
      </c>
      <c r="E123" s="98"/>
      <c r="F123" s="98">
        <f t="shared" si="4"/>
        <v>0</v>
      </c>
      <c r="H123" s="28"/>
    </row>
    <row r="124" spans="1:252" s="1" customFormat="1" ht="13.5">
      <c r="A124" s="20">
        <v>8</v>
      </c>
      <c r="B124" s="31" t="s">
        <v>117</v>
      </c>
      <c r="C124" s="32" t="s">
        <v>35</v>
      </c>
      <c r="D124" s="32">
        <v>3</v>
      </c>
      <c r="E124" s="98"/>
      <c r="F124" s="98">
        <f t="shared" si="4"/>
        <v>0</v>
      </c>
      <c r="IR124"/>
    </row>
    <row r="125" spans="1:252" s="1" customFormat="1" ht="13.5">
      <c r="A125" s="20">
        <v>9</v>
      </c>
      <c r="B125" s="31" t="s">
        <v>152</v>
      </c>
      <c r="C125" s="32" t="s">
        <v>35</v>
      </c>
      <c r="D125" s="32">
        <v>2</v>
      </c>
      <c r="E125" s="98"/>
      <c r="F125" s="98">
        <f t="shared" si="4"/>
        <v>0</v>
      </c>
      <c r="IR125"/>
    </row>
    <row r="126" spans="1:252" s="1" customFormat="1" ht="13.5">
      <c r="A126" s="20">
        <v>10</v>
      </c>
      <c r="B126" s="31" t="s">
        <v>156</v>
      </c>
      <c r="C126" s="32" t="s">
        <v>35</v>
      </c>
      <c r="D126" s="32">
        <v>2</v>
      </c>
      <c r="E126" s="98"/>
      <c r="F126" s="98">
        <f aca="true" t="shared" si="5" ref="F126:F133">D126*E126</f>
        <v>0</v>
      </c>
      <c r="IR126"/>
    </row>
    <row r="127" spans="1:14" s="1" customFormat="1" ht="13.5">
      <c r="A127" s="20">
        <v>11</v>
      </c>
      <c r="B127" s="24" t="s">
        <v>110</v>
      </c>
      <c r="C127" s="32" t="s">
        <v>35</v>
      </c>
      <c r="D127" s="32">
        <v>1.5</v>
      </c>
      <c r="E127" s="98"/>
      <c r="F127" s="98">
        <f t="shared" si="5"/>
        <v>0</v>
      </c>
      <c r="G127"/>
      <c r="H127" s="61"/>
      <c r="J127" s="74"/>
      <c r="M127" s="99"/>
      <c r="N127" s="99"/>
    </row>
    <row r="128" spans="1:14" s="1" customFormat="1" ht="13.5">
      <c r="A128" s="20">
        <v>12</v>
      </c>
      <c r="B128" s="24" t="s">
        <v>118</v>
      </c>
      <c r="C128" s="32" t="s">
        <v>35</v>
      </c>
      <c r="D128" s="32">
        <v>2</v>
      </c>
      <c r="E128" s="98"/>
      <c r="F128" s="98">
        <f t="shared" si="5"/>
        <v>0</v>
      </c>
      <c r="G128"/>
      <c r="H128" s="61"/>
      <c r="J128" s="74"/>
      <c r="M128" s="99"/>
      <c r="N128" s="99"/>
    </row>
    <row r="129" spans="1:14" s="1" customFormat="1" ht="13.5">
      <c r="A129" s="20">
        <v>13</v>
      </c>
      <c r="B129" s="24" t="s">
        <v>111</v>
      </c>
      <c r="C129" s="32" t="s">
        <v>35</v>
      </c>
      <c r="D129" s="32">
        <v>1</v>
      </c>
      <c r="E129" s="98"/>
      <c r="F129" s="98">
        <f t="shared" si="5"/>
        <v>0</v>
      </c>
      <c r="G129"/>
      <c r="H129" s="61"/>
      <c r="J129" s="74"/>
      <c r="M129" s="99"/>
      <c r="N129" s="99"/>
    </row>
    <row r="130" spans="1:14" s="1" customFormat="1" ht="13.5">
      <c r="A130" s="20">
        <v>14</v>
      </c>
      <c r="B130" s="24" t="s">
        <v>111</v>
      </c>
      <c r="C130" s="32" t="s">
        <v>35</v>
      </c>
      <c r="D130" s="32">
        <v>1</v>
      </c>
      <c r="E130" s="98"/>
      <c r="F130" s="98">
        <f t="shared" si="5"/>
        <v>0</v>
      </c>
      <c r="G130"/>
      <c r="H130" s="61"/>
      <c r="J130" s="74"/>
      <c r="M130" s="99"/>
      <c r="N130" s="99"/>
    </row>
    <row r="131" spans="1:252" s="1" customFormat="1" ht="13.5">
      <c r="A131" s="20">
        <v>15</v>
      </c>
      <c r="B131" s="31" t="s">
        <v>112</v>
      </c>
      <c r="C131" s="32" t="s">
        <v>35</v>
      </c>
      <c r="D131" s="32">
        <v>1</v>
      </c>
      <c r="E131" s="98"/>
      <c r="F131" s="98">
        <f t="shared" si="5"/>
        <v>0</v>
      </c>
      <c r="IR131"/>
    </row>
    <row r="132" spans="1:252" s="1" customFormat="1" ht="13.5">
      <c r="A132" s="20">
        <v>16</v>
      </c>
      <c r="B132" s="31" t="s">
        <v>113</v>
      </c>
      <c r="C132" s="32" t="s">
        <v>35</v>
      </c>
      <c r="D132" s="32">
        <v>27</v>
      </c>
      <c r="E132" s="98"/>
      <c r="F132" s="98">
        <f t="shared" si="5"/>
        <v>0</v>
      </c>
      <c r="IR132"/>
    </row>
    <row r="133" spans="1:14" s="1" customFormat="1" ht="12.75">
      <c r="A133" s="20">
        <v>17</v>
      </c>
      <c r="B133" s="24" t="s">
        <v>114</v>
      </c>
      <c r="C133" s="32" t="s">
        <v>35</v>
      </c>
      <c r="D133" s="32">
        <v>1</v>
      </c>
      <c r="E133" s="98"/>
      <c r="F133" s="98">
        <f t="shared" si="5"/>
        <v>0</v>
      </c>
      <c r="G133" s="61"/>
      <c r="H133" s="61"/>
      <c r="J133" s="74"/>
      <c r="L133" s="75"/>
      <c r="M133" s="99"/>
      <c r="N133" s="99"/>
    </row>
    <row r="134" spans="1:14" s="1" customFormat="1" ht="12.75">
      <c r="A134" s="20">
        <v>18</v>
      </c>
      <c r="B134" s="24"/>
      <c r="C134" s="32"/>
      <c r="D134" s="32"/>
      <c r="E134" s="33"/>
      <c r="F134" s="98"/>
      <c r="G134" s="61"/>
      <c r="H134" s="61"/>
      <c r="J134" s="74"/>
      <c r="L134" s="75"/>
      <c r="M134" s="99"/>
      <c r="N134" s="99"/>
    </row>
    <row r="135" spans="1:252" s="1" customFormat="1" ht="13.5">
      <c r="A135" s="20">
        <v>19</v>
      </c>
      <c r="B135" s="31" t="s">
        <v>88</v>
      </c>
      <c r="C135" s="32"/>
      <c r="D135" s="32"/>
      <c r="E135" s="33"/>
      <c r="F135" s="98">
        <f>SUM(F117:F134)</f>
        <v>0</v>
      </c>
      <c r="IR135"/>
    </row>
    <row r="136" spans="1:252" s="1" customFormat="1" ht="13.5">
      <c r="A136" s="20">
        <v>20</v>
      </c>
      <c r="B136" s="31"/>
      <c r="C136" s="32"/>
      <c r="D136" s="32"/>
      <c r="E136" s="33"/>
      <c r="F136" s="98"/>
      <c r="IR136"/>
    </row>
    <row r="137" spans="1:251" ht="13.5">
      <c r="A137" s="20">
        <v>21</v>
      </c>
      <c r="B137" s="24" t="s">
        <v>89</v>
      </c>
      <c r="C137" s="24"/>
      <c r="D137" s="1"/>
      <c r="E137" s="100">
        <v>0.2</v>
      </c>
      <c r="F137" s="1"/>
      <c r="G137" s="2"/>
      <c r="H137" s="2"/>
      <c r="I137" s="24"/>
      <c r="J137" s="74"/>
      <c r="K137"/>
      <c r="L137"/>
      <c r="M137" s="99"/>
      <c r="N137" s="99"/>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row>
    <row r="138" spans="1:8" ht="13.5">
      <c r="A138" s="20">
        <v>22</v>
      </c>
      <c r="B138" s="24"/>
      <c r="C138" s="26"/>
      <c r="E138" s="27"/>
      <c r="F138" s="98"/>
      <c r="H138" s="28"/>
    </row>
    <row r="139" spans="1:252" s="56" customFormat="1" ht="14.25" thickBot="1">
      <c r="A139" s="20">
        <v>23</v>
      </c>
      <c r="B139" s="63" t="s">
        <v>79</v>
      </c>
      <c r="C139" s="101"/>
      <c r="D139" s="76"/>
      <c r="E139" s="77"/>
      <c r="F139" s="102">
        <f>1.2*F135</f>
        <v>0</v>
      </c>
      <c r="G139" s="54"/>
      <c r="H139" s="54"/>
      <c r="IR139"/>
    </row>
    <row r="140" spans="2:9" ht="13.5">
      <c r="B140" s="25"/>
      <c r="C140" s="78"/>
      <c r="D140" s="26"/>
      <c r="E140" s="27"/>
      <c r="F140" s="97"/>
      <c r="G140" s="28"/>
      <c r="H140" s="28"/>
      <c r="I140" s="29"/>
    </row>
    <row r="141" spans="2:9" ht="13.5">
      <c r="B141" s="25"/>
      <c r="C141" s="78"/>
      <c r="D141" s="26"/>
      <c r="E141" s="27"/>
      <c r="F141" s="97"/>
      <c r="G141" s="28"/>
      <c r="H141" s="28"/>
      <c r="I141" s="29"/>
    </row>
    <row r="142" spans="1:252" s="56" customFormat="1" ht="13.5">
      <c r="A142" s="57"/>
      <c r="B142" s="40"/>
      <c r="C142" s="95"/>
      <c r="D142" s="43"/>
      <c r="E142" s="44"/>
      <c r="F142" s="104"/>
      <c r="G142" s="54"/>
      <c r="H142" s="54"/>
      <c r="IR142"/>
    </row>
    <row r="143" spans="1:8" ht="14.25" thickBot="1">
      <c r="A143" s="20">
        <v>1</v>
      </c>
      <c r="B143" s="63" t="s">
        <v>92</v>
      </c>
      <c r="C143" s="101"/>
      <c r="D143" s="76"/>
      <c r="E143" s="77"/>
      <c r="F143" s="112">
        <f>F139+F110+F85+F61+F29+F15</f>
        <v>0</v>
      </c>
      <c r="G143" s="54"/>
      <c r="H143" s="54"/>
    </row>
    <row r="146" spans="2:6" ht="13.5">
      <c r="B146" s="24"/>
      <c r="C146" s="26"/>
      <c r="E146" s="27"/>
      <c r="F146" s="98"/>
    </row>
    <row r="147" spans="2:6" ht="13.5">
      <c r="B147" s="24"/>
      <c r="C147" s="26"/>
      <c r="E147" s="27"/>
      <c r="F147" s="98"/>
    </row>
    <row r="148" spans="2:6" ht="13.5">
      <c r="B148" s="24"/>
      <c r="C148" s="26"/>
      <c r="E148" s="27"/>
      <c r="F148" s="98"/>
    </row>
    <row r="149" spans="2:6" ht="13.5">
      <c r="B149" s="24"/>
      <c r="C149" s="26"/>
      <c r="E149" s="27"/>
      <c r="F149" s="98"/>
    </row>
    <row r="150" spans="1:252" s="1" customFormat="1" ht="13.5">
      <c r="A150" s="20"/>
      <c r="B150" s="31"/>
      <c r="C150" s="32"/>
      <c r="D150" s="32"/>
      <c r="E150" s="27"/>
      <c r="F150" s="98"/>
      <c r="IR150"/>
    </row>
    <row r="151" spans="2:6" ht="13.5">
      <c r="B151" s="24"/>
      <c r="C151" s="26"/>
      <c r="E151" s="27"/>
      <c r="F151" s="98"/>
    </row>
    <row r="152" spans="2:6" ht="13.5">
      <c r="B152" s="24"/>
      <c r="C152" s="26"/>
      <c r="E152" s="27"/>
      <c r="F152" s="98"/>
    </row>
    <row r="153" spans="2:6" ht="13.5">
      <c r="B153" s="24"/>
      <c r="C153" s="26"/>
      <c r="E153" s="27"/>
      <c r="F153" s="98"/>
    </row>
    <row r="154" spans="1:14" s="1" customFormat="1" ht="13.5">
      <c r="A154" s="20"/>
      <c r="B154" s="24"/>
      <c r="C154" s="32"/>
      <c r="D154" s="32"/>
      <c r="E154" s="27"/>
      <c r="F154" s="98"/>
      <c r="G154"/>
      <c r="H154" s="61"/>
      <c r="J154" s="74"/>
      <c r="M154" s="99"/>
      <c r="N154" s="99"/>
    </row>
    <row r="155" spans="1:14" s="1" customFormat="1" ht="13.5">
      <c r="A155" s="20"/>
      <c r="B155" s="24"/>
      <c r="C155" s="32"/>
      <c r="D155" s="32"/>
      <c r="E155" s="27"/>
      <c r="F155" s="98"/>
      <c r="G155"/>
      <c r="H155" s="61"/>
      <c r="J155" s="74"/>
      <c r="M155" s="99"/>
      <c r="N155" s="99"/>
    </row>
    <row r="156" spans="1:14" s="1" customFormat="1" ht="12.75">
      <c r="A156" s="20"/>
      <c r="B156" s="24"/>
      <c r="C156" s="32"/>
      <c r="D156" s="32"/>
      <c r="E156" s="33"/>
      <c r="F156" s="98"/>
      <c r="G156" s="61"/>
      <c r="H156" s="61"/>
      <c r="J156" s="74"/>
      <c r="L156" s="75"/>
      <c r="M156" s="99"/>
      <c r="N156" s="99"/>
    </row>
    <row r="157" spans="1:252" s="1" customFormat="1" ht="13.5">
      <c r="A157" s="20"/>
      <c r="B157" s="31"/>
      <c r="C157" s="32"/>
      <c r="D157" s="32"/>
      <c r="E157" s="27"/>
      <c r="F157" s="98"/>
      <c r="IR157"/>
    </row>
    <row r="158" spans="1:252" s="1" customFormat="1" ht="13.5">
      <c r="A158" s="20"/>
      <c r="B158" s="31"/>
      <c r="C158" s="32"/>
      <c r="D158" s="32"/>
      <c r="E158" s="33"/>
      <c r="F158" s="98"/>
      <c r="IR158"/>
    </row>
    <row r="159" spans="1:252" s="1" customFormat="1" ht="13.5">
      <c r="A159" s="20"/>
      <c r="B159" s="31"/>
      <c r="C159" s="32"/>
      <c r="D159" s="32"/>
      <c r="E159" s="33"/>
      <c r="F159" s="98"/>
      <c r="IR159"/>
    </row>
    <row r="160" spans="1:252" s="1" customFormat="1" ht="13.5">
      <c r="A160" s="20"/>
      <c r="B160" s="31"/>
      <c r="C160" s="32"/>
      <c r="D160" s="32"/>
      <c r="E160" s="33"/>
      <c r="F160" s="98"/>
      <c r="IR160"/>
    </row>
    <row r="161" spans="2:251" ht="13.5">
      <c r="B161" s="24"/>
      <c r="C161" s="24"/>
      <c r="D161" s="1"/>
      <c r="E161" s="100"/>
      <c r="F161" s="1"/>
      <c r="G161" s="2"/>
      <c r="H161" s="2"/>
      <c r="I161" s="24"/>
      <c r="J161" s="74"/>
      <c r="K161"/>
      <c r="L161"/>
      <c r="M161" s="99"/>
      <c r="N161" s="99"/>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c r="IQ161"/>
    </row>
    <row r="163" spans="2:9" ht="13.5">
      <c r="B163" s="25"/>
      <c r="C163" s="78"/>
      <c r="D163" s="26"/>
      <c r="E163" s="27"/>
      <c r="F163" s="97"/>
      <c r="G163" s="28"/>
      <c r="H163" s="28"/>
      <c r="I163" s="29"/>
    </row>
    <row r="164" spans="2:9" ht="13.5">
      <c r="B164" s="25"/>
      <c r="C164" s="78"/>
      <c r="D164" s="26"/>
      <c r="E164" s="27"/>
      <c r="F164" s="97"/>
      <c r="G164" s="28"/>
      <c r="H164" s="28"/>
      <c r="I164" s="29"/>
    </row>
    <row r="165" spans="2:9" ht="13.5">
      <c r="B165" s="58"/>
      <c r="C165" s="60"/>
      <c r="D165" s="60"/>
      <c r="E165" s="27"/>
      <c r="F165" s="98"/>
      <c r="I165" s="61"/>
    </row>
    <row r="166" spans="2:9" ht="13.5">
      <c r="B166" s="58"/>
      <c r="C166" s="60"/>
      <c r="D166" s="60"/>
      <c r="E166" s="27"/>
      <c r="F166" s="98"/>
      <c r="I166" s="61"/>
    </row>
    <row r="167" spans="1:252" s="1" customFormat="1" ht="13.5">
      <c r="A167" s="20"/>
      <c r="B167" s="31"/>
      <c r="C167" s="32"/>
      <c r="D167" s="32"/>
      <c r="E167" s="27"/>
      <c r="F167" s="98"/>
      <c r="IR167"/>
    </row>
    <row r="168" spans="2:6" ht="13.5">
      <c r="B168" s="24"/>
      <c r="C168" s="26"/>
      <c r="E168" s="27"/>
      <c r="F168" s="98"/>
    </row>
    <row r="169" spans="2:8" ht="13.5">
      <c r="B169" s="24"/>
      <c r="C169" s="26"/>
      <c r="E169" s="27"/>
      <c r="F169" s="98"/>
      <c r="H169" s="28"/>
    </row>
    <row r="170" spans="2:6" ht="13.5">
      <c r="B170" s="24"/>
      <c r="C170" s="26"/>
      <c r="E170" s="27"/>
      <c r="F170" s="98"/>
    </row>
    <row r="171" spans="2:6" ht="13.5">
      <c r="B171" s="24"/>
      <c r="C171" s="26"/>
      <c r="E171" s="27"/>
      <c r="F171" s="98"/>
    </row>
    <row r="172" spans="1:252" s="1" customFormat="1" ht="13.5">
      <c r="A172" s="20"/>
      <c r="B172" s="31"/>
      <c r="C172" s="32"/>
      <c r="D172" s="32"/>
      <c r="E172" s="27"/>
      <c r="F172" s="98"/>
      <c r="IR172"/>
    </row>
    <row r="173" spans="1:14" s="1" customFormat="1" ht="13.5">
      <c r="A173" s="20"/>
      <c r="B173" s="24"/>
      <c r="C173" s="32"/>
      <c r="D173" s="32"/>
      <c r="E173" s="27"/>
      <c r="F173" s="98"/>
      <c r="G173"/>
      <c r="H173" s="61"/>
      <c r="J173" s="74"/>
      <c r="M173" s="99"/>
      <c r="N173" s="99"/>
    </row>
    <row r="174" spans="1:14" s="1" customFormat="1" ht="13.5">
      <c r="A174" s="20"/>
      <c r="B174" s="24"/>
      <c r="C174" s="32"/>
      <c r="D174" s="32"/>
      <c r="E174" s="27"/>
      <c r="F174" s="98"/>
      <c r="G174"/>
      <c r="H174" s="61"/>
      <c r="J174" s="74"/>
      <c r="M174" s="99"/>
      <c r="N174" s="99"/>
    </row>
    <row r="175" spans="1:14" s="1" customFormat="1" ht="12.75">
      <c r="A175" s="20"/>
      <c r="B175" s="24"/>
      <c r="C175" s="32"/>
      <c r="D175" s="32"/>
      <c r="E175" s="33"/>
      <c r="F175" s="98"/>
      <c r="G175" s="61"/>
      <c r="H175" s="61"/>
      <c r="J175" s="74"/>
      <c r="L175" s="75"/>
      <c r="M175" s="99"/>
      <c r="N175" s="99"/>
    </row>
    <row r="176" spans="1:252" s="1" customFormat="1" ht="13.5">
      <c r="A176" s="20"/>
      <c r="B176" s="31"/>
      <c r="C176" s="32"/>
      <c r="D176" s="32"/>
      <c r="E176" s="27"/>
      <c r="F176" s="98"/>
      <c r="IR176"/>
    </row>
    <row r="177" spans="1:14" s="1" customFormat="1" ht="12.75">
      <c r="A177" s="20"/>
      <c r="B177" s="24"/>
      <c r="C177" s="32"/>
      <c r="D177" s="32"/>
      <c r="E177" s="33"/>
      <c r="F177" s="98"/>
      <c r="J177" s="74"/>
      <c r="L177" s="75"/>
      <c r="M177" s="99"/>
      <c r="N177" s="99"/>
    </row>
    <row r="178" spans="1:252" s="1" customFormat="1" ht="13.5">
      <c r="A178" s="20"/>
      <c r="B178" s="31"/>
      <c r="C178" s="32"/>
      <c r="D178" s="32"/>
      <c r="E178" s="33"/>
      <c r="F178" s="98"/>
      <c r="IR178"/>
    </row>
    <row r="179" spans="1:252" s="1" customFormat="1" ht="13.5">
      <c r="A179" s="20"/>
      <c r="B179" s="31"/>
      <c r="C179" s="32"/>
      <c r="D179" s="32"/>
      <c r="E179" s="33"/>
      <c r="F179" s="98"/>
      <c r="IR179"/>
    </row>
    <row r="180" spans="2:251" ht="13.5">
      <c r="B180" s="40"/>
      <c r="C180" s="95"/>
      <c r="D180" s="43"/>
      <c r="E180" s="44"/>
      <c r="F180" s="104"/>
      <c r="I180" s="24"/>
      <c r="J180" s="74"/>
      <c r="K180"/>
      <c r="L180"/>
      <c r="M180" s="99"/>
      <c r="N180" s="99"/>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c r="IQ180"/>
    </row>
    <row r="181" spans="2:6" ht="13.5">
      <c r="B181" s="25"/>
      <c r="C181" s="78"/>
      <c r="D181" s="26"/>
      <c r="E181" s="27"/>
      <c r="F181" s="97"/>
    </row>
    <row r="182" spans="1:252" s="56" customFormat="1" ht="17.25" customHeight="1">
      <c r="A182" s="20"/>
      <c r="B182" s="25"/>
      <c r="C182" s="78"/>
      <c r="D182" s="26"/>
      <c r="E182" s="27"/>
      <c r="F182" s="97"/>
      <c r="IR182"/>
    </row>
    <row r="183" spans="1:252" s="56" customFormat="1" ht="17.25" customHeight="1">
      <c r="A183" s="20"/>
      <c r="B183" s="58"/>
      <c r="C183" s="60"/>
      <c r="D183" s="60"/>
      <c r="E183" s="27"/>
      <c r="F183" s="98"/>
      <c r="IR183"/>
    </row>
    <row r="184" spans="1:252" s="56" customFormat="1" ht="13.5">
      <c r="A184" s="57"/>
      <c r="B184" s="58"/>
      <c r="C184" s="60"/>
      <c r="D184" s="60"/>
      <c r="E184" s="27"/>
      <c r="F184" s="98"/>
      <c r="G184" s="54"/>
      <c r="H184" s="54"/>
      <c r="IR184"/>
    </row>
    <row r="185" spans="2:9" ht="13.5">
      <c r="B185" s="31"/>
      <c r="C185" s="32"/>
      <c r="D185" s="32"/>
      <c r="E185" s="27"/>
      <c r="F185" s="98"/>
      <c r="G185" s="28"/>
      <c r="H185" s="28"/>
      <c r="I185" s="29"/>
    </row>
    <row r="186" spans="2:9" ht="13.5">
      <c r="B186" s="24"/>
      <c r="C186" s="26"/>
      <c r="E186" s="27"/>
      <c r="F186" s="98"/>
      <c r="G186" s="28"/>
      <c r="H186" s="28"/>
      <c r="I186" s="29"/>
    </row>
    <row r="187" spans="2:9" ht="13.5">
      <c r="B187" s="24"/>
      <c r="C187" s="26"/>
      <c r="E187" s="27"/>
      <c r="F187" s="98"/>
      <c r="I187" s="61"/>
    </row>
    <row r="188" spans="2:9" ht="13.5">
      <c r="B188" s="24"/>
      <c r="C188" s="26"/>
      <c r="E188" s="27"/>
      <c r="F188" s="98"/>
      <c r="I188" s="61"/>
    </row>
    <row r="189" spans="1:252" s="1" customFormat="1" ht="13.5">
      <c r="A189" s="20"/>
      <c r="B189" s="24"/>
      <c r="C189" s="26"/>
      <c r="D189" s="20"/>
      <c r="E189" s="27"/>
      <c r="F189" s="98"/>
      <c r="IR189"/>
    </row>
    <row r="190" spans="2:6" ht="13.5">
      <c r="B190" s="24"/>
      <c r="C190" s="26"/>
      <c r="E190" s="27"/>
      <c r="F190" s="98"/>
    </row>
    <row r="191" spans="2:8" ht="13.5">
      <c r="B191" s="24"/>
      <c r="C191" s="26"/>
      <c r="E191" s="27"/>
      <c r="F191" s="98"/>
      <c r="H191" s="28"/>
    </row>
    <row r="192" spans="2:6" ht="13.5">
      <c r="B192" s="24"/>
      <c r="C192" s="26"/>
      <c r="E192" s="27"/>
      <c r="F192" s="98"/>
    </row>
    <row r="193" spans="2:6" ht="13.5">
      <c r="B193" s="31"/>
      <c r="C193" s="32"/>
      <c r="D193" s="32"/>
      <c r="E193" s="27"/>
      <c r="F193" s="98"/>
    </row>
    <row r="194" spans="2:6" ht="13.5">
      <c r="B194" s="24"/>
      <c r="C194" s="32"/>
      <c r="D194" s="32"/>
      <c r="E194" s="27"/>
      <c r="F194" s="98"/>
    </row>
    <row r="195" spans="2:6" ht="13.5">
      <c r="B195" s="24"/>
      <c r="C195" s="32"/>
      <c r="D195" s="32"/>
      <c r="E195" s="27"/>
      <c r="F195" s="98"/>
    </row>
    <row r="196" spans="2:6" ht="13.5">
      <c r="B196" s="24"/>
      <c r="C196" s="32"/>
      <c r="D196" s="32"/>
      <c r="E196" s="33"/>
      <c r="F196" s="98"/>
    </row>
    <row r="197" spans="1:252" s="1" customFormat="1" ht="13.5">
      <c r="A197" s="20"/>
      <c r="B197" s="31"/>
      <c r="C197" s="32"/>
      <c r="D197" s="32"/>
      <c r="E197" s="27"/>
      <c r="F197" s="98"/>
      <c r="IR197"/>
    </row>
    <row r="198" spans="1:14" s="1" customFormat="1" ht="13.5">
      <c r="A198" s="20"/>
      <c r="B198" s="24"/>
      <c r="C198" s="32"/>
      <c r="D198" s="32"/>
      <c r="E198" s="33"/>
      <c r="F198" s="98"/>
      <c r="G198"/>
      <c r="H198" s="61"/>
      <c r="J198" s="74"/>
      <c r="M198" s="99"/>
      <c r="N198" s="99"/>
    </row>
    <row r="199" spans="1:14" s="1" customFormat="1" ht="13.5">
      <c r="A199" s="20"/>
      <c r="B199" s="31"/>
      <c r="C199" s="32"/>
      <c r="D199" s="32"/>
      <c r="E199" s="33"/>
      <c r="F199" s="105"/>
      <c r="G199"/>
      <c r="H199" s="61"/>
      <c r="J199" s="74"/>
      <c r="M199" s="99"/>
      <c r="N199" s="99"/>
    </row>
    <row r="200" spans="1:14" s="1" customFormat="1" ht="12.75">
      <c r="A200" s="20"/>
      <c r="B200" s="31"/>
      <c r="C200" s="32"/>
      <c r="D200" s="32"/>
      <c r="E200" s="33"/>
      <c r="F200" s="98"/>
      <c r="G200" s="61"/>
      <c r="H200" s="61"/>
      <c r="J200" s="74"/>
      <c r="L200" s="75"/>
      <c r="M200" s="99"/>
      <c r="N200" s="99"/>
    </row>
    <row r="201" spans="1:252" s="1" customFormat="1" ht="13.5">
      <c r="A201" s="20"/>
      <c r="B201" s="24"/>
      <c r="C201" s="24"/>
      <c r="E201" s="29"/>
      <c r="IR201"/>
    </row>
    <row r="202" spans="1:14" s="1" customFormat="1" ht="12.75">
      <c r="A202" s="20"/>
      <c r="B202" s="24"/>
      <c r="C202" s="24"/>
      <c r="E202" s="29"/>
      <c r="G202" s="61"/>
      <c r="H202" s="61"/>
      <c r="J202" s="74"/>
      <c r="L202" s="75"/>
      <c r="M202" s="99"/>
      <c r="N202" s="99"/>
    </row>
    <row r="203" spans="1:252" s="1" customFormat="1" ht="13.5">
      <c r="A203" s="20"/>
      <c r="B203" s="24"/>
      <c r="C203" s="24"/>
      <c r="E203" s="29"/>
      <c r="IR203"/>
    </row>
    <row r="204" spans="1:252" s="1" customFormat="1" ht="13.5">
      <c r="A204" s="20"/>
      <c r="B204" s="24"/>
      <c r="C204" s="24"/>
      <c r="E204" s="29"/>
      <c r="IR204"/>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scale="97" r:id="rId1"/>
  <headerFooter alignWithMargins="0">
    <oddFooter>&amp;C&amp;"Arial,obyčejné"Stránka &amp;P z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lubomir.katolicky</cp:lastModifiedBy>
  <cp:lastPrinted>2020-03-16T18:32:31Z</cp:lastPrinted>
  <dcterms:created xsi:type="dcterms:W3CDTF">2019-06-25T07:51:01Z</dcterms:created>
  <dcterms:modified xsi:type="dcterms:W3CDTF">2020-04-29T11:09:38Z</dcterms:modified>
  <cp:category/>
  <cp:version/>
  <cp:contentType/>
  <cp:contentStatus/>
</cp:coreProperties>
</file>