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46 Velká nad Veličkou II\Rozpočty Velká nad Veličkou II - konzultace\Slepé rozpočty Velká nad Veličkou II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2" i="1"/>
  <c r="I51" i="1"/>
  <c r="I50" i="1"/>
  <c r="I49" i="1"/>
  <c r="I48" i="1"/>
  <c r="I47" i="1"/>
  <c r="AC180" i="12"/>
  <c r="F39" i="1" s="1"/>
  <c r="AD180" i="12"/>
  <c r="G39" i="1" s="1"/>
  <c r="G40" i="1" s="1"/>
  <c r="G25" i="1" s="1"/>
  <c r="BA176" i="12"/>
  <c r="BA172" i="12"/>
  <c r="BA151" i="12"/>
  <c r="BA147" i="12"/>
  <c r="BA122" i="12"/>
  <c r="BA106" i="12"/>
  <c r="BA99" i="12"/>
  <c r="BA75" i="12"/>
  <c r="BA55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I19" i="12"/>
  <c r="K19" i="12"/>
  <c r="M19" i="12"/>
  <c r="O19" i="12"/>
  <c r="Q19" i="12"/>
  <c r="U19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9" i="12"/>
  <c r="M29" i="12" s="1"/>
  <c r="I29" i="12"/>
  <c r="K29" i="12"/>
  <c r="O29" i="12"/>
  <c r="Q29" i="12"/>
  <c r="U29" i="12"/>
  <c r="G32" i="12"/>
  <c r="I32" i="12"/>
  <c r="K32" i="12"/>
  <c r="M32" i="12"/>
  <c r="O32" i="12"/>
  <c r="Q32" i="12"/>
  <c r="U32" i="12"/>
  <c r="G35" i="12"/>
  <c r="I35" i="12"/>
  <c r="K35" i="12"/>
  <c r="M35" i="12"/>
  <c r="O35" i="12"/>
  <c r="Q35" i="12"/>
  <c r="U35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I42" i="12"/>
  <c r="K42" i="12"/>
  <c r="M42" i="12"/>
  <c r="O42" i="12"/>
  <c r="Q42" i="12"/>
  <c r="U42" i="12"/>
  <c r="G44" i="12"/>
  <c r="O44" i="12"/>
  <c r="G45" i="12"/>
  <c r="M45" i="12" s="1"/>
  <c r="I45" i="12"/>
  <c r="I44" i="12" s="1"/>
  <c r="K45" i="12"/>
  <c r="O45" i="12"/>
  <c r="Q45" i="12"/>
  <c r="Q44" i="12" s="1"/>
  <c r="U45" i="12"/>
  <c r="G46" i="12"/>
  <c r="M46" i="12" s="1"/>
  <c r="I46" i="12"/>
  <c r="K46" i="12"/>
  <c r="K44" i="12" s="1"/>
  <c r="O46" i="12"/>
  <c r="Q46" i="12"/>
  <c r="U46" i="12"/>
  <c r="U44" i="12" s="1"/>
  <c r="G48" i="12"/>
  <c r="M48" i="12" s="1"/>
  <c r="I48" i="12"/>
  <c r="K48" i="12"/>
  <c r="O48" i="12"/>
  <c r="O47" i="12" s="1"/>
  <c r="Q48" i="12"/>
  <c r="U48" i="12"/>
  <c r="G50" i="12"/>
  <c r="M50" i="12" s="1"/>
  <c r="I50" i="12"/>
  <c r="I47" i="12" s="1"/>
  <c r="K50" i="12"/>
  <c r="O50" i="12"/>
  <c r="Q50" i="12"/>
  <c r="Q47" i="12" s="1"/>
  <c r="U50" i="12"/>
  <c r="G52" i="12"/>
  <c r="M52" i="12" s="1"/>
  <c r="I52" i="12"/>
  <c r="K52" i="12"/>
  <c r="K47" i="12" s="1"/>
  <c r="O52" i="12"/>
  <c r="Q52" i="12"/>
  <c r="U52" i="12"/>
  <c r="U47" i="12" s="1"/>
  <c r="G54" i="12"/>
  <c r="I54" i="12"/>
  <c r="K54" i="12"/>
  <c r="M54" i="12"/>
  <c r="O54" i="12"/>
  <c r="Q54" i="12"/>
  <c r="U54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9" i="12"/>
  <c r="I69" i="12"/>
  <c r="K69" i="12"/>
  <c r="M69" i="12"/>
  <c r="O69" i="12"/>
  <c r="Q69" i="12"/>
  <c r="U69" i="12"/>
  <c r="G74" i="12"/>
  <c r="M74" i="12" s="1"/>
  <c r="I74" i="12"/>
  <c r="K74" i="12"/>
  <c r="O74" i="12"/>
  <c r="O68" i="12" s="1"/>
  <c r="Q74" i="12"/>
  <c r="U74" i="12"/>
  <c r="G80" i="12"/>
  <c r="M80" i="12" s="1"/>
  <c r="I80" i="12"/>
  <c r="I68" i="12" s="1"/>
  <c r="K80" i="12"/>
  <c r="O80" i="12"/>
  <c r="Q80" i="12"/>
  <c r="Q68" i="12" s="1"/>
  <c r="U80" i="12"/>
  <c r="G85" i="12"/>
  <c r="M85" i="12" s="1"/>
  <c r="I85" i="12"/>
  <c r="K85" i="12"/>
  <c r="K68" i="12" s="1"/>
  <c r="O85" i="12"/>
  <c r="Q85" i="12"/>
  <c r="U85" i="12"/>
  <c r="U68" i="12" s="1"/>
  <c r="G90" i="12"/>
  <c r="I90" i="12"/>
  <c r="K90" i="12"/>
  <c r="M90" i="12"/>
  <c r="O90" i="12"/>
  <c r="Q90" i="12"/>
  <c r="U90" i="12"/>
  <c r="G96" i="12"/>
  <c r="M96" i="12" s="1"/>
  <c r="I96" i="12"/>
  <c r="I95" i="12" s="1"/>
  <c r="K96" i="12"/>
  <c r="O96" i="12"/>
  <c r="Q96" i="12"/>
  <c r="Q95" i="12" s="1"/>
  <c r="U96" i="12"/>
  <c r="G98" i="12"/>
  <c r="M98" i="12" s="1"/>
  <c r="I98" i="12"/>
  <c r="K98" i="12"/>
  <c r="K95" i="12" s="1"/>
  <c r="O98" i="12"/>
  <c r="Q98" i="12"/>
  <c r="U98" i="12"/>
  <c r="U95" i="12" s="1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O95" i="12" s="1"/>
  <c r="Q103" i="12"/>
  <c r="U103" i="12"/>
  <c r="G105" i="12"/>
  <c r="M105" i="12" s="1"/>
  <c r="I105" i="12"/>
  <c r="K105" i="12"/>
  <c r="O105" i="12"/>
  <c r="Q105" i="12"/>
  <c r="U105" i="12"/>
  <c r="G109" i="12"/>
  <c r="I109" i="12"/>
  <c r="I108" i="12" s="1"/>
  <c r="K109" i="12"/>
  <c r="M109" i="12"/>
  <c r="O109" i="12"/>
  <c r="Q109" i="12"/>
  <c r="Q108" i="12" s="1"/>
  <c r="U109" i="12"/>
  <c r="G111" i="12"/>
  <c r="M111" i="12" s="1"/>
  <c r="I111" i="12"/>
  <c r="K111" i="12"/>
  <c r="O111" i="12"/>
  <c r="O108" i="12" s="1"/>
  <c r="Q111" i="12"/>
  <c r="U111" i="12"/>
  <c r="G113" i="12"/>
  <c r="I113" i="12"/>
  <c r="K113" i="12"/>
  <c r="M113" i="12"/>
  <c r="O113" i="12"/>
  <c r="Q113" i="12"/>
  <c r="U113" i="12"/>
  <c r="G115" i="12"/>
  <c r="M115" i="12" s="1"/>
  <c r="I115" i="12"/>
  <c r="K115" i="12"/>
  <c r="K108" i="12" s="1"/>
  <c r="O115" i="12"/>
  <c r="Q115" i="12"/>
  <c r="U115" i="12"/>
  <c r="U108" i="12" s="1"/>
  <c r="G117" i="12"/>
  <c r="I117" i="12"/>
  <c r="K117" i="12"/>
  <c r="M117" i="12"/>
  <c r="O117" i="12"/>
  <c r="Q117" i="12"/>
  <c r="U117" i="12"/>
  <c r="G119" i="12"/>
  <c r="M119" i="12" s="1"/>
  <c r="I119" i="12"/>
  <c r="K119" i="12"/>
  <c r="O119" i="12"/>
  <c r="Q119" i="12"/>
  <c r="U119" i="12"/>
  <c r="G121" i="12"/>
  <c r="I121" i="12"/>
  <c r="K121" i="12"/>
  <c r="M121" i="12"/>
  <c r="O121" i="12"/>
  <c r="Q121" i="12"/>
  <c r="U121" i="12"/>
  <c r="G125" i="12"/>
  <c r="I125" i="12"/>
  <c r="I124" i="12" s="1"/>
  <c r="K125" i="12"/>
  <c r="M125" i="12"/>
  <c r="O125" i="12"/>
  <c r="Q125" i="12"/>
  <c r="Q124" i="12" s="1"/>
  <c r="U125" i="12"/>
  <c r="G127" i="12"/>
  <c r="M127" i="12" s="1"/>
  <c r="I127" i="12"/>
  <c r="K127" i="12"/>
  <c r="O127" i="12"/>
  <c r="O124" i="12" s="1"/>
  <c r="Q127" i="12"/>
  <c r="U127" i="12"/>
  <c r="G129" i="12"/>
  <c r="I129" i="12"/>
  <c r="K129" i="12"/>
  <c r="M129" i="12"/>
  <c r="O129" i="12"/>
  <c r="Q129" i="12"/>
  <c r="U129" i="12"/>
  <c r="G131" i="12"/>
  <c r="M131" i="12" s="1"/>
  <c r="I131" i="12"/>
  <c r="K131" i="12"/>
  <c r="K124" i="12" s="1"/>
  <c r="O131" i="12"/>
  <c r="Q131" i="12"/>
  <c r="U131" i="12"/>
  <c r="U124" i="12" s="1"/>
  <c r="G133" i="12"/>
  <c r="M133" i="12" s="1"/>
  <c r="I133" i="12"/>
  <c r="K133" i="12"/>
  <c r="K132" i="12" s="1"/>
  <c r="O133" i="12"/>
  <c r="O132" i="12" s="1"/>
  <c r="Q133" i="12"/>
  <c r="U133" i="12"/>
  <c r="U132" i="12" s="1"/>
  <c r="G136" i="12"/>
  <c r="I136" i="12"/>
  <c r="I132" i="12" s="1"/>
  <c r="K136" i="12"/>
  <c r="M136" i="12"/>
  <c r="O136" i="12"/>
  <c r="Q136" i="12"/>
  <c r="Q132" i="12" s="1"/>
  <c r="U136" i="12"/>
  <c r="G138" i="12"/>
  <c r="M138" i="12" s="1"/>
  <c r="I138" i="12"/>
  <c r="K138" i="12"/>
  <c r="O138" i="12"/>
  <c r="Q138" i="12"/>
  <c r="U138" i="12"/>
  <c r="G140" i="12"/>
  <c r="I140" i="12"/>
  <c r="K140" i="12"/>
  <c r="M140" i="12"/>
  <c r="O140" i="12"/>
  <c r="Q140" i="12"/>
  <c r="U140" i="12"/>
  <c r="G143" i="12"/>
  <c r="M143" i="12" s="1"/>
  <c r="I143" i="12"/>
  <c r="K143" i="12"/>
  <c r="O143" i="12"/>
  <c r="Q143" i="12"/>
  <c r="U143" i="12"/>
  <c r="G146" i="12"/>
  <c r="I146" i="12"/>
  <c r="K146" i="12"/>
  <c r="M146" i="12"/>
  <c r="O146" i="12"/>
  <c r="Q146" i="12"/>
  <c r="U146" i="12"/>
  <c r="G150" i="12"/>
  <c r="M150" i="12" s="1"/>
  <c r="I150" i="12"/>
  <c r="K150" i="12"/>
  <c r="O150" i="12"/>
  <c r="Q150" i="12"/>
  <c r="U150" i="12"/>
  <c r="G154" i="12"/>
  <c r="I154" i="12"/>
  <c r="K154" i="12"/>
  <c r="M154" i="12"/>
  <c r="O154" i="12"/>
  <c r="Q154" i="12"/>
  <c r="U154" i="12"/>
  <c r="G155" i="12"/>
  <c r="M155" i="12" s="1"/>
  <c r="I155" i="12"/>
  <c r="K155" i="12"/>
  <c r="O155" i="12"/>
  <c r="Q155" i="12"/>
  <c r="U155" i="12"/>
  <c r="G157" i="12"/>
  <c r="G156" i="12" s="1"/>
  <c r="I157" i="12"/>
  <c r="K157" i="12"/>
  <c r="K156" i="12" s="1"/>
  <c r="O157" i="12"/>
  <c r="O156" i="12" s="1"/>
  <c r="Q157" i="12"/>
  <c r="U157" i="12"/>
  <c r="U156" i="12" s="1"/>
  <c r="G159" i="12"/>
  <c r="I159" i="12"/>
  <c r="K159" i="12"/>
  <c r="M159" i="12"/>
  <c r="O159" i="12"/>
  <c r="Q159" i="12"/>
  <c r="U159" i="12"/>
  <c r="G161" i="12"/>
  <c r="M161" i="12" s="1"/>
  <c r="I161" i="12"/>
  <c r="K161" i="12"/>
  <c r="O161" i="12"/>
  <c r="Q161" i="12"/>
  <c r="U161" i="12"/>
  <c r="G163" i="12"/>
  <c r="I163" i="12"/>
  <c r="I156" i="12" s="1"/>
  <c r="K163" i="12"/>
  <c r="M163" i="12"/>
  <c r="O163" i="12"/>
  <c r="Q163" i="12"/>
  <c r="Q156" i="12" s="1"/>
  <c r="U163" i="12"/>
  <c r="G165" i="12"/>
  <c r="M165" i="12" s="1"/>
  <c r="I165" i="12"/>
  <c r="K165" i="12"/>
  <c r="O165" i="12"/>
  <c r="Q165" i="12"/>
  <c r="U165" i="12"/>
  <c r="I167" i="12"/>
  <c r="Q167" i="12"/>
  <c r="G168" i="12"/>
  <c r="M168" i="12" s="1"/>
  <c r="M167" i="12" s="1"/>
  <c r="I168" i="12"/>
  <c r="K168" i="12"/>
  <c r="K167" i="12" s="1"/>
  <c r="O168" i="12"/>
  <c r="O167" i="12" s="1"/>
  <c r="Q168" i="12"/>
  <c r="U168" i="12"/>
  <c r="U167" i="12" s="1"/>
  <c r="I170" i="12"/>
  <c r="Q170" i="12"/>
  <c r="G171" i="12"/>
  <c r="G170" i="12" s="1"/>
  <c r="I171" i="12"/>
  <c r="K171" i="12"/>
  <c r="K170" i="12" s="1"/>
  <c r="O171" i="12"/>
  <c r="O170" i="12" s="1"/>
  <c r="Q171" i="12"/>
  <c r="U171" i="12"/>
  <c r="U170" i="12" s="1"/>
  <c r="G175" i="12"/>
  <c r="M175" i="12" s="1"/>
  <c r="I175" i="12"/>
  <c r="K175" i="12"/>
  <c r="O175" i="12"/>
  <c r="O174" i="12" s="1"/>
  <c r="Q175" i="12"/>
  <c r="U175" i="12"/>
  <c r="G177" i="12"/>
  <c r="M177" i="12" s="1"/>
  <c r="I177" i="12"/>
  <c r="I174" i="12" s="1"/>
  <c r="K177" i="12"/>
  <c r="O177" i="12"/>
  <c r="Q177" i="12"/>
  <c r="Q174" i="12" s="1"/>
  <c r="U177" i="12"/>
  <c r="G178" i="12"/>
  <c r="M178" i="12" s="1"/>
  <c r="I178" i="12"/>
  <c r="K178" i="12"/>
  <c r="K174" i="12" s="1"/>
  <c r="O178" i="12"/>
  <c r="Q178" i="12"/>
  <c r="U178" i="12"/>
  <c r="U174" i="12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26" i="1" l="1"/>
  <c r="G29" i="1" s="1"/>
  <c r="F40" i="1"/>
  <c r="G23" i="1" s="1"/>
  <c r="G24" i="1" s="1"/>
  <c r="H39" i="1"/>
  <c r="H40" i="1" s="1"/>
  <c r="M132" i="12"/>
  <c r="M68" i="12"/>
  <c r="M174" i="12"/>
  <c r="M124" i="12"/>
  <c r="M95" i="12"/>
  <c r="M108" i="12"/>
  <c r="M47" i="12"/>
  <c r="M44" i="12"/>
  <c r="G124" i="12"/>
  <c r="G108" i="12"/>
  <c r="G68" i="12"/>
  <c r="G174" i="12"/>
  <c r="M171" i="12"/>
  <c r="M170" i="12" s="1"/>
  <c r="G167" i="12"/>
  <c r="M157" i="12"/>
  <c r="M156" i="12" s="1"/>
  <c r="G132" i="12"/>
  <c r="G47" i="12"/>
  <c r="M9" i="12"/>
  <c r="M8" i="12" s="1"/>
  <c r="G95" i="12"/>
  <c r="I39" i="1" l="1"/>
  <c r="I40" i="1" s="1"/>
  <c r="J39" i="1" s="1"/>
  <c r="J40" i="1" s="1"/>
  <c r="G28" i="1"/>
  <c r="I53" i="1"/>
  <c r="G180" i="12"/>
  <c r="I16" i="1" l="1"/>
  <c r="I21" i="1" s="1"/>
  <c r="I5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<sst xmlns="http://schemas.openxmlformats.org/spreadsheetml/2006/main" count="647" uniqueCount="312">
  <si>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</si>
  <si>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</si>
  <si>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</si>
  <si>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</si>
  <si>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</si>
  <si>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</si>
  <si>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</si>
  <si>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</si>
  <si>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</si>
  <si>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</si>
  <si>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</si>
  <si>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</si>
  <si>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</si>
  <si>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</si>
  <si>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</si>
  <si>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</si>
  <si>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</si>
  <si>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</si>
  <si>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</si>
  <si>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</si>
  <si>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</si>
  <si>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</si>
  <si>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</si>
  <si>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</si>
  <si>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</si>
  <si>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</si>
  <si>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</si>
  <si>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</si>
  <si>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</si>
  <si>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</si>
  <si>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</si>
  <si>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</si>
  <si>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</si>
  <si>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</si>
  <si>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</si>
  <si>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</si>
  <si>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</si>
  <si>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</si>
  <si>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</si>
  <si>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</si>
  <si>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</si>
  <si>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</si>
  <si>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</si>
  <si>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</si>
  <si>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</si>
  <si>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sportovního areálu - Velká nad Veličkou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</si>
  <si>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</si>
  <si>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</si>
  <si>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</si>
  <si>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</si>
  <si>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</si>
  <si>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</si>
  <si>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</si>
  <si>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</si>
  <si>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</si>
  <si>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</si>
  <si>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</si>
  <si>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</si>
  <si>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</si>
  <si>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</t>
  </si>
  <si>
    <t>Svislé a kompletní konstrukce</t>
  </si>
  <si>
    <t>5</t>
  </si>
  <si>
    <t>Komunikace</t>
  </si>
  <si>
    <t>8</t>
  </si>
  <si>
    <t>Trubní vedení</t>
  </si>
  <si>
    <t>88</t>
  </si>
  <si>
    <t>Potrubí z drenážek</t>
  </si>
  <si>
    <t>89</t>
  </si>
  <si>
    <t>Ostatní konstrukce na trub.ved</t>
  </si>
  <si>
    <t>99</t>
  </si>
  <si>
    <t>Staveništní přesun hmot</t>
  </si>
  <si>
    <t>59.1</t>
  </si>
  <si>
    <t>Sportovní povrch</t>
  </si>
  <si>
    <t>59.2</t>
  </si>
  <si>
    <t>Sportovní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</si>
  <si>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</si>
  <si>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</si>
  <si>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</si>
  <si>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</si>
  <si>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</si>
  <si>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</si>
  <si>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</si>
  <si>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</si>
  <si>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</si>
  <si>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</si>
  <si>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</si>
  <si>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</si>
  <si>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</si>
  <si>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</si>
  <si>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</si>
  <si>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</si>
  <si>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</si>
  <si>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</si>
  <si>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</si>
  <si>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</si>
  <si>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</si>
  <si>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</si>
  <si>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</si>
  <si>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</si>
  <si>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</si>
  <si>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</si>
  <si>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</si>
  <si>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</si>
  <si>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</si>
  <si>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</si>
  <si>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</si>
  <si>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</si>
  <si>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POL1_0</t>
  </si>
  <si>
    <t>fotbalové hřiště:8147*0,1</t>
  </si>
  <si>
    <t>VV</t>
  </si>
  <si>
    <t>přespádování:8147/2*0,05</t>
  </si>
  <si>
    <t>162301101R00</t>
  </si>
  <si>
    <t>Vodorovné přemístění výkopku z hor.1-4 do 500 m</t>
  </si>
  <si>
    <t>171101103R00</t>
  </si>
  <si>
    <t>Uložení sypaniny do násypů zhutněných na 100% PS</t>
  </si>
  <si>
    <t>131201201R00</t>
  </si>
  <si>
    <t>Hloubení zapažených jam v hor.3 do 100 m3</t>
  </si>
  <si>
    <t>zasakovací jímka:3*3*1,8*2</t>
  </si>
  <si>
    <t>132201111R00</t>
  </si>
  <si>
    <t>Hloubení rýh š.do 60 cm v hor.3 do 100 m3, STROJNĚ</t>
  </si>
  <si>
    <t>sběrný dren:1636*0,3*0,5</t>
  </si>
  <si>
    <t>svodný dren:208*0,3*0,9</t>
  </si>
  <si>
    <t>132201211R00</t>
  </si>
  <si>
    <t>Hloubení rýh š.do 200 cm hor.3 do 100 m3,STROJNĚ</t>
  </si>
  <si>
    <t>kanalizace:4*1,1*1,3</t>
  </si>
  <si>
    <t>133201101R00</t>
  </si>
  <si>
    <t>Hloubení šachet v hor.3 do 100 m3</t>
  </si>
  <si>
    <t>oplocení:0,8*1*1,3*18</t>
  </si>
  <si>
    <t>branka:0,5*0,5*0,95*4</t>
  </si>
  <si>
    <t>napínací tyče:0,3*0,3*0,6*6</t>
  </si>
  <si>
    <t>praporek:0,3*0,3*0,4*4</t>
  </si>
  <si>
    <t>151101101R00</t>
  </si>
  <si>
    <t>Pažení a rozepření stěn rýh - příložné - hl. do 2m</t>
  </si>
  <si>
    <t>m2</t>
  </si>
  <si>
    <t>zasakovací jímka:3*1,8*4*2</t>
  </si>
  <si>
    <t>kanalizace:4*1,3*2</t>
  </si>
  <si>
    <t>151101111R00</t>
  </si>
  <si>
    <t>Odstranění pažení stěn rýh - příložné - hl. do 2 m</t>
  </si>
  <si>
    <t>174101101R00</t>
  </si>
  <si>
    <t>Zásyp jam, rýh, šachet se zhutněním</t>
  </si>
  <si>
    <t>zasakovací jímka:3*3*0,2*2</t>
  </si>
  <si>
    <t>kanalizace:4*1,1*0,4</t>
  </si>
  <si>
    <t>162701105R00</t>
  </si>
  <si>
    <t>Vodorovné přemístění výkopku z hor.1-4 do 10000 m</t>
  </si>
  <si>
    <t>814,7+32,4+301,56+5,72+20,14-5,36</t>
  </si>
  <si>
    <t>199000002R00</t>
  </si>
  <si>
    <t>Poplatek za skládku horniny 1- 4</t>
  </si>
  <si>
    <t>181101102R00</t>
  </si>
  <si>
    <t>Úprava pláně v zářezech v hor. 1-4, se zhutněním</t>
  </si>
  <si>
    <t>8147</t>
  </si>
  <si>
    <t>R0054</t>
  </si>
  <si>
    <t>Odstranění fotbal. branek vč. bet. základů, odvoz do 10-ti km, poplatek za skládku</t>
  </si>
  <si>
    <t>kus</t>
  </si>
  <si>
    <t>R0055</t>
  </si>
  <si>
    <t>Odstranění stávající vodovodní šachty, odvoz do 10-ti km, poplatek za skládku</t>
  </si>
  <si>
    <t>167101102R00</t>
  </si>
  <si>
    <t>Nakládání výkopku z hor.1-4 v množství nad 100 m3</t>
  </si>
  <si>
    <t>přírodní trávník:7075*0,15</t>
  </si>
  <si>
    <t>181301113R00</t>
  </si>
  <si>
    <t>Rozprostření ornice, rovina, tl.15-20 cm,nad 500m2</t>
  </si>
  <si>
    <t>přírodní trávník:7075</t>
  </si>
  <si>
    <t>R00 00-0141</t>
  </si>
  <si>
    <t>Vegetační vrstva pro trávník  tl. 150 mm, dle DIN 18 035-4 a ČSN 76 59 10, dodávka</t>
  </si>
  <si>
    <t>Podrobnější popis viz. technická zpráva.</t>
  </si>
  <si>
    <t>POP</t>
  </si>
  <si>
    <t>180404111R00</t>
  </si>
  <si>
    <t>Založení hřišťového trávníku výsevem na ornici</t>
  </si>
  <si>
    <t>00572440R</t>
  </si>
  <si>
    <t xml:space="preserve">Směs travní hřištní </t>
  </si>
  <si>
    <t>kg</t>
  </si>
  <si>
    <t>POL3_0</t>
  </si>
  <si>
    <t>přírodní trávník:7075*0,04</t>
  </si>
  <si>
    <t>R251-91158</t>
  </si>
  <si>
    <t>Hnojivo travní, startovací</t>
  </si>
  <si>
    <t>183403114R00</t>
  </si>
  <si>
    <t>Obdělání půdy kultivátorováním v rovině</t>
  </si>
  <si>
    <t>183403153R00</t>
  </si>
  <si>
    <t>Obdělání půdy hrabáním, v rovině</t>
  </si>
  <si>
    <t>183403161R00</t>
  </si>
  <si>
    <t>Obdělání půdy válením, v rovině</t>
  </si>
  <si>
    <t>271571111R00</t>
  </si>
  <si>
    <t>Polštář základu ze štěrkopísku tříděného</t>
  </si>
  <si>
    <t>oplocení:0,8*1*0,1*18</t>
  </si>
  <si>
    <t>branka:0,5*0,5*0,1*4</t>
  </si>
  <si>
    <t>napínací tyče:0,3*0,3*0,1*6</t>
  </si>
  <si>
    <t>praporek:0,3*0,3*0,1*4</t>
  </si>
  <si>
    <t>275353112R00</t>
  </si>
  <si>
    <t>Bednění kotev.otvorů patek do 0,02 m2, hl. 1,0 m</t>
  </si>
  <si>
    <t>Např. PVC DN 100-200 mm</t>
  </si>
  <si>
    <t>oplocení:18</t>
  </si>
  <si>
    <t>branka:4</t>
  </si>
  <si>
    <t>napínací tyče:6</t>
  </si>
  <si>
    <t>praporek:4</t>
  </si>
  <si>
    <t>275313611R00</t>
  </si>
  <si>
    <t>Beton základových patek prostý C 16/20 (B 20)</t>
  </si>
  <si>
    <t>oplocení:0,8*1*1,2*18</t>
  </si>
  <si>
    <t>branka:0,5*0,5*0,85*4</t>
  </si>
  <si>
    <t>napínací tyče:0,3*0,3*0,5*6</t>
  </si>
  <si>
    <t>praporek:0,3*0,3*0,3*4</t>
  </si>
  <si>
    <t>275351215R00</t>
  </si>
  <si>
    <t>Bednění stěn základových patek - zřízení</t>
  </si>
  <si>
    <t>oplocení:(0,8+1)*2*0,3*18</t>
  </si>
  <si>
    <t>branka:0,5*4*0,3*4</t>
  </si>
  <si>
    <t>napínací tyče:0,3*4*0,3*6</t>
  </si>
  <si>
    <t>praporek:0,3*4*0,3*4</t>
  </si>
  <si>
    <t>275351216R00</t>
  </si>
  <si>
    <t>Bednění stěn základových patek - odstranění</t>
  </si>
  <si>
    <t>R338 17-1121</t>
  </si>
  <si>
    <t>Osazení sloupků plot.ocelových nad 2,6 m, zalitím</t>
  </si>
  <si>
    <t>R0319</t>
  </si>
  <si>
    <t>Sloupek pro oplocení proměnlivých průměrů dl. 9 m, žárově pozinkovaný, dodávka</t>
  </si>
  <si>
    <t>(0-3 m  prům.133/5 mm,  3-5 m prům. 108/4 mm,  5-9 m prům. 89/4 mm)</t>
  </si>
  <si>
    <t>9+9</t>
  </si>
  <si>
    <t>767995104R00</t>
  </si>
  <si>
    <t>Výroba a montáž kov. atypických konstr. do 50 kg</t>
  </si>
  <si>
    <t>ztužení:80*0,399</t>
  </si>
  <si>
    <t>R0306A</t>
  </si>
  <si>
    <t>Průběžné ztužení TR 57/3 mm, žárově pozinkované</t>
  </si>
  <si>
    <t>m</t>
  </si>
  <si>
    <t>40+40</t>
  </si>
  <si>
    <t>R0401</t>
  </si>
  <si>
    <t>Síť pro oplocení PE 120/120/4 mm, dodávka a montáž</t>
  </si>
  <si>
    <t>vč. lanek, svorek a  napínáků</t>
  </si>
  <si>
    <t>80*8</t>
  </si>
  <si>
    <t>R564 80-1111.4</t>
  </si>
  <si>
    <t xml:space="preserve">Podklad kameniva drceného po zhutnění tl. 1cm, frakce 0/4 mm, tř. A </t>
  </si>
  <si>
    <t>výběhová plocha:1070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</si>
  <si>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</si>
  <si>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</si>
  <si>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</si>
  <si>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</si>
  <si>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</si>
  <si>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</si>
  <si>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</si>
  <si>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 xml:space="preserve">Podklad z kameniva drceného vel.32-63 mm, tl. 9 cm,  tř. A </t>
  </si>
  <si>
    <t>564821112R00</t>
  </si>
  <si>
    <t xml:space="preserve">Podklad ze štěrkodrti po zhutnění tloušťky 9 cm, frakce 0/63 mm, tř. A </t>
  </si>
  <si>
    <t>R00 00-0142</t>
  </si>
  <si>
    <t>Drenážní vrstva  tl. 150 mm, dle DIN 18 035-4 a ČSN 76 59 10, dodávka a montáž</t>
  </si>
  <si>
    <t>871353121RT2</t>
  </si>
  <si>
    <t xml:space="preserve">Montáž trub z plastu, gumový kroužek, DN 200, včetně dodávky trub PVC hrdlových </t>
  </si>
  <si>
    <t>kanalizace:2*2</t>
  </si>
  <si>
    <t>451572111R00</t>
  </si>
  <si>
    <t>Lože pod potrubí z kameniva těženého 0 - 4 mm</t>
  </si>
  <si>
    <t>kanalizace:4*1,1*0,15</t>
  </si>
  <si>
    <t>175101101RT2</t>
  </si>
  <si>
    <t>Obsyp potrubí bez prohození sypaniny, s dodáním štěrkopísku frakce 0 - 22 mm</t>
  </si>
  <si>
    <t>kanalizace:4*1,1*0,75</t>
  </si>
  <si>
    <t>894431122RCA</t>
  </si>
  <si>
    <t>Šachta, D 315 mm, dl.šach.roury 2,0 m, sběrná, dno PP  D 200 mm, poklop litina 12,5t</t>
  </si>
  <si>
    <t>871318111R00</t>
  </si>
  <si>
    <t>Kladení drenážního potrubí z plastických hmot</t>
  </si>
  <si>
    <t>sběrný dren:1636</t>
  </si>
  <si>
    <t>svodný dren:208</t>
  </si>
  <si>
    <t>28611223.A</t>
  </si>
  <si>
    <t>Trubka PVC drenážní flexibilní d 100 mm</t>
  </si>
  <si>
    <t>sběrný dren:1636*1,02</t>
  </si>
  <si>
    <t>28611225.A</t>
  </si>
  <si>
    <t>Trubka PVC drenážní flexibilní d 160 mm</t>
  </si>
  <si>
    <t>svodný dren:208*1,02</t>
  </si>
  <si>
    <t>212971110R00</t>
  </si>
  <si>
    <t>Opláštění trativodů z geotext., do sklonu 1:2,5</t>
  </si>
  <si>
    <t>sběrný dren:1636*(0,3*3+0,5*2)</t>
  </si>
  <si>
    <t>svodný dren:208*(0,4*3+0,9*2)</t>
  </si>
  <si>
    <t>69366049</t>
  </si>
  <si>
    <t>Geotextilie 200g/m2 šířka do 8,6m</t>
  </si>
  <si>
    <t>sběrný dren:1636*(0,3*3+0,5*2)*1,1</t>
  </si>
  <si>
    <t>svodný dren:208*(0,4*3+0,9*2)*1,1</t>
  </si>
  <si>
    <t>212561111R00</t>
  </si>
  <si>
    <t>Výplň odvodňov. trativodů kam. hrubě drcen. 16 mm</t>
  </si>
  <si>
    <t>Změna frakce na 4-8 mm.</t>
  </si>
  <si>
    <t>sběrný dren:1636*0,3*0,25</t>
  </si>
  <si>
    <t>svodný dren:208*0,3*0,3</t>
  </si>
  <si>
    <t>Frakce 8-16 mm.</t>
  </si>
  <si>
    <t>svodný dren:208*0,3*0,6</t>
  </si>
  <si>
    <t>877353121RT5</t>
  </si>
  <si>
    <t>Montáž tvarovek odboč. plast. gum. kroužek DN 200, včetně dodávky odbočky PVC 160/110 mm</t>
  </si>
  <si>
    <t>877353121RT7</t>
  </si>
  <si>
    <t>Montáž tvarovek odboč. plast. gum. kroužek DN 200, včetně dodávky odbočky PVC 160/160 mm</t>
  </si>
  <si>
    <t>211561111R00</t>
  </si>
  <si>
    <t>Výplň odvodňovacích žeber kam. hrubě drcen. 16 mm</t>
  </si>
  <si>
    <t>zasakovací jímka:3*3*1,5*2</t>
  </si>
  <si>
    <t>zasakovací jímka:(3*3*2+1,5*3*4)*2</t>
  </si>
  <si>
    <t>67352024R</t>
  </si>
  <si>
    <t>Geotextilie  200 g/m2</t>
  </si>
  <si>
    <t>zasakovací jímka:(3*3*2+1,5*3*4)*2*1,1</t>
  </si>
  <si>
    <t>564531111R00</t>
  </si>
  <si>
    <t>Zřízení podsypu/podkladu ze sypaniny tl. 10 cm</t>
  </si>
  <si>
    <t>zasakovací jímka:3*3*2</t>
  </si>
  <si>
    <t>58330999.0001</t>
  </si>
  <si>
    <t>Písek kopaný</t>
  </si>
  <si>
    <t>zasakovací jímka:3*3*2*0,1</t>
  </si>
  <si>
    <t>998222012R00</t>
  </si>
  <si>
    <t>Přesun hmot, zpevněné plochy, kryt z kameniva</t>
  </si>
  <si>
    <t>t</t>
  </si>
  <si>
    <t>1592,15+51,08+2396,75+6,45+504,6+47,99</t>
  </si>
  <si>
    <t>R422</t>
  </si>
  <si>
    <t>Umělý bezzásypový trávník V. generace tl. 32+2 mm, pro fotbalové hřiště</t>
  </si>
  <si>
    <t>Vlákno PE monofilament - profil čočka, podkladová textilie 100% polypropylen, tl. vlákna min. 280 mikronů, počet vpichů min. 20 000 ks/m2.</t>
  </si>
  <si>
    <t>R0781</t>
  </si>
  <si>
    <t>Fotbalová branka hliníková se spodním rámem, 2,44 x 7,32 m, dodávka a montáž</t>
  </si>
  <si>
    <t>Včetně sítě, napínacích tyčí, pouzder.</t>
  </si>
  <si>
    <t>R0784</t>
  </si>
  <si>
    <t>Rohový praporek s kloubem, dodávka a montáž</t>
  </si>
  <si>
    <t>R0772</t>
  </si>
  <si>
    <t>Sloupky pro volejbal pozinkované, vč.sítě, pouzder a víček, dodávka a montáž</t>
  </si>
  <si>
    <t>sada</t>
  </si>
  <si>
    <t/>
  </si>
  <si>
    <t>SUM</t>
  </si>
  <si>
    <t>POPUZIV</t>
  </si>
  <si>
    <t>END</t>
  </si>
  <si>
    <t>SO 02 Přírodní fotbalový trávník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</si>
</sst>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43</v>
      </c>
      <c r="C3" s="112"/>
      <c r="D3" s="113" t="s">
        <v>311</v>
      </c>
      <c r="E3" s="114"/>
      <c r="F3" s="114"/>
      <c r="G3" s="114"/>
      <c r="H3" s="114"/>
      <c r="I3" s="114"/>
      <c r="J3" s="115"/>
    </row>
    <row r="4" spans="1:15" ht="23.25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SUMIF(F47:F58,A16,I47:I58)+SUMIF(F47:F58,"PSU",I47:I58)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SUMIF(F47:F58,A17,I47:I58)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SUMIF(F47:F58,A18,I47:I58)</f>
        <v>0</v>
      </c>
      <c r="J18" s="93"/>
    </row>
    <row r="19" spans="1:10" ht="23.25" customHeight="1" x14ac:dyDescent="0.2">
      <c r="A19" s="193" t="s">
        <v>75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SUMIF(F47:F58,A19,I47:I58)</f>
        <v>0</v>
      </c>
      <c r="J19" s="93"/>
    </row>
    <row r="20" spans="1:10" ht="23.25" customHeight="1" x14ac:dyDescent="0.2">
      <c r="A20" s="193" t="s">
        <v>76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SUMIF(F47:F58,A20,I47:I58)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ZakladDPHZakl*0.21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/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ZakladDPHZakl+DPHZakl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Pol'!AC180</f>
        <v>0</v>
      </c>
      <c r="G39" s="148">
        <f>'Rozpočet Pol'!AD180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Pol'!G44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Pol'!G47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Pol'!G68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Pol'!G95</f>
        <v>0</v>
      </c>
      <c r="J51" s="185"/>
    </row>
    <row r="52" spans="1:10" ht="25.5" customHeight="1" x14ac:dyDescent="0.2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Pol'!G108</f>
        <v>0</v>
      </c>
      <c r="J52" s="185"/>
    </row>
    <row r="53" spans="1:10" ht="25.5" customHeight="1" x14ac:dyDescent="0.2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Pol'!G124</f>
        <v>0</v>
      </c>
      <c r="J53" s="185"/>
    </row>
    <row r="54" spans="1:10" ht="25.5" customHeight="1" x14ac:dyDescent="0.2">
      <c r="A54" s="163"/>
      <c r="B54" s="166" t="s">
        <v>65</v>
      </c>
      <c r="C54" s="165" t="s">
        <v>66</v>
      </c>
      <c r="D54" s="167"/>
      <c r="E54" s="167"/>
      <c r="F54" s="183" t="s">
        <v>23</v>
      </c>
      <c r="G54" s="184"/>
      <c r="H54" s="184"/>
      <c r="I54" s="185">
        <f>'Rozpočet Pol'!G132</f>
        <v>0</v>
      </c>
      <c r="J54" s="185"/>
    </row>
    <row r="55" spans="1:10" ht="25.5" customHeight="1" x14ac:dyDescent="0.2">
      <c r="A55" s="163"/>
      <c r="B55" s="166" t="s">
        <v>67</v>
      </c>
      <c r="C55" s="165" t="s">
        <v>68</v>
      </c>
      <c r="D55" s="167"/>
      <c r="E55" s="167"/>
      <c r="F55" s="183" t="s">
        <v>23</v>
      </c>
      <c r="G55" s="184"/>
      <c r="H55" s="184"/>
      <c r="I55" s="185">
        <f>'Rozpočet Pol'!G156</f>
        <v>0</v>
      </c>
      <c r="J55" s="185"/>
    </row>
    <row r="56" spans="1:10" ht="25.5" customHeight="1" x14ac:dyDescent="0.2">
      <c r="A56" s="163"/>
      <c r="B56" s="166" t="s">
        <v>69</v>
      </c>
      <c r="C56" s="165" t="s">
        <v>70</v>
      </c>
      <c r="D56" s="167"/>
      <c r="E56" s="167"/>
      <c r="F56" s="183" t="s">
        <v>23</v>
      </c>
      <c r="G56" s="184"/>
      <c r="H56" s="184"/>
      <c r="I56" s="185">
        <f>'Rozpočet Pol'!G167</f>
        <v>0</v>
      </c>
      <c r="J56" s="185"/>
    </row>
    <row r="57" spans="1:10" ht="25.5" customHeight="1" x14ac:dyDescent="0.2">
      <c r="A57" s="163"/>
      <c r="B57" s="166" t="s">
        <v>71</v>
      </c>
      <c r="C57" s="165" t="s">
        <v>72</v>
      </c>
      <c r="D57" s="167"/>
      <c r="E57" s="167"/>
      <c r="F57" s="183" t="s">
        <v>23</v>
      </c>
      <c r="G57" s="184"/>
      <c r="H57" s="184"/>
      <c r="I57" s="185">
        <f>'Rozpočet Pol'!G170</f>
        <v>0</v>
      </c>
      <c r="J57" s="185"/>
    </row>
    <row r="58" spans="1:10" ht="25.5" customHeight="1" x14ac:dyDescent="0.2">
      <c r="A58" s="163"/>
      <c r="B58" s="177" t="s">
        <v>73</v>
      </c>
      <c r="C58" s="178" t="s">
        <v>74</v>
      </c>
      <c r="D58" s="179"/>
      <c r="E58" s="179"/>
      <c r="F58" s="186" t="s">
        <v>23</v>
      </c>
      <c r="G58" s="187"/>
      <c r="H58" s="187"/>
      <c r="I58" s="188">
        <f>'Rozpočet Pol'!G174</f>
        <v>0</v>
      </c>
      <c r="J58" s="188"/>
    </row>
    <row r="59" spans="1:10" ht="25.5" customHeight="1" x14ac:dyDescent="0.2">
      <c r="A59" s="164"/>
      <c r="B59" s="170" t="s">
        <v>1</v>
      </c>
      <c r="C59" s="170"/>
      <c r="D59" s="171"/>
      <c r="E59" s="171"/>
      <c r="F59" s="189"/>
      <c r="G59" s="190"/>
      <c r="H59" s="190"/>
      <c r="I59" s="191">
        <f>SUM(I47:I58)</f>
        <v>0</v>
      </c>
      <c r="J59" s="191"/>
    </row>
    <row r="60" spans="1:10" x14ac:dyDescent="0.2">
      <c r="F60" s="192"/>
      <c r="G60" s="130"/>
      <c r="H60" s="192"/>
      <c r="I60" s="130"/>
      <c r="J60" s="130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0"/>
  <sheetViews>
    <sheetView topLeftCell="A114" workbookViewId="0">
      <selection activeCell="F131" sqref="F13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78</v>
      </c>
    </row>
    <row r="2" spans="1:60" ht="24.95" customHeight="1" x14ac:dyDescent="0.2">
      <c r="A2" s="202" t="s">
        <v>77</v>
      </c>
      <c r="B2" s="196"/>
      <c r="C2" s="197" t="s">
        <v>45</v>
      </c>
      <c r="D2" s="198"/>
      <c r="E2" s="198"/>
      <c r="F2" s="198"/>
      <c r="G2" s="204"/>
      <c r="AE2" t="s">
        <v>79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80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81</v>
      </c>
    </row>
    <row r="5" spans="1:60" hidden="1" x14ac:dyDescent="0.2">
      <c r="A5" s="206" t="s">
        <v>82</v>
      </c>
      <c r="B5" s="207"/>
      <c r="C5" s="208"/>
      <c r="D5" s="209"/>
      <c r="E5" s="209"/>
      <c r="F5" s="209"/>
      <c r="G5" s="210"/>
      <c r="AE5" t="s">
        <v>83</v>
      </c>
    </row>
    <row r="7" spans="1:60" ht="38.25" x14ac:dyDescent="0.2">
      <c r="A7" s="216" t="s">
        <v>84</v>
      </c>
      <c r="B7" s="217" t="s">
        <v>85</v>
      </c>
      <c r="C7" s="217" t="s">
        <v>86</v>
      </c>
      <c r="D7" s="216" t="s">
        <v>87</v>
      </c>
      <c r="E7" s="216" t="s">
        <v>88</v>
      </c>
      <c r="F7" s="211" t="s">
        <v>89</v>
      </c>
      <c r="G7" s="237" t="s">
        <v>28</v>
      </c>
      <c r="H7" s="238" t="s">
        <v>29</v>
      </c>
      <c r="I7" s="238" t="s">
        <v>90</v>
      </c>
      <c r="J7" s="238" t="s">
        <v>30</v>
      </c>
      <c r="K7" s="238" t="s">
        <v>91</v>
      </c>
      <c r="L7" s="238" t="s">
        <v>92</v>
      </c>
      <c r="M7" s="238" t="s">
        <v>93</v>
      </c>
      <c r="N7" s="238" t="s">
        <v>94</v>
      </c>
      <c r="O7" s="238" t="s">
        <v>95</v>
      </c>
      <c r="P7" s="238" t="s">
        <v>96</v>
      </c>
      <c r="Q7" s="238" t="s">
        <v>97</v>
      </c>
      <c r="R7" s="238" t="s">
        <v>98</v>
      </c>
      <c r="S7" s="238" t="s">
        <v>99</v>
      </c>
      <c r="T7" s="238" t="s">
        <v>100</v>
      </c>
      <c r="U7" s="219" t="s">
        <v>101</v>
      </c>
    </row>
    <row r="8" spans="1:60" x14ac:dyDescent="0.2">
      <c r="A8" s="239" t="s">
        <v>102</v>
      </c>
      <c r="B8" s="240" t="s">
        <v>51</v>
      </c>
      <c r="C8" s="241" t="s">
        <v>52</v>
      </c>
      <c r="D8" s="218"/>
      <c r="E8" s="242"/>
      <c r="F8" s="243"/>
      <c r="G8" s="243">
        <f>SUMIF(AE9:AE43,"&lt;&gt;NOR",G9:G43)</f>
        <v>0</v>
      </c>
      <c r="H8" s="243"/>
      <c r="I8" s="243">
        <f>SUM(I9:I43)</f>
        <v>0</v>
      </c>
      <c r="J8" s="243"/>
      <c r="K8" s="243">
        <f>SUM(K9:K43)</f>
        <v>0</v>
      </c>
      <c r="L8" s="243"/>
      <c r="M8" s="243">
        <f>SUM(M9:M43)</f>
        <v>0</v>
      </c>
      <c r="N8" s="218"/>
      <c r="O8" s="218">
        <f>SUM(O9:O43)</f>
        <v>5.3060000000000003E-2</v>
      </c>
      <c r="P8" s="218"/>
      <c r="Q8" s="218">
        <f>SUM(Q9:Q43)</f>
        <v>0</v>
      </c>
      <c r="R8" s="218"/>
      <c r="S8" s="218"/>
      <c r="T8" s="239"/>
      <c r="U8" s="218">
        <f>SUM(U9:U43)</f>
        <v>622.63000000000011</v>
      </c>
      <c r="AE8" t="s">
        <v>103</v>
      </c>
    </row>
    <row r="9" spans="1:60" outlineLevel="1" x14ac:dyDescent="0.2">
      <c r="A9" s="213">
        <v>1</v>
      </c>
      <c r="B9" s="220" t="s">
        <v>104</v>
      </c>
      <c r="C9" s="265" t="s">
        <v>105</v>
      </c>
      <c r="D9" s="222" t="s">
        <v>106</v>
      </c>
      <c r="E9" s="228">
        <v>814.7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0.19</v>
      </c>
      <c r="U9" s="222">
        <f>ROUND(E9*T9,2)</f>
        <v>154.79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108</v>
      </c>
      <c r="D10" s="224"/>
      <c r="E10" s="229">
        <v>814.7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109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20" t="s">
        <v>104</v>
      </c>
      <c r="C11" s="265" t="s">
        <v>105</v>
      </c>
      <c r="D11" s="222" t="s">
        <v>106</v>
      </c>
      <c r="E11" s="228">
        <v>203.67500000000001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0.19</v>
      </c>
      <c r="U11" s="222">
        <f>ROUND(E11*T11,2)</f>
        <v>38.700000000000003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107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6" t="s">
        <v>110</v>
      </c>
      <c r="D12" s="224"/>
      <c r="E12" s="229">
        <v>203.67500000000001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109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111</v>
      </c>
      <c r="C13" s="265" t="s">
        <v>112</v>
      </c>
      <c r="D13" s="222" t="s">
        <v>106</v>
      </c>
      <c r="E13" s="228">
        <v>203.67500000000001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0.01</v>
      </c>
      <c r="U13" s="222">
        <f>ROUND(E13*T13,2)</f>
        <v>2.04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107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6" t="s">
        <v>110</v>
      </c>
      <c r="D14" s="224"/>
      <c r="E14" s="229">
        <v>203.67500000000001</v>
      </c>
      <c r="F14" s="233"/>
      <c r="G14" s="233"/>
      <c r="H14" s="233"/>
      <c r="I14" s="233"/>
      <c r="J14" s="233"/>
      <c r="K14" s="233"/>
      <c r="L14" s="233"/>
      <c r="M14" s="233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109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4</v>
      </c>
      <c r="B15" s="220" t="s">
        <v>113</v>
      </c>
      <c r="C15" s="265" t="s">
        <v>114</v>
      </c>
      <c r="D15" s="222" t="s">
        <v>106</v>
      </c>
      <c r="E15" s="228">
        <v>203.67500000000001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0.05</v>
      </c>
      <c r="U15" s="222">
        <f>ROUND(E15*T15,2)</f>
        <v>10.18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107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20"/>
      <c r="C16" s="266" t="s">
        <v>110</v>
      </c>
      <c r="D16" s="224"/>
      <c r="E16" s="229">
        <v>203.67500000000001</v>
      </c>
      <c r="F16" s="233"/>
      <c r="G16" s="233"/>
      <c r="H16" s="233"/>
      <c r="I16" s="233"/>
      <c r="J16" s="233"/>
      <c r="K16" s="233"/>
      <c r="L16" s="233"/>
      <c r="M16" s="233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5</v>
      </c>
      <c r="B17" s="220" t="s">
        <v>115</v>
      </c>
      <c r="C17" s="265" t="s">
        <v>116</v>
      </c>
      <c r="D17" s="222" t="s">
        <v>106</v>
      </c>
      <c r="E17" s="228">
        <v>32.4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2.2490000000000001</v>
      </c>
      <c r="U17" s="222">
        <f>ROUND(E17*T17,2)</f>
        <v>72.87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107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20"/>
      <c r="C18" s="266" t="s">
        <v>117</v>
      </c>
      <c r="D18" s="224"/>
      <c r="E18" s="229">
        <v>32.4</v>
      </c>
      <c r="F18" s="233"/>
      <c r="G18" s="233"/>
      <c r="H18" s="233"/>
      <c r="I18" s="233"/>
      <c r="J18" s="233"/>
      <c r="K18" s="233"/>
      <c r="L18" s="233"/>
      <c r="M18" s="233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109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6</v>
      </c>
      <c r="B19" s="220" t="s">
        <v>118</v>
      </c>
      <c r="C19" s="265" t="s">
        <v>119</v>
      </c>
      <c r="D19" s="222" t="s">
        <v>106</v>
      </c>
      <c r="E19" s="228">
        <v>301.56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0.28999999999999998</v>
      </c>
      <c r="U19" s="222">
        <f>ROUND(E19*T19,2)</f>
        <v>87.45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107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6" t="s">
        <v>120</v>
      </c>
      <c r="D20" s="224"/>
      <c r="E20" s="229">
        <v>245.4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109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6" t="s">
        <v>121</v>
      </c>
      <c r="D21" s="224"/>
      <c r="E21" s="229">
        <v>56.16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109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7</v>
      </c>
      <c r="B22" s="220" t="s">
        <v>122</v>
      </c>
      <c r="C22" s="265" t="s">
        <v>123</v>
      </c>
      <c r="D22" s="222" t="s">
        <v>106</v>
      </c>
      <c r="E22" s="228">
        <v>5.72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0.22</v>
      </c>
      <c r="U22" s="222">
        <f>ROUND(E22*T22,2)</f>
        <v>1.26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107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6" t="s">
        <v>124</v>
      </c>
      <c r="D23" s="224"/>
      <c r="E23" s="229">
        <v>5.72</v>
      </c>
      <c r="F23" s="233"/>
      <c r="G23" s="233"/>
      <c r="H23" s="233"/>
      <c r="I23" s="233"/>
      <c r="J23" s="233"/>
      <c r="K23" s="233"/>
      <c r="L23" s="233"/>
      <c r="M23" s="233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109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8</v>
      </c>
      <c r="B24" s="220" t="s">
        <v>125</v>
      </c>
      <c r="C24" s="265" t="s">
        <v>126</v>
      </c>
      <c r="D24" s="222" t="s">
        <v>106</v>
      </c>
      <c r="E24" s="228">
        <v>20.138000000000002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3.13</v>
      </c>
      <c r="U24" s="222">
        <f>ROUND(E24*T24,2)</f>
        <v>63.03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107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6" t="s">
        <v>127</v>
      </c>
      <c r="D25" s="224"/>
      <c r="E25" s="229">
        <v>18.72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109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6" t="s">
        <v>128</v>
      </c>
      <c r="D26" s="224"/>
      <c r="E26" s="229">
        <v>0.95</v>
      </c>
      <c r="F26" s="233"/>
      <c r="G26" s="233"/>
      <c r="H26" s="233"/>
      <c r="I26" s="233"/>
      <c r="J26" s="233"/>
      <c r="K26" s="233"/>
      <c r="L26" s="233"/>
      <c r="M26" s="233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109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6" t="s">
        <v>129</v>
      </c>
      <c r="D27" s="224"/>
      <c r="E27" s="229">
        <v>0.32400000000000001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109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6" t="s">
        <v>130</v>
      </c>
      <c r="D28" s="224"/>
      <c r="E28" s="229">
        <v>0.14399999999999999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109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9</v>
      </c>
      <c r="B29" s="220" t="s">
        <v>131</v>
      </c>
      <c r="C29" s="265" t="s">
        <v>132</v>
      </c>
      <c r="D29" s="222" t="s">
        <v>133</v>
      </c>
      <c r="E29" s="228">
        <v>53.6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9.8999999999999999E-4</v>
      </c>
      <c r="O29" s="222">
        <f>ROUND(E29*N29,5)</f>
        <v>5.3060000000000003E-2</v>
      </c>
      <c r="P29" s="222">
        <v>0</v>
      </c>
      <c r="Q29" s="222">
        <f>ROUND(E29*P29,5)</f>
        <v>0</v>
      </c>
      <c r="R29" s="222"/>
      <c r="S29" s="222"/>
      <c r="T29" s="223">
        <v>0.24</v>
      </c>
      <c r="U29" s="222">
        <f>ROUND(E29*T29,2)</f>
        <v>12.86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107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6" t="s">
        <v>134</v>
      </c>
      <c r="D30" s="224"/>
      <c r="E30" s="229">
        <v>43.2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109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6" t="s">
        <v>135</v>
      </c>
      <c r="D31" s="224"/>
      <c r="E31" s="229">
        <v>10.4</v>
      </c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109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10</v>
      </c>
      <c r="B32" s="220" t="s">
        <v>136</v>
      </c>
      <c r="C32" s="265" t="s">
        <v>137</v>
      </c>
      <c r="D32" s="222" t="s">
        <v>133</v>
      </c>
      <c r="E32" s="228">
        <v>53.6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7.0000000000000007E-2</v>
      </c>
      <c r="U32" s="222">
        <f>ROUND(E32*T32,2)</f>
        <v>3.75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107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6" t="s">
        <v>134</v>
      </c>
      <c r="D33" s="224"/>
      <c r="E33" s="229">
        <v>43.2</v>
      </c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109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6" t="s">
        <v>135</v>
      </c>
      <c r="D34" s="224"/>
      <c r="E34" s="229">
        <v>10.4</v>
      </c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109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11</v>
      </c>
      <c r="B35" s="220" t="s">
        <v>138</v>
      </c>
      <c r="C35" s="265" t="s">
        <v>139</v>
      </c>
      <c r="D35" s="222" t="s">
        <v>106</v>
      </c>
      <c r="E35" s="228">
        <v>5.36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0.2</v>
      </c>
      <c r="U35" s="222">
        <f>ROUND(E35*T35,2)</f>
        <v>1.07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107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6" t="s">
        <v>140</v>
      </c>
      <c r="D36" s="224"/>
      <c r="E36" s="229">
        <v>3.6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109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6" t="s">
        <v>141</v>
      </c>
      <c r="D37" s="224"/>
      <c r="E37" s="229">
        <v>1.76</v>
      </c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109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13">
        <v>12</v>
      </c>
      <c r="B38" s="220" t="s">
        <v>142</v>
      </c>
      <c r="C38" s="265" t="s">
        <v>143</v>
      </c>
      <c r="D38" s="222" t="s">
        <v>106</v>
      </c>
      <c r="E38" s="228">
        <v>1169.1600000000001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0.01</v>
      </c>
      <c r="U38" s="222">
        <f>ROUND(E38*T38,2)</f>
        <v>11.69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107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6" t="s">
        <v>144</v>
      </c>
      <c r="D39" s="224"/>
      <c r="E39" s="229">
        <v>1169.1600000000001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109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13</v>
      </c>
      <c r="B40" s="220" t="s">
        <v>145</v>
      </c>
      <c r="C40" s="265" t="s">
        <v>146</v>
      </c>
      <c r="D40" s="222" t="s">
        <v>106</v>
      </c>
      <c r="E40" s="228">
        <v>1169.1600000000001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107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6" t="s">
        <v>144</v>
      </c>
      <c r="D41" s="224"/>
      <c r="E41" s="229">
        <v>1169.1600000000001</v>
      </c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109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14</v>
      </c>
      <c r="B42" s="220" t="s">
        <v>147</v>
      </c>
      <c r="C42" s="265" t="s">
        <v>148</v>
      </c>
      <c r="D42" s="222" t="s">
        <v>133</v>
      </c>
      <c r="E42" s="228">
        <v>8147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0.02</v>
      </c>
      <c r="U42" s="222">
        <f>ROUND(E42*T42,2)</f>
        <v>162.94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107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20"/>
      <c r="C43" s="266" t="s">
        <v>149</v>
      </c>
      <c r="D43" s="224"/>
      <c r="E43" s="229">
        <v>8147</v>
      </c>
      <c r="F43" s="233"/>
      <c r="G43" s="233"/>
      <c r="H43" s="233"/>
      <c r="I43" s="233"/>
      <c r="J43" s="233"/>
      <c r="K43" s="233"/>
      <c r="L43" s="233"/>
      <c r="M43" s="233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109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14" t="s">
        <v>102</v>
      </c>
      <c r="B44" s="221" t="s">
        <v>53</v>
      </c>
      <c r="C44" s="267" t="s">
        <v>54</v>
      </c>
      <c r="D44" s="225"/>
      <c r="E44" s="230"/>
      <c r="F44" s="234"/>
      <c r="G44" s="234">
        <f>SUMIF(AE45:AE46,"&lt;&gt;NOR",G45:G46)</f>
        <v>0</v>
      </c>
      <c r="H44" s="234"/>
      <c r="I44" s="234">
        <f>SUM(I45:I46)</f>
        <v>0</v>
      </c>
      <c r="J44" s="234"/>
      <c r="K44" s="234">
        <f>SUM(K45:K46)</f>
        <v>0</v>
      </c>
      <c r="L44" s="234"/>
      <c r="M44" s="234">
        <f>SUM(M45:M46)</f>
        <v>0</v>
      </c>
      <c r="N44" s="225"/>
      <c r="O44" s="225">
        <f>SUM(O45:O46)</f>
        <v>0</v>
      </c>
      <c r="P44" s="225"/>
      <c r="Q44" s="225">
        <f>SUM(Q45:Q46)</f>
        <v>0</v>
      </c>
      <c r="R44" s="225"/>
      <c r="S44" s="225"/>
      <c r="T44" s="226"/>
      <c r="U44" s="225">
        <f>SUM(U45:U46)</f>
        <v>0</v>
      </c>
      <c r="AE44" t="s">
        <v>103</v>
      </c>
    </row>
    <row r="45" spans="1:60" ht="22.5" outlineLevel="1" x14ac:dyDescent="0.2">
      <c r="A45" s="213">
        <v>15</v>
      </c>
      <c r="B45" s="220" t="s">
        <v>150</v>
      </c>
      <c r="C45" s="265" t="s">
        <v>151</v>
      </c>
      <c r="D45" s="222" t="s">
        <v>152</v>
      </c>
      <c r="E45" s="228">
        <v>2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107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16</v>
      </c>
      <c r="B46" s="220" t="s">
        <v>153</v>
      </c>
      <c r="C46" s="265" t="s">
        <v>154</v>
      </c>
      <c r="D46" s="222" t="s">
        <v>152</v>
      </c>
      <c r="E46" s="228">
        <v>1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107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102</v>
      </c>
      <c r="B47" s="221" t="s">
        <v>55</v>
      </c>
      <c r="C47" s="267" t="s">
        <v>56</v>
      </c>
      <c r="D47" s="225"/>
      <c r="E47" s="230"/>
      <c r="F47" s="234"/>
      <c r="G47" s="234">
        <f>SUMIF(AE48:AE67,"&lt;&gt;NOR",G48:G67)</f>
        <v>0</v>
      </c>
      <c r="H47" s="234"/>
      <c r="I47" s="234">
        <f>SUM(I48:I67)</f>
        <v>0</v>
      </c>
      <c r="J47" s="234"/>
      <c r="K47" s="234">
        <f>SUM(K48:K67)</f>
        <v>0</v>
      </c>
      <c r="L47" s="234"/>
      <c r="M47" s="234">
        <f>SUM(M48:M67)</f>
        <v>0</v>
      </c>
      <c r="N47" s="225"/>
      <c r="O47" s="225">
        <f>SUM(O48:O67)</f>
        <v>1592.1579999999999</v>
      </c>
      <c r="P47" s="225"/>
      <c r="Q47" s="225">
        <f>SUM(Q48:Q67)</f>
        <v>0</v>
      </c>
      <c r="R47" s="225"/>
      <c r="S47" s="225"/>
      <c r="T47" s="226"/>
      <c r="U47" s="225">
        <f>SUM(U48:U67)</f>
        <v>10595.539999999999</v>
      </c>
      <c r="AE47" t="s">
        <v>103</v>
      </c>
    </row>
    <row r="48" spans="1:60" outlineLevel="1" x14ac:dyDescent="0.2">
      <c r="A48" s="213">
        <v>17</v>
      </c>
      <c r="B48" s="220" t="s">
        <v>155</v>
      </c>
      <c r="C48" s="265" t="s">
        <v>156</v>
      </c>
      <c r="D48" s="222" t="s">
        <v>106</v>
      </c>
      <c r="E48" s="228">
        <v>1061.25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5.2999999999999999E-2</v>
      </c>
      <c r="U48" s="222">
        <f>ROUND(E48*T48,2)</f>
        <v>56.25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107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6" t="s">
        <v>157</v>
      </c>
      <c r="D49" s="224"/>
      <c r="E49" s="229">
        <v>1061.25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109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18</v>
      </c>
      <c r="B50" s="220" t="s">
        <v>111</v>
      </c>
      <c r="C50" s="265" t="s">
        <v>112</v>
      </c>
      <c r="D50" s="222" t="s">
        <v>106</v>
      </c>
      <c r="E50" s="228">
        <v>1061.25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1.0999999999999999E-2</v>
      </c>
      <c r="U50" s="222">
        <f>ROUND(E50*T50,2)</f>
        <v>11.67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107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6" t="s">
        <v>157</v>
      </c>
      <c r="D51" s="224"/>
      <c r="E51" s="229">
        <v>1061.25</v>
      </c>
      <c r="F51" s="233"/>
      <c r="G51" s="233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109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19</v>
      </c>
      <c r="B52" s="220" t="s">
        <v>158</v>
      </c>
      <c r="C52" s="265" t="s">
        <v>159</v>
      </c>
      <c r="D52" s="222" t="s">
        <v>133</v>
      </c>
      <c r="E52" s="228">
        <v>7075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2.8000000000000001E-2</v>
      </c>
      <c r="U52" s="222">
        <f>ROUND(E52*T52,2)</f>
        <v>198.1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6" t="s">
        <v>160</v>
      </c>
      <c r="D53" s="224"/>
      <c r="E53" s="229">
        <v>7075</v>
      </c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109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20</v>
      </c>
      <c r="B54" s="220" t="s">
        <v>161</v>
      </c>
      <c r="C54" s="265" t="s">
        <v>162</v>
      </c>
      <c r="D54" s="222" t="s">
        <v>133</v>
      </c>
      <c r="E54" s="228">
        <v>7075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0.22500000000000001</v>
      </c>
      <c r="O54" s="222">
        <f>ROUND(E54*N54,5)</f>
        <v>1591.875</v>
      </c>
      <c r="P54" s="222">
        <v>0</v>
      </c>
      <c r="Q54" s="222">
        <f>ROUND(E54*P54,5)</f>
        <v>0</v>
      </c>
      <c r="R54" s="222"/>
      <c r="S54" s="222"/>
      <c r="T54" s="223">
        <v>1.24</v>
      </c>
      <c r="U54" s="222">
        <f>ROUND(E54*T54,2)</f>
        <v>8773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107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8" t="s">
        <v>163</v>
      </c>
      <c r="D55" s="227"/>
      <c r="E55" s="231"/>
      <c r="F55" s="235"/>
      <c r="G55" s="236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164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5" t="str">
        <f>C55</f>
        <v>Podrobnější popis viz. technická zpráva.</v>
      </c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6" t="s">
        <v>160</v>
      </c>
      <c r="D56" s="224"/>
      <c r="E56" s="229">
        <v>7075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109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21</v>
      </c>
      <c r="B57" s="220" t="s">
        <v>165</v>
      </c>
      <c r="C57" s="265" t="s">
        <v>166</v>
      </c>
      <c r="D57" s="222" t="s">
        <v>133</v>
      </c>
      <c r="E57" s="228">
        <v>7075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0.20300000000000001</v>
      </c>
      <c r="U57" s="222">
        <f>ROUND(E57*T57,2)</f>
        <v>1436.23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107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6" t="s">
        <v>160</v>
      </c>
      <c r="D58" s="224"/>
      <c r="E58" s="229">
        <v>7075</v>
      </c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109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22</v>
      </c>
      <c r="B59" s="220" t="s">
        <v>167</v>
      </c>
      <c r="C59" s="265" t="s">
        <v>168</v>
      </c>
      <c r="D59" s="222" t="s">
        <v>169</v>
      </c>
      <c r="E59" s="228">
        <v>283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1E-3</v>
      </c>
      <c r="O59" s="222">
        <f>ROUND(E59*N59,5)</f>
        <v>0.28299999999999997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170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6" t="s">
        <v>171</v>
      </c>
      <c r="D60" s="224"/>
      <c r="E60" s="229">
        <v>283</v>
      </c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109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23</v>
      </c>
      <c r="B61" s="220" t="s">
        <v>172</v>
      </c>
      <c r="C61" s="265" t="s">
        <v>173</v>
      </c>
      <c r="D61" s="222" t="s">
        <v>169</v>
      </c>
      <c r="E61" s="228">
        <v>469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107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24</v>
      </c>
      <c r="B62" s="220" t="s">
        <v>174</v>
      </c>
      <c r="C62" s="265" t="s">
        <v>175</v>
      </c>
      <c r="D62" s="222" t="s">
        <v>133</v>
      </c>
      <c r="E62" s="228">
        <v>7075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1E-3</v>
      </c>
      <c r="U62" s="222">
        <f>ROUND(E62*T62,2)</f>
        <v>7.08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107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20"/>
      <c r="C63" s="266" t="s">
        <v>160</v>
      </c>
      <c r="D63" s="224"/>
      <c r="E63" s="229">
        <v>7075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109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25</v>
      </c>
      <c r="B64" s="220" t="s">
        <v>176</v>
      </c>
      <c r="C64" s="265" t="s">
        <v>177</v>
      </c>
      <c r="D64" s="222" t="s">
        <v>133</v>
      </c>
      <c r="E64" s="228">
        <v>7075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1.4999999999999999E-2</v>
      </c>
      <c r="U64" s="222">
        <f>ROUND(E64*T64,2)</f>
        <v>106.13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107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6" t="s">
        <v>160</v>
      </c>
      <c r="D65" s="224"/>
      <c r="E65" s="229">
        <v>7075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109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26</v>
      </c>
      <c r="B66" s="220" t="s">
        <v>178</v>
      </c>
      <c r="C66" s="265" t="s">
        <v>179</v>
      </c>
      <c r="D66" s="222" t="s">
        <v>133</v>
      </c>
      <c r="E66" s="228">
        <v>7075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1E-3</v>
      </c>
      <c r="U66" s="222">
        <f>ROUND(E66*T66,2)</f>
        <v>7.08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107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6" t="s">
        <v>160</v>
      </c>
      <c r="D67" s="224"/>
      <c r="E67" s="229">
        <v>7075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109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102</v>
      </c>
      <c r="B68" s="221" t="s">
        <v>57</v>
      </c>
      <c r="C68" s="267" t="s">
        <v>58</v>
      </c>
      <c r="D68" s="225"/>
      <c r="E68" s="230"/>
      <c r="F68" s="234"/>
      <c r="G68" s="234">
        <f>SUMIF(AE69:AE94,"&lt;&gt;NOR",G69:G94)</f>
        <v>0</v>
      </c>
      <c r="H68" s="234"/>
      <c r="I68" s="234">
        <f>SUM(I69:I94)</f>
        <v>0</v>
      </c>
      <c r="J68" s="234"/>
      <c r="K68" s="234">
        <f>SUM(K69:K94)</f>
        <v>0</v>
      </c>
      <c r="L68" s="234"/>
      <c r="M68" s="234">
        <f>SUM(M69:M94)</f>
        <v>0</v>
      </c>
      <c r="N68" s="225"/>
      <c r="O68" s="225">
        <f>SUM(O69:O94)</f>
        <v>51.082050000000002</v>
      </c>
      <c r="P68" s="225"/>
      <c r="Q68" s="225">
        <f>SUM(Q69:Q94)</f>
        <v>0</v>
      </c>
      <c r="R68" s="225"/>
      <c r="S68" s="225"/>
      <c r="T68" s="226"/>
      <c r="U68" s="225">
        <f>SUM(U69:U94)</f>
        <v>71.210000000000008</v>
      </c>
      <c r="AE68" t="s">
        <v>103</v>
      </c>
    </row>
    <row r="69" spans="1:60" outlineLevel="1" x14ac:dyDescent="0.2">
      <c r="A69" s="213">
        <v>27</v>
      </c>
      <c r="B69" s="220" t="s">
        <v>180</v>
      </c>
      <c r="C69" s="265" t="s">
        <v>181</v>
      </c>
      <c r="D69" s="222" t="s">
        <v>106</v>
      </c>
      <c r="E69" s="228">
        <v>1.63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1.9397</v>
      </c>
      <c r="O69" s="222">
        <f>ROUND(E69*N69,5)</f>
        <v>3.1617099999999998</v>
      </c>
      <c r="P69" s="222">
        <v>0</v>
      </c>
      <c r="Q69" s="222">
        <f>ROUND(E69*P69,5)</f>
        <v>0</v>
      </c>
      <c r="R69" s="222"/>
      <c r="S69" s="222"/>
      <c r="T69" s="223">
        <v>0.96</v>
      </c>
      <c r="U69" s="222">
        <f>ROUND(E69*T69,2)</f>
        <v>1.56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107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20"/>
      <c r="C70" s="266" t="s">
        <v>182</v>
      </c>
      <c r="D70" s="224"/>
      <c r="E70" s="229">
        <v>1.44</v>
      </c>
      <c r="F70" s="233"/>
      <c r="G70" s="233"/>
      <c r="H70" s="233"/>
      <c r="I70" s="233"/>
      <c r="J70" s="233"/>
      <c r="K70" s="233"/>
      <c r="L70" s="233"/>
      <c r="M70" s="233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109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6" t="s">
        <v>183</v>
      </c>
      <c r="D71" s="224"/>
      <c r="E71" s="229">
        <v>0.1</v>
      </c>
      <c r="F71" s="233"/>
      <c r="G71" s="233"/>
      <c r="H71" s="233"/>
      <c r="I71" s="233"/>
      <c r="J71" s="233"/>
      <c r="K71" s="233"/>
      <c r="L71" s="233"/>
      <c r="M71" s="233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109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20"/>
      <c r="C72" s="266" t="s">
        <v>184</v>
      </c>
      <c r="D72" s="224"/>
      <c r="E72" s="229">
        <v>5.3999999999999999E-2</v>
      </c>
      <c r="F72" s="233"/>
      <c r="G72" s="233"/>
      <c r="H72" s="233"/>
      <c r="I72" s="233"/>
      <c r="J72" s="233"/>
      <c r="K72" s="233"/>
      <c r="L72" s="233"/>
      <c r="M72" s="233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109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6" t="s">
        <v>185</v>
      </c>
      <c r="D73" s="224"/>
      <c r="E73" s="229">
        <v>3.5999999999999997E-2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109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28</v>
      </c>
      <c r="B74" s="220" t="s">
        <v>186</v>
      </c>
      <c r="C74" s="265" t="s">
        <v>187</v>
      </c>
      <c r="D74" s="222" t="s">
        <v>152</v>
      </c>
      <c r="E74" s="228">
        <v>32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5.9100000000000003E-3</v>
      </c>
      <c r="O74" s="222">
        <f>ROUND(E74*N74,5)</f>
        <v>0.18912000000000001</v>
      </c>
      <c r="P74" s="222">
        <v>0</v>
      </c>
      <c r="Q74" s="222">
        <f>ROUND(E74*P74,5)</f>
        <v>0</v>
      </c>
      <c r="R74" s="222"/>
      <c r="S74" s="222"/>
      <c r="T74" s="223">
        <v>0.81</v>
      </c>
      <c r="U74" s="222">
        <f>ROUND(E74*T74,2)</f>
        <v>25.92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107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8" t="s">
        <v>188</v>
      </c>
      <c r="D75" s="227"/>
      <c r="E75" s="231"/>
      <c r="F75" s="235"/>
      <c r="G75" s="236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164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5" t="str">
        <f>C75</f>
        <v>Např. PVC DN 100-200 mm</v>
      </c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20"/>
      <c r="C76" s="266" t="s">
        <v>189</v>
      </c>
      <c r="D76" s="224"/>
      <c r="E76" s="229">
        <v>18</v>
      </c>
      <c r="F76" s="233"/>
      <c r="G76" s="233"/>
      <c r="H76" s="233"/>
      <c r="I76" s="233"/>
      <c r="J76" s="233"/>
      <c r="K76" s="233"/>
      <c r="L76" s="233"/>
      <c r="M76" s="233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109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/>
      <c r="B77" s="220"/>
      <c r="C77" s="266" t="s">
        <v>190</v>
      </c>
      <c r="D77" s="224"/>
      <c r="E77" s="229">
        <v>4</v>
      </c>
      <c r="F77" s="233"/>
      <c r="G77" s="233"/>
      <c r="H77" s="233"/>
      <c r="I77" s="233"/>
      <c r="J77" s="233"/>
      <c r="K77" s="233"/>
      <c r="L77" s="233"/>
      <c r="M77" s="233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109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20"/>
      <c r="C78" s="266" t="s">
        <v>191</v>
      </c>
      <c r="D78" s="224"/>
      <c r="E78" s="229">
        <v>6</v>
      </c>
      <c r="F78" s="233"/>
      <c r="G78" s="233"/>
      <c r="H78" s="233"/>
      <c r="I78" s="233"/>
      <c r="J78" s="233"/>
      <c r="K78" s="233"/>
      <c r="L78" s="233"/>
      <c r="M78" s="233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109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6" t="s">
        <v>192</v>
      </c>
      <c r="D79" s="224"/>
      <c r="E79" s="229">
        <v>4</v>
      </c>
      <c r="F79" s="233"/>
      <c r="G79" s="233"/>
      <c r="H79" s="233"/>
      <c r="I79" s="233"/>
      <c r="J79" s="233"/>
      <c r="K79" s="233"/>
      <c r="L79" s="233"/>
      <c r="M79" s="233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109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29</v>
      </c>
      <c r="B80" s="220" t="s">
        <v>193</v>
      </c>
      <c r="C80" s="265" t="s">
        <v>194</v>
      </c>
      <c r="D80" s="222" t="s">
        <v>106</v>
      </c>
      <c r="E80" s="228">
        <v>18.507999999999999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2">
        <v>2.5249999999999999</v>
      </c>
      <c r="O80" s="222">
        <f>ROUND(E80*N80,5)</f>
        <v>46.732700000000001</v>
      </c>
      <c r="P80" s="222">
        <v>0</v>
      </c>
      <c r="Q80" s="222">
        <f>ROUND(E80*P80,5)</f>
        <v>0</v>
      </c>
      <c r="R80" s="222"/>
      <c r="S80" s="222"/>
      <c r="T80" s="223">
        <v>0.48</v>
      </c>
      <c r="U80" s="222">
        <f>ROUND(E80*T80,2)</f>
        <v>8.8800000000000008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107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6" t="s">
        <v>195</v>
      </c>
      <c r="D81" s="224"/>
      <c r="E81" s="229">
        <v>17.28</v>
      </c>
      <c r="F81" s="233"/>
      <c r="G81" s="233"/>
      <c r="H81" s="233"/>
      <c r="I81" s="233"/>
      <c r="J81" s="233"/>
      <c r="K81" s="233"/>
      <c r="L81" s="233"/>
      <c r="M81" s="233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109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6" t="s">
        <v>196</v>
      </c>
      <c r="D82" s="224"/>
      <c r="E82" s="229">
        <v>0.85</v>
      </c>
      <c r="F82" s="233"/>
      <c r="G82" s="233"/>
      <c r="H82" s="233"/>
      <c r="I82" s="233"/>
      <c r="J82" s="233"/>
      <c r="K82" s="233"/>
      <c r="L82" s="233"/>
      <c r="M82" s="233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109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6" t="s">
        <v>197</v>
      </c>
      <c r="D83" s="224"/>
      <c r="E83" s="229">
        <v>0.27</v>
      </c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109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20"/>
      <c r="C84" s="266" t="s">
        <v>198</v>
      </c>
      <c r="D84" s="224"/>
      <c r="E84" s="229">
        <v>0.108</v>
      </c>
      <c r="F84" s="233"/>
      <c r="G84" s="233"/>
      <c r="H84" s="233"/>
      <c r="I84" s="233"/>
      <c r="J84" s="233"/>
      <c r="K84" s="233"/>
      <c r="L84" s="233"/>
      <c r="M84" s="233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109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30</v>
      </c>
      <c r="B85" s="220" t="s">
        <v>199</v>
      </c>
      <c r="C85" s="265" t="s">
        <v>200</v>
      </c>
      <c r="D85" s="222" t="s">
        <v>133</v>
      </c>
      <c r="E85" s="228">
        <v>25.44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3.925E-2</v>
      </c>
      <c r="O85" s="222">
        <f>ROUND(E85*N85,5)</f>
        <v>0.99851999999999996</v>
      </c>
      <c r="P85" s="222">
        <v>0</v>
      </c>
      <c r="Q85" s="222">
        <f>ROUND(E85*P85,5)</f>
        <v>0</v>
      </c>
      <c r="R85" s="222"/>
      <c r="S85" s="222"/>
      <c r="T85" s="223">
        <v>1.05</v>
      </c>
      <c r="U85" s="222">
        <f>ROUND(E85*T85,2)</f>
        <v>26.71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107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/>
      <c r="B86" s="220"/>
      <c r="C86" s="266" t="s">
        <v>201</v>
      </c>
      <c r="D86" s="224"/>
      <c r="E86" s="229">
        <v>19.440000000000001</v>
      </c>
      <c r="F86" s="233"/>
      <c r="G86" s="233"/>
      <c r="H86" s="233"/>
      <c r="I86" s="233"/>
      <c r="J86" s="233"/>
      <c r="K86" s="233"/>
      <c r="L86" s="233"/>
      <c r="M86" s="233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109</v>
      </c>
      <c r="AF86" s="212">
        <v>0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/>
      <c r="B87" s="220"/>
      <c r="C87" s="266" t="s">
        <v>202</v>
      </c>
      <c r="D87" s="224"/>
      <c r="E87" s="229">
        <v>2.4</v>
      </c>
      <c r="F87" s="233"/>
      <c r="G87" s="233"/>
      <c r="H87" s="233"/>
      <c r="I87" s="233"/>
      <c r="J87" s="233"/>
      <c r="K87" s="233"/>
      <c r="L87" s="233"/>
      <c r="M87" s="233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109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20"/>
      <c r="C88" s="266" t="s">
        <v>203</v>
      </c>
      <c r="D88" s="224"/>
      <c r="E88" s="229">
        <v>2.16</v>
      </c>
      <c r="F88" s="233"/>
      <c r="G88" s="233"/>
      <c r="H88" s="233"/>
      <c r="I88" s="233"/>
      <c r="J88" s="233"/>
      <c r="K88" s="233"/>
      <c r="L88" s="233"/>
      <c r="M88" s="233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109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6" t="s">
        <v>204</v>
      </c>
      <c r="D89" s="224"/>
      <c r="E89" s="229">
        <v>1.44</v>
      </c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109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31</v>
      </c>
      <c r="B90" s="220" t="s">
        <v>205</v>
      </c>
      <c r="C90" s="265" t="s">
        <v>206</v>
      </c>
      <c r="D90" s="222" t="s">
        <v>133</v>
      </c>
      <c r="E90" s="228">
        <v>25.44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0.32</v>
      </c>
      <c r="U90" s="222">
        <f>ROUND(E90*T90,2)</f>
        <v>8.14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107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201</v>
      </c>
      <c r="D91" s="224"/>
      <c r="E91" s="229">
        <v>19.440000000000001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109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20"/>
      <c r="C92" s="266" t="s">
        <v>202</v>
      </c>
      <c r="D92" s="224"/>
      <c r="E92" s="229">
        <v>2.4</v>
      </c>
      <c r="F92" s="233"/>
      <c r="G92" s="233"/>
      <c r="H92" s="233"/>
      <c r="I92" s="233"/>
      <c r="J92" s="233"/>
      <c r="K92" s="233"/>
      <c r="L92" s="233"/>
      <c r="M92" s="233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109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20"/>
      <c r="C93" s="266" t="s">
        <v>203</v>
      </c>
      <c r="D93" s="224"/>
      <c r="E93" s="229">
        <v>2.16</v>
      </c>
      <c r="F93" s="233"/>
      <c r="G93" s="233"/>
      <c r="H93" s="233"/>
      <c r="I93" s="233"/>
      <c r="J93" s="233"/>
      <c r="K93" s="233"/>
      <c r="L93" s="233"/>
      <c r="M93" s="233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109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6" t="s">
        <v>204</v>
      </c>
      <c r="D94" s="224"/>
      <c r="E94" s="229">
        <v>1.44</v>
      </c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109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14" t="s">
        <v>102</v>
      </c>
      <c r="B95" s="221" t="s">
        <v>59</v>
      </c>
      <c r="C95" s="267" t="s">
        <v>60</v>
      </c>
      <c r="D95" s="225"/>
      <c r="E95" s="230"/>
      <c r="F95" s="234"/>
      <c r="G95" s="234">
        <f>SUMIF(AE96:AE107,"&lt;&gt;NOR",G96:G107)</f>
        <v>0</v>
      </c>
      <c r="H95" s="234"/>
      <c r="I95" s="234">
        <f>SUM(I96:I107)</f>
        <v>0</v>
      </c>
      <c r="J95" s="234"/>
      <c r="K95" s="234">
        <f>SUM(K96:K107)</f>
        <v>0</v>
      </c>
      <c r="L95" s="234"/>
      <c r="M95" s="234">
        <f>SUM(M96:M107)</f>
        <v>0</v>
      </c>
      <c r="N95" s="225"/>
      <c r="O95" s="225">
        <f>SUM(O96:O107)</f>
        <v>2.1703800000000002</v>
      </c>
      <c r="P95" s="225"/>
      <c r="Q95" s="225">
        <f>SUM(Q96:Q107)</f>
        <v>0</v>
      </c>
      <c r="R95" s="225"/>
      <c r="S95" s="225"/>
      <c r="T95" s="226"/>
      <c r="U95" s="225">
        <f>SUM(U96:U107)</f>
        <v>9.67</v>
      </c>
      <c r="AE95" t="s">
        <v>103</v>
      </c>
    </row>
    <row r="96" spans="1:60" outlineLevel="1" x14ac:dyDescent="0.2">
      <c r="A96" s="213">
        <v>32</v>
      </c>
      <c r="B96" s="220" t="s">
        <v>207</v>
      </c>
      <c r="C96" s="265" t="s">
        <v>208</v>
      </c>
      <c r="D96" s="222" t="s">
        <v>152</v>
      </c>
      <c r="E96" s="228">
        <v>18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2">
        <v>7.0200000000000002E-3</v>
      </c>
      <c r="O96" s="222">
        <f>ROUND(E96*N96,5)</f>
        <v>0.12636</v>
      </c>
      <c r="P96" s="222">
        <v>0</v>
      </c>
      <c r="Q96" s="222">
        <f>ROUND(E96*P96,5)</f>
        <v>0</v>
      </c>
      <c r="R96" s="222"/>
      <c r="S96" s="222"/>
      <c r="T96" s="223">
        <v>0.36</v>
      </c>
      <c r="U96" s="222">
        <f>ROUND(E96*T96,2)</f>
        <v>6.48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107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/>
      <c r="B97" s="220"/>
      <c r="C97" s="266" t="s">
        <v>55</v>
      </c>
      <c r="D97" s="224"/>
      <c r="E97" s="229">
        <v>18</v>
      </c>
      <c r="F97" s="233"/>
      <c r="G97" s="233"/>
      <c r="H97" s="233"/>
      <c r="I97" s="233"/>
      <c r="J97" s="233"/>
      <c r="K97" s="233"/>
      <c r="L97" s="233"/>
      <c r="M97" s="233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109</v>
      </c>
      <c r="AF97" s="212">
        <v>0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13">
        <v>33</v>
      </c>
      <c r="B98" s="220" t="s">
        <v>209</v>
      </c>
      <c r="C98" s="265" t="s">
        <v>210</v>
      </c>
      <c r="D98" s="222" t="s">
        <v>152</v>
      </c>
      <c r="E98" s="228">
        <v>18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2">
        <v>9.5689999999999997E-2</v>
      </c>
      <c r="O98" s="222">
        <f>ROUND(E98*N98,5)</f>
        <v>1.7224200000000001</v>
      </c>
      <c r="P98" s="222">
        <v>0</v>
      </c>
      <c r="Q98" s="222">
        <f>ROUND(E98*P98,5)</f>
        <v>0</v>
      </c>
      <c r="R98" s="222"/>
      <c r="S98" s="222"/>
      <c r="T98" s="223">
        <v>0</v>
      </c>
      <c r="U98" s="222">
        <f>ROUND(E98*T98,2)</f>
        <v>0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170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20"/>
      <c r="C99" s="268" t="s">
        <v>211</v>
      </c>
      <c r="D99" s="227"/>
      <c r="E99" s="231"/>
      <c r="F99" s="235"/>
      <c r="G99" s="236"/>
      <c r="H99" s="233"/>
      <c r="I99" s="233"/>
      <c r="J99" s="233"/>
      <c r="K99" s="233"/>
      <c r="L99" s="233"/>
      <c r="M99" s="233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164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5" t="str">
        <f>C99</f>
        <v>(0-3 m  prům.133/5 mm,  3-5 m prům. 108/4 mm,  5-9 m prům. 89/4 mm)</v>
      </c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6" t="s">
        <v>212</v>
      </c>
      <c r="D100" s="224"/>
      <c r="E100" s="229">
        <v>18</v>
      </c>
      <c r="F100" s="233"/>
      <c r="G100" s="233"/>
      <c r="H100" s="233"/>
      <c r="I100" s="233"/>
      <c r="J100" s="233"/>
      <c r="K100" s="233"/>
      <c r="L100" s="233"/>
      <c r="M100" s="233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109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34</v>
      </c>
      <c r="B101" s="220" t="s">
        <v>213</v>
      </c>
      <c r="C101" s="265" t="s">
        <v>214</v>
      </c>
      <c r="D101" s="222" t="s">
        <v>169</v>
      </c>
      <c r="E101" s="228">
        <v>31.92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2">
        <v>5.0000000000000002E-5</v>
      </c>
      <c r="O101" s="222">
        <f>ROUND(E101*N101,5)</f>
        <v>1.6000000000000001E-3</v>
      </c>
      <c r="P101" s="222">
        <v>0</v>
      </c>
      <c r="Q101" s="222">
        <f>ROUND(E101*P101,5)</f>
        <v>0</v>
      </c>
      <c r="R101" s="222"/>
      <c r="S101" s="222"/>
      <c r="T101" s="223">
        <v>0.1</v>
      </c>
      <c r="U101" s="222">
        <f>ROUND(E101*T101,2)</f>
        <v>3.19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107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20"/>
      <c r="C102" s="266" t="s">
        <v>215</v>
      </c>
      <c r="D102" s="224"/>
      <c r="E102" s="229">
        <v>31.92</v>
      </c>
      <c r="F102" s="233"/>
      <c r="G102" s="233"/>
      <c r="H102" s="233"/>
      <c r="I102" s="233"/>
      <c r="J102" s="233"/>
      <c r="K102" s="233"/>
      <c r="L102" s="233"/>
      <c r="M102" s="233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109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35</v>
      </c>
      <c r="B103" s="220" t="s">
        <v>216</v>
      </c>
      <c r="C103" s="265" t="s">
        <v>217</v>
      </c>
      <c r="D103" s="222" t="s">
        <v>218</v>
      </c>
      <c r="E103" s="228">
        <v>80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4.0000000000000001E-3</v>
      </c>
      <c r="O103" s="222">
        <f>ROUND(E103*N103,5)</f>
        <v>0.32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170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6" t="s">
        <v>219</v>
      </c>
      <c r="D104" s="224"/>
      <c r="E104" s="229">
        <v>80</v>
      </c>
      <c r="F104" s="233"/>
      <c r="G104" s="233"/>
      <c r="H104" s="233"/>
      <c r="I104" s="233"/>
      <c r="J104" s="233"/>
      <c r="K104" s="233"/>
      <c r="L104" s="233"/>
      <c r="M104" s="233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109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36</v>
      </c>
      <c r="B105" s="220" t="s">
        <v>220</v>
      </c>
      <c r="C105" s="265" t="s">
        <v>221</v>
      </c>
      <c r="D105" s="222" t="s">
        <v>133</v>
      </c>
      <c r="E105" s="228">
        <v>640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170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20"/>
      <c r="C106" s="268" t="s">
        <v>222</v>
      </c>
      <c r="D106" s="227"/>
      <c r="E106" s="231"/>
      <c r="F106" s="235"/>
      <c r="G106" s="236"/>
      <c r="H106" s="233"/>
      <c r="I106" s="233"/>
      <c r="J106" s="233"/>
      <c r="K106" s="233"/>
      <c r="L106" s="233"/>
      <c r="M106" s="233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164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5" t="str">
        <f>C106</f>
        <v>vč. lanek, svorek a  napínáků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20"/>
      <c r="C107" s="266" t="s">
        <v>223</v>
      </c>
      <c r="D107" s="224"/>
      <c r="E107" s="229">
        <v>640</v>
      </c>
      <c r="F107" s="233"/>
      <c r="G107" s="233"/>
      <c r="H107" s="233"/>
      <c r="I107" s="233"/>
      <c r="J107" s="233"/>
      <c r="K107" s="233"/>
      <c r="L107" s="233"/>
      <c r="M107" s="233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109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14" t="s">
        <v>102</v>
      </c>
      <c r="B108" s="221" t="s">
        <v>61</v>
      </c>
      <c r="C108" s="267" t="s">
        <v>62</v>
      </c>
      <c r="D108" s="225"/>
      <c r="E108" s="230"/>
      <c r="F108" s="234"/>
      <c r="G108" s="234">
        <f>SUMIF(AE109:AE123,"&lt;&gt;NOR",G109:G123)</f>
        <v>0</v>
      </c>
      <c r="H108" s="234"/>
      <c r="I108" s="234">
        <f>SUM(I109:I123)</f>
        <v>0</v>
      </c>
      <c r="J108" s="234"/>
      <c r="K108" s="234">
        <f>SUM(K109:K123)</f>
        <v>0</v>
      </c>
      <c r="L108" s="234"/>
      <c r="M108" s="234">
        <f>SUM(M109:M123)</f>
        <v>0</v>
      </c>
      <c r="N108" s="225"/>
      <c r="O108" s="225">
        <f>SUM(O109:O123)</f>
        <v>2396.7503999999999</v>
      </c>
      <c r="P108" s="225"/>
      <c r="Q108" s="225">
        <f>SUM(Q109:Q123)</f>
        <v>0</v>
      </c>
      <c r="R108" s="225"/>
      <c r="S108" s="225"/>
      <c r="T108" s="226"/>
      <c r="U108" s="225">
        <f>SUM(U109:U123)</f>
        <v>8944.2000000000007</v>
      </c>
      <c r="AE108" t="s">
        <v>103</v>
      </c>
    </row>
    <row r="109" spans="1:60" ht="22.5" outlineLevel="1" x14ac:dyDescent="0.2">
      <c r="A109" s="213">
        <v>37</v>
      </c>
      <c r="B109" s="220" t="s">
        <v>224</v>
      </c>
      <c r="C109" s="265" t="s">
        <v>225</v>
      </c>
      <c r="D109" s="222" t="s">
        <v>133</v>
      </c>
      <c r="E109" s="228">
        <v>1070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2">
        <v>6.7849999999999994E-2</v>
      </c>
      <c r="O109" s="222">
        <f>ROUND(E109*N109,5)</f>
        <v>72.599500000000006</v>
      </c>
      <c r="P109" s="222">
        <v>0</v>
      </c>
      <c r="Q109" s="222">
        <f>ROUND(E109*P109,5)</f>
        <v>0</v>
      </c>
      <c r="R109" s="222"/>
      <c r="S109" s="222"/>
      <c r="T109" s="223">
        <v>0.03</v>
      </c>
      <c r="U109" s="222">
        <f>ROUND(E109*T109,2)</f>
        <v>32.1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107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20"/>
      <c r="C110" s="266" t="s">
        <v>226</v>
      </c>
      <c r="D110" s="224"/>
      <c r="E110" s="229">
        <v>1070</v>
      </c>
      <c r="F110" s="233"/>
      <c r="G110" s="233"/>
      <c r="H110" s="233"/>
      <c r="I110" s="233"/>
      <c r="J110" s="233"/>
      <c r="K110" s="233"/>
      <c r="L110" s="233"/>
      <c r="M110" s="233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109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13">
        <v>38</v>
      </c>
      <c r="B111" s="220" t="s">
        <v>227</v>
      </c>
      <c r="C111" s="265" t="s">
        <v>228</v>
      </c>
      <c r="D111" s="222" t="s">
        <v>133</v>
      </c>
      <c r="E111" s="228">
        <v>1070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2">
        <v>6.7849999999999994E-2</v>
      </c>
      <c r="O111" s="222">
        <f>ROUND(E111*N111,5)</f>
        <v>72.599500000000006</v>
      </c>
      <c r="P111" s="222">
        <v>0</v>
      </c>
      <c r="Q111" s="222">
        <f>ROUND(E111*P111,5)</f>
        <v>0</v>
      </c>
      <c r="R111" s="222"/>
      <c r="S111" s="222"/>
      <c r="T111" s="223">
        <v>0.03</v>
      </c>
      <c r="U111" s="222">
        <f>ROUND(E111*T111,2)</f>
        <v>32.1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107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20"/>
      <c r="C112" s="266" t="s">
        <v>226</v>
      </c>
      <c r="D112" s="224"/>
      <c r="E112" s="229">
        <v>1070</v>
      </c>
      <c r="F112" s="233"/>
      <c r="G112" s="233"/>
      <c r="H112" s="233"/>
      <c r="I112" s="233"/>
      <c r="J112" s="233"/>
      <c r="K112" s="233"/>
      <c r="L112" s="233"/>
      <c r="M112" s="233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109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13">
        <v>39</v>
      </c>
      <c r="B113" s="220" t="s">
        <v>229</v>
      </c>
      <c r="C113" s="265" t="s">
        <v>230</v>
      </c>
      <c r="D113" s="222" t="s">
        <v>133</v>
      </c>
      <c r="E113" s="228">
        <v>1070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22">
        <v>6.7849999999999994E-2</v>
      </c>
      <c r="O113" s="222">
        <f>ROUND(E113*N113,5)</f>
        <v>72.599500000000006</v>
      </c>
      <c r="P113" s="222">
        <v>0</v>
      </c>
      <c r="Q113" s="222">
        <f>ROUND(E113*P113,5)</f>
        <v>0</v>
      </c>
      <c r="R113" s="222"/>
      <c r="S113" s="222"/>
      <c r="T113" s="223">
        <v>0.03</v>
      </c>
      <c r="U113" s="222">
        <f>ROUND(E113*T113,2)</f>
        <v>32.1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107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/>
      <c r="B114" s="220"/>
      <c r="C114" s="266" t="s">
        <v>226</v>
      </c>
      <c r="D114" s="224"/>
      <c r="E114" s="229">
        <v>1070</v>
      </c>
      <c r="F114" s="233"/>
      <c r="G114" s="233"/>
      <c r="H114" s="233"/>
      <c r="I114" s="233"/>
      <c r="J114" s="233"/>
      <c r="K114" s="233"/>
      <c r="L114" s="233"/>
      <c r="M114" s="233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109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13">
        <v>40</v>
      </c>
      <c r="B115" s="220" t="s">
        <v>231</v>
      </c>
      <c r="C115" s="265" t="s">
        <v>232</v>
      </c>
      <c r="D115" s="222" t="s">
        <v>133</v>
      </c>
      <c r="E115" s="228">
        <v>1070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22">
        <v>0.12837000000000001</v>
      </c>
      <c r="O115" s="222">
        <f>ROUND(E115*N115,5)</f>
        <v>137.35589999999999</v>
      </c>
      <c r="P115" s="222">
        <v>0</v>
      </c>
      <c r="Q115" s="222">
        <f>ROUND(E115*P115,5)</f>
        <v>0</v>
      </c>
      <c r="R115" s="222"/>
      <c r="S115" s="222"/>
      <c r="T115" s="223">
        <v>0.02</v>
      </c>
      <c r="U115" s="222">
        <f>ROUND(E115*T115,2)</f>
        <v>21.4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107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6" t="s">
        <v>226</v>
      </c>
      <c r="D116" s="224"/>
      <c r="E116" s="229">
        <v>1070</v>
      </c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109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13">
        <v>41</v>
      </c>
      <c r="B117" s="220" t="s">
        <v>233</v>
      </c>
      <c r="C117" s="265" t="s">
        <v>234</v>
      </c>
      <c r="D117" s="222" t="s">
        <v>133</v>
      </c>
      <c r="E117" s="228">
        <v>1070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22">
        <v>0.19350000000000001</v>
      </c>
      <c r="O117" s="222">
        <f>ROUND(E117*N117,5)</f>
        <v>207.04499999999999</v>
      </c>
      <c r="P117" s="222">
        <v>0</v>
      </c>
      <c r="Q117" s="222">
        <f>ROUND(E117*P117,5)</f>
        <v>0</v>
      </c>
      <c r="R117" s="222"/>
      <c r="S117" s="222"/>
      <c r="T117" s="223">
        <v>2.5999999999999999E-2</v>
      </c>
      <c r="U117" s="222">
        <f>ROUND(E117*T117,2)</f>
        <v>27.82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107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20"/>
      <c r="C118" s="266" t="s">
        <v>226</v>
      </c>
      <c r="D118" s="224"/>
      <c r="E118" s="229">
        <v>1070</v>
      </c>
      <c r="F118" s="233"/>
      <c r="G118" s="233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109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13">
        <v>42</v>
      </c>
      <c r="B119" s="220" t="s">
        <v>235</v>
      </c>
      <c r="C119" s="265" t="s">
        <v>236</v>
      </c>
      <c r="D119" s="222" t="s">
        <v>133</v>
      </c>
      <c r="E119" s="228">
        <v>1070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22">
        <v>0.2268</v>
      </c>
      <c r="O119" s="222">
        <f>ROUND(E119*N119,5)</f>
        <v>242.67599999999999</v>
      </c>
      <c r="P119" s="222">
        <v>0</v>
      </c>
      <c r="Q119" s="222">
        <f>ROUND(E119*P119,5)</f>
        <v>0</v>
      </c>
      <c r="R119" s="222"/>
      <c r="S119" s="222"/>
      <c r="T119" s="223">
        <v>2.4E-2</v>
      </c>
      <c r="U119" s="222">
        <f>ROUND(E119*T119,2)</f>
        <v>25.68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107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20"/>
      <c r="C120" s="266" t="s">
        <v>226</v>
      </c>
      <c r="D120" s="224"/>
      <c r="E120" s="229">
        <v>1070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109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13">
        <v>43</v>
      </c>
      <c r="B121" s="220" t="s">
        <v>237</v>
      </c>
      <c r="C121" s="265" t="s">
        <v>238</v>
      </c>
      <c r="D121" s="222" t="s">
        <v>133</v>
      </c>
      <c r="E121" s="228">
        <v>7075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22">
        <v>0.22500000000000001</v>
      </c>
      <c r="O121" s="222">
        <f>ROUND(E121*N121,5)</f>
        <v>1591.875</v>
      </c>
      <c r="P121" s="222">
        <v>0</v>
      </c>
      <c r="Q121" s="222">
        <f>ROUND(E121*P121,5)</f>
        <v>0</v>
      </c>
      <c r="R121" s="222"/>
      <c r="S121" s="222"/>
      <c r="T121" s="223">
        <v>1.24</v>
      </c>
      <c r="U121" s="222">
        <f>ROUND(E121*T121,2)</f>
        <v>8773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107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8" t="s">
        <v>163</v>
      </c>
      <c r="D122" s="227"/>
      <c r="E122" s="231"/>
      <c r="F122" s="235"/>
      <c r="G122" s="236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164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5" t="str">
        <f>C122</f>
        <v>Podrobnější popis viz. technická zpráva.</v>
      </c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20"/>
      <c r="C123" s="266" t="s">
        <v>160</v>
      </c>
      <c r="D123" s="224"/>
      <c r="E123" s="229">
        <v>7075</v>
      </c>
      <c r="F123" s="233"/>
      <c r="G123" s="233"/>
      <c r="H123" s="233"/>
      <c r="I123" s="233"/>
      <c r="J123" s="233"/>
      <c r="K123" s="233"/>
      <c r="L123" s="233"/>
      <c r="M123" s="233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109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2">
      <c r="A124" s="214" t="s">
        <v>102</v>
      </c>
      <c r="B124" s="221" t="s">
        <v>63</v>
      </c>
      <c r="C124" s="267" t="s">
        <v>64</v>
      </c>
      <c r="D124" s="225"/>
      <c r="E124" s="230"/>
      <c r="F124" s="234"/>
      <c r="G124" s="234">
        <f>SUMIF(AE125:AE131,"&lt;&gt;NOR",G125:G131)</f>
        <v>0</v>
      </c>
      <c r="H124" s="234"/>
      <c r="I124" s="234">
        <f>SUM(I125:I131)</f>
        <v>0</v>
      </c>
      <c r="J124" s="234"/>
      <c r="K124" s="234">
        <f>SUM(K125:K131)</f>
        <v>0</v>
      </c>
      <c r="L124" s="234"/>
      <c r="M124" s="234">
        <f>SUM(M125:M131)</f>
        <v>0</v>
      </c>
      <c r="N124" s="225"/>
      <c r="O124" s="225">
        <f>SUM(O125:O131)</f>
        <v>6.4572900000000004</v>
      </c>
      <c r="P124" s="225"/>
      <c r="Q124" s="225">
        <f>SUM(Q125:Q131)</f>
        <v>0</v>
      </c>
      <c r="R124" s="225"/>
      <c r="S124" s="225"/>
      <c r="T124" s="226"/>
      <c r="U124" s="225">
        <f>SUM(U125:U131)</f>
        <v>9.11</v>
      </c>
      <c r="AE124" t="s">
        <v>103</v>
      </c>
    </row>
    <row r="125" spans="1:60" ht="22.5" outlineLevel="1" x14ac:dyDescent="0.2">
      <c r="A125" s="213">
        <v>44</v>
      </c>
      <c r="B125" s="220" t="s">
        <v>239</v>
      </c>
      <c r="C125" s="265" t="s">
        <v>240</v>
      </c>
      <c r="D125" s="222" t="s">
        <v>218</v>
      </c>
      <c r="E125" s="228">
        <v>4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22">
        <v>3.65E-3</v>
      </c>
      <c r="O125" s="222">
        <f>ROUND(E125*N125,5)</f>
        <v>1.46E-2</v>
      </c>
      <c r="P125" s="222">
        <v>0</v>
      </c>
      <c r="Q125" s="222">
        <f>ROUND(E125*P125,5)</f>
        <v>0</v>
      </c>
      <c r="R125" s="222"/>
      <c r="S125" s="222"/>
      <c r="T125" s="223">
        <v>0.08</v>
      </c>
      <c r="U125" s="222">
        <f>ROUND(E125*T125,2)</f>
        <v>0.32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107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20"/>
      <c r="C126" s="266" t="s">
        <v>241</v>
      </c>
      <c r="D126" s="224"/>
      <c r="E126" s="229">
        <v>4</v>
      </c>
      <c r="F126" s="233"/>
      <c r="G126" s="233"/>
      <c r="H126" s="233"/>
      <c r="I126" s="233"/>
      <c r="J126" s="233"/>
      <c r="K126" s="233"/>
      <c r="L126" s="233"/>
      <c r="M126" s="233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109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>
        <v>45</v>
      </c>
      <c r="B127" s="220" t="s">
        <v>242</v>
      </c>
      <c r="C127" s="265" t="s">
        <v>243</v>
      </c>
      <c r="D127" s="222" t="s">
        <v>106</v>
      </c>
      <c r="E127" s="228">
        <v>0.66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22">
        <v>1.1322000000000001</v>
      </c>
      <c r="O127" s="222">
        <f>ROUND(E127*N127,5)</f>
        <v>0.74724999999999997</v>
      </c>
      <c r="P127" s="222">
        <v>0</v>
      </c>
      <c r="Q127" s="222">
        <f>ROUND(E127*P127,5)</f>
        <v>0</v>
      </c>
      <c r="R127" s="222"/>
      <c r="S127" s="222"/>
      <c r="T127" s="223">
        <v>1.7</v>
      </c>
      <c r="U127" s="222">
        <f>ROUND(E127*T127,2)</f>
        <v>1.1200000000000001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107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/>
      <c r="B128" s="220"/>
      <c r="C128" s="266" t="s">
        <v>244</v>
      </c>
      <c r="D128" s="224"/>
      <c r="E128" s="229">
        <v>0.66</v>
      </c>
      <c r="F128" s="233"/>
      <c r="G128" s="233"/>
      <c r="H128" s="233"/>
      <c r="I128" s="233"/>
      <c r="J128" s="233"/>
      <c r="K128" s="233"/>
      <c r="L128" s="233"/>
      <c r="M128" s="233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109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13">
        <v>46</v>
      </c>
      <c r="B129" s="220" t="s">
        <v>245</v>
      </c>
      <c r="C129" s="265" t="s">
        <v>246</v>
      </c>
      <c r="D129" s="222" t="s">
        <v>106</v>
      </c>
      <c r="E129" s="228">
        <v>3.3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22">
        <v>1.7</v>
      </c>
      <c r="O129" s="222">
        <f>ROUND(E129*N129,5)</f>
        <v>5.61</v>
      </c>
      <c r="P129" s="222">
        <v>0</v>
      </c>
      <c r="Q129" s="222">
        <f>ROUND(E129*P129,5)</f>
        <v>0</v>
      </c>
      <c r="R129" s="222"/>
      <c r="S129" s="222"/>
      <c r="T129" s="223">
        <v>1.59</v>
      </c>
      <c r="U129" s="222">
        <f>ROUND(E129*T129,2)</f>
        <v>5.25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107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20"/>
      <c r="C130" s="266" t="s">
        <v>247</v>
      </c>
      <c r="D130" s="224"/>
      <c r="E130" s="229">
        <v>3.3</v>
      </c>
      <c r="F130" s="233"/>
      <c r="G130" s="233"/>
      <c r="H130" s="233"/>
      <c r="I130" s="233"/>
      <c r="J130" s="233"/>
      <c r="K130" s="233"/>
      <c r="L130" s="233"/>
      <c r="M130" s="233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109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13">
        <v>47</v>
      </c>
      <c r="B131" s="220" t="s">
        <v>248</v>
      </c>
      <c r="C131" s="265" t="s">
        <v>249</v>
      </c>
      <c r="D131" s="222" t="s">
        <v>152</v>
      </c>
      <c r="E131" s="228">
        <v>2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22">
        <v>4.2720000000000001E-2</v>
      </c>
      <c r="O131" s="222">
        <f>ROUND(E131*N131,5)</f>
        <v>8.5440000000000002E-2</v>
      </c>
      <c r="P131" s="222">
        <v>0</v>
      </c>
      <c r="Q131" s="222">
        <f>ROUND(E131*P131,5)</f>
        <v>0</v>
      </c>
      <c r="R131" s="222"/>
      <c r="S131" s="222"/>
      <c r="T131" s="223">
        <v>1.21</v>
      </c>
      <c r="U131" s="222">
        <f>ROUND(E131*T131,2)</f>
        <v>2.42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107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x14ac:dyDescent="0.2">
      <c r="A132" s="214" t="s">
        <v>102</v>
      </c>
      <c r="B132" s="221" t="s">
        <v>65</v>
      </c>
      <c r="C132" s="267" t="s">
        <v>66</v>
      </c>
      <c r="D132" s="225"/>
      <c r="E132" s="230"/>
      <c r="F132" s="234"/>
      <c r="G132" s="234">
        <f>SUMIF(AE133:AE155,"&lt;&gt;NOR",G133:G155)</f>
        <v>0</v>
      </c>
      <c r="H132" s="234"/>
      <c r="I132" s="234">
        <f>SUM(I133:I155)</f>
        <v>0</v>
      </c>
      <c r="J132" s="234"/>
      <c r="K132" s="234">
        <f>SUM(K133:K155)</f>
        <v>0</v>
      </c>
      <c r="L132" s="234"/>
      <c r="M132" s="234">
        <f>SUM(M133:M155)</f>
        <v>0</v>
      </c>
      <c r="N132" s="225"/>
      <c r="O132" s="225">
        <f>SUM(O133:O155)</f>
        <v>504.60290000000009</v>
      </c>
      <c r="P132" s="225"/>
      <c r="Q132" s="225">
        <f>SUM(Q133:Q155)</f>
        <v>0</v>
      </c>
      <c r="R132" s="225"/>
      <c r="S132" s="225"/>
      <c r="T132" s="226"/>
      <c r="U132" s="225">
        <f>SUM(U133:U155)</f>
        <v>641.46999999999991</v>
      </c>
      <c r="AE132" t="s">
        <v>103</v>
      </c>
    </row>
    <row r="133" spans="1:60" outlineLevel="1" x14ac:dyDescent="0.2">
      <c r="A133" s="213">
        <v>48</v>
      </c>
      <c r="B133" s="220" t="s">
        <v>250</v>
      </c>
      <c r="C133" s="265" t="s">
        <v>251</v>
      </c>
      <c r="D133" s="222" t="s">
        <v>218</v>
      </c>
      <c r="E133" s="228">
        <v>1844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22">
        <v>0</v>
      </c>
      <c r="O133" s="222">
        <f>ROUND(E133*N133,5)</f>
        <v>0</v>
      </c>
      <c r="P133" s="222">
        <v>0</v>
      </c>
      <c r="Q133" s="222">
        <f>ROUND(E133*P133,5)</f>
        <v>0</v>
      </c>
      <c r="R133" s="222"/>
      <c r="S133" s="222"/>
      <c r="T133" s="223">
        <v>0.05</v>
      </c>
      <c r="U133" s="222">
        <f>ROUND(E133*T133,2)</f>
        <v>92.2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107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6" t="s">
        <v>252</v>
      </c>
      <c r="D134" s="224"/>
      <c r="E134" s="229">
        <v>1636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109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20"/>
      <c r="C135" s="266" t="s">
        <v>253</v>
      </c>
      <c r="D135" s="224"/>
      <c r="E135" s="229">
        <v>208</v>
      </c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109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>
        <v>49</v>
      </c>
      <c r="B136" s="220" t="s">
        <v>254</v>
      </c>
      <c r="C136" s="265" t="s">
        <v>255</v>
      </c>
      <c r="D136" s="222" t="s">
        <v>218</v>
      </c>
      <c r="E136" s="228">
        <v>1668.72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22">
        <v>4.8000000000000001E-4</v>
      </c>
      <c r="O136" s="222">
        <f>ROUND(E136*N136,5)</f>
        <v>0.80098999999999998</v>
      </c>
      <c r="P136" s="222">
        <v>0</v>
      </c>
      <c r="Q136" s="222">
        <f>ROUND(E136*P136,5)</f>
        <v>0</v>
      </c>
      <c r="R136" s="222"/>
      <c r="S136" s="222"/>
      <c r="T136" s="223">
        <v>0</v>
      </c>
      <c r="U136" s="222">
        <f>ROUND(E136*T136,2)</f>
        <v>0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170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/>
      <c r="B137" s="220"/>
      <c r="C137" s="266" t="s">
        <v>256</v>
      </c>
      <c r="D137" s="224"/>
      <c r="E137" s="229">
        <v>1668.72</v>
      </c>
      <c r="F137" s="233"/>
      <c r="G137" s="233"/>
      <c r="H137" s="233"/>
      <c r="I137" s="233"/>
      <c r="J137" s="233"/>
      <c r="K137" s="233"/>
      <c r="L137" s="233"/>
      <c r="M137" s="233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109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>
        <v>50</v>
      </c>
      <c r="B138" s="220" t="s">
        <v>257</v>
      </c>
      <c r="C138" s="265" t="s">
        <v>258</v>
      </c>
      <c r="D138" s="222" t="s">
        <v>218</v>
      </c>
      <c r="E138" s="228">
        <v>212.16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2">
        <v>8.0000000000000004E-4</v>
      </c>
      <c r="O138" s="222">
        <f>ROUND(E138*N138,5)</f>
        <v>0.16972999999999999</v>
      </c>
      <c r="P138" s="222">
        <v>0</v>
      </c>
      <c r="Q138" s="222">
        <f>ROUND(E138*P138,5)</f>
        <v>0</v>
      </c>
      <c r="R138" s="222"/>
      <c r="S138" s="222"/>
      <c r="T138" s="223">
        <v>0</v>
      </c>
      <c r="U138" s="222">
        <f>ROUND(E138*T138,2)</f>
        <v>0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170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6" t="s">
        <v>259</v>
      </c>
      <c r="D139" s="224"/>
      <c r="E139" s="229">
        <v>212.16</v>
      </c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109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>
        <v>51</v>
      </c>
      <c r="B140" s="220" t="s">
        <v>260</v>
      </c>
      <c r="C140" s="265" t="s">
        <v>261</v>
      </c>
      <c r="D140" s="222" t="s">
        <v>133</v>
      </c>
      <c r="E140" s="228">
        <v>3732.4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2">
        <v>1.8000000000000001E-4</v>
      </c>
      <c r="O140" s="222">
        <f>ROUND(E140*N140,5)</f>
        <v>0.67183000000000004</v>
      </c>
      <c r="P140" s="222">
        <v>0</v>
      </c>
      <c r="Q140" s="222">
        <f>ROUND(E140*P140,5)</f>
        <v>0</v>
      </c>
      <c r="R140" s="222"/>
      <c r="S140" s="222"/>
      <c r="T140" s="223">
        <v>7.0000000000000007E-2</v>
      </c>
      <c r="U140" s="222">
        <f>ROUND(E140*T140,2)</f>
        <v>261.27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107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/>
      <c r="B141" s="220"/>
      <c r="C141" s="266" t="s">
        <v>262</v>
      </c>
      <c r="D141" s="224"/>
      <c r="E141" s="229">
        <v>3108.4</v>
      </c>
      <c r="F141" s="233"/>
      <c r="G141" s="233"/>
      <c r="H141" s="233"/>
      <c r="I141" s="233"/>
      <c r="J141" s="233"/>
      <c r="K141" s="233"/>
      <c r="L141" s="233"/>
      <c r="M141" s="233"/>
      <c r="N141" s="222"/>
      <c r="O141" s="222"/>
      <c r="P141" s="222"/>
      <c r="Q141" s="222"/>
      <c r="R141" s="222"/>
      <c r="S141" s="222"/>
      <c r="T141" s="223"/>
      <c r="U141" s="22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109</v>
      </c>
      <c r="AF141" s="212">
        <v>0</v>
      </c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20"/>
      <c r="C142" s="266" t="s">
        <v>263</v>
      </c>
      <c r="D142" s="224"/>
      <c r="E142" s="229">
        <v>624</v>
      </c>
      <c r="F142" s="233"/>
      <c r="G142" s="233"/>
      <c r="H142" s="233"/>
      <c r="I142" s="233"/>
      <c r="J142" s="233"/>
      <c r="K142" s="233"/>
      <c r="L142" s="233"/>
      <c r="M142" s="233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109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52</v>
      </c>
      <c r="B143" s="220" t="s">
        <v>264</v>
      </c>
      <c r="C143" s="265" t="s">
        <v>265</v>
      </c>
      <c r="D143" s="222" t="s">
        <v>133</v>
      </c>
      <c r="E143" s="228">
        <v>4105.6400000000003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22">
        <v>2.0000000000000001E-4</v>
      </c>
      <c r="O143" s="222">
        <f>ROUND(E143*N143,5)</f>
        <v>0.82113000000000003</v>
      </c>
      <c r="P143" s="222">
        <v>0</v>
      </c>
      <c r="Q143" s="222">
        <f>ROUND(E143*P143,5)</f>
        <v>0</v>
      </c>
      <c r="R143" s="222"/>
      <c r="S143" s="222"/>
      <c r="T143" s="223">
        <v>0</v>
      </c>
      <c r="U143" s="222">
        <f>ROUND(E143*T143,2)</f>
        <v>0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170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20"/>
      <c r="C144" s="266" t="s">
        <v>266</v>
      </c>
      <c r="D144" s="224"/>
      <c r="E144" s="229">
        <v>3419.24</v>
      </c>
      <c r="F144" s="233"/>
      <c r="G144" s="233"/>
      <c r="H144" s="233"/>
      <c r="I144" s="233"/>
      <c r="J144" s="233"/>
      <c r="K144" s="233"/>
      <c r="L144" s="233"/>
      <c r="M144" s="233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109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/>
      <c r="B145" s="220"/>
      <c r="C145" s="266" t="s">
        <v>267</v>
      </c>
      <c r="D145" s="224"/>
      <c r="E145" s="229">
        <v>686.4</v>
      </c>
      <c r="F145" s="233"/>
      <c r="G145" s="233"/>
      <c r="H145" s="233"/>
      <c r="I145" s="233"/>
      <c r="J145" s="233"/>
      <c r="K145" s="233"/>
      <c r="L145" s="233"/>
      <c r="M145" s="233"/>
      <c r="N145" s="222"/>
      <c r="O145" s="222"/>
      <c r="P145" s="222"/>
      <c r="Q145" s="222"/>
      <c r="R145" s="222"/>
      <c r="S145" s="222"/>
      <c r="T145" s="223"/>
      <c r="U145" s="22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109</v>
      </c>
      <c r="AF145" s="212">
        <v>0</v>
      </c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>
        <v>53</v>
      </c>
      <c r="B146" s="220" t="s">
        <v>268</v>
      </c>
      <c r="C146" s="265" t="s">
        <v>269</v>
      </c>
      <c r="D146" s="222" t="s">
        <v>106</v>
      </c>
      <c r="E146" s="228">
        <v>141.41999999999999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21</v>
      </c>
      <c r="M146" s="233">
        <f>G146*(1+L146/100)</f>
        <v>0</v>
      </c>
      <c r="N146" s="222">
        <v>1.665</v>
      </c>
      <c r="O146" s="222">
        <f>ROUND(E146*N146,5)</f>
        <v>235.46430000000001</v>
      </c>
      <c r="P146" s="222">
        <v>0</v>
      </c>
      <c r="Q146" s="222">
        <f>ROUND(E146*P146,5)</f>
        <v>0</v>
      </c>
      <c r="R146" s="222"/>
      <c r="S146" s="222"/>
      <c r="T146" s="223">
        <v>0.92</v>
      </c>
      <c r="U146" s="222">
        <f>ROUND(E146*T146,2)</f>
        <v>130.11000000000001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107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/>
      <c r="B147" s="220"/>
      <c r="C147" s="268" t="s">
        <v>270</v>
      </c>
      <c r="D147" s="227"/>
      <c r="E147" s="231"/>
      <c r="F147" s="235"/>
      <c r="G147" s="236"/>
      <c r="H147" s="233"/>
      <c r="I147" s="233"/>
      <c r="J147" s="233"/>
      <c r="K147" s="233"/>
      <c r="L147" s="233"/>
      <c r="M147" s="233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164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5" t="str">
        <f>C147</f>
        <v>Změna frakce na 4-8 mm.</v>
      </c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20"/>
      <c r="C148" s="266" t="s">
        <v>271</v>
      </c>
      <c r="D148" s="224"/>
      <c r="E148" s="229">
        <v>122.7</v>
      </c>
      <c r="F148" s="233"/>
      <c r="G148" s="233"/>
      <c r="H148" s="233"/>
      <c r="I148" s="233"/>
      <c r="J148" s="233"/>
      <c r="K148" s="233"/>
      <c r="L148" s="233"/>
      <c r="M148" s="233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109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/>
      <c r="B149" s="220"/>
      <c r="C149" s="266" t="s">
        <v>272</v>
      </c>
      <c r="D149" s="224"/>
      <c r="E149" s="229">
        <v>18.72</v>
      </c>
      <c r="F149" s="233"/>
      <c r="G149" s="233"/>
      <c r="H149" s="233"/>
      <c r="I149" s="233"/>
      <c r="J149" s="233"/>
      <c r="K149" s="233"/>
      <c r="L149" s="233"/>
      <c r="M149" s="233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109</v>
      </c>
      <c r="AF149" s="212">
        <v>0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>
        <v>54</v>
      </c>
      <c r="B150" s="220" t="s">
        <v>268</v>
      </c>
      <c r="C150" s="265" t="s">
        <v>269</v>
      </c>
      <c r="D150" s="222" t="s">
        <v>106</v>
      </c>
      <c r="E150" s="228">
        <v>160.13999999999999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2">
        <v>1.665</v>
      </c>
      <c r="O150" s="222">
        <f>ROUND(E150*N150,5)</f>
        <v>266.63310000000001</v>
      </c>
      <c r="P150" s="222">
        <v>0</v>
      </c>
      <c r="Q150" s="222">
        <f>ROUND(E150*P150,5)</f>
        <v>0</v>
      </c>
      <c r="R150" s="222"/>
      <c r="S150" s="222"/>
      <c r="T150" s="223">
        <v>0.92</v>
      </c>
      <c r="U150" s="222">
        <f>ROUND(E150*T150,2)</f>
        <v>147.33000000000001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107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/>
      <c r="B151" s="220"/>
      <c r="C151" s="268" t="s">
        <v>273</v>
      </c>
      <c r="D151" s="227"/>
      <c r="E151" s="231"/>
      <c r="F151" s="235"/>
      <c r="G151" s="236"/>
      <c r="H151" s="233"/>
      <c r="I151" s="233"/>
      <c r="J151" s="233"/>
      <c r="K151" s="233"/>
      <c r="L151" s="233"/>
      <c r="M151" s="233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164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5" t="str">
        <f>C151</f>
        <v>Frakce 8-16 mm.</v>
      </c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/>
      <c r="B152" s="220"/>
      <c r="C152" s="266" t="s">
        <v>271</v>
      </c>
      <c r="D152" s="224"/>
      <c r="E152" s="229">
        <v>122.7</v>
      </c>
      <c r="F152" s="233"/>
      <c r="G152" s="233"/>
      <c r="H152" s="233"/>
      <c r="I152" s="233"/>
      <c r="J152" s="233"/>
      <c r="K152" s="233"/>
      <c r="L152" s="233"/>
      <c r="M152" s="233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109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20"/>
      <c r="C153" s="266" t="s">
        <v>274</v>
      </c>
      <c r="D153" s="224"/>
      <c r="E153" s="229">
        <v>37.44</v>
      </c>
      <c r="F153" s="233"/>
      <c r="G153" s="233"/>
      <c r="H153" s="233"/>
      <c r="I153" s="233"/>
      <c r="J153" s="233"/>
      <c r="K153" s="233"/>
      <c r="L153" s="233"/>
      <c r="M153" s="233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109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13">
        <v>55</v>
      </c>
      <c r="B154" s="220" t="s">
        <v>275</v>
      </c>
      <c r="C154" s="265" t="s">
        <v>276</v>
      </c>
      <c r="D154" s="222" t="s">
        <v>152</v>
      </c>
      <c r="E154" s="228">
        <v>30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2">
        <v>1.2800000000000001E-3</v>
      </c>
      <c r="O154" s="222">
        <f>ROUND(E154*N154,5)</f>
        <v>3.8399999999999997E-2</v>
      </c>
      <c r="P154" s="222">
        <v>0</v>
      </c>
      <c r="Q154" s="222">
        <f>ROUND(E154*P154,5)</f>
        <v>0</v>
      </c>
      <c r="R154" s="222"/>
      <c r="S154" s="222"/>
      <c r="T154" s="223">
        <v>0.33</v>
      </c>
      <c r="U154" s="222">
        <f>ROUND(E154*T154,2)</f>
        <v>9.9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107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13">
        <v>56</v>
      </c>
      <c r="B155" s="220" t="s">
        <v>277</v>
      </c>
      <c r="C155" s="265" t="s">
        <v>278</v>
      </c>
      <c r="D155" s="222" t="s">
        <v>152</v>
      </c>
      <c r="E155" s="228">
        <v>2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2">
        <v>1.7099999999999999E-3</v>
      </c>
      <c r="O155" s="222">
        <f>ROUND(E155*N155,5)</f>
        <v>3.4199999999999999E-3</v>
      </c>
      <c r="P155" s="222">
        <v>0</v>
      </c>
      <c r="Q155" s="222">
        <f>ROUND(E155*P155,5)</f>
        <v>0</v>
      </c>
      <c r="R155" s="222"/>
      <c r="S155" s="222"/>
      <c r="T155" s="223">
        <v>0.33</v>
      </c>
      <c r="U155" s="222">
        <f>ROUND(E155*T155,2)</f>
        <v>0.66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107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x14ac:dyDescent="0.2">
      <c r="A156" s="214" t="s">
        <v>102</v>
      </c>
      <c r="B156" s="221" t="s">
        <v>67</v>
      </c>
      <c r="C156" s="267" t="s">
        <v>68</v>
      </c>
      <c r="D156" s="225"/>
      <c r="E156" s="230"/>
      <c r="F156" s="234"/>
      <c r="G156" s="234">
        <f>SUMIF(AE157:AE166,"&lt;&gt;NOR",G157:G166)</f>
        <v>0</v>
      </c>
      <c r="H156" s="234"/>
      <c r="I156" s="234">
        <f>SUM(I157:I166)</f>
        <v>0</v>
      </c>
      <c r="J156" s="234"/>
      <c r="K156" s="234">
        <f>SUM(K157:K166)</f>
        <v>0</v>
      </c>
      <c r="L156" s="234"/>
      <c r="M156" s="234">
        <f>SUM(M157:M166)</f>
        <v>0</v>
      </c>
      <c r="N156" s="225"/>
      <c r="O156" s="225">
        <f>SUM(O157:O166)</f>
        <v>47.991379999999999</v>
      </c>
      <c r="P156" s="225"/>
      <c r="Q156" s="225">
        <f>SUM(Q157:Q166)</f>
        <v>0</v>
      </c>
      <c r="R156" s="225"/>
      <c r="S156" s="225"/>
      <c r="T156" s="226"/>
      <c r="U156" s="225">
        <f>SUM(U157:U166)</f>
        <v>30.71</v>
      </c>
      <c r="AE156" t="s">
        <v>103</v>
      </c>
    </row>
    <row r="157" spans="1:60" ht="22.5" outlineLevel="1" x14ac:dyDescent="0.2">
      <c r="A157" s="213">
        <v>57</v>
      </c>
      <c r="B157" s="220" t="s">
        <v>279</v>
      </c>
      <c r="C157" s="265" t="s">
        <v>280</v>
      </c>
      <c r="D157" s="222" t="s">
        <v>106</v>
      </c>
      <c r="E157" s="228">
        <v>27</v>
      </c>
      <c r="F157" s="232"/>
      <c r="G157" s="233">
        <f>ROUND(E157*F157,2)</f>
        <v>0</v>
      </c>
      <c r="H157" s="232"/>
      <c r="I157" s="233">
        <f>ROUND(E157*H157,2)</f>
        <v>0</v>
      </c>
      <c r="J157" s="232"/>
      <c r="K157" s="233">
        <f>ROUND(E157*J157,2)</f>
        <v>0</v>
      </c>
      <c r="L157" s="233">
        <v>21</v>
      </c>
      <c r="M157" s="233">
        <f>G157*(1+L157/100)</f>
        <v>0</v>
      </c>
      <c r="N157" s="222">
        <v>1.665</v>
      </c>
      <c r="O157" s="222">
        <f>ROUND(E157*N157,5)</f>
        <v>44.954999999999998</v>
      </c>
      <c r="P157" s="222">
        <v>0</v>
      </c>
      <c r="Q157" s="222">
        <f>ROUND(E157*P157,5)</f>
        <v>0</v>
      </c>
      <c r="R157" s="222"/>
      <c r="S157" s="222"/>
      <c r="T157" s="223">
        <v>0.92</v>
      </c>
      <c r="U157" s="222">
        <f>ROUND(E157*T157,2)</f>
        <v>24.84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107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20"/>
      <c r="C158" s="266" t="s">
        <v>281</v>
      </c>
      <c r="D158" s="224"/>
      <c r="E158" s="229">
        <v>27</v>
      </c>
      <c r="F158" s="233"/>
      <c r="G158" s="233"/>
      <c r="H158" s="233"/>
      <c r="I158" s="233"/>
      <c r="J158" s="233"/>
      <c r="K158" s="233"/>
      <c r="L158" s="233"/>
      <c r="M158" s="233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109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>
        <v>58</v>
      </c>
      <c r="B159" s="220" t="s">
        <v>260</v>
      </c>
      <c r="C159" s="265" t="s">
        <v>261</v>
      </c>
      <c r="D159" s="222" t="s">
        <v>133</v>
      </c>
      <c r="E159" s="228">
        <v>72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22">
        <v>1.8000000000000001E-4</v>
      </c>
      <c r="O159" s="222">
        <f>ROUND(E159*N159,5)</f>
        <v>1.2959999999999999E-2</v>
      </c>
      <c r="P159" s="222">
        <v>0</v>
      </c>
      <c r="Q159" s="222">
        <f>ROUND(E159*P159,5)</f>
        <v>0</v>
      </c>
      <c r="R159" s="222"/>
      <c r="S159" s="222"/>
      <c r="T159" s="223">
        <v>7.4999999999999997E-2</v>
      </c>
      <c r="U159" s="222">
        <f>ROUND(E159*T159,2)</f>
        <v>5.4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107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/>
      <c r="B160" s="220"/>
      <c r="C160" s="266" t="s">
        <v>282</v>
      </c>
      <c r="D160" s="224"/>
      <c r="E160" s="229">
        <v>72</v>
      </c>
      <c r="F160" s="233"/>
      <c r="G160" s="233"/>
      <c r="H160" s="233"/>
      <c r="I160" s="233"/>
      <c r="J160" s="233"/>
      <c r="K160" s="233"/>
      <c r="L160" s="233"/>
      <c r="M160" s="233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109</v>
      </c>
      <c r="AF160" s="212">
        <v>0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>
        <v>59</v>
      </c>
      <c r="B161" s="220" t="s">
        <v>283</v>
      </c>
      <c r="C161" s="265" t="s">
        <v>284</v>
      </c>
      <c r="D161" s="222" t="s">
        <v>133</v>
      </c>
      <c r="E161" s="228">
        <v>79.2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22">
        <v>2.2000000000000001E-4</v>
      </c>
      <c r="O161" s="222">
        <f>ROUND(E161*N161,5)</f>
        <v>1.7420000000000001E-2</v>
      </c>
      <c r="P161" s="222">
        <v>0</v>
      </c>
      <c r="Q161" s="222">
        <f>ROUND(E161*P161,5)</f>
        <v>0</v>
      </c>
      <c r="R161" s="222"/>
      <c r="S161" s="222"/>
      <c r="T161" s="223">
        <v>0</v>
      </c>
      <c r="U161" s="222">
        <f>ROUND(E161*T161,2)</f>
        <v>0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170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/>
      <c r="B162" s="220"/>
      <c r="C162" s="266" t="s">
        <v>285</v>
      </c>
      <c r="D162" s="224"/>
      <c r="E162" s="229">
        <v>79.2</v>
      </c>
      <c r="F162" s="233"/>
      <c r="G162" s="233"/>
      <c r="H162" s="233"/>
      <c r="I162" s="233"/>
      <c r="J162" s="233"/>
      <c r="K162" s="233"/>
      <c r="L162" s="233"/>
      <c r="M162" s="233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109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>
        <v>60</v>
      </c>
      <c r="B163" s="220" t="s">
        <v>286</v>
      </c>
      <c r="C163" s="265" t="s">
        <v>287</v>
      </c>
      <c r="D163" s="222" t="s">
        <v>133</v>
      </c>
      <c r="E163" s="228">
        <v>18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2">
        <v>0</v>
      </c>
      <c r="O163" s="222">
        <f>ROUND(E163*N163,5)</f>
        <v>0</v>
      </c>
      <c r="P163" s="222">
        <v>0</v>
      </c>
      <c r="Q163" s="222">
        <f>ROUND(E163*P163,5)</f>
        <v>0</v>
      </c>
      <c r="R163" s="222"/>
      <c r="S163" s="222"/>
      <c r="T163" s="223">
        <v>2.5999999999999999E-2</v>
      </c>
      <c r="U163" s="222">
        <f>ROUND(E163*T163,2)</f>
        <v>0.47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107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/>
      <c r="B164" s="220"/>
      <c r="C164" s="266" t="s">
        <v>288</v>
      </c>
      <c r="D164" s="224"/>
      <c r="E164" s="229">
        <v>18</v>
      </c>
      <c r="F164" s="233"/>
      <c r="G164" s="233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109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>
        <v>61</v>
      </c>
      <c r="B165" s="220" t="s">
        <v>289</v>
      </c>
      <c r="C165" s="265" t="s">
        <v>290</v>
      </c>
      <c r="D165" s="222" t="s">
        <v>106</v>
      </c>
      <c r="E165" s="228">
        <v>1.8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2">
        <v>1.67</v>
      </c>
      <c r="O165" s="222">
        <f>ROUND(E165*N165,5)</f>
        <v>3.0059999999999998</v>
      </c>
      <c r="P165" s="222">
        <v>0</v>
      </c>
      <c r="Q165" s="222">
        <f>ROUND(E165*P165,5)</f>
        <v>0</v>
      </c>
      <c r="R165" s="222"/>
      <c r="S165" s="222"/>
      <c r="T165" s="223">
        <v>0</v>
      </c>
      <c r="U165" s="222">
        <f>ROUND(E165*T165,2)</f>
        <v>0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170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20"/>
      <c r="C166" s="266" t="s">
        <v>291</v>
      </c>
      <c r="D166" s="224"/>
      <c r="E166" s="229">
        <v>1.8</v>
      </c>
      <c r="F166" s="233"/>
      <c r="G166" s="233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109</v>
      </c>
      <c r="AF166" s="212">
        <v>0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14" t="s">
        <v>102</v>
      </c>
      <c r="B167" s="221" t="s">
        <v>69</v>
      </c>
      <c r="C167" s="267" t="s">
        <v>70</v>
      </c>
      <c r="D167" s="225"/>
      <c r="E167" s="230"/>
      <c r="F167" s="234"/>
      <c r="G167" s="234">
        <f>SUMIF(AE168:AE169,"&lt;&gt;NOR",G168:G169)</f>
        <v>0</v>
      </c>
      <c r="H167" s="234"/>
      <c r="I167" s="234">
        <f>SUM(I168:I169)</f>
        <v>0</v>
      </c>
      <c r="J167" s="234"/>
      <c r="K167" s="234">
        <f>SUM(K168:K169)</f>
        <v>0</v>
      </c>
      <c r="L167" s="234"/>
      <c r="M167" s="234">
        <f>SUM(M168:M169)</f>
        <v>0</v>
      </c>
      <c r="N167" s="225"/>
      <c r="O167" s="225">
        <f>SUM(O168:O169)</f>
        <v>0</v>
      </c>
      <c r="P167" s="225"/>
      <c r="Q167" s="225">
        <f>SUM(Q168:Q169)</f>
        <v>0</v>
      </c>
      <c r="R167" s="225"/>
      <c r="S167" s="225"/>
      <c r="T167" s="226"/>
      <c r="U167" s="225">
        <f>SUM(U168:U169)</f>
        <v>321.93</v>
      </c>
      <c r="AE167" t="s">
        <v>103</v>
      </c>
    </row>
    <row r="168" spans="1:60" outlineLevel="1" x14ac:dyDescent="0.2">
      <c r="A168" s="213">
        <v>62</v>
      </c>
      <c r="B168" s="220" t="s">
        <v>292</v>
      </c>
      <c r="C168" s="265" t="s">
        <v>293</v>
      </c>
      <c r="D168" s="222" t="s">
        <v>294</v>
      </c>
      <c r="E168" s="228">
        <v>4599.0200000000004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22">
        <v>0</v>
      </c>
      <c r="O168" s="222">
        <f>ROUND(E168*N168,5)</f>
        <v>0</v>
      </c>
      <c r="P168" s="222">
        <v>0</v>
      </c>
      <c r="Q168" s="222">
        <f>ROUND(E168*P168,5)</f>
        <v>0</v>
      </c>
      <c r="R168" s="222"/>
      <c r="S168" s="222"/>
      <c r="T168" s="223">
        <v>7.0000000000000007E-2</v>
      </c>
      <c r="U168" s="222">
        <f>ROUND(E168*T168,2)</f>
        <v>321.93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107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/>
      <c r="B169" s="220"/>
      <c r="C169" s="266" t="s">
        <v>295</v>
      </c>
      <c r="D169" s="224"/>
      <c r="E169" s="229">
        <v>4599.0200000000004</v>
      </c>
      <c r="F169" s="233"/>
      <c r="G169" s="233"/>
      <c r="H169" s="233"/>
      <c r="I169" s="233"/>
      <c r="J169" s="233"/>
      <c r="K169" s="233"/>
      <c r="L169" s="233"/>
      <c r="M169" s="233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109</v>
      </c>
      <c r="AF169" s="212">
        <v>0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">
      <c r="A170" s="214" t="s">
        <v>102</v>
      </c>
      <c r="B170" s="221" t="s">
        <v>71</v>
      </c>
      <c r="C170" s="267" t="s">
        <v>72</v>
      </c>
      <c r="D170" s="225"/>
      <c r="E170" s="230"/>
      <c r="F170" s="234"/>
      <c r="G170" s="234">
        <f>SUMIF(AE171:AE173,"&lt;&gt;NOR",G171:G173)</f>
        <v>0</v>
      </c>
      <c r="H170" s="234"/>
      <c r="I170" s="234">
        <f>SUM(I171:I173)</f>
        <v>0</v>
      </c>
      <c r="J170" s="234"/>
      <c r="K170" s="234">
        <f>SUM(K171:K173)</f>
        <v>0</v>
      </c>
      <c r="L170" s="234"/>
      <c r="M170" s="234">
        <f>SUM(M171:M173)</f>
        <v>0</v>
      </c>
      <c r="N170" s="225"/>
      <c r="O170" s="225">
        <f>SUM(O171:O173)</f>
        <v>0</v>
      </c>
      <c r="P170" s="225"/>
      <c r="Q170" s="225">
        <f>SUM(Q171:Q173)</f>
        <v>0</v>
      </c>
      <c r="R170" s="225"/>
      <c r="S170" s="225"/>
      <c r="T170" s="226"/>
      <c r="U170" s="225">
        <f>SUM(U171:U173)</f>
        <v>0</v>
      </c>
      <c r="AE170" t="s">
        <v>103</v>
      </c>
    </row>
    <row r="171" spans="1:60" ht="22.5" outlineLevel="1" x14ac:dyDescent="0.2">
      <c r="A171" s="213">
        <v>63</v>
      </c>
      <c r="B171" s="220" t="s">
        <v>296</v>
      </c>
      <c r="C171" s="265" t="s">
        <v>297</v>
      </c>
      <c r="D171" s="222" t="s">
        <v>133</v>
      </c>
      <c r="E171" s="228">
        <v>1070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22">
        <v>0</v>
      </c>
      <c r="O171" s="222">
        <f>ROUND(E171*N171,5)</f>
        <v>0</v>
      </c>
      <c r="P171" s="222">
        <v>0</v>
      </c>
      <c r="Q171" s="222">
        <f>ROUND(E171*P171,5)</f>
        <v>0</v>
      </c>
      <c r="R171" s="222"/>
      <c r="S171" s="222"/>
      <c r="T171" s="223">
        <v>0</v>
      </c>
      <c r="U171" s="222">
        <f>ROUND(E171*T171,2)</f>
        <v>0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107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13"/>
      <c r="B172" s="220"/>
      <c r="C172" s="268" t="s">
        <v>298</v>
      </c>
      <c r="D172" s="227"/>
      <c r="E172" s="231"/>
      <c r="F172" s="235"/>
      <c r="G172" s="236"/>
      <c r="H172" s="233"/>
      <c r="I172" s="233"/>
      <c r="J172" s="233"/>
      <c r="K172" s="233"/>
      <c r="L172" s="233"/>
      <c r="M172" s="233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164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5" t="str">
        <f>C172</f>
        <v>Vlákno PE monofilament - profil čočka, podkladová textilie 100% polypropylen, tl. vlákna min. 280 mikronů, počet vpichů min. 20 000 ks/m2.</v>
      </c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/>
      <c r="B173" s="220"/>
      <c r="C173" s="266" t="s">
        <v>226</v>
      </c>
      <c r="D173" s="224"/>
      <c r="E173" s="229">
        <v>1070</v>
      </c>
      <c r="F173" s="233"/>
      <c r="G173" s="233"/>
      <c r="H173" s="233"/>
      <c r="I173" s="233"/>
      <c r="J173" s="233"/>
      <c r="K173" s="233"/>
      <c r="L173" s="233"/>
      <c r="M173" s="233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109</v>
      </c>
      <c r="AF173" s="212">
        <v>0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14" t="s">
        <v>102</v>
      </c>
      <c r="B174" s="221" t="s">
        <v>73</v>
      </c>
      <c r="C174" s="267" t="s">
        <v>74</v>
      </c>
      <c r="D174" s="225"/>
      <c r="E174" s="230"/>
      <c r="F174" s="234"/>
      <c r="G174" s="234">
        <f>SUMIF(AE175:AE178,"&lt;&gt;NOR",G175:G178)</f>
        <v>0</v>
      </c>
      <c r="H174" s="234"/>
      <c r="I174" s="234">
        <f>SUM(I175:I178)</f>
        <v>0</v>
      </c>
      <c r="J174" s="234"/>
      <c r="K174" s="234">
        <f>SUM(K175:K178)</f>
        <v>0</v>
      </c>
      <c r="L174" s="234"/>
      <c r="M174" s="234">
        <f>SUM(M175:M178)</f>
        <v>0</v>
      </c>
      <c r="N174" s="225"/>
      <c r="O174" s="225">
        <f>SUM(O175:O178)</f>
        <v>0.03</v>
      </c>
      <c r="P174" s="225"/>
      <c r="Q174" s="225">
        <f>SUM(Q175:Q178)</f>
        <v>0</v>
      </c>
      <c r="R174" s="225"/>
      <c r="S174" s="225"/>
      <c r="T174" s="226"/>
      <c r="U174" s="225">
        <f>SUM(U175:U178)</f>
        <v>0</v>
      </c>
      <c r="AE174" t="s">
        <v>103</v>
      </c>
    </row>
    <row r="175" spans="1:60" ht="22.5" outlineLevel="1" x14ac:dyDescent="0.2">
      <c r="A175" s="213">
        <v>64</v>
      </c>
      <c r="B175" s="220" t="s">
        <v>299</v>
      </c>
      <c r="C175" s="265" t="s">
        <v>300</v>
      </c>
      <c r="D175" s="222" t="s">
        <v>152</v>
      </c>
      <c r="E175" s="228">
        <v>2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2">
        <v>0</v>
      </c>
      <c r="O175" s="222">
        <f>ROUND(E175*N175,5)</f>
        <v>0</v>
      </c>
      <c r="P175" s="222">
        <v>0</v>
      </c>
      <c r="Q175" s="222">
        <f>ROUND(E175*P175,5)</f>
        <v>0</v>
      </c>
      <c r="R175" s="222"/>
      <c r="S175" s="222"/>
      <c r="T175" s="223">
        <v>0</v>
      </c>
      <c r="U175" s="222">
        <f>ROUND(E175*T175,2)</f>
        <v>0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170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/>
      <c r="B176" s="220"/>
      <c r="C176" s="268" t="s">
        <v>301</v>
      </c>
      <c r="D176" s="227"/>
      <c r="E176" s="231"/>
      <c r="F176" s="235"/>
      <c r="G176" s="236"/>
      <c r="H176" s="233"/>
      <c r="I176" s="233"/>
      <c r="J176" s="233"/>
      <c r="K176" s="233"/>
      <c r="L176" s="233"/>
      <c r="M176" s="233"/>
      <c r="N176" s="222"/>
      <c r="O176" s="222"/>
      <c r="P176" s="222"/>
      <c r="Q176" s="222"/>
      <c r="R176" s="222"/>
      <c r="S176" s="222"/>
      <c r="T176" s="223"/>
      <c r="U176" s="22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164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5" t="str">
        <f>C176</f>
        <v>Včetně sítě, napínacích tyčí, pouzder.</v>
      </c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>
        <v>65</v>
      </c>
      <c r="B177" s="220" t="s">
        <v>302</v>
      </c>
      <c r="C177" s="265" t="s">
        <v>303</v>
      </c>
      <c r="D177" s="222" t="s">
        <v>152</v>
      </c>
      <c r="E177" s="228">
        <v>4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22">
        <v>0</v>
      </c>
      <c r="O177" s="222">
        <f>ROUND(E177*N177,5)</f>
        <v>0</v>
      </c>
      <c r="P177" s="222">
        <v>0</v>
      </c>
      <c r="Q177" s="222">
        <f>ROUND(E177*P177,5)</f>
        <v>0</v>
      </c>
      <c r="R177" s="222"/>
      <c r="S177" s="222"/>
      <c r="T177" s="223">
        <v>0</v>
      </c>
      <c r="U177" s="222">
        <f>ROUND(E177*T177,2)</f>
        <v>0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170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44">
        <v>66</v>
      </c>
      <c r="B178" s="245" t="s">
        <v>304</v>
      </c>
      <c r="C178" s="269" t="s">
        <v>305</v>
      </c>
      <c r="D178" s="246" t="s">
        <v>306</v>
      </c>
      <c r="E178" s="247">
        <v>2</v>
      </c>
      <c r="F178" s="248"/>
      <c r="G178" s="249">
        <f>ROUND(E178*F178,2)</f>
        <v>0</v>
      </c>
      <c r="H178" s="248"/>
      <c r="I178" s="249">
        <f>ROUND(E178*H178,2)</f>
        <v>0</v>
      </c>
      <c r="J178" s="248"/>
      <c r="K178" s="249">
        <f>ROUND(E178*J178,2)</f>
        <v>0</v>
      </c>
      <c r="L178" s="249">
        <v>21</v>
      </c>
      <c r="M178" s="249">
        <f>G178*(1+L178/100)</f>
        <v>0</v>
      </c>
      <c r="N178" s="246">
        <v>1.4999999999999999E-2</v>
      </c>
      <c r="O178" s="246">
        <f>ROUND(E178*N178,5)</f>
        <v>0.03</v>
      </c>
      <c r="P178" s="246">
        <v>0</v>
      </c>
      <c r="Q178" s="246">
        <f>ROUND(E178*P178,5)</f>
        <v>0</v>
      </c>
      <c r="R178" s="246"/>
      <c r="S178" s="246"/>
      <c r="T178" s="250">
        <v>0</v>
      </c>
      <c r="U178" s="246">
        <f>ROUND(E178*T178,2)</f>
        <v>0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170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x14ac:dyDescent="0.2">
      <c r="A179" s="6"/>
      <c r="B179" s="7" t="s">
        <v>307</v>
      </c>
      <c r="C179" s="270" t="s">
        <v>307</v>
      </c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AC179">
        <v>15</v>
      </c>
      <c r="AD179">
        <v>21</v>
      </c>
    </row>
    <row r="180" spans="1:60" x14ac:dyDescent="0.2">
      <c r="A180" s="251"/>
      <c r="B180" s="252">
        <v>26</v>
      </c>
      <c r="C180" s="271" t="s">
        <v>307</v>
      </c>
      <c r="D180" s="253"/>
      <c r="E180" s="253"/>
      <c r="F180" s="253"/>
      <c r="G180" s="264">
        <f>G8+G44+G47+G68+G95+G108+G124+G132+G156+G167+G170+G174</f>
        <v>0</v>
      </c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C180">
        <f>SUMIF(L7:L178,AC179,G7:G178)</f>
        <v>0</v>
      </c>
      <c r="AD180">
        <f>SUMIF(L7:L178,AD179,G7:G178)</f>
        <v>0</v>
      </c>
      <c r="AE180" t="s">
        <v>308</v>
      </c>
    </row>
    <row r="181" spans="1:60" x14ac:dyDescent="0.2">
      <c r="A181" s="6"/>
      <c r="B181" s="7" t="s">
        <v>307</v>
      </c>
      <c r="C181" s="270" t="s">
        <v>307</v>
      </c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60" x14ac:dyDescent="0.2">
      <c r="A182" s="6"/>
      <c r="B182" s="7" t="s">
        <v>307</v>
      </c>
      <c r="C182" s="270" t="s">
        <v>307</v>
      </c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60" x14ac:dyDescent="0.2">
      <c r="A183" s="254">
        <v>33</v>
      </c>
      <c r="B183" s="254"/>
      <c r="C183" s="272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60" x14ac:dyDescent="0.2">
      <c r="A184" s="255"/>
      <c r="B184" s="256"/>
      <c r="C184" s="273"/>
      <c r="D184" s="256"/>
      <c r="E184" s="256"/>
      <c r="F184" s="256"/>
      <c r="G184" s="257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AE184" t="s">
        <v>309</v>
      </c>
    </row>
    <row r="185" spans="1:60" x14ac:dyDescent="0.2">
      <c r="A185" s="258"/>
      <c r="B185" s="259"/>
      <c r="C185" s="274"/>
      <c r="D185" s="259"/>
      <c r="E185" s="259"/>
      <c r="F185" s="259"/>
      <c r="G185" s="260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60" x14ac:dyDescent="0.2">
      <c r="A186" s="258"/>
      <c r="B186" s="259"/>
      <c r="C186" s="274"/>
      <c r="D186" s="259"/>
      <c r="E186" s="259"/>
      <c r="F186" s="259"/>
      <c r="G186" s="260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60" x14ac:dyDescent="0.2">
      <c r="A187" s="258"/>
      <c r="B187" s="259"/>
      <c r="C187" s="274"/>
      <c r="D187" s="259"/>
      <c r="E187" s="259"/>
      <c r="F187" s="259"/>
      <c r="G187" s="260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60" x14ac:dyDescent="0.2">
      <c r="A188" s="261"/>
      <c r="B188" s="262"/>
      <c r="C188" s="275"/>
      <c r="D188" s="262"/>
      <c r="E188" s="262"/>
      <c r="F188" s="262"/>
      <c r="G188" s="263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">
      <c r="A189" s="6"/>
      <c r="B189" s="7" t="s">
        <v>307</v>
      </c>
      <c r="C189" s="270" t="s">
        <v>307</v>
      </c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">
      <c r="C190" s="276"/>
      <c r="AE190" t="s">
        <v>310</v>
      </c>
    </row>
  </sheetData>
  <mergeCells count="15">
    <mergeCell ref="C176:G176"/>
    <mergeCell ref="A183:C183"/>
    <mergeCell ref="A184:G188"/>
    <mergeCell ref="C99:G99"/>
    <mergeCell ref="C106:G106"/>
    <mergeCell ref="C122:G122"/>
    <mergeCell ref="C147:G147"/>
    <mergeCell ref="C151:G151"/>
    <mergeCell ref="C172:G172"/>
    <mergeCell ref="A1:G1"/>
    <mergeCell ref="C2:G2"/>
    <mergeCell ref="C3:G3"/>
    <mergeCell ref="C4:G4"/>
    <mergeCell ref="C55:G55"/>
    <mergeCell ref="C75:G7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2019-04-27T08:50:03Z</dcterms:modified>
</cp:coreProperties>
</file>