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Pol'!$A$1:$U$26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/>
  <c r="I48" s="1"/>
  <c r="G39"/>
  <c r="F39"/>
  <c r="G16" i="12"/>
  <c r="AC16"/>
  <c r="AD16"/>
  <c r="G8"/>
  <c r="G9"/>
  <c r="M9" s="1"/>
  <c r="I9"/>
  <c r="I8" s="1"/>
  <c r="K9"/>
  <c r="K8" s="1"/>
  <c r="O9"/>
  <c r="Q9"/>
  <c r="Q8" s="1"/>
  <c r="U9"/>
  <c r="U8" s="1"/>
  <c r="G10"/>
  <c r="M10" s="1"/>
  <c r="I10"/>
  <c r="K10"/>
  <c r="O10"/>
  <c r="Q10"/>
  <c r="U10"/>
  <c r="G11"/>
  <c r="I11"/>
  <c r="K11"/>
  <c r="M11"/>
  <c r="O11"/>
  <c r="Q11"/>
  <c r="U11"/>
  <c r="G12"/>
  <c r="M12" s="1"/>
  <c r="I12"/>
  <c r="K12"/>
  <c r="O12"/>
  <c r="O8" s="1"/>
  <c r="Q12"/>
  <c r="U12"/>
  <c r="G13"/>
  <c r="I13"/>
  <c r="K13"/>
  <c r="M13"/>
  <c r="O13"/>
  <c r="Q13"/>
  <c r="U13"/>
  <c r="G14"/>
  <c r="M14" s="1"/>
  <c r="I14"/>
  <c r="K14"/>
  <c r="O14"/>
  <c r="Q14"/>
  <c r="U14"/>
  <c r="I20" i="1"/>
  <c r="I18"/>
  <c r="I17"/>
  <c r="I16"/>
  <c r="G27"/>
  <c r="F40"/>
  <c r="G23" s="1"/>
  <c r="G40"/>
  <c r="G25" s="1"/>
  <c r="G26" s="1"/>
  <c r="H40"/>
  <c r="I40"/>
  <c r="J39" s="1"/>
  <c r="J40"/>
  <c r="J28"/>
  <c r="J26"/>
  <c r="G38"/>
  <c r="F38"/>
  <c r="H32"/>
  <c r="J23"/>
  <c r="J24"/>
  <c r="J25"/>
  <c r="J27"/>
  <c r="E24"/>
  <c r="E26"/>
  <c r="I19" l="1"/>
  <c r="I21" s="1"/>
  <c r="H39"/>
  <c r="I39" s="1"/>
  <c r="G24"/>
  <c r="G29" s="1"/>
  <c r="G28"/>
  <c r="M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<sst xmlns="http://schemas.openxmlformats.org/spreadsheetml/2006/main" count="143" uniqueCount="96">
  <si>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</si>
  <si>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</si>
  <si>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</si>
  <si>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</si>
  <si>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</si>
  <si>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</si>
  <si>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</si>
  <si>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</si>
  <si>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</si>
  <si>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</si>
  <si>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</si>
  <si>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</si>
  <si>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</si>
  <si>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</si>
  <si>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</si>
  <si>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</si>
  <si>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</si>
  <si>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</si>
  <si>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</si>
  <si>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</si>
  <si>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</si>
  <si>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</si>
  <si>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</si>
  <si>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</si>
  <si>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</si>
  <si>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</si>
  <si>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</si>
  <si>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</si>
  <si>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</si>
  <si>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</si>
  <si>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</si>
  <si>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</si>
  <si>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</si>
  <si>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</si>
  <si>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</si>
  <si>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</si>
  <si>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</si>
  <si>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</si>
  <si>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</si>
  <si>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</si>
  <si>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</si>
  <si>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</si>
  <si>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</si>
  <si>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hospic Sv. Alžběty, Brno</t>
  </si>
  <si>
    <t>Rozpočet:</t>
  </si>
  <si>
    <t>Misto</t>
  </si>
  <si>
    <t>CELKOVÝ SOUPIS NÁKLADŮ NA JEDNOTLIVÉ ETAPY A FÁZE</t>
  </si>
  <si>
    <t>Rozpočet</t>
  </si>
  <si>
    <t>Celkem za stavbu</t>
  </si>
  <si>
    <t>CZK</t>
  </si>
  <si>
    <t>Rekapitulace dílů</t>
  </si>
  <si>
    <t>Typ dílu</t>
  </si>
  <si>
    <t>CN</t>
  </si>
  <si>
    <t>Celkové náklady akce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</si>
  <si>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</si>
  <si>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</si>
  <si>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</si>
  <si>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</si>
  <si>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</si>
  <si>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</si>
  <si>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</si>
  <si>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</si>
  <si>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</si>
  <si>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</si>
  <si>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</si>
  <si>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</si>
  <si>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</si>
  <si>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</si>
  <si>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</si>
  <si>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</si>
  <si>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</si>
  <si>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</si>
  <si>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</si>
  <si>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</si>
  <si>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</si>
  <si>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</si>
  <si>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</si>
  <si>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</si>
  <si>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</si>
  <si>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</si>
  <si>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</si>
  <si>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</si>
  <si>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</si>
  <si>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RX1</t>
  </si>
  <si>
    <t>1. ETAPA - 1. FÁZE – REKONSTRUKCE SEV. KŘÍDLA</t>
  </si>
  <si>
    <t>Soubor</t>
  </si>
  <si>
    <t>POL99_0</t>
  </si>
  <si>
    <t>1. ETAPA - 2A. FÁZE – PODKROVÍ</t>
  </si>
  <si>
    <t>1. ETAPA - 2B. FÁZE – TERASY</t>
  </si>
  <si>
    <t>1. ETAPA - 3. FÁZE – PARKOVIŠTĚ</t>
  </si>
  <si>
    <t>1. ETAPA - 4. FÁZE – NÁDVOŘÍ</t>
  </si>
  <si>
    <t>2. ETAPA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</si>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</sst>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72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Stavitel%202019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>
      <c r="A16" s="181" t="s">
        <v>23</v>
      </c>
      <c r="B16" s="182" t="s">
        <v>23</v>
      </c>
      <c r="C16" s="58"/>
      <c r="D16" s="59"/>
      <c r="E16" s="83"/>
      <c r="F16" s="84"/>
      <c r="G16" s="83"/>
      <c r="H16" s="84"/>
      <c r="I16" s="83">
        <f>SUMIF(F47:F47,A16,I47:I47)+SUMIF(F47:F47,"PSU",I47:I47)</f>
        <v>0</v>
      </c>
      <c r="J16" s="93"/>
    </row>
    <row r="17" spans="1:10" ht="23.25" customHeight="1">
      <c r="A17" s="181" t="s">
        <v>24</v>
      </c>
      <c r="B17" s="182" t="s">
        <v>24</v>
      </c>
      <c r="C17" s="58"/>
      <c r="D17" s="59"/>
      <c r="E17" s="83"/>
      <c r="F17" s="84"/>
      <c r="G17" s="83"/>
      <c r="H17" s="84"/>
      <c r="I17" s="83">
        <f>SUMIF(F47:F47,A17,I47:I47)</f>
        <v>0</v>
      </c>
      <c r="J17" s="93"/>
    </row>
    <row r="18" spans="1:10" ht="23.25" customHeight="1">
      <c r="A18" s="181" t="s">
        <v>25</v>
      </c>
      <c r="B18" s="182" t="s">
        <v>25</v>
      </c>
      <c r="C18" s="58"/>
      <c r="D18" s="59"/>
      <c r="E18" s="83"/>
      <c r="F18" s="84"/>
      <c r="G18" s="83"/>
      <c r="H18" s="84"/>
      <c r="I18" s="83">
        <f>SUMIF(F47:F47,A18,I47:I47)</f>
        <v>0</v>
      </c>
      <c r="J18" s="93"/>
    </row>
    <row r="19" spans="1:10" ht="23.25" customHeight="1">
      <c r="A19" s="181" t="s">
        <v>54</v>
      </c>
      <c r="B19" s="182" t="s">
        <v>26</v>
      </c>
      <c r="C19" s="58"/>
      <c r="D19" s="59"/>
      <c r="E19" s="83"/>
      <c r="F19" s="84"/>
      <c r="G19" s="83"/>
      <c r="H19" s="84"/>
      <c r="I19" s="83">
        <f>SUMIF(F47:F47,A19,I47:I47)</f>
        <v>0</v>
      </c>
      <c r="J19" s="93"/>
    </row>
    <row r="20" spans="1:10" ht="23.25" customHeight="1">
      <c r="A20" s="181" t="s">
        <v>55</v>
      </c>
      <c r="B20" s="182" t="s">
        <v>27</v>
      </c>
      <c r="C20" s="58"/>
      <c r="D20" s="59"/>
      <c r="E20" s="83"/>
      <c r="F20" s="84"/>
      <c r="G20" s="83"/>
      <c r="H20" s="84"/>
      <c r="I20" s="83">
        <f>SUMIF(F47:F47,A20,I47:I47)</f>
        <v>0</v>
      </c>
      <c r="J20" s="93"/>
    </row>
    <row r="21" spans="1:10" ht="23.25" customHeight="1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43657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>
      <c r="A39" s="131">
        <v>0</v>
      </c>
      <c r="B39" s="137" t="s">
        <v>47</v>
      </c>
      <c r="C39" s="138" t="s">
        <v>46</v>
      </c>
      <c r="D39" s="139"/>
      <c r="E39" s="139"/>
      <c r="F39" s="147">
        <f>'Rozpočet Pol'!AC16</f>
        <v>0</v>
      </c>
      <c r="G39" s="148">
        <f>'Rozpočet Pol'!AD16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>
      <c r="A40" s="131"/>
      <c r="B40" s="141" t="s">
        <v>48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>
      <c r="B44" s="161" t="s">
        <v>50</v>
      </c>
    </row>
    <row r="46" spans="1:10" ht="25.5" customHeight="1">
      <c r="A46" s="162"/>
      <c r="B46" s="165" t="s">
        <v>16</v>
      </c>
      <c r="C46" s="165" t="s">
        <v>5</v>
      </c>
      <c r="D46" s="166"/>
      <c r="E46" s="166"/>
      <c r="F46" s="169" t="s">
        <v>51</v>
      </c>
      <c r="G46" s="169"/>
      <c r="H46" s="169"/>
      <c r="I46" s="170" t="s">
        <v>28</v>
      </c>
      <c r="J46" s="170"/>
    </row>
    <row r="47" spans="1:10" ht="25.5" customHeight="1">
      <c r="A47" s="163"/>
      <c r="B47" s="171" t="s">
        <v>52</v>
      </c>
      <c r="C47" s="172" t="s">
        <v>53</v>
      </c>
      <c r="D47" s="173"/>
      <c r="E47" s="173"/>
      <c r="F47" s="174" t="s">
        <v>54</v>
      </c>
      <c r="G47" s="175"/>
      <c r="H47" s="175"/>
      <c r="I47" s="176">
        <f>'Rozpočet Pol'!G8</f>
        <v>0</v>
      </c>
      <c r="J47" s="176"/>
    </row>
    <row r="48" spans="1:10" ht="25.5" customHeight="1">
      <c r="A48" s="164"/>
      <c r="B48" s="167" t="s">
        <v>1</v>
      </c>
      <c r="C48" s="167"/>
      <c r="D48" s="168"/>
      <c r="E48" s="168"/>
      <c r="F48" s="177"/>
      <c r="G48" s="178"/>
      <c r="H48" s="178"/>
      <c r="I48" s="179">
        <f>I47</f>
        <v>0</v>
      </c>
      <c r="J48" s="179"/>
    </row>
    <row r="49" spans="6:10">
      <c r="F49" s="180"/>
      <c r="G49" s="130"/>
      <c r="H49" s="180"/>
      <c r="I49" s="130"/>
      <c r="J49" s="130"/>
    </row>
    <row r="50" spans="6:10">
      <c r="F50" s="180"/>
      <c r="G50" s="130"/>
      <c r="H50" s="180"/>
      <c r="I50" s="130"/>
      <c r="J50" s="130"/>
    </row>
    <row r="51" spans="6:10">
      <c r="F51" s="180"/>
      <c r="G51" s="130"/>
      <c r="H51" s="180"/>
      <c r="I51" s="130"/>
      <c r="J5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26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183" t="s">
        <v>6</v>
      </c>
      <c r="B1" s="183"/>
      <c r="C1" s="183"/>
      <c r="D1" s="183"/>
      <c r="E1" s="183"/>
      <c r="F1" s="183"/>
      <c r="G1" s="183"/>
      <c r="AE1" t="s">
        <v>57</v>
      </c>
    </row>
    <row r="2" spans="1:60" ht="24.95" customHeight="1">
      <c r="A2" s="190" t="s">
        <v>56</v>
      </c>
      <c r="B2" s="184"/>
      <c r="C2" s="185" t="s">
        <v>46</v>
      </c>
      <c r="D2" s="186"/>
      <c r="E2" s="186"/>
      <c r="F2" s="186"/>
      <c r="G2" s="192"/>
      <c r="AE2" t="s">
        <v>58</v>
      </c>
    </row>
    <row r="3" spans="1:60" ht="24.95" customHeight="1">
      <c r="A3" s="191" t="s">
        <v>7</v>
      </c>
      <c r="B3" s="189"/>
      <c r="C3" s="187" t="s">
        <v>43</v>
      </c>
      <c r="D3" s="188"/>
      <c r="E3" s="188"/>
      <c r="F3" s="188"/>
      <c r="G3" s="193"/>
      <c r="AE3" t="s">
        <v>59</v>
      </c>
    </row>
    <row r="4" spans="1:60" ht="24.95" hidden="1" customHeight="1">
      <c r="A4" s="191" t="s">
        <v>8</v>
      </c>
      <c r="B4" s="189"/>
      <c r="C4" s="187"/>
      <c r="D4" s="188"/>
      <c r="E4" s="188"/>
      <c r="F4" s="188"/>
      <c r="G4" s="193"/>
      <c r="AE4" t="s">
        <v>60</v>
      </c>
    </row>
    <row r="5" spans="1:60" hidden="1">
      <c r="A5" s="194" t="s">
        <v>61</v>
      </c>
      <c r="B5" s="195"/>
      <c r="C5" s="196"/>
      <c r="D5" s="197"/>
      <c r="E5" s="197"/>
      <c r="F5" s="197"/>
      <c r="G5" s="198"/>
      <c r="AE5" t="s">
        <v>62</v>
      </c>
    </row>
    <row r="7" spans="1:60" ht="38.25">
      <c r="A7" s="202" t="s">
        <v>63</v>
      </c>
      <c r="B7" s="203" t="s">
        <v>64</v>
      </c>
      <c r="C7" s="203" t="s">
        <v>65</v>
      </c>
      <c r="D7" s="202" t="s">
        <v>66</v>
      </c>
      <c r="E7" s="202" t="s">
        <v>67</v>
      </c>
      <c r="F7" s="199" t="s">
        <v>68</v>
      </c>
      <c r="G7" s="213" t="s">
        <v>28</v>
      </c>
      <c r="H7" s="214" t="s">
        <v>29</v>
      </c>
      <c r="I7" s="214" t="s">
        <v>69</v>
      </c>
      <c r="J7" s="214" t="s">
        <v>30</v>
      </c>
      <c r="K7" s="214" t="s">
        <v>70</v>
      </c>
      <c r="L7" s="214" t="s">
        <v>71</v>
      </c>
      <c r="M7" s="214" t="s">
        <v>72</v>
      </c>
      <c r="N7" s="214" t="s">
        <v>73</v>
      </c>
      <c r="O7" s="214" t="s">
        <v>74</v>
      </c>
      <c r="P7" s="214" t="s">
        <v>75</v>
      </c>
      <c r="Q7" s="214" t="s">
        <v>76</v>
      </c>
      <c r="R7" s="214" t="s">
        <v>77</v>
      </c>
      <c r="S7" s="214" t="s">
        <v>78</v>
      </c>
      <c r="T7" s="214" t="s">
        <v>79</v>
      </c>
      <c r="U7" s="205" t="s">
        <v>80</v>
      </c>
    </row>
    <row r="8" spans="1:60">
      <c r="A8" s="215" t="s">
        <v>81</v>
      </c>
      <c r="B8" s="216" t="s">
        <v>52</v>
      </c>
      <c r="C8" s="217" t="s">
        <v>53</v>
      </c>
      <c r="D8" s="218"/>
      <c r="E8" s="219"/>
      <c r="F8" s="220"/>
      <c r="G8" s="220">
        <f>SUMIF(AE9:AE14,"&lt;&gt;NOR",G9:G14)</f>
        <v>0</v>
      </c>
      <c r="H8" s="220"/>
      <c r="I8" s="220">
        <f>SUM(I9:I14)</f>
        <v>0</v>
      </c>
      <c r="J8" s="220"/>
      <c r="K8" s="220">
        <f>SUM(K9:K14)</f>
        <v>0</v>
      </c>
      <c r="L8" s="220"/>
      <c r="M8" s="220">
        <f>SUM(M9:M14)</f>
        <v>0</v>
      </c>
      <c r="N8" s="204"/>
      <c r="O8" s="204">
        <f>SUM(O9:O14)</f>
        <v>0</v>
      </c>
      <c r="P8" s="204"/>
      <c r="Q8" s="204">
        <f>SUM(Q9:Q14)</f>
        <v>0</v>
      </c>
      <c r="R8" s="204"/>
      <c r="S8" s="204"/>
      <c r="T8" s="215"/>
      <c r="U8" s="204">
        <f>SUM(U9:U14)</f>
        <v>0</v>
      </c>
      <c r="AE8" t="s">
        <v>82</v>
      </c>
    </row>
    <row r="9" spans="1:60" ht="22.5" outlineLevel="1">
      <c r="A9" s="201">
        <v>1</v>
      </c>
      <c r="B9" s="206" t="s">
        <v>83</v>
      </c>
      <c r="C9" s="243" t="s">
        <v>84</v>
      </c>
      <c r="D9" s="207" t="s">
        <v>85</v>
      </c>
      <c r="E9" s="210">
        <v>1</v>
      </c>
      <c r="F9" s="211"/>
      <c r="G9" s="212">
        <f>ROUND(E9*F9,2)</f>
        <v>0</v>
      </c>
      <c r="H9" s="211"/>
      <c r="I9" s="212">
        <f>ROUND(E9*H9,2)</f>
        <v>0</v>
      </c>
      <c r="J9" s="211"/>
      <c r="K9" s="212">
        <f>ROUND(E9*J9,2)</f>
        <v>0</v>
      </c>
      <c r="L9" s="212">
        <v>15</v>
      </c>
      <c r="M9" s="212">
        <f>G9*(1+L9/100)</f>
        <v>0</v>
      </c>
      <c r="N9" s="208">
        <v>0</v>
      </c>
      <c r="O9" s="208">
        <f>ROUND(E9*N9,5)</f>
        <v>0</v>
      </c>
      <c r="P9" s="208">
        <v>0</v>
      </c>
      <c r="Q9" s="208">
        <f>ROUND(E9*P9,5)</f>
        <v>0</v>
      </c>
      <c r="R9" s="208"/>
      <c r="S9" s="208"/>
      <c r="T9" s="209">
        <v>0</v>
      </c>
      <c r="U9" s="208">
        <f>ROUND(E9*T9,2)</f>
        <v>0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86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>
      <c r="A10" s="201">
        <v>2</v>
      </c>
      <c r="B10" s="206" t="s">
        <v>83</v>
      </c>
      <c r="C10" s="243" t="s">
        <v>87</v>
      </c>
      <c r="D10" s="207" t="s">
        <v>85</v>
      </c>
      <c r="E10" s="210">
        <v>1</v>
      </c>
      <c r="F10" s="211"/>
      <c r="G10" s="212">
        <f>ROUND(E10*F10,2)</f>
        <v>0</v>
      </c>
      <c r="H10" s="211"/>
      <c r="I10" s="212">
        <f>ROUND(E10*H10,2)</f>
        <v>0</v>
      </c>
      <c r="J10" s="211"/>
      <c r="K10" s="212">
        <f>ROUND(E10*J10,2)</f>
        <v>0</v>
      </c>
      <c r="L10" s="212">
        <v>15</v>
      </c>
      <c r="M10" s="212">
        <f>G10*(1+L10/100)</f>
        <v>0</v>
      </c>
      <c r="N10" s="208">
        <v>0</v>
      </c>
      <c r="O10" s="208">
        <f>ROUND(E10*N10,5)</f>
        <v>0</v>
      </c>
      <c r="P10" s="208">
        <v>0</v>
      </c>
      <c r="Q10" s="208">
        <f>ROUND(E10*P10,5)</f>
        <v>0</v>
      </c>
      <c r="R10" s="208"/>
      <c r="S10" s="208"/>
      <c r="T10" s="209">
        <v>0</v>
      </c>
      <c r="U10" s="208">
        <f>ROUND(E10*T10,2)</f>
        <v>0</v>
      </c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86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</row>
    <row r="11" spans="1:60" outlineLevel="1">
      <c r="A11" s="201">
        <v>3</v>
      </c>
      <c r="B11" s="206" t="s">
        <v>83</v>
      </c>
      <c r="C11" s="243" t="s">
        <v>88</v>
      </c>
      <c r="D11" s="207" t="s">
        <v>85</v>
      </c>
      <c r="E11" s="210">
        <v>1</v>
      </c>
      <c r="F11" s="211"/>
      <c r="G11" s="212">
        <f>ROUND(E11*F11,2)</f>
        <v>0</v>
      </c>
      <c r="H11" s="211"/>
      <c r="I11" s="212">
        <f>ROUND(E11*H11,2)</f>
        <v>0</v>
      </c>
      <c r="J11" s="211"/>
      <c r="K11" s="212">
        <f>ROUND(E11*J11,2)</f>
        <v>0</v>
      </c>
      <c r="L11" s="212">
        <v>15</v>
      </c>
      <c r="M11" s="212">
        <f>G11*(1+L11/100)</f>
        <v>0</v>
      </c>
      <c r="N11" s="208">
        <v>0</v>
      </c>
      <c r="O11" s="208">
        <f>ROUND(E11*N11,5)</f>
        <v>0</v>
      </c>
      <c r="P11" s="208">
        <v>0</v>
      </c>
      <c r="Q11" s="208">
        <f>ROUND(E11*P11,5)</f>
        <v>0</v>
      </c>
      <c r="R11" s="208"/>
      <c r="S11" s="208"/>
      <c r="T11" s="209">
        <v>0</v>
      </c>
      <c r="U11" s="208">
        <f>ROUND(E11*T11,2)</f>
        <v>0</v>
      </c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86</v>
      </c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outlineLevel="1">
      <c r="A12" s="201">
        <v>4</v>
      </c>
      <c r="B12" s="206" t="s">
        <v>83</v>
      </c>
      <c r="C12" s="243" t="s">
        <v>89</v>
      </c>
      <c r="D12" s="207" t="s">
        <v>85</v>
      </c>
      <c r="E12" s="210">
        <v>1</v>
      </c>
      <c r="F12" s="211"/>
      <c r="G12" s="212">
        <f>ROUND(E12*F12,2)</f>
        <v>0</v>
      </c>
      <c r="H12" s="211"/>
      <c r="I12" s="212">
        <f>ROUND(E12*H12,2)</f>
        <v>0</v>
      </c>
      <c r="J12" s="211"/>
      <c r="K12" s="212">
        <f>ROUND(E12*J12,2)</f>
        <v>0</v>
      </c>
      <c r="L12" s="212">
        <v>15</v>
      </c>
      <c r="M12" s="212">
        <f>G12*(1+L12/100)</f>
        <v>0</v>
      </c>
      <c r="N12" s="208">
        <v>0</v>
      </c>
      <c r="O12" s="208">
        <f>ROUND(E12*N12,5)</f>
        <v>0</v>
      </c>
      <c r="P12" s="208">
        <v>0</v>
      </c>
      <c r="Q12" s="208">
        <f>ROUND(E12*P12,5)</f>
        <v>0</v>
      </c>
      <c r="R12" s="208"/>
      <c r="S12" s="208"/>
      <c r="T12" s="209">
        <v>0</v>
      </c>
      <c r="U12" s="208">
        <f>ROUND(E12*T12,2)</f>
        <v>0</v>
      </c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86</v>
      </c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outlineLevel="1">
      <c r="A13" s="201">
        <v>5</v>
      </c>
      <c r="B13" s="206" t="s">
        <v>83</v>
      </c>
      <c r="C13" s="243" t="s">
        <v>90</v>
      </c>
      <c r="D13" s="207" t="s">
        <v>85</v>
      </c>
      <c r="E13" s="210">
        <v>1</v>
      </c>
      <c r="F13" s="211"/>
      <c r="G13" s="212">
        <f>ROUND(E13*F13,2)</f>
        <v>0</v>
      </c>
      <c r="H13" s="211"/>
      <c r="I13" s="212">
        <f>ROUND(E13*H13,2)</f>
        <v>0</v>
      </c>
      <c r="J13" s="211"/>
      <c r="K13" s="212">
        <f>ROUND(E13*J13,2)</f>
        <v>0</v>
      </c>
      <c r="L13" s="212">
        <v>15</v>
      </c>
      <c r="M13" s="212">
        <f>G13*(1+L13/100)</f>
        <v>0</v>
      </c>
      <c r="N13" s="208">
        <v>0</v>
      </c>
      <c r="O13" s="208">
        <f>ROUND(E13*N13,5)</f>
        <v>0</v>
      </c>
      <c r="P13" s="208">
        <v>0</v>
      </c>
      <c r="Q13" s="208">
        <f>ROUND(E13*P13,5)</f>
        <v>0</v>
      </c>
      <c r="R13" s="208"/>
      <c r="S13" s="208"/>
      <c r="T13" s="209">
        <v>0</v>
      </c>
      <c r="U13" s="208">
        <f>ROUND(E13*T13,2)</f>
        <v>0</v>
      </c>
      <c r="V13" s="200"/>
      <c r="W13" s="200"/>
      <c r="X13" s="200"/>
      <c r="Y13" s="200"/>
      <c r="Z13" s="200"/>
      <c r="AA13" s="200"/>
      <c r="AB13" s="200"/>
      <c r="AC13" s="200"/>
      <c r="AD13" s="200"/>
      <c r="AE13" s="200" t="s">
        <v>86</v>
      </c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60" outlineLevel="1">
      <c r="A14" s="221">
        <v>6</v>
      </c>
      <c r="B14" s="222" t="s">
        <v>83</v>
      </c>
      <c r="C14" s="244" t="s">
        <v>91</v>
      </c>
      <c r="D14" s="223" t="s">
        <v>85</v>
      </c>
      <c r="E14" s="224">
        <v>1</v>
      </c>
      <c r="F14" s="225"/>
      <c r="G14" s="226">
        <f>ROUND(E14*F14,2)</f>
        <v>0</v>
      </c>
      <c r="H14" s="225"/>
      <c r="I14" s="226">
        <f>ROUND(E14*H14,2)</f>
        <v>0</v>
      </c>
      <c r="J14" s="225"/>
      <c r="K14" s="226">
        <f>ROUND(E14*J14,2)</f>
        <v>0</v>
      </c>
      <c r="L14" s="226">
        <v>15</v>
      </c>
      <c r="M14" s="226">
        <f>G14*(1+L14/100)</f>
        <v>0</v>
      </c>
      <c r="N14" s="227">
        <v>0</v>
      </c>
      <c r="O14" s="227">
        <f>ROUND(E14*N14,5)</f>
        <v>0</v>
      </c>
      <c r="P14" s="227">
        <v>0</v>
      </c>
      <c r="Q14" s="227">
        <f>ROUND(E14*P14,5)</f>
        <v>0</v>
      </c>
      <c r="R14" s="227"/>
      <c r="S14" s="227"/>
      <c r="T14" s="228">
        <v>0</v>
      </c>
      <c r="U14" s="227">
        <f>ROUND(E14*T14,2)</f>
        <v>0</v>
      </c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86</v>
      </c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>
      <c r="A15" s="6"/>
      <c r="B15" s="7" t="s">
        <v>92</v>
      </c>
      <c r="C15" s="245" t="s">
        <v>92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AC15">
        <v>15</v>
      </c>
      <c r="AD15">
        <v>21</v>
      </c>
    </row>
    <row r="16" spans="1:60">
      <c r="A16" s="229"/>
      <c r="B16" s="230">
        <v>26</v>
      </c>
      <c r="C16" s="246" t="s">
        <v>92</v>
      </c>
      <c r="D16" s="231"/>
      <c r="E16" s="231"/>
      <c r="F16" s="231"/>
      <c r="G16" s="242">
        <f>G8</f>
        <v>0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AC16">
        <f>SUMIF(L7:L14,AC15,G7:G14)</f>
        <v>0</v>
      </c>
      <c r="AD16">
        <f>SUMIF(L7:L14,AD15,G7:G14)</f>
        <v>0</v>
      </c>
      <c r="AE16" t="s">
        <v>93</v>
      </c>
    </row>
    <row r="17" spans="1:31">
      <c r="A17" s="6"/>
      <c r="B17" s="7" t="s">
        <v>92</v>
      </c>
      <c r="C17" s="245" t="s">
        <v>92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31">
      <c r="A18" s="6"/>
      <c r="B18" s="7" t="s">
        <v>92</v>
      </c>
      <c r="C18" s="245" t="s">
        <v>92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spans="1:31">
      <c r="A19" s="232">
        <v>33</v>
      </c>
      <c r="B19" s="232"/>
      <c r="C19" s="247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>
      <c r="A20" s="233"/>
      <c r="B20" s="234"/>
      <c r="C20" s="248"/>
      <c r="D20" s="234"/>
      <c r="E20" s="234"/>
      <c r="F20" s="234"/>
      <c r="G20" s="235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E20" t="s">
        <v>94</v>
      </c>
    </row>
    <row r="21" spans="1:31">
      <c r="A21" s="236"/>
      <c r="B21" s="237"/>
      <c r="C21" s="249"/>
      <c r="D21" s="237"/>
      <c r="E21" s="237"/>
      <c r="F21" s="237"/>
      <c r="G21" s="238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>
      <c r="A22" s="236"/>
      <c r="B22" s="237"/>
      <c r="C22" s="249"/>
      <c r="D22" s="237"/>
      <c r="E22" s="237"/>
      <c r="F22" s="237"/>
      <c r="G22" s="238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>
      <c r="A23" s="236"/>
      <c r="B23" s="237"/>
      <c r="C23" s="249"/>
      <c r="D23" s="237"/>
      <c r="E23" s="237"/>
      <c r="F23" s="237"/>
      <c r="G23" s="238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>
      <c r="A24" s="239"/>
      <c r="B24" s="240"/>
      <c r="C24" s="250"/>
      <c r="D24" s="240"/>
      <c r="E24" s="240"/>
      <c r="F24" s="240"/>
      <c r="G24" s="241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>
      <c r="A25" s="6"/>
      <c r="B25" s="7"/>
      <c r="C25" s="24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31">
      <c r="C26" s="251"/>
      <c r="AE26" t="s">
        <v>95</v>
      </c>
    </row>
  </sheetData>
  <mergeCells count="6">
    <mergeCell ref="A1:G1"/>
    <mergeCell ref="C2:G2"/>
    <mergeCell ref="C3:G3"/>
    <mergeCell ref="C4:G4"/>
    <mergeCell ref="A19:C19"/>
    <mergeCell ref="A20:G2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Jarda</cp:lastModifiedBy>
  <cp:lastPrinted>2014-02-28T09:52:57Z</cp:lastPrinted>
  <dcterms:created xsi:type="dcterms:W3CDTF">2009-04-08T07:15:50Z</dcterms:created>
  <dcterms:modified xsi:type="dcterms:W3CDTF">2019-07-11T12:22:06Z</dcterms:modified>
</cp:coreProperties>
</file>