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17955" windowHeight="771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list'!$F$4</definedName>
    <definedName name="MJ">'Krycí list'!$G$4</definedName>
    <definedName name="Mont">Rekapitulace!$H$10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Položky!$A$1:$G$41</definedName>
    <definedName name="_xlnm.Print_Area" localSheetId="1">Rekapitulace!$A$1:$I$16</definedName>
    <definedName name="PocetMJ">'Krycí list'!$G$7</definedName>
    <definedName name="Poznamka">'Krycí list'!$B$37</definedName>
    <definedName name="Projektant">'Krycí list'!$C$7</definedName>
    <definedName name="PSV">Rekapitulace!$F$10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Rekapitulace!$H$16</definedName>
    <definedName name="VRNKc">Rekapitulace!$E$15</definedName>
    <definedName name="VRNnazev">Rekapitulace!$A$15</definedName>
    <definedName name="VRNproc">Rekapitulace!$F$15</definedName>
    <definedName name="VRNzakl">Rekapitulace!$G$15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F32" i="1" l="1"/>
  <c r="BE40" i="3" l="1"/>
  <c r="BE41" i="3" s="1"/>
  <c r="I9" i="2" s="1"/>
  <c r="BD40" i="3"/>
  <c r="BC40" i="3"/>
  <c r="BB40" i="3"/>
  <c r="BB41" i="3" s="1"/>
  <c r="F9" i="2" s="1"/>
  <c r="G40" i="3"/>
  <c r="BA40" i="3" s="1"/>
  <c r="BA41" i="3" s="1"/>
  <c r="E9" i="2" s="1"/>
  <c r="B9" i="2"/>
  <c r="A9" i="2"/>
  <c r="BD41" i="3"/>
  <c r="H9" i="2" s="1"/>
  <c r="BC41" i="3"/>
  <c r="G9" i="2" s="1"/>
  <c r="C41" i="3"/>
  <c r="BE37" i="3"/>
  <c r="BD37" i="3"/>
  <c r="BC37" i="3"/>
  <c r="BB37" i="3"/>
  <c r="BA37" i="3"/>
  <c r="G37" i="3"/>
  <c r="BE36" i="3"/>
  <c r="BD36" i="3"/>
  <c r="BC36" i="3"/>
  <c r="BB36" i="3"/>
  <c r="G36" i="3"/>
  <c r="BA36" i="3" s="1"/>
  <c r="BE35" i="3"/>
  <c r="BD35" i="3"/>
  <c r="BC35" i="3"/>
  <c r="BB35" i="3"/>
  <c r="BA35" i="3"/>
  <c r="G35" i="3"/>
  <c r="BE34" i="3"/>
  <c r="BD34" i="3"/>
  <c r="BC34" i="3"/>
  <c r="BB34" i="3"/>
  <c r="G34" i="3"/>
  <c r="BA34" i="3" s="1"/>
  <c r="BE33" i="3"/>
  <c r="BD33" i="3"/>
  <c r="BC33" i="3"/>
  <c r="BB33" i="3"/>
  <c r="G33" i="3"/>
  <c r="BA33" i="3" s="1"/>
  <c r="BE32" i="3"/>
  <c r="BD32" i="3"/>
  <c r="BC32" i="3"/>
  <c r="BB32" i="3"/>
  <c r="G32" i="3"/>
  <c r="BA32" i="3" s="1"/>
  <c r="BE31" i="3"/>
  <c r="BD31" i="3"/>
  <c r="BC31" i="3"/>
  <c r="BB31" i="3"/>
  <c r="BA31" i="3"/>
  <c r="G31" i="3"/>
  <c r="BE30" i="3"/>
  <c r="BD30" i="3"/>
  <c r="BC30" i="3"/>
  <c r="BB30" i="3"/>
  <c r="G30" i="3"/>
  <c r="BA30" i="3" s="1"/>
  <c r="BE29" i="3"/>
  <c r="BD29" i="3"/>
  <c r="BC29" i="3"/>
  <c r="BB29" i="3"/>
  <c r="BA29" i="3"/>
  <c r="G29" i="3"/>
  <c r="BE28" i="3"/>
  <c r="BD28" i="3"/>
  <c r="BD38" i="3" s="1"/>
  <c r="H8" i="2" s="1"/>
  <c r="BC28" i="3"/>
  <c r="BB28" i="3"/>
  <c r="G28" i="3"/>
  <c r="BA28" i="3" s="1"/>
  <c r="BE27" i="3"/>
  <c r="BE38" i="3" s="1"/>
  <c r="I8" i="2" s="1"/>
  <c r="BD27" i="3"/>
  <c r="BC27" i="3"/>
  <c r="BB27" i="3"/>
  <c r="BA27" i="3"/>
  <c r="G27" i="3"/>
  <c r="B8" i="2"/>
  <c r="A8" i="2"/>
  <c r="BC38" i="3"/>
  <c r="G8" i="2" s="1"/>
  <c r="C38" i="3"/>
  <c r="BE24" i="3"/>
  <c r="BD24" i="3"/>
  <c r="BC24" i="3"/>
  <c r="BB24" i="3"/>
  <c r="BA24" i="3"/>
  <c r="G24" i="3"/>
  <c r="BE23" i="3"/>
  <c r="BD23" i="3"/>
  <c r="BC23" i="3"/>
  <c r="BB23" i="3"/>
  <c r="G23" i="3"/>
  <c r="BA23" i="3" s="1"/>
  <c r="BE22" i="3"/>
  <c r="BD22" i="3"/>
  <c r="BC22" i="3"/>
  <c r="BB22" i="3"/>
  <c r="BA22" i="3"/>
  <c r="G22" i="3"/>
  <c r="BE21" i="3"/>
  <c r="BD21" i="3"/>
  <c r="BC21" i="3"/>
  <c r="BB21" i="3"/>
  <c r="G21" i="3"/>
  <c r="BA21" i="3" s="1"/>
  <c r="BE19" i="3"/>
  <c r="BD19" i="3"/>
  <c r="BC19" i="3"/>
  <c r="BB19" i="3"/>
  <c r="BA19" i="3"/>
  <c r="G19" i="3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1" i="3"/>
  <c r="BD11" i="3"/>
  <c r="BC11" i="3"/>
  <c r="BC25" i="3" s="1"/>
  <c r="G7" i="2" s="1"/>
  <c r="G10" i="2" s="1"/>
  <c r="C14" i="1" s="1"/>
  <c r="BB11" i="3"/>
  <c r="BA11" i="3"/>
  <c r="G11" i="3"/>
  <c r="BE8" i="3"/>
  <c r="BE25" i="3" s="1"/>
  <c r="I7" i="2" s="1"/>
  <c r="BD8" i="3"/>
  <c r="BC8" i="3"/>
  <c r="BB8" i="3"/>
  <c r="G8" i="3"/>
  <c r="G25" i="3" s="1"/>
  <c r="B7" i="2"/>
  <c r="A7" i="2"/>
  <c r="C25" i="3"/>
  <c r="C4" i="3"/>
  <c r="F3" i="3"/>
  <c r="C3" i="3"/>
  <c r="H16" i="2"/>
  <c r="G22" i="1" s="1"/>
  <c r="G21" i="1" s="1"/>
  <c r="G15" i="2"/>
  <c r="I15" i="2" s="1"/>
  <c r="C2" i="2"/>
  <c r="C1" i="2"/>
  <c r="F33" i="1"/>
  <c r="F34" i="1" s="1"/>
  <c r="F31" i="1"/>
  <c r="G8" i="1"/>
  <c r="BA38" i="3" l="1"/>
  <c r="E8" i="2" s="1"/>
  <c r="BB38" i="3"/>
  <c r="F8" i="2" s="1"/>
  <c r="G41" i="3"/>
  <c r="BD25" i="3"/>
  <c r="H7" i="2" s="1"/>
  <c r="BB25" i="3"/>
  <c r="F7" i="2" s="1"/>
  <c r="F10" i="2" s="1"/>
  <c r="C17" i="1" s="1"/>
  <c r="I10" i="2"/>
  <c r="C20" i="1" s="1"/>
  <c r="H10" i="2"/>
  <c r="C15" i="1" s="1"/>
  <c r="G38" i="3"/>
  <c r="BA8" i="3"/>
  <c r="BA25" i="3" s="1"/>
  <c r="E7" i="2" s="1"/>
  <c r="E10" i="2" s="1"/>
  <c r="C16" i="1" s="1"/>
  <c r="C18" i="1" l="1"/>
  <c r="C21" i="1" s="1"/>
  <c r="C22" i="1" s="1"/>
</calcChain>
</file>

<file path=xl/sharedStrings.xml><?xml version="1.0" encoding="utf-8"?>
<sst xmlns="http://schemas.openxmlformats.org/spreadsheetml/2006/main" count="184" uniqueCount="133">
  <si>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</si>
  <si>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</si>
  <si>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</si>
  <si>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</si>
  <si>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</si>
  <si>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</si>
  <si>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</si>
  <si>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</si>
  <si>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</si>
  <si>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</si>
  <si>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</si>
  <si>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</si>
  <si>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</si>
  <si>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</si>
  <si>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</si>
  <si>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</si>
  <si>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</si>
  <si>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</si>
  <si>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</si>
  <si>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</si>
  <si>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</si>
  <si>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</si>
  <si>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</si>
  <si>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</si>
  <si>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</si>
  <si>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</si>
  <si>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</si>
  <si>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</si>
  <si>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</si>
  <si>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</si>
  <si>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</si>
  <si>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</si>
  <si>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</si>
  <si>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</si>
  <si>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</si>
  <si>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</si>
  <si>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</si>
  <si>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</si>
  <si>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</si>
  <si>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</si>
  <si>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</si>
  <si>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</si>
  <si>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</si>
  <si>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</si>
  <si>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</si>
  <si>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</si>
  <si>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</si>
  <si>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</si>
  <si>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</si>
  <si>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</si>
  <si>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</si>
  <si>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</si>
  <si>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</si>
  <si>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</si>
  <si>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</si>
  <si>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</si>
  <si>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</si>
  <si>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</si>
  <si>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</si>
  <si>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</si>
  <si>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</si>
  <si>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</si>
  <si>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</si>
  <si>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</si>
  <si>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</si>
  <si>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</si>
  <si>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</si>
  <si>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</si>
  <si>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</si>
  <si>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</si>
  <si>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TENZUM, S.R.O.</t>
  </si>
  <si>
    <t>JAROSLAVICE-PŘÍPOJKA KANALIZACE</t>
  </si>
  <si>
    <t>139 60-1101.R00</t>
  </si>
  <si>
    <t xml:space="preserve">Ruční výkop jam, rýh a šachet v hornině tř. 1 - 2 </t>
  </si>
  <si>
    <t>m3</t>
  </si>
  <si>
    <t>3,5*0,6*1,7</t>
  </si>
  <si>
    <t>25*0,6*1,7</t>
  </si>
  <si>
    <t>151 10-1101.R00</t>
  </si>
  <si>
    <t xml:space="preserve">Pažení a rozepření stěn rýh - příložné - hl. do 2m </t>
  </si>
  <si>
    <t>m2</t>
  </si>
  <si>
    <t>3,5*2</t>
  </si>
  <si>
    <t>25*2</t>
  </si>
  <si>
    <t>151 10-1111.R00</t>
  </si>
  <si>
    <t xml:space="preserve">Odstranění pažení stěn rýh - příložné - hl. do 2 m </t>
  </si>
  <si>
    <t>171 20-1101.R00</t>
  </si>
  <si>
    <t xml:space="preserve">Uložení sypaniny do násypů nezhutněných </t>
  </si>
  <si>
    <t>175 10-1101.RT2</t>
  </si>
  <si>
    <t>Obsyp potrubí bez prohození sypaniny s dodáním štěrkopísku frakce 0 - 22 mm</t>
  </si>
  <si>
    <t>3*0,6*0,3</t>
  </si>
  <si>
    <t>25*0,6*0,3</t>
  </si>
  <si>
    <t>174 10-1102.R00</t>
  </si>
  <si>
    <t xml:space="preserve">Zásyp ruční se zhutněním </t>
  </si>
  <si>
    <t>57-5,04</t>
  </si>
  <si>
    <t>181 20-1101.R00</t>
  </si>
  <si>
    <t xml:space="preserve">Úprava pláně v násypech v hor. 1-4, bez zhutnění </t>
  </si>
  <si>
    <t>199 00-0002.R00</t>
  </si>
  <si>
    <t xml:space="preserve">Poplatek za skládku horniny 1- 4 </t>
  </si>
  <si>
    <t>161 10-1101.R00</t>
  </si>
  <si>
    <t xml:space="preserve">Svislé přemístění výkopku z hor.1-4 do 2,5 m </t>
  </si>
  <si>
    <t>162 40-1102.R00</t>
  </si>
  <si>
    <t xml:space="preserve">Vodorovné přemístění výkopku z hor.1-4 do 2000 m </t>
  </si>
  <si>
    <t>8</t>
  </si>
  <si>
    <t>Trubní vedení</t>
  </si>
  <si>
    <t>871 31-3121.R00</t>
  </si>
  <si>
    <t xml:space="preserve">Montáž trub z plastu, gumový kroužek, DN 150 </t>
  </si>
  <si>
    <t>m</t>
  </si>
  <si>
    <t>899 71-1121.R00</t>
  </si>
  <si>
    <t xml:space="preserve">Fólie výstražná z PVC, šířka 22 cm </t>
  </si>
  <si>
    <t>877 31-3123.R00</t>
  </si>
  <si>
    <t xml:space="preserve">Montáž tvarovek jednoos. plast. gum.kroužek DN 150 </t>
  </si>
  <si>
    <t>kus</t>
  </si>
  <si>
    <t>286-11260.A</t>
  </si>
  <si>
    <t xml:space="preserve">Trubka kanalizační KGEM SN 8 PVC 160x4,7x1000 </t>
  </si>
  <si>
    <t>286-51661.A</t>
  </si>
  <si>
    <t xml:space="preserve">Koleno kanalizační KGB 160/ 30° PVC </t>
  </si>
  <si>
    <t>286-97101.A</t>
  </si>
  <si>
    <t xml:space="preserve">Dno šachtové 315/150 mm pravý a levý přítok T2 PP </t>
  </si>
  <si>
    <t>286-97140.0</t>
  </si>
  <si>
    <t xml:space="preserve">Roura šachtová korugovaná  bez hrdla 315/2000 mm </t>
  </si>
  <si>
    <t>28700</t>
  </si>
  <si>
    <t xml:space="preserve">poklop šachty </t>
  </si>
  <si>
    <t>28698</t>
  </si>
  <si>
    <t xml:space="preserve">demontáž stávající přípojky </t>
  </si>
  <si>
    <t>kpl</t>
  </si>
  <si>
    <t>28699</t>
  </si>
  <si>
    <t xml:space="preserve">napojení přípojky č.1 </t>
  </si>
  <si>
    <t>286999</t>
  </si>
  <si>
    <t xml:space="preserve">napojení přípojky č.2 </t>
  </si>
  <si>
    <t>99</t>
  </si>
  <si>
    <t>Staveništní přesun hmot</t>
  </si>
  <si>
    <t>998 27-6101.R00</t>
  </si>
  <si>
    <t xml:space="preserve">Přesun hmot, trubní vedení plastová, otevř. výkop 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</si>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</sst>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9" workbookViewId="0">
      <selection activeCell="H31" sqref="H3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71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70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2"/>
      <c r="D7" s="183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2"/>
      <c r="D8" s="183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4"/>
      <c r="F11" s="185"/>
      <c r="G11" s="186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C22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7"/>
      <c r="C37" s="187"/>
      <c r="D37" s="187"/>
      <c r="E37" s="187"/>
      <c r="F37" s="187"/>
      <c r="G37" s="187"/>
      <c r="H37" t="s">
        <v>4</v>
      </c>
    </row>
    <row r="38" spans="1:8" ht="12.75" customHeight="1" x14ac:dyDescent="0.2">
      <c r="A38" s="68"/>
      <c r="B38" s="187"/>
      <c r="C38" s="187"/>
      <c r="D38" s="187"/>
      <c r="E38" s="187"/>
      <c r="F38" s="187"/>
      <c r="G38" s="187"/>
      <c r="H38" t="s">
        <v>4</v>
      </c>
    </row>
    <row r="39" spans="1:8" x14ac:dyDescent="0.2">
      <c r="A39" s="68"/>
      <c r="B39" s="187"/>
      <c r="C39" s="187"/>
      <c r="D39" s="187"/>
      <c r="E39" s="187"/>
      <c r="F39" s="187"/>
      <c r="G39" s="187"/>
      <c r="H39" t="s">
        <v>4</v>
      </c>
    </row>
    <row r="40" spans="1:8" x14ac:dyDescent="0.2">
      <c r="A40" s="68"/>
      <c r="B40" s="187"/>
      <c r="C40" s="187"/>
      <c r="D40" s="187"/>
      <c r="E40" s="187"/>
      <c r="F40" s="187"/>
      <c r="G40" s="187"/>
      <c r="H40" t="s">
        <v>4</v>
      </c>
    </row>
    <row r="41" spans="1:8" x14ac:dyDescent="0.2">
      <c r="A41" s="68"/>
      <c r="B41" s="187"/>
      <c r="C41" s="187"/>
      <c r="D41" s="187"/>
      <c r="E41" s="187"/>
      <c r="F41" s="187"/>
      <c r="G41" s="187"/>
      <c r="H41" t="s">
        <v>4</v>
      </c>
    </row>
    <row r="42" spans="1:8" x14ac:dyDescent="0.2">
      <c r="A42" s="68"/>
      <c r="B42" s="187"/>
      <c r="C42" s="187"/>
      <c r="D42" s="187"/>
      <c r="E42" s="187"/>
      <c r="F42" s="187"/>
      <c r="G42" s="187"/>
      <c r="H42" t="s">
        <v>4</v>
      </c>
    </row>
    <row r="43" spans="1:8" x14ac:dyDescent="0.2">
      <c r="A43" s="68"/>
      <c r="B43" s="187"/>
      <c r="C43" s="187"/>
      <c r="D43" s="187"/>
      <c r="E43" s="187"/>
      <c r="F43" s="187"/>
      <c r="G43" s="187"/>
      <c r="H43" t="s">
        <v>4</v>
      </c>
    </row>
    <row r="44" spans="1:8" x14ac:dyDescent="0.2">
      <c r="A44" s="68"/>
      <c r="B44" s="187"/>
      <c r="C44" s="187"/>
      <c r="D44" s="187"/>
      <c r="E44" s="187"/>
      <c r="F44" s="187"/>
      <c r="G44" s="187"/>
      <c r="H44" t="s">
        <v>4</v>
      </c>
    </row>
    <row r="45" spans="1:8" ht="3" customHeight="1" x14ac:dyDescent="0.2">
      <c r="A45" s="68"/>
      <c r="B45" s="187"/>
      <c r="C45" s="187"/>
      <c r="D45" s="187"/>
      <c r="E45" s="187"/>
      <c r="F45" s="187"/>
      <c r="G45" s="187"/>
      <c r="H45" t="s">
        <v>4</v>
      </c>
    </row>
    <row r="46" spans="1:8" x14ac:dyDescent="0.2">
      <c r="B46" s="181"/>
      <c r="C46" s="181"/>
      <c r="D46" s="181"/>
      <c r="E46" s="181"/>
      <c r="F46" s="181"/>
      <c r="G46" s="181"/>
    </row>
    <row r="47" spans="1:8" x14ac:dyDescent="0.2">
      <c r="B47" s="181"/>
      <c r="C47" s="181"/>
      <c r="D47" s="181"/>
      <c r="E47" s="181"/>
      <c r="F47" s="181"/>
      <c r="G47" s="181"/>
    </row>
    <row r="48" spans="1:8" x14ac:dyDescent="0.2">
      <c r="B48" s="181"/>
      <c r="C48" s="181"/>
      <c r="D48" s="181"/>
      <c r="E48" s="181"/>
      <c r="F48" s="181"/>
      <c r="G48" s="181"/>
    </row>
    <row r="49" spans="2:7" x14ac:dyDescent="0.2">
      <c r="B49" s="181"/>
      <c r="C49" s="181"/>
      <c r="D49" s="181"/>
      <c r="E49" s="181"/>
      <c r="F49" s="181"/>
      <c r="G49" s="181"/>
    </row>
    <row r="50" spans="2:7" x14ac:dyDescent="0.2">
      <c r="B50" s="181"/>
      <c r="C50" s="181"/>
      <c r="D50" s="181"/>
      <c r="E50" s="181"/>
      <c r="F50" s="181"/>
      <c r="G50" s="181"/>
    </row>
    <row r="51" spans="2:7" x14ac:dyDescent="0.2">
      <c r="B51" s="181"/>
      <c r="C51" s="181"/>
      <c r="D51" s="181"/>
      <c r="E51" s="181"/>
      <c r="F51" s="181"/>
      <c r="G51" s="181"/>
    </row>
    <row r="52" spans="2:7" x14ac:dyDescent="0.2">
      <c r="B52" s="181"/>
      <c r="C52" s="181"/>
      <c r="D52" s="181"/>
      <c r="E52" s="181"/>
      <c r="F52" s="181"/>
      <c r="G52" s="181"/>
    </row>
    <row r="53" spans="2:7" x14ac:dyDescent="0.2">
      <c r="B53" s="181"/>
      <c r="C53" s="181"/>
      <c r="D53" s="181"/>
      <c r="E53" s="181"/>
      <c r="F53" s="181"/>
      <c r="G53" s="181"/>
    </row>
    <row r="54" spans="2:7" x14ac:dyDescent="0.2">
      <c r="B54" s="181"/>
      <c r="C54" s="181"/>
      <c r="D54" s="181"/>
      <c r="E54" s="181"/>
      <c r="F54" s="181"/>
      <c r="G54" s="181"/>
    </row>
    <row r="55" spans="2:7" x14ac:dyDescent="0.2">
      <c r="B55" s="181"/>
      <c r="C55" s="181"/>
      <c r="D55" s="181"/>
      <c r="E55" s="181"/>
      <c r="F55" s="181"/>
      <c r="G55" s="181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7"/>
  <sheetViews>
    <sheetView workbookViewId="0">
      <selection activeCell="A15" sqref="A1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8" t="s">
        <v>5</v>
      </c>
      <c r="B1" s="189"/>
      <c r="C1" s="69" t="str">
        <f>CONCATENATE(cislostavby," ",nazevstavby)</f>
        <v xml:space="preserve"> TENZUM, S.R.O.</v>
      </c>
      <c r="D1" s="70"/>
      <c r="E1" s="71"/>
      <c r="F1" s="70"/>
      <c r="G1" s="72"/>
      <c r="H1" s="73"/>
      <c r="I1" s="74"/>
    </row>
    <row r="2" spans="1:57" ht="13.5" thickBot="1" x14ac:dyDescent="0.25">
      <c r="A2" s="190" t="s">
        <v>1</v>
      </c>
      <c r="B2" s="191"/>
      <c r="C2" s="75" t="str">
        <f>CONCATENATE(cisloobjektu," ",nazevobjektu)</f>
        <v xml:space="preserve"> JAROSLAVICE-PŘÍPOJKA KANALIZACE</v>
      </c>
      <c r="D2" s="76"/>
      <c r="E2" s="77"/>
      <c r="F2" s="76"/>
      <c r="G2" s="192"/>
      <c r="H2" s="192"/>
      <c r="I2" s="193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7" t="str">
        <f>Položky!B7</f>
        <v>1</v>
      </c>
      <c r="B7" s="86" t="str">
        <f>Položky!C7</f>
        <v>Zemní práce</v>
      </c>
      <c r="C7" s="87"/>
      <c r="D7" s="88"/>
      <c r="E7" s="178">
        <f>Položky!BA25</f>
        <v>0</v>
      </c>
      <c r="F7" s="179">
        <f>Položky!BB25</f>
        <v>0</v>
      </c>
      <c r="G7" s="179">
        <f>Položky!BC25</f>
        <v>0</v>
      </c>
      <c r="H7" s="179">
        <f>Položky!BD25</f>
        <v>0</v>
      </c>
      <c r="I7" s="180">
        <f>Položky!BE25</f>
        <v>0</v>
      </c>
    </row>
    <row r="8" spans="1:57" s="11" customFormat="1" x14ac:dyDescent="0.2">
      <c r="A8" s="177" t="str">
        <f>Položky!B26</f>
        <v>8</v>
      </c>
      <c r="B8" s="86" t="str">
        <f>Položky!C26</f>
        <v>Trubní vedení</v>
      </c>
      <c r="C8" s="87"/>
      <c r="D8" s="88"/>
      <c r="E8" s="178">
        <f>Položky!BA38</f>
        <v>0</v>
      </c>
      <c r="F8" s="179">
        <f>Položky!BB38</f>
        <v>0</v>
      </c>
      <c r="G8" s="179">
        <f>Položky!BC38</f>
        <v>0</v>
      </c>
      <c r="H8" s="179">
        <f>Položky!BD38</f>
        <v>0</v>
      </c>
      <c r="I8" s="180">
        <f>Položky!BE38</f>
        <v>0</v>
      </c>
    </row>
    <row r="9" spans="1:57" s="11" customFormat="1" ht="13.5" thickBot="1" x14ac:dyDescent="0.25">
      <c r="A9" s="177" t="str">
        <f>Položky!B39</f>
        <v>99</v>
      </c>
      <c r="B9" s="86" t="str">
        <f>Položky!C39</f>
        <v>Staveništní přesun hmot</v>
      </c>
      <c r="C9" s="87"/>
      <c r="D9" s="88"/>
      <c r="E9" s="178">
        <f>Položky!BA41</f>
        <v>0</v>
      </c>
      <c r="F9" s="179">
        <f>Položky!BB41</f>
        <v>0</v>
      </c>
      <c r="G9" s="179">
        <f>Položky!BC41</f>
        <v>0</v>
      </c>
      <c r="H9" s="179">
        <f>Položky!BD41</f>
        <v>0</v>
      </c>
      <c r="I9" s="180">
        <f>Položky!BE41</f>
        <v>0</v>
      </c>
    </row>
    <row r="10" spans="1:57" s="94" customFormat="1" ht="13.5" thickBot="1" x14ac:dyDescent="0.25">
      <c r="A10" s="89"/>
      <c r="B10" s="81" t="s">
        <v>50</v>
      </c>
      <c r="C10" s="81"/>
      <c r="D10" s="90"/>
      <c r="E10" s="91">
        <f>SUM(E7:E9)</f>
        <v>0</v>
      </c>
      <c r="F10" s="92">
        <f>SUM(F7:F9)</f>
        <v>0</v>
      </c>
      <c r="G10" s="92">
        <f>SUM(G7:G9)</f>
        <v>0</v>
      </c>
      <c r="H10" s="92">
        <f>SUM(H7:H9)</f>
        <v>0</v>
      </c>
      <c r="I10" s="93">
        <f>SUM(I7:I9)</f>
        <v>0</v>
      </c>
    </row>
    <row r="11" spans="1:57" x14ac:dyDescent="0.2">
      <c r="A11" s="87"/>
      <c r="B11" s="87"/>
      <c r="C11" s="87"/>
      <c r="D11" s="87"/>
      <c r="E11" s="87"/>
      <c r="F11" s="87"/>
      <c r="G11" s="87"/>
      <c r="H11" s="87"/>
      <c r="I11" s="87"/>
    </row>
    <row r="12" spans="1:57" ht="19.5" customHeight="1" x14ac:dyDescent="0.25">
      <c r="A12" s="95" t="s">
        <v>51</v>
      </c>
      <c r="B12" s="95"/>
      <c r="C12" s="95"/>
      <c r="D12" s="95"/>
      <c r="E12" s="95"/>
      <c r="F12" s="95"/>
      <c r="G12" s="96"/>
      <c r="H12" s="95"/>
      <c r="I12" s="95"/>
      <c r="BA12" s="30"/>
      <c r="BB12" s="30"/>
      <c r="BC12" s="30"/>
      <c r="BD12" s="30"/>
      <c r="BE12" s="30"/>
    </row>
    <row r="13" spans="1:57" ht="13.5" thickBot="1" x14ac:dyDescent="0.25">
      <c r="A13" s="97"/>
      <c r="B13" s="97"/>
      <c r="C13" s="97"/>
      <c r="D13" s="97"/>
      <c r="E13" s="97"/>
      <c r="F13" s="97"/>
      <c r="G13" s="97"/>
      <c r="H13" s="97"/>
      <c r="I13" s="97"/>
    </row>
    <row r="14" spans="1:57" x14ac:dyDescent="0.2">
      <c r="A14" s="98" t="s">
        <v>52</v>
      </c>
      <c r="B14" s="99"/>
      <c r="C14" s="99"/>
      <c r="D14" s="100"/>
      <c r="E14" s="101" t="s">
        <v>53</v>
      </c>
      <c r="F14" s="102" t="s">
        <v>54</v>
      </c>
      <c r="G14" s="103" t="s">
        <v>55</v>
      </c>
      <c r="H14" s="104"/>
      <c r="I14" s="105" t="s">
        <v>53</v>
      </c>
    </row>
    <row r="15" spans="1:57" x14ac:dyDescent="0.2">
      <c r="A15" s="106"/>
      <c r="B15" s="107"/>
      <c r="C15" s="107"/>
      <c r="D15" s="108"/>
      <c r="E15" s="109"/>
      <c r="F15" s="110"/>
      <c r="G15" s="111">
        <f>CHOOSE(BA15+1,HSV+PSV,HSV+PSV+Mont,HSV+PSV+Dodavka+Mont,HSV,PSV,Mont,Dodavka,Mont+Dodavka,0)</f>
        <v>0</v>
      </c>
      <c r="H15" s="112"/>
      <c r="I15" s="113">
        <f>E15+F15*G15/100</f>
        <v>0</v>
      </c>
      <c r="BA15">
        <v>8</v>
      </c>
    </row>
    <row r="16" spans="1:57" ht="13.5" thickBot="1" x14ac:dyDescent="0.25">
      <c r="A16" s="114"/>
      <c r="B16" s="115" t="s">
        <v>56</v>
      </c>
      <c r="C16" s="116"/>
      <c r="D16" s="117"/>
      <c r="E16" s="118"/>
      <c r="F16" s="119"/>
      <c r="G16" s="119"/>
      <c r="H16" s="194">
        <f>SUM(H15:H15)</f>
        <v>0</v>
      </c>
      <c r="I16" s="195"/>
    </row>
    <row r="17" spans="1:9" x14ac:dyDescent="0.2">
      <c r="A17" s="97"/>
      <c r="B17" s="97"/>
      <c r="C17" s="97"/>
      <c r="D17" s="97"/>
      <c r="E17" s="97"/>
      <c r="F17" s="97"/>
      <c r="G17" s="97"/>
      <c r="H17" s="97"/>
      <c r="I17" s="97"/>
    </row>
    <row r="18" spans="1:9" x14ac:dyDescent="0.2">
      <c r="B18" s="94"/>
      <c r="F18" s="120"/>
      <c r="G18" s="121"/>
      <c r="H18" s="121"/>
      <c r="I18" s="122"/>
    </row>
    <row r="19" spans="1:9" x14ac:dyDescent="0.2">
      <c r="F19" s="120"/>
      <c r="G19" s="121"/>
      <c r="H19" s="121"/>
      <c r="I19" s="122"/>
    </row>
    <row r="20" spans="1:9" x14ac:dyDescent="0.2">
      <c r="F20" s="120"/>
      <c r="G20" s="121"/>
      <c r="H20" s="121"/>
      <c r="I20" s="122"/>
    </row>
    <row r="21" spans="1:9" x14ac:dyDescent="0.2">
      <c r="F21" s="120"/>
      <c r="G21" s="121"/>
      <c r="H21" s="121"/>
      <c r="I21" s="122"/>
    </row>
    <row r="22" spans="1:9" x14ac:dyDescent="0.2">
      <c r="F22" s="120"/>
      <c r="G22" s="121"/>
      <c r="H22" s="121"/>
      <c r="I22" s="122"/>
    </row>
    <row r="23" spans="1:9" x14ac:dyDescent="0.2">
      <c r="F23" s="120"/>
      <c r="G23" s="121"/>
      <c r="H23" s="121"/>
      <c r="I23" s="122"/>
    </row>
    <row r="24" spans="1:9" x14ac:dyDescent="0.2">
      <c r="F24" s="120"/>
      <c r="G24" s="121"/>
      <c r="H24" s="121"/>
      <c r="I24" s="122"/>
    </row>
    <row r="25" spans="1:9" x14ac:dyDescent="0.2">
      <c r="F25" s="120"/>
      <c r="G25" s="121"/>
      <c r="H25" s="121"/>
      <c r="I25" s="122"/>
    </row>
    <row r="26" spans="1:9" x14ac:dyDescent="0.2">
      <c r="F26" s="120"/>
      <c r="G26" s="121"/>
      <c r="H26" s="121"/>
      <c r="I26" s="122"/>
    </row>
    <row r="27" spans="1:9" x14ac:dyDescent="0.2">
      <c r="F27" s="120"/>
      <c r="G27" s="121"/>
      <c r="H27" s="121"/>
      <c r="I27" s="122"/>
    </row>
    <row r="28" spans="1:9" x14ac:dyDescent="0.2">
      <c r="F28" s="120"/>
      <c r="G28" s="121"/>
      <c r="H28" s="121"/>
      <c r="I28" s="122"/>
    </row>
    <row r="29" spans="1:9" x14ac:dyDescent="0.2">
      <c r="F29" s="120"/>
      <c r="G29" s="121"/>
      <c r="H29" s="121"/>
      <c r="I29" s="122"/>
    </row>
    <row r="30" spans="1:9" x14ac:dyDescent="0.2">
      <c r="F30" s="120"/>
      <c r="G30" s="121"/>
      <c r="H30" s="121"/>
      <c r="I30" s="122"/>
    </row>
    <row r="31" spans="1:9" x14ac:dyDescent="0.2">
      <c r="F31" s="120"/>
      <c r="G31" s="121"/>
      <c r="H31" s="121"/>
      <c r="I31" s="122"/>
    </row>
    <row r="32" spans="1:9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</sheetData>
  <mergeCells count="4">
    <mergeCell ref="A1:B1"/>
    <mergeCell ref="A2:B2"/>
    <mergeCell ref="G2:I2"/>
    <mergeCell ref="H16:I1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4"/>
  <sheetViews>
    <sheetView showGridLines="0" showZeros="0" zoomScaleNormal="100" workbookViewId="0">
      <selection activeCell="A41" sqref="A41:IV43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71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8" t="s">
        <v>57</v>
      </c>
      <c r="B1" s="198"/>
      <c r="C1" s="198"/>
      <c r="D1" s="198"/>
      <c r="E1" s="198"/>
      <c r="F1" s="198"/>
      <c r="G1" s="198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9" t="s">
        <v>5</v>
      </c>
      <c r="B3" s="200"/>
      <c r="C3" s="128" t="str">
        <f>CONCATENATE(cislostavby," ",nazevstavby)</f>
        <v xml:space="preserve"> TENZUM, S.R.O.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201" t="s">
        <v>1</v>
      </c>
      <c r="B4" s="202"/>
      <c r="C4" s="133" t="str">
        <f>CONCATENATE(cisloobjektu," ",nazevobjektu)</f>
        <v xml:space="preserve"> JAROSLAVICE-PŘÍPOJKA KANALIZACE</v>
      </c>
      <c r="D4" s="134"/>
      <c r="E4" s="203"/>
      <c r="F4" s="203"/>
      <c r="G4" s="204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66</v>
      </c>
      <c r="C7" s="145" t="s">
        <v>67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72</v>
      </c>
      <c r="C8" s="153" t="s">
        <v>73</v>
      </c>
      <c r="D8" s="154" t="s">
        <v>74</v>
      </c>
      <c r="E8" s="155">
        <v>29.07</v>
      </c>
      <c r="F8" s="155">
        <v>0</v>
      </c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0</v>
      </c>
    </row>
    <row r="9" spans="1:104" x14ac:dyDescent="0.2">
      <c r="A9" s="157"/>
      <c r="B9" s="158"/>
      <c r="C9" s="196" t="s">
        <v>75</v>
      </c>
      <c r="D9" s="197"/>
      <c r="E9" s="159">
        <v>3.57</v>
      </c>
      <c r="F9" s="160"/>
      <c r="G9" s="161"/>
      <c r="M9" s="162" t="s">
        <v>75</v>
      </c>
      <c r="O9" s="150"/>
    </row>
    <row r="10" spans="1:104" x14ac:dyDescent="0.2">
      <c r="A10" s="157"/>
      <c r="B10" s="158"/>
      <c r="C10" s="196" t="s">
        <v>76</v>
      </c>
      <c r="D10" s="197"/>
      <c r="E10" s="159">
        <v>25.5</v>
      </c>
      <c r="F10" s="160"/>
      <c r="G10" s="161"/>
      <c r="M10" s="162" t="s">
        <v>76</v>
      </c>
      <c r="O10" s="150"/>
    </row>
    <row r="11" spans="1:104" x14ac:dyDescent="0.2">
      <c r="A11" s="151">
        <v>2</v>
      </c>
      <c r="B11" s="152" t="s">
        <v>77</v>
      </c>
      <c r="C11" s="153" t="s">
        <v>78</v>
      </c>
      <c r="D11" s="154" t="s">
        <v>79</v>
      </c>
      <c r="E11" s="155">
        <v>57</v>
      </c>
      <c r="F11" s="155">
        <v>0</v>
      </c>
      <c r="G11" s="156">
        <f>E11*F11</f>
        <v>0</v>
      </c>
      <c r="O11" s="150">
        <v>2</v>
      </c>
      <c r="AA11" s="123">
        <v>12</v>
      </c>
      <c r="AB11" s="123">
        <v>0</v>
      </c>
      <c r="AC11" s="123">
        <v>2</v>
      </c>
      <c r="AZ11" s="123">
        <v>1</v>
      </c>
      <c r="BA11" s="123">
        <f>IF(AZ11=1,G11,0)</f>
        <v>0</v>
      </c>
      <c r="BB11" s="123">
        <f>IF(AZ11=2,G11,0)</f>
        <v>0</v>
      </c>
      <c r="BC11" s="123">
        <f>IF(AZ11=3,G11,0)</f>
        <v>0</v>
      </c>
      <c r="BD11" s="123">
        <f>IF(AZ11=4,G11,0)</f>
        <v>0</v>
      </c>
      <c r="BE11" s="123">
        <f>IF(AZ11=5,G11,0)</f>
        <v>0</v>
      </c>
      <c r="CZ11" s="123">
        <v>9.8999999999999999E-4</v>
      </c>
    </row>
    <row r="12" spans="1:104" x14ac:dyDescent="0.2">
      <c r="A12" s="157"/>
      <c r="B12" s="158"/>
      <c r="C12" s="196" t="s">
        <v>80</v>
      </c>
      <c r="D12" s="197"/>
      <c r="E12" s="159">
        <v>7</v>
      </c>
      <c r="F12" s="160"/>
      <c r="G12" s="161"/>
      <c r="M12" s="162" t="s">
        <v>80</v>
      </c>
      <c r="O12" s="150"/>
    </row>
    <row r="13" spans="1:104" x14ac:dyDescent="0.2">
      <c r="A13" s="157"/>
      <c r="B13" s="158"/>
      <c r="C13" s="196" t="s">
        <v>81</v>
      </c>
      <c r="D13" s="197"/>
      <c r="E13" s="159">
        <v>50</v>
      </c>
      <c r="F13" s="160"/>
      <c r="G13" s="161"/>
      <c r="M13" s="162" t="s">
        <v>81</v>
      </c>
      <c r="O13" s="150"/>
    </row>
    <row r="14" spans="1:104" x14ac:dyDescent="0.2">
      <c r="A14" s="151">
        <v>3</v>
      </c>
      <c r="B14" s="152" t="s">
        <v>82</v>
      </c>
      <c r="C14" s="153" t="s">
        <v>83</v>
      </c>
      <c r="D14" s="154" t="s">
        <v>79</v>
      </c>
      <c r="E14" s="155">
        <v>57</v>
      </c>
      <c r="F14" s="155">
        <v>0</v>
      </c>
      <c r="G14" s="156">
        <f>E14*F14</f>
        <v>0</v>
      </c>
      <c r="O14" s="150">
        <v>2</v>
      </c>
      <c r="AA14" s="123">
        <v>12</v>
      </c>
      <c r="AB14" s="123">
        <v>0</v>
      </c>
      <c r="AC14" s="123">
        <v>3</v>
      </c>
      <c r="AZ14" s="123">
        <v>1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0</v>
      </c>
    </row>
    <row r="15" spans="1:104" x14ac:dyDescent="0.2">
      <c r="A15" s="151">
        <v>4</v>
      </c>
      <c r="B15" s="152" t="s">
        <v>84</v>
      </c>
      <c r="C15" s="153" t="s">
        <v>85</v>
      </c>
      <c r="D15" s="154" t="s">
        <v>74</v>
      </c>
      <c r="E15" s="155">
        <v>5.04</v>
      </c>
      <c r="F15" s="155">
        <v>0</v>
      </c>
      <c r="G15" s="156">
        <f>E15*F15</f>
        <v>0</v>
      </c>
      <c r="O15" s="150">
        <v>2</v>
      </c>
      <c r="AA15" s="123">
        <v>12</v>
      </c>
      <c r="AB15" s="123">
        <v>0</v>
      </c>
      <c r="AC15" s="123">
        <v>4</v>
      </c>
      <c r="AZ15" s="123">
        <v>1</v>
      </c>
      <c r="BA15" s="123">
        <f>IF(AZ15=1,G15,0)</f>
        <v>0</v>
      </c>
      <c r="BB15" s="123">
        <f>IF(AZ15=2,G15,0)</f>
        <v>0</v>
      </c>
      <c r="BC15" s="123">
        <f>IF(AZ15=3,G15,0)</f>
        <v>0</v>
      </c>
      <c r="BD15" s="123">
        <f>IF(AZ15=4,G15,0)</f>
        <v>0</v>
      </c>
      <c r="BE15" s="123">
        <f>IF(AZ15=5,G15,0)</f>
        <v>0</v>
      </c>
      <c r="CZ15" s="123">
        <v>0</v>
      </c>
    </row>
    <row r="16" spans="1:104" ht="22.5" x14ac:dyDescent="0.2">
      <c r="A16" s="151">
        <v>5</v>
      </c>
      <c r="B16" s="152" t="s">
        <v>86</v>
      </c>
      <c r="C16" s="153" t="s">
        <v>87</v>
      </c>
      <c r="D16" s="154" t="s">
        <v>74</v>
      </c>
      <c r="E16" s="155">
        <v>5.04</v>
      </c>
      <c r="F16" s="155">
        <v>0</v>
      </c>
      <c r="G16" s="156">
        <f>E16*F16</f>
        <v>0</v>
      </c>
      <c r="O16" s="150">
        <v>2</v>
      </c>
      <c r="AA16" s="123">
        <v>12</v>
      </c>
      <c r="AB16" s="123">
        <v>0</v>
      </c>
      <c r="AC16" s="123">
        <v>5</v>
      </c>
      <c r="AZ16" s="123">
        <v>1</v>
      </c>
      <c r="BA16" s="123">
        <f>IF(AZ16=1,G16,0)</f>
        <v>0</v>
      </c>
      <c r="BB16" s="123">
        <f>IF(AZ16=2,G16,0)</f>
        <v>0</v>
      </c>
      <c r="BC16" s="123">
        <f>IF(AZ16=3,G16,0)</f>
        <v>0</v>
      </c>
      <c r="BD16" s="123">
        <f>IF(AZ16=4,G16,0)</f>
        <v>0</v>
      </c>
      <c r="BE16" s="123">
        <f>IF(AZ16=5,G16,0)</f>
        <v>0</v>
      </c>
      <c r="CZ16" s="123">
        <v>1.7</v>
      </c>
    </row>
    <row r="17" spans="1:104" x14ac:dyDescent="0.2">
      <c r="A17" s="157"/>
      <c r="B17" s="158"/>
      <c r="C17" s="196" t="s">
        <v>88</v>
      </c>
      <c r="D17" s="197"/>
      <c r="E17" s="159">
        <v>0.54</v>
      </c>
      <c r="F17" s="160"/>
      <c r="G17" s="161"/>
      <c r="M17" s="162" t="s">
        <v>88</v>
      </c>
      <c r="O17" s="150"/>
    </row>
    <row r="18" spans="1:104" x14ac:dyDescent="0.2">
      <c r="A18" s="157"/>
      <c r="B18" s="158"/>
      <c r="C18" s="196" t="s">
        <v>89</v>
      </c>
      <c r="D18" s="197"/>
      <c r="E18" s="159">
        <v>4.5</v>
      </c>
      <c r="F18" s="160"/>
      <c r="G18" s="161"/>
      <c r="M18" s="162" t="s">
        <v>89</v>
      </c>
      <c r="O18" s="150"/>
    </row>
    <row r="19" spans="1:104" x14ac:dyDescent="0.2">
      <c r="A19" s="151">
        <v>6</v>
      </c>
      <c r="B19" s="152" t="s">
        <v>90</v>
      </c>
      <c r="C19" s="153" t="s">
        <v>91</v>
      </c>
      <c r="D19" s="154" t="s">
        <v>74</v>
      </c>
      <c r="E19" s="155">
        <v>51.96</v>
      </c>
      <c r="F19" s="155">
        <v>0</v>
      </c>
      <c r="G19" s="156">
        <f>E19*F19</f>
        <v>0</v>
      </c>
      <c r="O19" s="150">
        <v>2</v>
      </c>
      <c r="AA19" s="123">
        <v>12</v>
      </c>
      <c r="AB19" s="123">
        <v>0</v>
      </c>
      <c r="AC19" s="123">
        <v>6</v>
      </c>
      <c r="AZ19" s="123">
        <v>1</v>
      </c>
      <c r="BA19" s="123">
        <f>IF(AZ19=1,G19,0)</f>
        <v>0</v>
      </c>
      <c r="BB19" s="123">
        <f>IF(AZ19=2,G19,0)</f>
        <v>0</v>
      </c>
      <c r="BC19" s="123">
        <f>IF(AZ19=3,G19,0)</f>
        <v>0</v>
      </c>
      <c r="BD19" s="123">
        <f>IF(AZ19=4,G19,0)</f>
        <v>0</v>
      </c>
      <c r="BE19" s="123">
        <f>IF(AZ19=5,G19,0)</f>
        <v>0</v>
      </c>
      <c r="CZ19" s="123">
        <v>0</v>
      </c>
    </row>
    <row r="20" spans="1:104" x14ac:dyDescent="0.2">
      <c r="A20" s="157"/>
      <c r="B20" s="158"/>
      <c r="C20" s="196" t="s">
        <v>92</v>
      </c>
      <c r="D20" s="197"/>
      <c r="E20" s="159">
        <v>51.96</v>
      </c>
      <c r="F20" s="160"/>
      <c r="G20" s="161"/>
      <c r="M20" s="162" t="s">
        <v>92</v>
      </c>
      <c r="O20" s="150"/>
    </row>
    <row r="21" spans="1:104" x14ac:dyDescent="0.2">
      <c r="A21" s="151">
        <v>7</v>
      </c>
      <c r="B21" s="152" t="s">
        <v>93</v>
      </c>
      <c r="C21" s="153" t="s">
        <v>94</v>
      </c>
      <c r="D21" s="154" t="s">
        <v>79</v>
      </c>
      <c r="E21" s="155">
        <v>56</v>
      </c>
      <c r="F21" s="155">
        <v>0</v>
      </c>
      <c r="G21" s="156">
        <f>E21*F21</f>
        <v>0</v>
      </c>
      <c r="O21" s="150">
        <v>2</v>
      </c>
      <c r="AA21" s="123">
        <v>12</v>
      </c>
      <c r="AB21" s="123">
        <v>0</v>
      </c>
      <c r="AC21" s="123">
        <v>7</v>
      </c>
      <c r="AZ21" s="123">
        <v>1</v>
      </c>
      <c r="BA21" s="123">
        <f>IF(AZ21=1,G21,0)</f>
        <v>0</v>
      </c>
      <c r="BB21" s="123">
        <f>IF(AZ21=2,G21,0)</f>
        <v>0</v>
      </c>
      <c r="BC21" s="123">
        <f>IF(AZ21=3,G21,0)</f>
        <v>0</v>
      </c>
      <c r="BD21" s="123">
        <f>IF(AZ21=4,G21,0)</f>
        <v>0</v>
      </c>
      <c r="BE21" s="123">
        <f>IF(AZ21=5,G21,0)</f>
        <v>0</v>
      </c>
      <c r="CZ21" s="123">
        <v>0</v>
      </c>
    </row>
    <row r="22" spans="1:104" x14ac:dyDescent="0.2">
      <c r="A22" s="151">
        <v>8</v>
      </c>
      <c r="B22" s="152" t="s">
        <v>95</v>
      </c>
      <c r="C22" s="153" t="s">
        <v>96</v>
      </c>
      <c r="D22" s="154" t="s">
        <v>74</v>
      </c>
      <c r="E22" s="155">
        <v>5</v>
      </c>
      <c r="F22" s="155">
        <v>0</v>
      </c>
      <c r="G22" s="156">
        <f>E22*F22</f>
        <v>0</v>
      </c>
      <c r="O22" s="150">
        <v>2</v>
      </c>
      <c r="AA22" s="123">
        <v>12</v>
      </c>
      <c r="AB22" s="123">
        <v>0</v>
      </c>
      <c r="AC22" s="123">
        <v>8</v>
      </c>
      <c r="AZ22" s="123">
        <v>1</v>
      </c>
      <c r="BA22" s="123">
        <f>IF(AZ22=1,G22,0)</f>
        <v>0</v>
      </c>
      <c r="BB22" s="123">
        <f>IF(AZ22=2,G22,0)</f>
        <v>0</v>
      </c>
      <c r="BC22" s="123">
        <f>IF(AZ22=3,G22,0)</f>
        <v>0</v>
      </c>
      <c r="BD22" s="123">
        <f>IF(AZ22=4,G22,0)</f>
        <v>0</v>
      </c>
      <c r="BE22" s="123">
        <f>IF(AZ22=5,G22,0)</f>
        <v>0</v>
      </c>
      <c r="CZ22" s="123">
        <v>0</v>
      </c>
    </row>
    <row r="23" spans="1:104" x14ac:dyDescent="0.2">
      <c r="A23" s="151">
        <v>9</v>
      </c>
      <c r="B23" s="152" t="s">
        <v>97</v>
      </c>
      <c r="C23" s="153" t="s">
        <v>98</v>
      </c>
      <c r="D23" s="154" t="s">
        <v>74</v>
      </c>
      <c r="E23" s="155">
        <v>57</v>
      </c>
      <c r="F23" s="155">
        <v>0</v>
      </c>
      <c r="G23" s="156">
        <f>E23*F23</f>
        <v>0</v>
      </c>
      <c r="O23" s="150">
        <v>2</v>
      </c>
      <c r="AA23" s="123">
        <v>12</v>
      </c>
      <c r="AB23" s="123">
        <v>0</v>
      </c>
      <c r="AC23" s="123">
        <v>9</v>
      </c>
      <c r="AZ23" s="123">
        <v>1</v>
      </c>
      <c r="BA23" s="123">
        <f>IF(AZ23=1,G23,0)</f>
        <v>0</v>
      </c>
      <c r="BB23" s="123">
        <f>IF(AZ23=2,G23,0)</f>
        <v>0</v>
      </c>
      <c r="BC23" s="123">
        <f>IF(AZ23=3,G23,0)</f>
        <v>0</v>
      </c>
      <c r="BD23" s="123">
        <f>IF(AZ23=4,G23,0)</f>
        <v>0</v>
      </c>
      <c r="BE23" s="123">
        <f>IF(AZ23=5,G23,0)</f>
        <v>0</v>
      </c>
      <c r="CZ23" s="123">
        <v>0</v>
      </c>
    </row>
    <row r="24" spans="1:104" x14ac:dyDescent="0.2">
      <c r="A24" s="151">
        <v>10</v>
      </c>
      <c r="B24" s="152" t="s">
        <v>99</v>
      </c>
      <c r="C24" s="153" t="s">
        <v>100</v>
      </c>
      <c r="D24" s="154" t="s">
        <v>74</v>
      </c>
      <c r="E24" s="155">
        <v>5.04</v>
      </c>
      <c r="F24" s="155">
        <v>0</v>
      </c>
      <c r="G24" s="156">
        <f>E24*F24</f>
        <v>0</v>
      </c>
      <c r="O24" s="150">
        <v>2</v>
      </c>
      <c r="AA24" s="123">
        <v>12</v>
      </c>
      <c r="AB24" s="123">
        <v>0</v>
      </c>
      <c r="AC24" s="123">
        <v>10</v>
      </c>
      <c r="AZ24" s="123">
        <v>1</v>
      </c>
      <c r="BA24" s="123">
        <f>IF(AZ24=1,G24,0)</f>
        <v>0</v>
      </c>
      <c r="BB24" s="123">
        <f>IF(AZ24=2,G24,0)</f>
        <v>0</v>
      </c>
      <c r="BC24" s="123">
        <f>IF(AZ24=3,G24,0)</f>
        <v>0</v>
      </c>
      <c r="BD24" s="123">
        <f>IF(AZ24=4,G24,0)</f>
        <v>0</v>
      </c>
      <c r="BE24" s="123">
        <f>IF(AZ24=5,G24,0)</f>
        <v>0</v>
      </c>
      <c r="CZ24" s="123">
        <v>0</v>
      </c>
    </row>
    <row r="25" spans="1:104" x14ac:dyDescent="0.2">
      <c r="A25" s="163"/>
      <c r="B25" s="164" t="s">
        <v>69</v>
      </c>
      <c r="C25" s="165" t="str">
        <f>CONCATENATE(B7," ",C7)</f>
        <v>1 Zemní práce</v>
      </c>
      <c r="D25" s="163"/>
      <c r="E25" s="166"/>
      <c r="F25" s="166"/>
      <c r="G25" s="167">
        <f>SUM(G7:G24)</f>
        <v>0</v>
      </c>
      <c r="O25" s="150">
        <v>4</v>
      </c>
      <c r="BA25" s="168">
        <f>SUM(BA7:BA24)</f>
        <v>0</v>
      </c>
      <c r="BB25" s="168">
        <f>SUM(BB7:BB24)</f>
        <v>0</v>
      </c>
      <c r="BC25" s="168">
        <f>SUM(BC7:BC24)</f>
        <v>0</v>
      </c>
      <c r="BD25" s="168">
        <f>SUM(BD7:BD24)</f>
        <v>0</v>
      </c>
      <c r="BE25" s="168">
        <f>SUM(BE7:BE24)</f>
        <v>0</v>
      </c>
    </row>
    <row r="26" spans="1:104" x14ac:dyDescent="0.2">
      <c r="A26" s="143" t="s">
        <v>65</v>
      </c>
      <c r="B26" s="144" t="s">
        <v>101</v>
      </c>
      <c r="C26" s="145" t="s">
        <v>102</v>
      </c>
      <c r="D26" s="146"/>
      <c r="E26" s="147"/>
      <c r="F26" s="147"/>
      <c r="G26" s="148"/>
      <c r="H26" s="149"/>
      <c r="I26" s="149"/>
      <c r="O26" s="150">
        <v>1</v>
      </c>
    </row>
    <row r="27" spans="1:104" x14ac:dyDescent="0.2">
      <c r="A27" s="151">
        <v>11</v>
      </c>
      <c r="B27" s="152" t="s">
        <v>103</v>
      </c>
      <c r="C27" s="153" t="s">
        <v>104</v>
      </c>
      <c r="D27" s="154" t="s">
        <v>105</v>
      </c>
      <c r="E27" s="155">
        <v>28</v>
      </c>
      <c r="F27" s="155">
        <v>0</v>
      </c>
      <c r="G27" s="156">
        <f t="shared" ref="G27:G37" si="0">E27*F27</f>
        <v>0</v>
      </c>
      <c r="O27" s="150">
        <v>2</v>
      </c>
      <c r="AA27" s="123">
        <v>12</v>
      </c>
      <c r="AB27" s="123">
        <v>0</v>
      </c>
      <c r="AC27" s="123">
        <v>11</v>
      </c>
      <c r="AZ27" s="123">
        <v>1</v>
      </c>
      <c r="BA27" s="123">
        <f t="shared" ref="BA27:BA37" si="1">IF(AZ27=1,G27,0)</f>
        <v>0</v>
      </c>
      <c r="BB27" s="123">
        <f t="shared" ref="BB27:BB37" si="2">IF(AZ27=2,G27,0)</f>
        <v>0</v>
      </c>
      <c r="BC27" s="123">
        <f t="shared" ref="BC27:BC37" si="3">IF(AZ27=3,G27,0)</f>
        <v>0</v>
      </c>
      <c r="BD27" s="123">
        <f t="shared" ref="BD27:BD37" si="4">IF(AZ27=4,G27,0)</f>
        <v>0</v>
      </c>
      <c r="BE27" s="123">
        <f t="shared" ref="BE27:BE37" si="5">IF(AZ27=5,G27,0)</f>
        <v>0</v>
      </c>
      <c r="CZ27" s="123">
        <v>0</v>
      </c>
    </row>
    <row r="28" spans="1:104" x14ac:dyDescent="0.2">
      <c r="A28" s="151">
        <v>12</v>
      </c>
      <c r="B28" s="152" t="s">
        <v>106</v>
      </c>
      <c r="C28" s="153" t="s">
        <v>107</v>
      </c>
      <c r="D28" s="154" t="s">
        <v>105</v>
      </c>
      <c r="E28" s="155">
        <v>28</v>
      </c>
      <c r="F28" s="155">
        <v>0</v>
      </c>
      <c r="G28" s="156">
        <f t="shared" si="0"/>
        <v>0</v>
      </c>
      <c r="O28" s="150">
        <v>2</v>
      </c>
      <c r="AA28" s="123">
        <v>12</v>
      </c>
      <c r="AB28" s="123">
        <v>0</v>
      </c>
      <c r="AC28" s="123">
        <v>12</v>
      </c>
      <c r="AZ28" s="123">
        <v>1</v>
      </c>
      <c r="BA28" s="123">
        <f t="shared" si="1"/>
        <v>0</v>
      </c>
      <c r="BB28" s="123">
        <f t="shared" si="2"/>
        <v>0</v>
      </c>
      <c r="BC28" s="123">
        <f t="shared" si="3"/>
        <v>0</v>
      </c>
      <c r="BD28" s="123">
        <f t="shared" si="4"/>
        <v>0</v>
      </c>
      <c r="BE28" s="123">
        <f t="shared" si="5"/>
        <v>0</v>
      </c>
      <c r="CZ28" s="123">
        <v>0</v>
      </c>
    </row>
    <row r="29" spans="1:104" x14ac:dyDescent="0.2">
      <c r="A29" s="151">
        <v>13</v>
      </c>
      <c r="B29" s="152" t="s">
        <v>108</v>
      </c>
      <c r="C29" s="153" t="s">
        <v>109</v>
      </c>
      <c r="D29" s="154" t="s">
        <v>110</v>
      </c>
      <c r="E29" s="155">
        <v>3</v>
      </c>
      <c r="F29" s="155">
        <v>0</v>
      </c>
      <c r="G29" s="156">
        <f t="shared" si="0"/>
        <v>0</v>
      </c>
      <c r="O29" s="150">
        <v>2</v>
      </c>
      <c r="AA29" s="123">
        <v>12</v>
      </c>
      <c r="AB29" s="123">
        <v>0</v>
      </c>
      <c r="AC29" s="123">
        <v>13</v>
      </c>
      <c r="AZ29" s="123">
        <v>1</v>
      </c>
      <c r="BA29" s="123">
        <f t="shared" si="1"/>
        <v>0</v>
      </c>
      <c r="BB29" s="123">
        <f t="shared" si="2"/>
        <v>0</v>
      </c>
      <c r="BC29" s="123">
        <f t="shared" si="3"/>
        <v>0</v>
      </c>
      <c r="BD29" s="123">
        <f t="shared" si="4"/>
        <v>0</v>
      </c>
      <c r="BE29" s="123">
        <f t="shared" si="5"/>
        <v>0</v>
      </c>
      <c r="CZ29" s="123">
        <v>1.0000000000000001E-5</v>
      </c>
    </row>
    <row r="30" spans="1:104" x14ac:dyDescent="0.2">
      <c r="A30" s="151">
        <v>14</v>
      </c>
      <c r="B30" s="152" t="s">
        <v>111</v>
      </c>
      <c r="C30" s="153" t="s">
        <v>112</v>
      </c>
      <c r="D30" s="154" t="s">
        <v>110</v>
      </c>
      <c r="E30" s="155">
        <v>28</v>
      </c>
      <c r="F30" s="155">
        <v>0</v>
      </c>
      <c r="G30" s="156">
        <f t="shared" si="0"/>
        <v>0</v>
      </c>
      <c r="O30" s="150">
        <v>2</v>
      </c>
      <c r="AA30" s="123">
        <v>12</v>
      </c>
      <c r="AB30" s="123">
        <v>1</v>
      </c>
      <c r="AC30" s="123">
        <v>14</v>
      </c>
      <c r="AZ30" s="123">
        <v>1</v>
      </c>
      <c r="BA30" s="123">
        <f t="shared" si="1"/>
        <v>0</v>
      </c>
      <c r="BB30" s="123">
        <f t="shared" si="2"/>
        <v>0</v>
      </c>
      <c r="BC30" s="123">
        <f t="shared" si="3"/>
        <v>0</v>
      </c>
      <c r="BD30" s="123">
        <f t="shared" si="4"/>
        <v>0</v>
      </c>
      <c r="BE30" s="123">
        <f t="shared" si="5"/>
        <v>0</v>
      </c>
      <c r="CZ30" s="123">
        <v>3.2100000000000002E-3</v>
      </c>
    </row>
    <row r="31" spans="1:104" x14ac:dyDescent="0.2">
      <c r="A31" s="151">
        <v>15</v>
      </c>
      <c r="B31" s="152" t="s">
        <v>113</v>
      </c>
      <c r="C31" s="153" t="s">
        <v>114</v>
      </c>
      <c r="D31" s="154" t="s">
        <v>110</v>
      </c>
      <c r="E31" s="155">
        <v>3</v>
      </c>
      <c r="F31" s="155">
        <v>0</v>
      </c>
      <c r="G31" s="156">
        <f t="shared" si="0"/>
        <v>0</v>
      </c>
      <c r="O31" s="150">
        <v>2</v>
      </c>
      <c r="AA31" s="123">
        <v>12</v>
      </c>
      <c r="AB31" s="123">
        <v>1</v>
      </c>
      <c r="AC31" s="123">
        <v>15</v>
      </c>
      <c r="AZ31" s="123">
        <v>1</v>
      </c>
      <c r="BA31" s="123">
        <f t="shared" si="1"/>
        <v>0</v>
      </c>
      <c r="BB31" s="123">
        <f t="shared" si="2"/>
        <v>0</v>
      </c>
      <c r="BC31" s="123">
        <f t="shared" si="3"/>
        <v>0</v>
      </c>
      <c r="BD31" s="123">
        <f t="shared" si="4"/>
        <v>0</v>
      </c>
      <c r="BE31" s="123">
        <f t="shared" si="5"/>
        <v>0</v>
      </c>
      <c r="CZ31" s="123">
        <v>6.4000000000000005E-4</v>
      </c>
    </row>
    <row r="32" spans="1:104" x14ac:dyDescent="0.2">
      <c r="A32" s="151">
        <v>16</v>
      </c>
      <c r="B32" s="152" t="s">
        <v>115</v>
      </c>
      <c r="C32" s="153" t="s">
        <v>116</v>
      </c>
      <c r="D32" s="154" t="s">
        <v>110</v>
      </c>
      <c r="E32" s="155">
        <v>1</v>
      </c>
      <c r="F32" s="155">
        <v>0</v>
      </c>
      <c r="G32" s="156">
        <f t="shared" si="0"/>
        <v>0</v>
      </c>
      <c r="O32" s="150">
        <v>2</v>
      </c>
      <c r="AA32" s="123">
        <v>12</v>
      </c>
      <c r="AB32" s="123">
        <v>1</v>
      </c>
      <c r="AC32" s="123">
        <v>16</v>
      </c>
      <c r="AZ32" s="123">
        <v>1</v>
      </c>
      <c r="BA32" s="123">
        <f t="shared" si="1"/>
        <v>0</v>
      </c>
      <c r="BB32" s="123">
        <f t="shared" si="2"/>
        <v>0</v>
      </c>
      <c r="BC32" s="123">
        <f t="shared" si="3"/>
        <v>0</v>
      </c>
      <c r="BD32" s="123">
        <f t="shared" si="4"/>
        <v>0</v>
      </c>
      <c r="BE32" s="123">
        <f t="shared" si="5"/>
        <v>0</v>
      </c>
      <c r="CZ32" s="123">
        <v>5.0899999999999999E-3</v>
      </c>
    </row>
    <row r="33" spans="1:104" x14ac:dyDescent="0.2">
      <c r="A33" s="151">
        <v>17</v>
      </c>
      <c r="B33" s="152" t="s">
        <v>117</v>
      </c>
      <c r="C33" s="153" t="s">
        <v>118</v>
      </c>
      <c r="D33" s="154" t="s">
        <v>110</v>
      </c>
      <c r="E33" s="155">
        <v>1</v>
      </c>
      <c r="F33" s="155">
        <v>0</v>
      </c>
      <c r="G33" s="156">
        <f t="shared" si="0"/>
        <v>0</v>
      </c>
      <c r="O33" s="150">
        <v>2</v>
      </c>
      <c r="AA33" s="123">
        <v>12</v>
      </c>
      <c r="AB33" s="123">
        <v>1</v>
      </c>
      <c r="AC33" s="123">
        <v>17</v>
      </c>
      <c r="AZ33" s="123">
        <v>1</v>
      </c>
      <c r="BA33" s="123">
        <f t="shared" si="1"/>
        <v>0</v>
      </c>
      <c r="BB33" s="123">
        <f t="shared" si="2"/>
        <v>0</v>
      </c>
      <c r="BC33" s="123">
        <f t="shared" si="3"/>
        <v>0</v>
      </c>
      <c r="BD33" s="123">
        <f t="shared" si="4"/>
        <v>0</v>
      </c>
      <c r="BE33" s="123">
        <f t="shared" si="5"/>
        <v>0</v>
      </c>
      <c r="CZ33" s="123">
        <v>8.2199999999999999E-3</v>
      </c>
    </row>
    <row r="34" spans="1:104" x14ac:dyDescent="0.2">
      <c r="A34" s="151">
        <v>18</v>
      </c>
      <c r="B34" s="152" t="s">
        <v>119</v>
      </c>
      <c r="C34" s="153" t="s">
        <v>120</v>
      </c>
      <c r="D34" s="154" t="s">
        <v>68</v>
      </c>
      <c r="E34" s="155">
        <v>1</v>
      </c>
      <c r="F34" s="155">
        <v>0</v>
      </c>
      <c r="G34" s="156">
        <f t="shared" si="0"/>
        <v>0</v>
      </c>
      <c r="O34" s="150">
        <v>2</v>
      </c>
      <c r="AA34" s="123">
        <v>12</v>
      </c>
      <c r="AB34" s="123">
        <v>0</v>
      </c>
      <c r="AC34" s="123">
        <v>18</v>
      </c>
      <c r="AZ34" s="123">
        <v>1</v>
      </c>
      <c r="BA34" s="123">
        <f t="shared" si="1"/>
        <v>0</v>
      </c>
      <c r="BB34" s="123">
        <f t="shared" si="2"/>
        <v>0</v>
      </c>
      <c r="BC34" s="123">
        <f t="shared" si="3"/>
        <v>0</v>
      </c>
      <c r="BD34" s="123">
        <f t="shared" si="4"/>
        <v>0</v>
      </c>
      <c r="BE34" s="123">
        <f t="shared" si="5"/>
        <v>0</v>
      </c>
      <c r="CZ34" s="123">
        <v>5.0000000000000001E-3</v>
      </c>
    </row>
    <row r="35" spans="1:104" x14ac:dyDescent="0.2">
      <c r="A35" s="151">
        <v>19</v>
      </c>
      <c r="B35" s="152" t="s">
        <v>121</v>
      </c>
      <c r="C35" s="153" t="s">
        <v>122</v>
      </c>
      <c r="D35" s="154" t="s">
        <v>123</v>
      </c>
      <c r="E35" s="155">
        <v>1</v>
      </c>
      <c r="F35" s="155">
        <v>0</v>
      </c>
      <c r="G35" s="156">
        <f t="shared" si="0"/>
        <v>0</v>
      </c>
      <c r="O35" s="150">
        <v>2</v>
      </c>
      <c r="AA35" s="123">
        <v>12</v>
      </c>
      <c r="AB35" s="123">
        <v>0</v>
      </c>
      <c r="AC35" s="123">
        <v>19</v>
      </c>
      <c r="AZ35" s="123">
        <v>1</v>
      </c>
      <c r="BA35" s="123">
        <f t="shared" si="1"/>
        <v>0</v>
      </c>
      <c r="BB35" s="123">
        <f t="shared" si="2"/>
        <v>0</v>
      </c>
      <c r="BC35" s="123">
        <f t="shared" si="3"/>
        <v>0</v>
      </c>
      <c r="BD35" s="123">
        <f t="shared" si="4"/>
        <v>0</v>
      </c>
      <c r="BE35" s="123">
        <f t="shared" si="5"/>
        <v>0</v>
      </c>
      <c r="CZ35" s="123">
        <v>0.02</v>
      </c>
    </row>
    <row r="36" spans="1:104" x14ac:dyDescent="0.2">
      <c r="A36" s="151">
        <v>20</v>
      </c>
      <c r="B36" s="152" t="s">
        <v>124</v>
      </c>
      <c r="C36" s="153" t="s">
        <v>125</v>
      </c>
      <c r="D36" s="154" t="s">
        <v>123</v>
      </c>
      <c r="E36" s="155">
        <v>1</v>
      </c>
      <c r="F36" s="155">
        <v>0</v>
      </c>
      <c r="G36" s="156">
        <f t="shared" si="0"/>
        <v>0</v>
      </c>
      <c r="O36" s="150">
        <v>2</v>
      </c>
      <c r="AA36" s="123">
        <v>12</v>
      </c>
      <c r="AB36" s="123">
        <v>0</v>
      </c>
      <c r="AC36" s="123">
        <v>20</v>
      </c>
      <c r="AZ36" s="123">
        <v>1</v>
      </c>
      <c r="BA36" s="123">
        <f t="shared" si="1"/>
        <v>0</v>
      </c>
      <c r="BB36" s="123">
        <f t="shared" si="2"/>
        <v>0</v>
      </c>
      <c r="BC36" s="123">
        <f t="shared" si="3"/>
        <v>0</v>
      </c>
      <c r="BD36" s="123">
        <f t="shared" si="4"/>
        <v>0</v>
      </c>
      <c r="BE36" s="123">
        <f t="shared" si="5"/>
        <v>0</v>
      </c>
      <c r="CZ36" s="123">
        <v>0.02</v>
      </c>
    </row>
    <row r="37" spans="1:104" x14ac:dyDescent="0.2">
      <c r="A37" s="151">
        <v>21</v>
      </c>
      <c r="B37" s="152" t="s">
        <v>126</v>
      </c>
      <c r="C37" s="153" t="s">
        <v>127</v>
      </c>
      <c r="D37" s="154" t="s">
        <v>123</v>
      </c>
      <c r="E37" s="155">
        <v>1</v>
      </c>
      <c r="F37" s="155">
        <v>0</v>
      </c>
      <c r="G37" s="156">
        <f t="shared" si="0"/>
        <v>0</v>
      </c>
      <c r="O37" s="150">
        <v>2</v>
      </c>
      <c r="AA37" s="123">
        <v>12</v>
      </c>
      <c r="AB37" s="123">
        <v>0</v>
      </c>
      <c r="AC37" s="123">
        <v>21</v>
      </c>
      <c r="AZ37" s="123">
        <v>1</v>
      </c>
      <c r="BA37" s="123">
        <f t="shared" si="1"/>
        <v>0</v>
      </c>
      <c r="BB37" s="123">
        <f t="shared" si="2"/>
        <v>0</v>
      </c>
      <c r="BC37" s="123">
        <f t="shared" si="3"/>
        <v>0</v>
      </c>
      <c r="BD37" s="123">
        <f t="shared" si="4"/>
        <v>0</v>
      </c>
      <c r="BE37" s="123">
        <f t="shared" si="5"/>
        <v>0</v>
      </c>
      <c r="CZ37" s="123">
        <v>0</v>
      </c>
    </row>
    <row r="38" spans="1:104" x14ac:dyDescent="0.2">
      <c r="A38" s="163"/>
      <c r="B38" s="164" t="s">
        <v>69</v>
      </c>
      <c r="C38" s="165" t="str">
        <f>CONCATENATE(B26," ",C26)</f>
        <v>8 Trubní vedení</v>
      </c>
      <c r="D38" s="163"/>
      <c r="E38" s="166"/>
      <c r="F38" s="166"/>
      <c r="G38" s="167">
        <f>SUM(G26:G37)</f>
        <v>0</v>
      </c>
      <c r="O38" s="150">
        <v>4</v>
      </c>
      <c r="BA38" s="168">
        <f>SUM(BA26:BA37)</f>
        <v>0</v>
      </c>
      <c r="BB38" s="168">
        <f>SUM(BB26:BB37)</f>
        <v>0</v>
      </c>
      <c r="BC38" s="168">
        <f>SUM(BC26:BC37)</f>
        <v>0</v>
      </c>
      <c r="BD38" s="168">
        <f>SUM(BD26:BD37)</f>
        <v>0</v>
      </c>
      <c r="BE38" s="168">
        <f>SUM(BE26:BE37)</f>
        <v>0</v>
      </c>
    </row>
    <row r="39" spans="1:104" x14ac:dyDescent="0.2">
      <c r="A39" s="143" t="s">
        <v>65</v>
      </c>
      <c r="B39" s="144" t="s">
        <v>128</v>
      </c>
      <c r="C39" s="145" t="s">
        <v>129</v>
      </c>
      <c r="D39" s="146"/>
      <c r="E39" s="147"/>
      <c r="F39" s="147"/>
      <c r="G39" s="148"/>
      <c r="H39" s="149"/>
      <c r="I39" s="149"/>
      <c r="O39" s="150">
        <v>1</v>
      </c>
    </row>
    <row r="40" spans="1:104" x14ac:dyDescent="0.2">
      <c r="A40" s="151">
        <v>22</v>
      </c>
      <c r="B40" s="152" t="s">
        <v>130</v>
      </c>
      <c r="C40" s="153" t="s">
        <v>131</v>
      </c>
      <c r="D40" s="154" t="s">
        <v>132</v>
      </c>
      <c r="E40" s="155">
        <v>8.7759999999999998</v>
      </c>
      <c r="F40" s="155">
        <v>0</v>
      </c>
      <c r="G40" s="156">
        <f>E40*F40</f>
        <v>0</v>
      </c>
      <c r="O40" s="150">
        <v>2</v>
      </c>
      <c r="AA40" s="123">
        <v>12</v>
      </c>
      <c r="AB40" s="123">
        <v>0</v>
      </c>
      <c r="AC40" s="123">
        <v>22</v>
      </c>
      <c r="AZ40" s="123">
        <v>1</v>
      </c>
      <c r="BA40" s="123">
        <f>IF(AZ40=1,G40,0)</f>
        <v>0</v>
      </c>
      <c r="BB40" s="123">
        <f>IF(AZ40=2,G40,0)</f>
        <v>0</v>
      </c>
      <c r="BC40" s="123">
        <f>IF(AZ40=3,G40,0)</f>
        <v>0</v>
      </c>
      <c r="BD40" s="123">
        <f>IF(AZ40=4,G40,0)</f>
        <v>0</v>
      </c>
      <c r="BE40" s="123">
        <f>IF(AZ40=5,G40,0)</f>
        <v>0</v>
      </c>
      <c r="CZ40" s="123">
        <v>0</v>
      </c>
    </row>
    <row r="41" spans="1:104" x14ac:dyDescent="0.2">
      <c r="A41" s="163"/>
      <c r="B41" s="164" t="s">
        <v>69</v>
      </c>
      <c r="C41" s="165" t="str">
        <f>CONCATENATE(B39," ",C39)</f>
        <v>99 Staveništní přesun hmot</v>
      </c>
      <c r="D41" s="163"/>
      <c r="E41" s="166"/>
      <c r="F41" s="166"/>
      <c r="G41" s="167">
        <f>SUM(G39:G40)</f>
        <v>0</v>
      </c>
      <c r="O41" s="150">
        <v>4</v>
      </c>
      <c r="BA41" s="168">
        <f>SUM(BA39:BA40)</f>
        <v>0</v>
      </c>
      <c r="BB41" s="168">
        <f>SUM(BB39:BB40)</f>
        <v>0</v>
      </c>
      <c r="BC41" s="168">
        <f>SUM(BC39:BC40)</f>
        <v>0</v>
      </c>
      <c r="BD41" s="168">
        <f>SUM(BD39:BD40)</f>
        <v>0</v>
      </c>
      <c r="BE41" s="168">
        <f>SUM(BE39:BE40)</f>
        <v>0</v>
      </c>
    </row>
    <row r="42" spans="1:104" x14ac:dyDescent="0.2">
      <c r="A42" s="124"/>
      <c r="B42" s="124"/>
      <c r="C42" s="124"/>
      <c r="D42" s="124"/>
      <c r="E42" s="124"/>
      <c r="F42" s="124"/>
      <c r="G42" s="124"/>
    </row>
    <row r="43" spans="1:104" x14ac:dyDescent="0.2">
      <c r="E43" s="123"/>
    </row>
    <row r="44" spans="1:104" x14ac:dyDescent="0.2">
      <c r="E44" s="123"/>
    </row>
    <row r="45" spans="1:104" x14ac:dyDescent="0.2">
      <c r="E45" s="123"/>
    </row>
    <row r="46" spans="1:104" x14ac:dyDescent="0.2">
      <c r="E46" s="123"/>
    </row>
    <row r="47" spans="1:104" x14ac:dyDescent="0.2">
      <c r="E47" s="123"/>
    </row>
    <row r="48" spans="1:104" x14ac:dyDescent="0.2">
      <c r="E48" s="123"/>
    </row>
    <row r="49" spans="5:5" x14ac:dyDescent="0.2">
      <c r="E49" s="123"/>
    </row>
    <row r="50" spans="5:5" x14ac:dyDescent="0.2">
      <c r="E50" s="123"/>
    </row>
    <row r="51" spans="5:5" x14ac:dyDescent="0.2">
      <c r="E51" s="123"/>
    </row>
    <row r="52" spans="5:5" x14ac:dyDescent="0.2">
      <c r="E52" s="123"/>
    </row>
    <row r="53" spans="5:5" x14ac:dyDescent="0.2">
      <c r="E53" s="123"/>
    </row>
    <row r="54" spans="5:5" x14ac:dyDescent="0.2">
      <c r="E54" s="123"/>
    </row>
    <row r="55" spans="5:5" x14ac:dyDescent="0.2">
      <c r="E55" s="123"/>
    </row>
    <row r="56" spans="5:5" x14ac:dyDescent="0.2">
      <c r="E56" s="123"/>
    </row>
    <row r="57" spans="5:5" x14ac:dyDescent="0.2">
      <c r="E57" s="123"/>
    </row>
    <row r="58" spans="5:5" x14ac:dyDescent="0.2">
      <c r="E58" s="123"/>
    </row>
    <row r="59" spans="5:5" x14ac:dyDescent="0.2">
      <c r="E59" s="123"/>
    </row>
    <row r="60" spans="5:5" x14ac:dyDescent="0.2">
      <c r="E60" s="123"/>
    </row>
    <row r="61" spans="5:5" x14ac:dyDescent="0.2">
      <c r="E61" s="123"/>
    </row>
    <row r="62" spans="5:5" x14ac:dyDescent="0.2">
      <c r="E62" s="123"/>
    </row>
    <row r="63" spans="5:5" x14ac:dyDescent="0.2">
      <c r="E63" s="123"/>
    </row>
    <row r="64" spans="5:5" x14ac:dyDescent="0.2">
      <c r="E64" s="123"/>
    </row>
    <row r="65" spans="1:7" x14ac:dyDescent="0.2">
      <c r="A65" s="169"/>
      <c r="B65" s="169"/>
      <c r="C65" s="169"/>
      <c r="D65" s="169"/>
      <c r="E65" s="169"/>
      <c r="F65" s="169"/>
      <c r="G65" s="169"/>
    </row>
    <row r="66" spans="1:7" x14ac:dyDescent="0.2">
      <c r="A66" s="169"/>
      <c r="B66" s="169"/>
      <c r="C66" s="169"/>
      <c r="D66" s="169"/>
      <c r="E66" s="169"/>
      <c r="F66" s="169"/>
      <c r="G66" s="169"/>
    </row>
    <row r="67" spans="1:7" x14ac:dyDescent="0.2">
      <c r="A67" s="169"/>
      <c r="B67" s="169"/>
      <c r="C67" s="169"/>
      <c r="D67" s="169"/>
      <c r="E67" s="169"/>
      <c r="F67" s="169"/>
      <c r="G67" s="169"/>
    </row>
    <row r="68" spans="1:7" x14ac:dyDescent="0.2">
      <c r="A68" s="169"/>
      <c r="B68" s="169"/>
      <c r="C68" s="169"/>
      <c r="D68" s="169"/>
      <c r="E68" s="169"/>
      <c r="F68" s="169"/>
      <c r="G68" s="169"/>
    </row>
    <row r="69" spans="1:7" x14ac:dyDescent="0.2">
      <c r="E69" s="123"/>
    </row>
    <row r="70" spans="1:7" x14ac:dyDescent="0.2">
      <c r="E70" s="123"/>
    </row>
    <row r="71" spans="1:7" x14ac:dyDescent="0.2">
      <c r="E71" s="123"/>
    </row>
    <row r="72" spans="1:7" x14ac:dyDescent="0.2">
      <c r="E72" s="123"/>
    </row>
    <row r="73" spans="1:7" x14ac:dyDescent="0.2">
      <c r="E73" s="123"/>
    </row>
    <row r="74" spans="1:7" x14ac:dyDescent="0.2">
      <c r="E74" s="123"/>
    </row>
    <row r="75" spans="1:7" x14ac:dyDescent="0.2">
      <c r="E75" s="123"/>
    </row>
    <row r="76" spans="1:7" x14ac:dyDescent="0.2">
      <c r="E76" s="123"/>
    </row>
    <row r="77" spans="1:7" x14ac:dyDescent="0.2">
      <c r="E77" s="123"/>
    </row>
    <row r="78" spans="1:7" x14ac:dyDescent="0.2">
      <c r="E78" s="123"/>
    </row>
    <row r="79" spans="1:7" x14ac:dyDescent="0.2">
      <c r="E79" s="123"/>
    </row>
    <row r="80" spans="1:7" x14ac:dyDescent="0.2">
      <c r="E80" s="123"/>
    </row>
    <row r="81" spans="5:5" x14ac:dyDescent="0.2">
      <c r="E81" s="123"/>
    </row>
    <row r="82" spans="5:5" x14ac:dyDescent="0.2">
      <c r="E82" s="123"/>
    </row>
    <row r="83" spans="5:5" x14ac:dyDescent="0.2">
      <c r="E83" s="123"/>
    </row>
    <row r="84" spans="5:5" x14ac:dyDescent="0.2">
      <c r="E84" s="123"/>
    </row>
    <row r="85" spans="5:5" x14ac:dyDescent="0.2">
      <c r="E85" s="123"/>
    </row>
    <row r="86" spans="5:5" x14ac:dyDescent="0.2">
      <c r="E86" s="123"/>
    </row>
    <row r="87" spans="5:5" x14ac:dyDescent="0.2">
      <c r="E87" s="123"/>
    </row>
    <row r="88" spans="5:5" x14ac:dyDescent="0.2">
      <c r="E88" s="123"/>
    </row>
    <row r="89" spans="5:5" x14ac:dyDescent="0.2">
      <c r="E89" s="123"/>
    </row>
    <row r="90" spans="5:5" x14ac:dyDescent="0.2">
      <c r="E90" s="123"/>
    </row>
    <row r="91" spans="5:5" x14ac:dyDescent="0.2">
      <c r="E91" s="123"/>
    </row>
    <row r="92" spans="5:5" x14ac:dyDescent="0.2">
      <c r="E92" s="123"/>
    </row>
    <row r="93" spans="5:5" x14ac:dyDescent="0.2">
      <c r="E93" s="123"/>
    </row>
    <row r="94" spans="5:5" x14ac:dyDescent="0.2">
      <c r="E94" s="123"/>
    </row>
    <row r="95" spans="5:5" x14ac:dyDescent="0.2">
      <c r="E95" s="123"/>
    </row>
    <row r="96" spans="5:5" x14ac:dyDescent="0.2">
      <c r="E96" s="123"/>
    </row>
    <row r="97" spans="1:7" x14ac:dyDescent="0.2">
      <c r="E97" s="123"/>
    </row>
    <row r="98" spans="1:7" x14ac:dyDescent="0.2">
      <c r="E98" s="123"/>
    </row>
    <row r="99" spans="1:7" x14ac:dyDescent="0.2">
      <c r="E99" s="123"/>
    </row>
    <row r="100" spans="1:7" x14ac:dyDescent="0.2">
      <c r="A100" s="170"/>
      <c r="B100" s="170"/>
    </row>
    <row r="101" spans="1:7" x14ac:dyDescent="0.2">
      <c r="A101" s="169"/>
      <c r="B101" s="169"/>
      <c r="C101" s="172"/>
      <c r="D101" s="172"/>
      <c r="E101" s="173"/>
      <c r="F101" s="172"/>
      <c r="G101" s="174"/>
    </row>
    <row r="102" spans="1:7" x14ac:dyDescent="0.2">
      <c r="A102" s="175"/>
      <c r="B102" s="175"/>
      <c r="C102" s="169"/>
      <c r="D102" s="169"/>
      <c r="E102" s="176"/>
      <c r="F102" s="169"/>
      <c r="G102" s="169"/>
    </row>
    <row r="103" spans="1:7" x14ac:dyDescent="0.2">
      <c r="A103" s="169"/>
      <c r="B103" s="169"/>
      <c r="C103" s="169"/>
      <c r="D103" s="169"/>
      <c r="E103" s="176"/>
      <c r="F103" s="169"/>
      <c r="G103" s="169"/>
    </row>
    <row r="104" spans="1:7" x14ac:dyDescent="0.2">
      <c r="A104" s="169"/>
      <c r="B104" s="169"/>
      <c r="C104" s="169"/>
      <c r="D104" s="169"/>
      <c r="E104" s="176"/>
      <c r="F104" s="169"/>
      <c r="G104" s="169"/>
    </row>
    <row r="105" spans="1:7" x14ac:dyDescent="0.2">
      <c r="A105" s="169"/>
      <c r="B105" s="169"/>
      <c r="C105" s="169"/>
      <c r="D105" s="169"/>
      <c r="E105" s="176"/>
      <c r="F105" s="169"/>
      <c r="G105" s="169"/>
    </row>
    <row r="106" spans="1:7" x14ac:dyDescent="0.2">
      <c r="A106" s="169"/>
      <c r="B106" s="169"/>
      <c r="C106" s="169"/>
      <c r="D106" s="169"/>
      <c r="E106" s="176"/>
      <c r="F106" s="169"/>
      <c r="G106" s="169"/>
    </row>
    <row r="107" spans="1:7" x14ac:dyDescent="0.2">
      <c r="A107" s="169"/>
      <c r="B107" s="169"/>
      <c r="C107" s="169"/>
      <c r="D107" s="169"/>
      <c r="E107" s="176"/>
      <c r="F107" s="169"/>
      <c r="G107" s="169"/>
    </row>
    <row r="108" spans="1:7" x14ac:dyDescent="0.2">
      <c r="A108" s="169"/>
      <c r="B108" s="169"/>
      <c r="C108" s="169"/>
      <c r="D108" s="169"/>
      <c r="E108" s="176"/>
      <c r="F108" s="169"/>
      <c r="G108" s="169"/>
    </row>
    <row r="109" spans="1:7" x14ac:dyDescent="0.2">
      <c r="A109" s="169"/>
      <c r="B109" s="169"/>
      <c r="C109" s="169"/>
      <c r="D109" s="169"/>
      <c r="E109" s="176"/>
      <c r="F109" s="169"/>
      <c r="G109" s="169"/>
    </row>
    <row r="110" spans="1:7" x14ac:dyDescent="0.2">
      <c r="A110" s="169"/>
      <c r="B110" s="169"/>
      <c r="C110" s="169"/>
      <c r="D110" s="169"/>
      <c r="E110" s="176"/>
      <c r="F110" s="169"/>
      <c r="G110" s="169"/>
    </row>
    <row r="111" spans="1:7" x14ac:dyDescent="0.2">
      <c r="A111" s="169"/>
      <c r="B111" s="169"/>
      <c r="C111" s="169"/>
      <c r="D111" s="169"/>
      <c r="E111" s="176"/>
      <c r="F111" s="169"/>
      <c r="G111" s="169"/>
    </row>
    <row r="112" spans="1:7" x14ac:dyDescent="0.2">
      <c r="A112" s="169"/>
      <c r="B112" s="169"/>
      <c r="C112" s="169"/>
      <c r="D112" s="169"/>
      <c r="E112" s="176"/>
      <c r="F112" s="169"/>
      <c r="G112" s="169"/>
    </row>
    <row r="113" spans="1:7" x14ac:dyDescent="0.2">
      <c r="A113" s="169"/>
      <c r="B113" s="169"/>
      <c r="C113" s="169"/>
      <c r="D113" s="169"/>
      <c r="E113" s="176"/>
      <c r="F113" s="169"/>
      <c r="G113" s="169"/>
    </row>
    <row r="114" spans="1:7" x14ac:dyDescent="0.2">
      <c r="A114" s="169"/>
      <c r="B114" s="169"/>
      <c r="C114" s="169"/>
      <c r="D114" s="169"/>
      <c r="E114" s="176"/>
      <c r="F114" s="169"/>
      <c r="G114" s="169"/>
    </row>
  </sheetData>
  <mergeCells count="11">
    <mergeCell ref="C17:D17"/>
    <mergeCell ref="C18:D18"/>
    <mergeCell ref="C20:D20"/>
    <mergeCell ref="A1:G1"/>
    <mergeCell ref="A3:B3"/>
    <mergeCell ref="A4:B4"/>
    <mergeCell ref="E4:G4"/>
    <mergeCell ref="C9:D9"/>
    <mergeCell ref="C10:D10"/>
    <mergeCell ref="C12:D12"/>
    <mergeCell ref="C13:D13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kfQmz9SB8l/A1BxMtyL7YhHYBW8=</DigestValue>
    </Reference>
    <Reference URI="#idOfficeObject" Type="http://www.w3.org/2000/09/xmldsig#Object">
      <DigestMethod Algorithm="http://www.w3.org/2000/09/xmldsig#sha1"/>
      <DigestValue>/71AR81BiTSmsC2Qr/dI1PK8Gmo=</DigestValue>
    </Reference>
  </SignedInfo>
  <SignatureValue>
    Vp9sf1mgY/rYktFZzT6iZuASULntcSpEECOFypRoT378OGiTCEe8z18tgymfWfcFoW+iqX03
    R1//f06dmwz7Sbb3ZQCVeZG3fke4Jb4id0Zc1ecSG8F7ycU/oLV6SSj6IeIX1ew653m/0dix
    CJHHX7DPaQNztcZFYXxF30BhR/MkO/kI5tgBUl4K9Wew9XfJJbnh+M7j2EF4DckPvhHGODyy
    +mV1oGn3rcHKkqwBC12Pv6GB10qjO3DxbJMaSb8kQWToTaPRafZvRP3FZax0AXlpqD8eih1M
    16NQ1lbtooDFmEtREq3pJv3NXJg/ykw/j1hZeBTHdgKsXA2HF1ByFg==
  </SignatureValue>
  <KeyInfo>
    <KeyValue>
      <RSAKeyValue>
        <Modulus>
            pD9+2yEb3VrjkJmyJsQnop2YXSGxBR2cr+rBmI9pRGu9FfvAIH2bwQnA66m/AN8OJs8EHoC4
            3t6d64ZYIVgSv8Iu/NMzus1d5BmWL1nuXSdtiGTMjmaSNCzj7w87xY0ALYuKb6y7Cp5TksHx
            8Ff8awu59GQpTJj9FmP+gljOID6spShWoXuk1STrI24AcNol2LfdYB7Y3+iyHbfywKUuc5so
            kTgmmRgkf7T9xU1IdEWT6bJSnU/89qBrANyI5Vc0u4fz9V2PsqiQuqX/upqJfoJGiAB/e3C7
            81oHESxy/qePLjLBpKsu709A/7wMKg6ryDDpxZ/w4hxqOHF9eaXAuQ==
          </Modulus>
        <Exponent>AQAB</Exponent>
      </RSAKeyValue>
    </KeyValue>
    <X509Data>
      <X509Certificate>
          MIIGtzCCBZ+gAwIBAgIDGLhTMA0GCSqGSIb3DQEBCwUAMF8xCzAJBgNVBAYTAkNaMSwwKgYD
          VQQKDCPEjGVza8OhIHBvxaF0YSwgcy5wLiBbScSMIDQ3MTE0OTgzXTEiMCAGA1UEAxMZUG9z
          dFNpZ251bSBRdWFsaWZpZWQgQ0EgMjAeFw0xNDA0MTYwOTAxMTFaFw0xNTA1MDYwOTAxMTFa
          MIGZMQswCQYDVQQGEwJDWjFBMD8GA1UECgw4UmVnaW9uw6FsbsOtIHBvcmFkZW5za8OhIGFn
          ZW50dXJhLCBzLnIuby4gW0nEjCAyNjI5ODE2M10xCjAIBgNVBAsTATExFjAUBgNVBAMMDUph
          biDFoGV2xI3DrWsxEDAOBgNVBAUTB1AyMzM0MjgxETAPBgNVBAwTCGplZG5hdGVsMIIBIjAN
          BgkqhkiG9w0BAQEFAAOCAQ8AMIIBCgKCAQEApD9+2yEb3VrjkJmyJsQnop2YXSGxBR2cr+rB
          mI9pRGu9FfvAIH2bwQnA66m/AN8OJs8EHoC43t6d64ZYIVgSv8Iu/NMzus1d5BmWL1nuXSdt
          iGTMjmaSNCzj7w87xY0ALYuKb6y7Cp5TksHx8Ff8awu59GQpTJj9FmP+gljOID6spShWoXuk
          1STrI24AcNol2LfdYB7Y3+iyHbfywKUuc5sokTgmmRgkf7T9xU1IdEWT6bJSnU/89qBrANyI
          5Vc0u4fz9V2PsqiQuqX/upqJfoJGiAB/e3C781oHESxy/qePLjLBpKsu709A/7wMKg6ryDDp
          xZ/w4hxqOHF9eaXAuQIDAQABo4IDPzCCAzswPgYDVR0RBDcwNYENc2V2Y2lrQHJwYS5jeqAZ
          BgkrBgEEAdwZAgGgDBMKMTk0NzI5MDQzM6AJBgNVBA2gAhMAMIIBDgYDVR0gBIIBBTCCAQEw
          gf4GCWeBBgEEAQeCLDCB8DCBxwYIKwYBBQUHAgIwgboagbdUZW50byBrdmFsaWZpa292YW55
          IGNlcnRpZmlrYXQgYnlsIHZ5ZGFuIHBvZGxlIHpha29uYSAyMjcvMjAwMFNiLiBhIG5hdmF6
          bnljaCBwcmVkcGlzdS4vVGhpcyBxdWFsaWZpZWQgY2VydGlmaWNhdGUgd2FzIGlzc3VlZCBh
          Y2NvcmRpbmcgdG8gTGF3IE5vIDIyNy8yMDAwQ29sbC4gYW5kIHJlbGF0ZWQgcmVndWxhdGlv
          bnMwJAYIKwYBBQUHAgEWGGh0dHA6Ly93d3cucG9zdHNpZ251bS5jejAYBggrBgEFBQcBAwQM
          MAowCAYGBACORgEBMIHIBggrBgEFBQcBAQSBuzCBuDA7BggrBgEFBQcwAoYvaHR0cDovL3d3
          dy5wb3N0c2lnbnVtLmN6L2NydC9wc3F1YWxpZmllZGNhMi5jcnQwPAYIKwYBBQUHMAKGMGh0
          dHA6Ly93d3cyLnBvc3RzaWdudW0uY3ovY3J0L3BzcXVhbGlmaWVkY2EyLmNydDA7BggrBgEF
          BQcwAoYvaHR0cDovL3Bvc3RzaWdudW0udHRjLmN6L2NydC9wc3F1YWxpZmllZGNhMi5jcnQw
          DgYDVR0PAQH/BAQDAgXgMB8GA1UdIwQYMBaAFInoTN+LJjk+1yQuEg565+Yn5daXMIGxBgNV
          HR8EgakwgaYwNaAzoDGGL2h0dHA6Ly93d3cucG9zdHNpZ251bS5jei9jcmwvcHNxdWFsaWZp
          ZWRjYTIuY3JsMDagNKAyhjBodHRwOi8vd3d3Mi5wb3N0c2lnbnVtLmN6L2NybC9wc3F1YWxp
          ZmllZGNhMi5jcmwwNaAzoDGGL2h0dHA6Ly9wb3N0c2lnbnVtLnR0Yy5jei9jcmwvcHNxdWFs
          aWZpZWRjYTIuY3JsMB0GA1UdDgQWBBShlLmW1Cxdhnxxe3hA3Cva+Tm5qjANBgkqhkiG9w0B
          AQsFAAOCAQEAlol6CGrLrq3Uymjcns1mLYuyQGZEA64nVsQMWo/rxeOn42jG2HjweHJQYKez
          RkPQJNackSef+gzrDd+fZD6ElMqDZ6VmYBO99aFoTENNFdfTQrLdrUk07fw8e4KZ+YwNwSpL
          CMHO1MYDpljNlMoHMJLPqT2LKguoxQ8DNg50QUU7h80IVy06PJE92vGa/FJuimcDNc85Jcwa
          /M9mdaGfrfzit/XwIW4QtRajvFwlUwiiJx/mj13NaW+7SKWqjoMkSbv7tI+k2713w7N8aw17
          i+/Ny+kZmlvR9XoFbIzcFPWcvP1P0sH+ge2tpQ56VUoIY+en9NW4uHIWut7cfYWZRw==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ekHUf9DGxO7bCCdF1epD6DI8hms=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26BeaZwgMOCvkhqKs0ctEY/60kg=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TY3ljV+jIML6N37O0+ByJmeCsos=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TY3ljV+jIML6N37O0+ByJmeCsos=</DigestValue>
      </Reference>
      <Reference URI="/xl/sharedStrings.xml?ContentType=application/vnd.openxmlformats-officedocument.spreadsheetml.sharedStrings+xml">
        <DigestMethod Algorithm="http://www.w3.org/2000/09/xmldsig#sha1"/>
        <DigestValue>oIgqikDaYMshEO6B4bu4kHX2BqU=</DigestValue>
      </Reference>
      <Reference URI="/xl/styles.xml?ContentType=application/vnd.openxmlformats-officedocument.spreadsheetml.styles+xml">
        <DigestMethod Algorithm="http://www.w3.org/2000/09/xmldsig#sha1"/>
        <DigestValue>RBOYZmyy/HXULMK0Qgnj1OHkArE=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uwv0HI2R2iArbCiFHf9bK7UjnCc=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sheet1.xml?ContentType=application/vnd.openxmlformats-officedocument.spreadsheetml.worksheet+xml">
        <DigestMethod Algorithm="http://www.w3.org/2000/09/xmldsig#sha1"/>
        <DigestValue>0m9cXL42wifxQeCTwq3ccRLaEmc=</DigestValue>
      </Reference>
      <Reference URI="/xl/worksheets/sheet2.xml?ContentType=application/vnd.openxmlformats-officedocument.spreadsheetml.worksheet+xml">
        <DigestMethod Algorithm="http://www.w3.org/2000/09/xmldsig#sha1"/>
        <DigestValue>Qk2JeAuMAYpHeHlFFQeeuOL9dwo=</DigestValue>
      </Reference>
      <Reference URI="/xl/worksheets/sheet3.xml?ContentType=application/vnd.openxmlformats-officedocument.spreadsheetml.worksheet+xml">
        <DigestMethod Algorithm="http://www.w3.org/2000/09/xmldsig#sha1"/>
        <DigestValue>/WVQ/fsxKnXB0wIv+ikak6T4qb0=</DigestValue>
      </Reference>
    </Manifest>
    <SignatureProperties>
      <SignatureProperty Id="idSignatureTime" Target="#idPackageSignature">
        <mdssi:SignatureTime>
          <mdssi:Format>YYYY-MM-DDThh:mm:ssTZD</mdssi:Format>
          <mdssi:Value>2015-01-26T12:26:55Z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1280</HorizontalResolution>
          <VerticalResolution>800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Václav</cp:lastModifiedBy>
  <dcterms:created xsi:type="dcterms:W3CDTF">2015-01-21T12:09:16Z</dcterms:created>
  <dcterms:modified xsi:type="dcterms:W3CDTF">2015-01-21T12:44:23Z</dcterms:modified>
</cp:coreProperties>
</file>