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ndřej Hošek\Desktop\"/>
    </mc:Choice>
  </mc:AlternateContent>
  <xr:revisionPtr revIDLastSave="0" documentId="8_{51428179-0701-4881-BBC0-E870F475B00D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Pol'!$A$1:$X$526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7" i="1"/>
  <c r="I56" i="1"/>
  <c r="I55" i="1"/>
  <c r="I54" i="1"/>
  <c r="I53" i="1"/>
  <c r="I52" i="1"/>
  <c r="I51" i="1"/>
  <c r="I50" i="1"/>
  <c r="BA443" i="12"/>
  <c r="BA371" i="12"/>
  <c r="BA367" i="12"/>
  <c r="BA364" i="12"/>
  <c r="BA264" i="12"/>
  <c r="BA209" i="12"/>
  <c r="BA168" i="12"/>
  <c r="BA92" i="12"/>
  <c r="BA80" i="12"/>
  <c r="BA77" i="12"/>
  <c r="BA36" i="12"/>
  <c r="BA29" i="12"/>
  <c r="BA24" i="12"/>
  <c r="BA1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7" i="12"/>
  <c r="M17" i="12" s="1"/>
  <c r="I17" i="12"/>
  <c r="K17" i="12"/>
  <c r="O17" i="12"/>
  <c r="O8" i="12" s="1"/>
  <c r="Q17" i="12"/>
  <c r="V17" i="12"/>
  <c r="G23" i="12"/>
  <c r="M23" i="12" s="1"/>
  <c r="I23" i="12"/>
  <c r="K23" i="12"/>
  <c r="O23" i="12"/>
  <c r="Q23" i="12"/>
  <c r="V23" i="12"/>
  <c r="G28" i="12"/>
  <c r="I28" i="12"/>
  <c r="K28" i="12"/>
  <c r="M28" i="12"/>
  <c r="O28" i="12"/>
  <c r="Q28" i="12"/>
  <c r="V28" i="12"/>
  <c r="G35" i="12"/>
  <c r="I35" i="12"/>
  <c r="K35" i="12"/>
  <c r="M35" i="12"/>
  <c r="O35" i="12"/>
  <c r="Q35" i="12"/>
  <c r="V35" i="12"/>
  <c r="G44" i="12"/>
  <c r="M44" i="12" s="1"/>
  <c r="I44" i="12"/>
  <c r="K44" i="12"/>
  <c r="O44" i="12"/>
  <c r="Q44" i="12"/>
  <c r="V44" i="12"/>
  <c r="G52" i="12"/>
  <c r="M52" i="12" s="1"/>
  <c r="I52" i="12"/>
  <c r="K52" i="12"/>
  <c r="O52" i="12"/>
  <c r="Q52" i="12"/>
  <c r="V52" i="12"/>
  <c r="G56" i="12"/>
  <c r="I56" i="12"/>
  <c r="K56" i="12"/>
  <c r="M56" i="12"/>
  <c r="O56" i="12"/>
  <c r="Q56" i="12"/>
  <c r="V56" i="12"/>
  <c r="G59" i="12"/>
  <c r="I59" i="12"/>
  <c r="K59" i="12"/>
  <c r="M59" i="12"/>
  <c r="O59" i="12"/>
  <c r="Q59" i="12"/>
  <c r="V59" i="12"/>
  <c r="G62" i="12"/>
  <c r="M62" i="12" s="1"/>
  <c r="I62" i="12"/>
  <c r="K62" i="12"/>
  <c r="O62" i="12"/>
  <c r="Q62" i="12"/>
  <c r="V62" i="12"/>
  <c r="G70" i="12"/>
  <c r="M70" i="12" s="1"/>
  <c r="I70" i="12"/>
  <c r="K70" i="12"/>
  <c r="O70" i="12"/>
  <c r="Q70" i="12"/>
  <c r="V70" i="12"/>
  <c r="G73" i="12"/>
  <c r="I73" i="12"/>
  <c r="I72" i="12" s="1"/>
  <c r="K73" i="12"/>
  <c r="M73" i="12"/>
  <c r="O73" i="12"/>
  <c r="Q73" i="12"/>
  <c r="Q72" i="12" s="1"/>
  <c r="V73" i="12"/>
  <c r="G76" i="12"/>
  <c r="G72" i="12" s="1"/>
  <c r="I76" i="12"/>
  <c r="K76" i="12"/>
  <c r="O76" i="12"/>
  <c r="O72" i="12" s="1"/>
  <c r="Q76" i="12"/>
  <c r="V76" i="12"/>
  <c r="G79" i="12"/>
  <c r="I79" i="12"/>
  <c r="K79" i="12"/>
  <c r="M79" i="12"/>
  <c r="O79" i="12"/>
  <c r="Q79" i="12"/>
  <c r="V79" i="12"/>
  <c r="G82" i="12"/>
  <c r="M82" i="12" s="1"/>
  <c r="I82" i="12"/>
  <c r="K82" i="12"/>
  <c r="K72" i="12" s="1"/>
  <c r="O82" i="12"/>
  <c r="Q82" i="12"/>
  <c r="V82" i="12"/>
  <c r="V72" i="12" s="1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1" i="12"/>
  <c r="M91" i="12" s="1"/>
  <c r="I91" i="12"/>
  <c r="K91" i="12"/>
  <c r="O91" i="12"/>
  <c r="Q91" i="12"/>
  <c r="V91" i="12"/>
  <c r="G94" i="12"/>
  <c r="I94" i="12"/>
  <c r="K94" i="12"/>
  <c r="M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M102" i="12"/>
  <c r="O102" i="12"/>
  <c r="Q102" i="12"/>
  <c r="V102" i="12"/>
  <c r="G105" i="12"/>
  <c r="I105" i="12"/>
  <c r="I104" i="12" s="1"/>
  <c r="K105" i="12"/>
  <c r="M105" i="12"/>
  <c r="O105" i="12"/>
  <c r="Q105" i="12"/>
  <c r="Q104" i="12" s="1"/>
  <c r="V105" i="12"/>
  <c r="G108" i="12"/>
  <c r="M108" i="12" s="1"/>
  <c r="I108" i="12"/>
  <c r="K108" i="12"/>
  <c r="K104" i="12" s="1"/>
  <c r="O108" i="12"/>
  <c r="Q108" i="12"/>
  <c r="V108" i="12"/>
  <c r="V104" i="12" s="1"/>
  <c r="G111" i="12"/>
  <c r="I111" i="12"/>
  <c r="K111" i="12"/>
  <c r="M111" i="12"/>
  <c r="O111" i="12"/>
  <c r="Q111" i="12"/>
  <c r="V111" i="12"/>
  <c r="G115" i="12"/>
  <c r="M115" i="12" s="1"/>
  <c r="I115" i="12"/>
  <c r="K115" i="12"/>
  <c r="O115" i="12"/>
  <c r="O104" i="12" s="1"/>
  <c r="Q115" i="12"/>
  <c r="V115" i="12"/>
  <c r="G118" i="12"/>
  <c r="I118" i="12"/>
  <c r="K118" i="12"/>
  <c r="M118" i="12"/>
  <c r="O118" i="12"/>
  <c r="Q118" i="12"/>
  <c r="V118" i="12"/>
  <c r="G121" i="12"/>
  <c r="M121" i="12" s="1"/>
  <c r="I121" i="12"/>
  <c r="K121" i="12"/>
  <c r="O121" i="12"/>
  <c r="Q121" i="12"/>
  <c r="V121" i="12"/>
  <c r="G125" i="12"/>
  <c r="I125" i="12"/>
  <c r="K125" i="12"/>
  <c r="M125" i="12"/>
  <c r="O125" i="12"/>
  <c r="Q125" i="12"/>
  <c r="V125" i="12"/>
  <c r="G131" i="12"/>
  <c r="M131" i="12" s="1"/>
  <c r="I131" i="12"/>
  <c r="K131" i="12"/>
  <c r="O131" i="12"/>
  <c r="Q131" i="12"/>
  <c r="V131" i="12"/>
  <c r="G138" i="12"/>
  <c r="G137" i="12" s="1"/>
  <c r="I138" i="12"/>
  <c r="K138" i="12"/>
  <c r="K137" i="12" s="1"/>
  <c r="O138" i="12"/>
  <c r="O137" i="12" s="1"/>
  <c r="Q138" i="12"/>
  <c r="V138" i="12"/>
  <c r="V137" i="12" s="1"/>
  <c r="G142" i="12"/>
  <c r="I142" i="12"/>
  <c r="K142" i="12"/>
  <c r="M142" i="12"/>
  <c r="O142" i="12"/>
  <c r="Q142" i="12"/>
  <c r="V142" i="12"/>
  <c r="G146" i="12"/>
  <c r="M146" i="12" s="1"/>
  <c r="I146" i="12"/>
  <c r="K146" i="12"/>
  <c r="O146" i="12"/>
  <c r="Q146" i="12"/>
  <c r="V146" i="12"/>
  <c r="G149" i="12"/>
  <c r="I149" i="12"/>
  <c r="I137" i="12" s="1"/>
  <c r="K149" i="12"/>
  <c r="M149" i="12"/>
  <c r="O149" i="12"/>
  <c r="Q149" i="12"/>
  <c r="Q137" i="12" s="1"/>
  <c r="V149" i="12"/>
  <c r="G152" i="12"/>
  <c r="M152" i="12" s="1"/>
  <c r="I152" i="12"/>
  <c r="K152" i="12"/>
  <c r="O152" i="12"/>
  <c r="Q152" i="12"/>
  <c r="V152" i="12"/>
  <c r="G156" i="12"/>
  <c r="M156" i="12" s="1"/>
  <c r="I156" i="12"/>
  <c r="K156" i="12"/>
  <c r="K155" i="12" s="1"/>
  <c r="O156" i="12"/>
  <c r="O155" i="12" s="1"/>
  <c r="Q156" i="12"/>
  <c r="V156" i="12"/>
  <c r="V155" i="12" s="1"/>
  <c r="G158" i="12"/>
  <c r="I158" i="12"/>
  <c r="I155" i="12" s="1"/>
  <c r="K158" i="12"/>
  <c r="M158" i="12"/>
  <c r="O158" i="12"/>
  <c r="Q158" i="12"/>
  <c r="Q155" i="12" s="1"/>
  <c r="V158" i="12"/>
  <c r="G160" i="12"/>
  <c r="M160" i="12" s="1"/>
  <c r="I160" i="12"/>
  <c r="K160" i="12"/>
  <c r="O160" i="12"/>
  <c r="Q160" i="12"/>
  <c r="V160" i="12"/>
  <c r="G164" i="12"/>
  <c r="I164" i="12"/>
  <c r="K164" i="12"/>
  <c r="M164" i="12"/>
  <c r="O164" i="12"/>
  <c r="Q164" i="12"/>
  <c r="V164" i="12"/>
  <c r="G167" i="12"/>
  <c r="M167" i="12" s="1"/>
  <c r="I167" i="12"/>
  <c r="K167" i="12"/>
  <c r="O167" i="12"/>
  <c r="Q167" i="12"/>
  <c r="V167" i="12"/>
  <c r="G170" i="12"/>
  <c r="I170" i="12"/>
  <c r="K170" i="12"/>
  <c r="M170" i="12"/>
  <c r="O170" i="12"/>
  <c r="Q170" i="12"/>
  <c r="V170" i="12"/>
  <c r="G172" i="12"/>
  <c r="M172" i="12" s="1"/>
  <c r="I172" i="12"/>
  <c r="K172" i="12"/>
  <c r="O172" i="12"/>
  <c r="Q172" i="12"/>
  <c r="V172" i="12"/>
  <c r="G175" i="12"/>
  <c r="M175" i="12" s="1"/>
  <c r="I175" i="12"/>
  <c r="K175" i="12"/>
  <c r="K174" i="12" s="1"/>
  <c r="O175" i="12"/>
  <c r="O174" i="12" s="1"/>
  <c r="Q175" i="12"/>
  <c r="V175" i="12"/>
  <c r="V174" i="12" s="1"/>
  <c r="G186" i="12"/>
  <c r="I186" i="12"/>
  <c r="I174" i="12" s="1"/>
  <c r="K186" i="12"/>
  <c r="M186" i="12"/>
  <c r="O186" i="12"/>
  <c r="Q186" i="12"/>
  <c r="Q174" i="12" s="1"/>
  <c r="V186" i="12"/>
  <c r="G197" i="12"/>
  <c r="M197" i="12" s="1"/>
  <c r="I197" i="12"/>
  <c r="K197" i="12"/>
  <c r="O197" i="12"/>
  <c r="Q197" i="12"/>
  <c r="V197" i="12"/>
  <c r="G208" i="12"/>
  <c r="I208" i="12"/>
  <c r="K208" i="12"/>
  <c r="M208" i="12"/>
  <c r="O208" i="12"/>
  <c r="Q208" i="12"/>
  <c r="V208" i="12"/>
  <c r="G220" i="12"/>
  <c r="M220" i="12" s="1"/>
  <c r="I220" i="12"/>
  <c r="K220" i="12"/>
  <c r="O220" i="12"/>
  <c r="Q220" i="12"/>
  <c r="V220" i="12"/>
  <c r="G233" i="12"/>
  <c r="G232" i="12" s="1"/>
  <c r="I233" i="12"/>
  <c r="K233" i="12"/>
  <c r="K232" i="12" s="1"/>
  <c r="O233" i="12"/>
  <c r="O232" i="12" s="1"/>
  <c r="Q233" i="12"/>
  <c r="V233" i="12"/>
  <c r="V232" i="12" s="1"/>
  <c r="G235" i="12"/>
  <c r="I235" i="12"/>
  <c r="K235" i="12"/>
  <c r="M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I239" i="12"/>
  <c r="I232" i="12" s="1"/>
  <c r="K239" i="12"/>
  <c r="M239" i="12"/>
  <c r="O239" i="12"/>
  <c r="Q239" i="12"/>
  <c r="Q232" i="12" s="1"/>
  <c r="V239" i="12"/>
  <c r="G241" i="12"/>
  <c r="M241" i="12" s="1"/>
  <c r="I241" i="12"/>
  <c r="K241" i="12"/>
  <c r="O241" i="12"/>
  <c r="Q241" i="12"/>
  <c r="V241" i="12"/>
  <c r="G244" i="12"/>
  <c r="I244" i="12"/>
  <c r="K244" i="12"/>
  <c r="M244" i="12"/>
  <c r="O244" i="12"/>
  <c r="Q244" i="12"/>
  <c r="V244" i="12"/>
  <c r="G248" i="12"/>
  <c r="M248" i="12" s="1"/>
  <c r="I248" i="12"/>
  <c r="I247" i="12" s="1"/>
  <c r="K248" i="12"/>
  <c r="O248" i="12"/>
  <c r="Q248" i="12"/>
  <c r="Q247" i="12" s="1"/>
  <c r="V248" i="12"/>
  <c r="G252" i="12"/>
  <c r="M252" i="12" s="1"/>
  <c r="I252" i="12"/>
  <c r="K252" i="12"/>
  <c r="K247" i="12" s="1"/>
  <c r="O252" i="12"/>
  <c r="Q252" i="12"/>
  <c r="V252" i="12"/>
  <c r="V247" i="12" s="1"/>
  <c r="G258" i="12"/>
  <c r="I258" i="12"/>
  <c r="K258" i="12"/>
  <c r="M258" i="12"/>
  <c r="O258" i="12"/>
  <c r="Q258" i="12"/>
  <c r="V258" i="12"/>
  <c r="G263" i="12"/>
  <c r="M263" i="12" s="1"/>
  <c r="I263" i="12"/>
  <c r="K263" i="12"/>
  <c r="O263" i="12"/>
  <c r="O247" i="12" s="1"/>
  <c r="Q263" i="12"/>
  <c r="V263" i="12"/>
  <c r="G272" i="12"/>
  <c r="M272" i="12" s="1"/>
  <c r="I272" i="12"/>
  <c r="K272" i="12"/>
  <c r="O272" i="12"/>
  <c r="Q272" i="12"/>
  <c r="V272" i="12"/>
  <c r="G277" i="12"/>
  <c r="M277" i="12" s="1"/>
  <c r="I277" i="12"/>
  <c r="K277" i="12"/>
  <c r="O277" i="12"/>
  <c r="Q277" i="12"/>
  <c r="V277" i="12"/>
  <c r="G282" i="12"/>
  <c r="I282" i="12"/>
  <c r="K282" i="12"/>
  <c r="M282" i="12"/>
  <c r="O282" i="12"/>
  <c r="Q282" i="12"/>
  <c r="V282" i="12"/>
  <c r="G288" i="12"/>
  <c r="M288" i="12" s="1"/>
  <c r="I288" i="12"/>
  <c r="I287" i="12" s="1"/>
  <c r="K288" i="12"/>
  <c r="O288" i="12"/>
  <c r="Q288" i="12"/>
  <c r="Q287" i="12" s="1"/>
  <c r="V288" i="12"/>
  <c r="G294" i="12"/>
  <c r="M294" i="12" s="1"/>
  <c r="I294" i="12"/>
  <c r="K294" i="12"/>
  <c r="K287" i="12" s="1"/>
  <c r="O294" i="12"/>
  <c r="Q294" i="12"/>
  <c r="V294" i="12"/>
  <c r="V287" i="12" s="1"/>
  <c r="G298" i="12"/>
  <c r="I298" i="12"/>
  <c r="K298" i="12"/>
  <c r="M298" i="12"/>
  <c r="O298" i="12"/>
  <c r="Q298" i="12"/>
  <c r="V298" i="12"/>
  <c r="G304" i="12"/>
  <c r="M304" i="12" s="1"/>
  <c r="I304" i="12"/>
  <c r="K304" i="12"/>
  <c r="O304" i="12"/>
  <c r="O287" i="12" s="1"/>
  <c r="Q304" i="12"/>
  <c r="V304" i="12"/>
  <c r="G309" i="12"/>
  <c r="M309" i="12" s="1"/>
  <c r="I309" i="12"/>
  <c r="K309" i="12"/>
  <c r="O309" i="12"/>
  <c r="Q309" i="12"/>
  <c r="V309" i="12"/>
  <c r="G314" i="12"/>
  <c r="M314" i="12" s="1"/>
  <c r="I314" i="12"/>
  <c r="K314" i="12"/>
  <c r="O314" i="12"/>
  <c r="Q314" i="12"/>
  <c r="V314" i="12"/>
  <c r="G318" i="12"/>
  <c r="I318" i="12"/>
  <c r="K318" i="12"/>
  <c r="M318" i="12"/>
  <c r="O318" i="12"/>
  <c r="Q318" i="12"/>
  <c r="V318" i="12"/>
  <c r="G322" i="12"/>
  <c r="M322" i="12" s="1"/>
  <c r="I322" i="12"/>
  <c r="K322" i="12"/>
  <c r="O322" i="12"/>
  <c r="Q322" i="12"/>
  <c r="V322" i="12"/>
  <c r="G329" i="12"/>
  <c r="M329" i="12" s="1"/>
  <c r="I329" i="12"/>
  <c r="K329" i="12"/>
  <c r="O329" i="12"/>
  <c r="Q329" i="12"/>
  <c r="V329" i="12"/>
  <c r="G336" i="12"/>
  <c r="I336" i="12"/>
  <c r="I335" i="12" s="1"/>
  <c r="K336" i="12"/>
  <c r="M336" i="12"/>
  <c r="O336" i="12"/>
  <c r="Q336" i="12"/>
  <c r="Q335" i="12" s="1"/>
  <c r="V336" i="12"/>
  <c r="G339" i="12"/>
  <c r="G335" i="12" s="1"/>
  <c r="I339" i="12"/>
  <c r="K339" i="12"/>
  <c r="O339" i="12"/>
  <c r="O335" i="12" s="1"/>
  <c r="Q339" i="12"/>
  <c r="V339" i="12"/>
  <c r="G341" i="12"/>
  <c r="I341" i="12"/>
  <c r="K341" i="12"/>
  <c r="M341" i="12"/>
  <c r="O341" i="12"/>
  <c r="Q341" i="12"/>
  <c r="V341" i="12"/>
  <c r="G344" i="12"/>
  <c r="M344" i="12" s="1"/>
  <c r="I344" i="12"/>
  <c r="K344" i="12"/>
  <c r="K335" i="12" s="1"/>
  <c r="O344" i="12"/>
  <c r="Q344" i="12"/>
  <c r="V344" i="12"/>
  <c r="V335" i="12" s="1"/>
  <c r="G347" i="12"/>
  <c r="I347" i="12"/>
  <c r="K347" i="12"/>
  <c r="M347" i="12"/>
  <c r="O347" i="12"/>
  <c r="Q347" i="12"/>
  <c r="V347" i="12"/>
  <c r="G349" i="12"/>
  <c r="M349" i="12" s="1"/>
  <c r="I349" i="12"/>
  <c r="K349" i="12"/>
  <c r="O349" i="12"/>
  <c r="Q349" i="12"/>
  <c r="V349" i="12"/>
  <c r="G351" i="12"/>
  <c r="I351" i="12"/>
  <c r="K351" i="12"/>
  <c r="M351" i="12"/>
  <c r="O351" i="12"/>
  <c r="Q351" i="12"/>
  <c r="V351" i="12"/>
  <c r="G353" i="12"/>
  <c r="M353" i="12" s="1"/>
  <c r="I353" i="12"/>
  <c r="K353" i="12"/>
  <c r="O353" i="12"/>
  <c r="Q353" i="12"/>
  <c r="V353" i="12"/>
  <c r="G356" i="12"/>
  <c r="I356" i="12"/>
  <c r="K356" i="12"/>
  <c r="M356" i="12"/>
  <c r="O356" i="12"/>
  <c r="Q356" i="12"/>
  <c r="V356" i="12"/>
  <c r="G359" i="12"/>
  <c r="M359" i="12" s="1"/>
  <c r="I359" i="12"/>
  <c r="K359" i="12"/>
  <c r="O359" i="12"/>
  <c r="Q359" i="12"/>
  <c r="V359" i="12"/>
  <c r="I362" i="12"/>
  <c r="Q362" i="12"/>
  <c r="G363" i="12"/>
  <c r="G362" i="12" s="1"/>
  <c r="I363" i="12"/>
  <c r="K363" i="12"/>
  <c r="K362" i="12" s="1"/>
  <c r="O363" i="12"/>
  <c r="O362" i="12" s="1"/>
  <c r="Q363" i="12"/>
  <c r="V363" i="12"/>
  <c r="V362" i="12" s="1"/>
  <c r="G366" i="12"/>
  <c r="I366" i="12"/>
  <c r="K366" i="12"/>
  <c r="M366" i="12"/>
  <c r="O366" i="12"/>
  <c r="Q366" i="12"/>
  <c r="V366" i="12"/>
  <c r="G370" i="12"/>
  <c r="I370" i="12"/>
  <c r="I369" i="12" s="1"/>
  <c r="K370" i="12"/>
  <c r="M370" i="12"/>
  <c r="O370" i="12"/>
  <c r="Q370" i="12"/>
  <c r="Q369" i="12" s="1"/>
  <c r="V370" i="12"/>
  <c r="G374" i="12"/>
  <c r="M374" i="12" s="1"/>
  <c r="I374" i="12"/>
  <c r="K374" i="12"/>
  <c r="K369" i="12" s="1"/>
  <c r="O374" i="12"/>
  <c r="Q374" i="12"/>
  <c r="V374" i="12"/>
  <c r="V369" i="12" s="1"/>
  <c r="G378" i="12"/>
  <c r="I378" i="12"/>
  <c r="K378" i="12"/>
  <c r="M378" i="12"/>
  <c r="O378" i="12"/>
  <c r="Q378" i="12"/>
  <c r="V378" i="12"/>
  <c r="G384" i="12"/>
  <c r="M384" i="12" s="1"/>
  <c r="I384" i="12"/>
  <c r="K384" i="12"/>
  <c r="O384" i="12"/>
  <c r="O369" i="12" s="1"/>
  <c r="Q384" i="12"/>
  <c r="V384" i="12"/>
  <c r="G386" i="12"/>
  <c r="I386" i="12"/>
  <c r="K386" i="12"/>
  <c r="M386" i="12"/>
  <c r="O386" i="12"/>
  <c r="Q386" i="12"/>
  <c r="V386" i="12"/>
  <c r="G388" i="12"/>
  <c r="M388" i="12" s="1"/>
  <c r="I388" i="12"/>
  <c r="K388" i="12"/>
  <c r="O388" i="12"/>
  <c r="Q388" i="12"/>
  <c r="V388" i="12"/>
  <c r="G390" i="12"/>
  <c r="I390" i="12"/>
  <c r="K390" i="12"/>
  <c r="M390" i="12"/>
  <c r="O390" i="12"/>
  <c r="Q390" i="12"/>
  <c r="V390" i="12"/>
  <c r="G392" i="12"/>
  <c r="M392" i="12" s="1"/>
  <c r="I392" i="12"/>
  <c r="K392" i="12"/>
  <c r="O392" i="12"/>
  <c r="Q392" i="12"/>
  <c r="V392" i="12"/>
  <c r="G394" i="12"/>
  <c r="M394" i="12" s="1"/>
  <c r="I394" i="12"/>
  <c r="K394" i="12"/>
  <c r="K393" i="12" s="1"/>
  <c r="O394" i="12"/>
  <c r="Q394" i="12"/>
  <c r="V394" i="12"/>
  <c r="V393" i="12" s="1"/>
  <c r="G400" i="12"/>
  <c r="I400" i="12"/>
  <c r="K400" i="12"/>
  <c r="M400" i="12"/>
  <c r="O400" i="12"/>
  <c r="Q400" i="12"/>
  <c r="V400" i="12"/>
  <c r="G407" i="12"/>
  <c r="G393" i="12" s="1"/>
  <c r="I407" i="12"/>
  <c r="K407" i="12"/>
  <c r="O407" i="12"/>
  <c r="O393" i="12" s="1"/>
  <c r="Q407" i="12"/>
  <c r="V407" i="12"/>
  <c r="G411" i="12"/>
  <c r="M411" i="12" s="1"/>
  <c r="I411" i="12"/>
  <c r="I393" i="12" s="1"/>
  <c r="K411" i="12"/>
  <c r="O411" i="12"/>
  <c r="Q411" i="12"/>
  <c r="Q393" i="12" s="1"/>
  <c r="V411" i="12"/>
  <c r="G413" i="12"/>
  <c r="I413" i="12"/>
  <c r="K413" i="12"/>
  <c r="O413" i="12"/>
  <c r="Q413" i="12"/>
  <c r="V413" i="12"/>
  <c r="G414" i="12"/>
  <c r="I414" i="12"/>
  <c r="K414" i="12"/>
  <c r="M414" i="12"/>
  <c r="M413" i="12" s="1"/>
  <c r="O414" i="12"/>
  <c r="Q414" i="12"/>
  <c r="V414" i="12"/>
  <c r="G416" i="12"/>
  <c r="M416" i="12" s="1"/>
  <c r="I416" i="12"/>
  <c r="I415" i="12" s="1"/>
  <c r="K416" i="12"/>
  <c r="O416" i="12"/>
  <c r="Q416" i="12"/>
  <c r="Q415" i="12" s="1"/>
  <c r="V416" i="12"/>
  <c r="G418" i="12"/>
  <c r="M418" i="12" s="1"/>
  <c r="I418" i="12"/>
  <c r="K418" i="12"/>
  <c r="K415" i="12" s="1"/>
  <c r="O418" i="12"/>
  <c r="Q418" i="12"/>
  <c r="V418" i="12"/>
  <c r="V415" i="12" s="1"/>
  <c r="G422" i="12"/>
  <c r="I422" i="12"/>
  <c r="K422" i="12"/>
  <c r="M422" i="12"/>
  <c r="O422" i="12"/>
  <c r="Q422" i="12"/>
  <c r="V422" i="12"/>
  <c r="G424" i="12"/>
  <c r="M424" i="12" s="1"/>
  <c r="I424" i="12"/>
  <c r="K424" i="12"/>
  <c r="O424" i="12"/>
  <c r="O415" i="12" s="1"/>
  <c r="Q424" i="12"/>
  <c r="V424" i="12"/>
  <c r="G426" i="12"/>
  <c r="I426" i="12"/>
  <c r="O426" i="12"/>
  <c r="Q426" i="12"/>
  <c r="G427" i="12"/>
  <c r="M427" i="12" s="1"/>
  <c r="M426" i="12" s="1"/>
  <c r="I427" i="12"/>
  <c r="K427" i="12"/>
  <c r="K426" i="12" s="1"/>
  <c r="O427" i="12"/>
  <c r="Q427" i="12"/>
  <c r="V427" i="12"/>
  <c r="V426" i="12" s="1"/>
  <c r="G431" i="12"/>
  <c r="I431" i="12"/>
  <c r="K431" i="12"/>
  <c r="M431" i="12"/>
  <c r="O431" i="12"/>
  <c r="Q431" i="12"/>
  <c r="V431" i="12"/>
  <c r="G436" i="12"/>
  <c r="M436" i="12" s="1"/>
  <c r="I436" i="12"/>
  <c r="I435" i="12" s="1"/>
  <c r="K436" i="12"/>
  <c r="O436" i="12"/>
  <c r="Q436" i="12"/>
  <c r="Q435" i="12" s="1"/>
  <c r="V436" i="12"/>
  <c r="G442" i="12"/>
  <c r="M442" i="12" s="1"/>
  <c r="I442" i="12"/>
  <c r="K442" i="12"/>
  <c r="K435" i="12" s="1"/>
  <c r="O442" i="12"/>
  <c r="Q442" i="12"/>
  <c r="V442" i="12"/>
  <c r="V435" i="12" s="1"/>
  <c r="G445" i="12"/>
  <c r="I445" i="12"/>
  <c r="K445" i="12"/>
  <c r="M445" i="12"/>
  <c r="O445" i="12"/>
  <c r="Q445" i="12"/>
  <c r="V445" i="12"/>
  <c r="G447" i="12"/>
  <c r="M447" i="12" s="1"/>
  <c r="I447" i="12"/>
  <c r="K447" i="12"/>
  <c r="O447" i="12"/>
  <c r="O435" i="12" s="1"/>
  <c r="Q447" i="12"/>
  <c r="V447" i="12"/>
  <c r="G450" i="12"/>
  <c r="M450" i="12" s="1"/>
  <c r="I450" i="12"/>
  <c r="K450" i="12"/>
  <c r="O450" i="12"/>
  <c r="Q450" i="12"/>
  <c r="V450" i="12"/>
  <c r="G453" i="12"/>
  <c r="M453" i="12" s="1"/>
  <c r="I453" i="12"/>
  <c r="K453" i="12"/>
  <c r="O453" i="12"/>
  <c r="Q453" i="12"/>
  <c r="V453" i="12"/>
  <c r="G455" i="12"/>
  <c r="I455" i="12"/>
  <c r="K455" i="12"/>
  <c r="M455" i="12"/>
  <c r="O455" i="12"/>
  <c r="Q455" i="12"/>
  <c r="V455" i="12"/>
  <c r="G458" i="12"/>
  <c r="M458" i="12" s="1"/>
  <c r="I458" i="12"/>
  <c r="K458" i="12"/>
  <c r="O458" i="12"/>
  <c r="Q458" i="12"/>
  <c r="V458" i="12"/>
  <c r="G461" i="12"/>
  <c r="M461" i="12" s="1"/>
  <c r="I461" i="12"/>
  <c r="K461" i="12"/>
  <c r="O461" i="12"/>
  <c r="Q461" i="12"/>
  <c r="V461" i="12"/>
  <c r="G464" i="12"/>
  <c r="I464" i="12"/>
  <c r="K464" i="12"/>
  <c r="M464" i="12"/>
  <c r="O464" i="12"/>
  <c r="Q464" i="12"/>
  <c r="V464" i="12"/>
  <c r="G466" i="12"/>
  <c r="G463" i="12" s="1"/>
  <c r="I466" i="12"/>
  <c r="K466" i="12"/>
  <c r="O466" i="12"/>
  <c r="O463" i="12" s="1"/>
  <c r="Q466" i="12"/>
  <c r="V466" i="12"/>
  <c r="G468" i="12"/>
  <c r="M468" i="12" s="1"/>
  <c r="I468" i="12"/>
  <c r="I463" i="12" s="1"/>
  <c r="K468" i="12"/>
  <c r="O468" i="12"/>
  <c r="Q468" i="12"/>
  <c r="Q463" i="12" s="1"/>
  <c r="V468" i="12"/>
  <c r="G470" i="12"/>
  <c r="M470" i="12" s="1"/>
  <c r="I470" i="12"/>
  <c r="K470" i="12"/>
  <c r="K463" i="12" s="1"/>
  <c r="O470" i="12"/>
  <c r="Q470" i="12"/>
  <c r="V470" i="12"/>
  <c r="V463" i="12" s="1"/>
  <c r="G472" i="12"/>
  <c r="I472" i="12"/>
  <c r="K472" i="12"/>
  <c r="M472" i="12"/>
  <c r="O472" i="12"/>
  <c r="Q472" i="12"/>
  <c r="V472" i="12"/>
  <c r="G474" i="12"/>
  <c r="M474" i="12" s="1"/>
  <c r="I474" i="12"/>
  <c r="K474" i="12"/>
  <c r="O474" i="12"/>
  <c r="Q474" i="12"/>
  <c r="V474" i="12"/>
  <c r="G476" i="12"/>
  <c r="M476" i="12" s="1"/>
  <c r="I476" i="12"/>
  <c r="K476" i="12"/>
  <c r="O476" i="12"/>
  <c r="Q476" i="12"/>
  <c r="V476" i="12"/>
  <c r="G479" i="12"/>
  <c r="M479" i="12" s="1"/>
  <c r="I479" i="12"/>
  <c r="K479" i="12"/>
  <c r="O479" i="12"/>
  <c r="Q479" i="12"/>
  <c r="V479" i="12"/>
  <c r="G482" i="12"/>
  <c r="M482" i="12" s="1"/>
  <c r="I482" i="12"/>
  <c r="K482" i="12"/>
  <c r="O482" i="12"/>
  <c r="O481" i="12" s="1"/>
  <c r="Q482" i="12"/>
  <c r="V482" i="12"/>
  <c r="G485" i="12"/>
  <c r="M485" i="12" s="1"/>
  <c r="I485" i="12"/>
  <c r="I481" i="12" s="1"/>
  <c r="K485" i="12"/>
  <c r="O485" i="12"/>
  <c r="Q485" i="12"/>
  <c r="Q481" i="12" s="1"/>
  <c r="V485" i="12"/>
  <c r="G488" i="12"/>
  <c r="M488" i="12" s="1"/>
  <c r="I488" i="12"/>
  <c r="K488" i="12"/>
  <c r="K481" i="12" s="1"/>
  <c r="O488" i="12"/>
  <c r="Q488" i="12"/>
  <c r="V488" i="12"/>
  <c r="V481" i="12" s="1"/>
  <c r="G491" i="12"/>
  <c r="I491" i="12"/>
  <c r="K491" i="12"/>
  <c r="M491" i="12"/>
  <c r="O491" i="12"/>
  <c r="Q491" i="12"/>
  <c r="V491" i="12"/>
  <c r="G493" i="12"/>
  <c r="G494" i="12"/>
  <c r="M494" i="12" s="1"/>
  <c r="I494" i="12"/>
  <c r="I493" i="12" s="1"/>
  <c r="K494" i="12"/>
  <c r="O494" i="12"/>
  <c r="Q494" i="12"/>
  <c r="Q493" i="12" s="1"/>
  <c r="V494" i="12"/>
  <c r="G496" i="12"/>
  <c r="M496" i="12" s="1"/>
  <c r="I496" i="12"/>
  <c r="K496" i="12"/>
  <c r="K493" i="12" s="1"/>
  <c r="O496" i="12"/>
  <c r="Q496" i="12"/>
  <c r="V496" i="12"/>
  <c r="V493" i="12" s="1"/>
  <c r="G498" i="12"/>
  <c r="I498" i="12"/>
  <c r="K498" i="12"/>
  <c r="M498" i="12"/>
  <c r="O498" i="12"/>
  <c r="Q498" i="12"/>
  <c r="V498" i="12"/>
  <c r="G501" i="12"/>
  <c r="M501" i="12" s="1"/>
  <c r="I501" i="12"/>
  <c r="K501" i="12"/>
  <c r="O501" i="12"/>
  <c r="O493" i="12" s="1"/>
  <c r="Q501" i="12"/>
  <c r="V501" i="12"/>
  <c r="G504" i="12"/>
  <c r="M504" i="12" s="1"/>
  <c r="I504" i="12"/>
  <c r="K504" i="12"/>
  <c r="O504" i="12"/>
  <c r="Q504" i="12"/>
  <c r="V504" i="12"/>
  <c r="G506" i="12"/>
  <c r="M506" i="12" s="1"/>
  <c r="I506" i="12"/>
  <c r="K506" i="12"/>
  <c r="O506" i="12"/>
  <c r="Q506" i="12"/>
  <c r="V506" i="12"/>
  <c r="G508" i="12"/>
  <c r="I508" i="12"/>
  <c r="K508" i="12"/>
  <c r="M508" i="12"/>
  <c r="O508" i="12"/>
  <c r="Q508" i="12"/>
  <c r="V508" i="12"/>
  <c r="G510" i="12"/>
  <c r="K510" i="12"/>
  <c r="O510" i="12"/>
  <c r="V510" i="12"/>
  <c r="G511" i="12"/>
  <c r="M511" i="12" s="1"/>
  <c r="M510" i="12" s="1"/>
  <c r="I511" i="12"/>
  <c r="I510" i="12" s="1"/>
  <c r="K511" i="12"/>
  <c r="O511" i="12"/>
  <c r="Q511" i="12"/>
  <c r="Q510" i="12" s="1"/>
  <c r="V511" i="12"/>
  <c r="G515" i="12"/>
  <c r="I515" i="12"/>
  <c r="K515" i="12"/>
  <c r="M515" i="12"/>
  <c r="O515" i="12"/>
  <c r="Q515" i="12"/>
  <c r="V515" i="12"/>
  <c r="G516" i="12"/>
  <c r="G514" i="12" s="1"/>
  <c r="I516" i="12"/>
  <c r="K516" i="12"/>
  <c r="O516" i="12"/>
  <c r="O514" i="12" s="1"/>
  <c r="Q516" i="12"/>
  <c r="V516" i="12"/>
  <c r="G518" i="12"/>
  <c r="M518" i="12" s="1"/>
  <c r="I518" i="12"/>
  <c r="I514" i="12" s="1"/>
  <c r="K518" i="12"/>
  <c r="O518" i="12"/>
  <c r="Q518" i="12"/>
  <c r="Q514" i="12" s="1"/>
  <c r="V518" i="12"/>
  <c r="G519" i="12"/>
  <c r="M519" i="12" s="1"/>
  <c r="I519" i="12"/>
  <c r="K519" i="12"/>
  <c r="K514" i="12" s="1"/>
  <c r="O519" i="12"/>
  <c r="Q519" i="12"/>
  <c r="V519" i="12"/>
  <c r="V514" i="12" s="1"/>
  <c r="I520" i="12"/>
  <c r="K520" i="12"/>
  <c r="Q520" i="12"/>
  <c r="V520" i="12"/>
  <c r="G521" i="12"/>
  <c r="M521" i="12" s="1"/>
  <c r="M520" i="12" s="1"/>
  <c r="I521" i="12"/>
  <c r="K521" i="12"/>
  <c r="O521" i="12"/>
  <c r="O520" i="12" s="1"/>
  <c r="Q521" i="12"/>
  <c r="V521" i="12"/>
  <c r="AE525" i="12"/>
  <c r="F42" i="1" s="1"/>
  <c r="AF525" i="12"/>
  <c r="G41" i="1" s="1"/>
  <c r="I20" i="1"/>
  <c r="I19" i="1"/>
  <c r="I18" i="1"/>
  <c r="I17" i="1"/>
  <c r="H43" i="1"/>
  <c r="I40" i="1"/>
  <c r="F41" i="1" l="1"/>
  <c r="I41" i="1" s="1"/>
  <c r="G39" i="1"/>
  <c r="G43" i="1" s="1"/>
  <c r="G25" i="1" s="1"/>
  <c r="G42" i="1"/>
  <c r="I42" i="1" s="1"/>
  <c r="F39" i="1"/>
  <c r="M493" i="12"/>
  <c r="M435" i="12"/>
  <c r="M287" i="12"/>
  <c r="M247" i="12"/>
  <c r="M155" i="12"/>
  <c r="M369" i="12"/>
  <c r="M104" i="12"/>
  <c r="M8" i="12"/>
  <c r="M481" i="12"/>
  <c r="M415" i="12"/>
  <c r="M174" i="12"/>
  <c r="M516" i="12"/>
  <c r="M514" i="12" s="1"/>
  <c r="G520" i="12"/>
  <c r="G481" i="12"/>
  <c r="M363" i="12"/>
  <c r="M362" i="12" s="1"/>
  <c r="M233" i="12"/>
  <c r="M232" i="12" s="1"/>
  <c r="G174" i="12"/>
  <c r="G155" i="12"/>
  <c r="M138" i="12"/>
  <c r="M137" i="12" s="1"/>
  <c r="G435" i="12"/>
  <c r="G415" i="12"/>
  <c r="G369" i="12"/>
  <c r="G287" i="12"/>
  <c r="G247" i="12"/>
  <c r="G104" i="12"/>
  <c r="G8" i="12"/>
  <c r="M466" i="12"/>
  <c r="M463" i="12" s="1"/>
  <c r="M407" i="12"/>
  <c r="M393" i="12" s="1"/>
  <c r="M339" i="12"/>
  <c r="M335" i="12" s="1"/>
  <c r="M76" i="12"/>
  <c r="M72" i="12" s="1"/>
  <c r="J28" i="1"/>
  <c r="J26" i="1"/>
  <c r="G38" i="1"/>
  <c r="F38" i="1"/>
  <c r="J23" i="1"/>
  <c r="J24" i="1"/>
  <c r="J25" i="1"/>
  <c r="J27" i="1"/>
  <c r="E24" i="1"/>
  <c r="G24" i="1"/>
  <c r="E26" i="1"/>
  <c r="G26" i="1"/>
  <c r="F43" i="1" l="1"/>
  <c r="G23" i="1" s="1"/>
  <c r="A27" i="1" s="1"/>
  <c r="A28" i="1" s="1"/>
  <c r="G28" i="1" s="1"/>
  <c r="G27" i="1" s="1"/>
  <c r="G29" i="1" s="1"/>
  <c r="I39" i="1"/>
  <c r="I43" i="1" s="1"/>
  <c r="G525" i="12"/>
  <c r="I58" i="1"/>
  <c r="I16" i="1" l="1"/>
  <c r="I21" i="1" s="1"/>
  <c r="I73" i="1"/>
  <c r="J41" i="1"/>
  <c r="J42" i="1"/>
  <c r="J40" i="1"/>
  <c r="J39" i="1"/>
  <c r="J43" i="1" s="1"/>
  <c r="J72" i="1" l="1"/>
  <c r="J62" i="1"/>
  <c r="J60" i="1"/>
  <c r="J61" i="1"/>
  <c r="J71" i="1"/>
  <c r="J54" i="1"/>
  <c r="J52" i="1"/>
  <c r="J58" i="1"/>
  <c r="J65" i="1"/>
  <c r="J50" i="1"/>
  <c r="J53" i="1"/>
  <c r="J66" i="1"/>
  <c r="J51" i="1"/>
  <c r="J56" i="1"/>
  <c r="J55" i="1"/>
  <c r="J67" i="1"/>
  <c r="J68" i="1"/>
  <c r="J57" i="1"/>
  <c r="J64" i="1"/>
  <c r="J59" i="1"/>
  <c r="J69" i="1"/>
  <c r="J70" i="1"/>
  <c r="J63" i="1"/>
  <c r="J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Ondřej Hošek</author>
  </authors>
  <commentList>
    <comment ref="S6" authorId="0" shapeId="0" xr:uid="{6FFB1BE2-97A6-4FF7-BE0B-445BD97D7D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A53C2C-284F-445C-A30F-B533D5E82C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<sst xmlns="http://schemas.openxmlformats.org/spreadsheetml/2006/main" count="2035" uniqueCount="649">
  <si>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</si>
  <si>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</si>
  <si>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</si>
  <si>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</si>
  <si>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</si>
  <si>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</si>
  <si>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</si>
  <si>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</si>
  <si>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</si>
  <si>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</si>
  <si>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</si>
  <si>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</si>
  <si>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</si>
  <si>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</si>
  <si>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</si>
  <si>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</si>
  <si>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</si>
  <si>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</si>
  <si>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</si>
  <si>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</si>
  <si>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</si>
  <si>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</si>
  <si>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</si>
  <si>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</si>
  <si>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</si>
  <si>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</si>
  <si>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</si>
  <si>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</si>
  <si>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</si>
  <si>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</si>
  <si>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</si>
  <si>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</si>
  <si>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</si>
  <si>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</si>
  <si>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</si>
  <si>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</si>
  <si>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</si>
  <si>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</si>
  <si>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</si>
  <si>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</si>
  <si>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</si>
  <si>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</si>
  <si>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</si>
  <si>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</si>
  <si>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Školní hřiště s umělými povrchy</t>
  </si>
  <si>
    <t>Rekonstrukce školního hřiště</t>
  </si>
  <si>
    <t>Objekt:</t>
  </si>
  <si>
    <t>Rozpočet:</t>
  </si>
  <si>
    <t>2019-02-69</t>
  </si>
  <si>
    <t>Klobouky u Brna</t>
  </si>
  <si>
    <t>Stavba</t>
  </si>
  <si>
    <t>Stavební objekt</t>
  </si>
  <si>
    <t>Celkem za stavbu</t>
  </si>
  <si>
    <t>CZK</t>
  </si>
  <si>
    <t>Rekapitulace dílů</t>
  </si>
  <si>
    <t>Typ dílu</t>
  </si>
  <si>
    <t>Zemní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</si>
  <si>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</si>
  <si>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</si>
  <si>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</si>
  <si>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</si>
  <si>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</si>
  <si>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</si>
  <si>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</si>
  <si>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</si>
  <si>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46</t>
  </si>
  <si>
    <t>Zpevněné plochy</t>
  </si>
  <si>
    <t>5</t>
  </si>
  <si>
    <t>Komunikace</t>
  </si>
  <si>
    <t>501</t>
  </si>
  <si>
    <t>Úprava podloží pro sportovní povrchy</t>
  </si>
  <si>
    <t>701</t>
  </si>
  <si>
    <t>sportovní povrchy</t>
  </si>
  <si>
    <t>703</t>
  </si>
  <si>
    <t>Sportovní vybavení</t>
  </si>
  <si>
    <t>8</t>
  </si>
  <si>
    <t>Trubní vedení</t>
  </si>
  <si>
    <t>88</t>
  </si>
  <si>
    <t>Potrubí z drenážek</t>
  </si>
  <si>
    <t>91</t>
  </si>
  <si>
    <t>Doplňující práce na komunikaci</t>
  </si>
  <si>
    <t>99</t>
  </si>
  <si>
    <t>Staveništní přesun hmot</t>
  </si>
  <si>
    <t>F10</t>
  </si>
  <si>
    <t>Ostatní investiční náklady</t>
  </si>
  <si>
    <t>702b</t>
  </si>
  <si>
    <t>Drenážní asfalty pod polyuretanové povrchy</t>
  </si>
  <si>
    <t>704</t>
  </si>
  <si>
    <t>Oplocení</t>
  </si>
  <si>
    <t>708</t>
  </si>
  <si>
    <t>Záchytné sítě za brankami včetně nosné konstrukce</t>
  </si>
  <si>
    <t>711</t>
  </si>
  <si>
    <t>Izolace proti vodě</t>
  </si>
  <si>
    <t>767</t>
  </si>
  <si>
    <t>Konstrukce zámečnické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</si>
  <si>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</si>
  <si>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</si>
  <si>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</si>
  <si>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</si>
  <si>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</si>
  <si>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</si>
  <si>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</si>
  <si>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</si>
  <si>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</si>
  <si>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</si>
  <si>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</si>
  <si>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</si>
  <si>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</si>
  <si>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</si>
  <si>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</si>
  <si>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</si>
  <si>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</si>
  <si>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</si>
  <si>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</si>
  <si>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</si>
  <si>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</si>
  <si>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</si>
  <si>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</si>
  <si>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</si>
  <si>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</si>
  <si>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</si>
  <si>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</si>
  <si>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</si>
  <si>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</si>
  <si>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</si>
  <si>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</si>
  <si>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</si>
  <si>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</si>
  <si>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</si>
  <si>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</si>
  <si>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113107221R00</t>
  </si>
  <si>
    <t>Odstranění podkladů nebo krytů v ploše jednotlivě přes 200 m2, z kameniva hrubého drceného, o tloušťce vrstvy do 100 mm</t>
  </si>
  <si>
    <t>m2</t>
  </si>
  <si>
    <t>822-1</t>
  </si>
  <si>
    <t>RTS 15/ I</t>
  </si>
  <si>
    <t>Práce</t>
  </si>
  <si>
    <t>POL1_</t>
  </si>
  <si>
    <t>plocha stávajícího hřiště : 1778</t>
  </si>
  <si>
    <t>VV</t>
  </si>
  <si>
    <t>113108410R00</t>
  </si>
  <si>
    <t>Odstranění podkladů nebo krytů živičných, v ploše jednotlivě nad 50 m2, tloušťka vrstvy 100 mm</t>
  </si>
  <si>
    <t>RTS 19/ II</t>
  </si>
  <si>
    <t>RTS 19/ I</t>
  </si>
  <si>
    <t>122201101R00</t>
  </si>
  <si>
    <t>Odkopávky a  prokopávky nezapažené v hornině 3_x000D_
 do 100 m3</t>
  </si>
  <si>
    <t>m3</t>
  </si>
  <si>
    <t>800-1</t>
  </si>
  <si>
    <t>s přehozením výkopku na vzdálenost do 3 m nebo s naložením na dopravní prostředek,</t>
  </si>
  <si>
    <t>SPI</t>
  </si>
  <si>
    <t>odkopávky pro přístupový chodník : 30*2,2*0,35</t>
  </si>
  <si>
    <t>odkopávky zpevněné ploch nad OS pozemní hokej : 38*4*0,5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</si>
  <si>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</si>
  <si>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</si>
  <si>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</si>
  <si>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výkop pro opěrnou stěnu část 3 : 13*2*1</t>
  </si>
  <si>
    <t>výkop pro opěrnou stěnu část 3 : 3,75*2*13*0,75</t>
  </si>
  <si>
    <t>výkop pro opěrnou stěnu část 4 : 3,75*2*72,5*0,75</t>
  </si>
  <si>
    <t>výkop pro opěrnou stěnu část 4 : 72,5*2*1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</si>
  <si>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</si>
  <si>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</si>
  <si>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</si>
  <si>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Patky sloupů oplocení : 44*0,8*0,8*1,05</t>
  </si>
  <si>
    <t>8 patek sloupů konstrukce střídačky : 8*1*1*1</t>
  </si>
  <si>
    <t>12 patek sloupků zastínění : 12*1,1*1,1*1,2</t>
  </si>
  <si>
    <t>162201102R00</t>
  </si>
  <si>
    <t>Vodorovné přemístění výkopku z horniny 1 až 4, na vzdálenost přes 20  do 50 m</t>
  </si>
  <si>
    <t>POL1_1</t>
  </si>
  <si>
    <t>po suchu, bez ohledu na druh dopravního prostředku, bez naložení výkopku, avšak se složením bez rozhrnutí,</t>
  </si>
  <si>
    <t>výkop pro základy opěrnou stěnu část 3 : 13*2*1</t>
  </si>
  <si>
    <t>výkop pro základy opěrnou stěnu část 4 : 72,5*2*1</t>
  </si>
  <si>
    <t>162701105R00</t>
  </si>
  <si>
    <t>Vodorovné přemístění výkopku z horniny 1 až 4, na vzdálenost přes 9 000  do 10 000 m</t>
  </si>
  <si>
    <t>55</t>
  </si>
  <si>
    <t>167101102R00</t>
  </si>
  <si>
    <t>Nakládání, skládání, překládání neulehlého výkopku nakládání výkopku_x000D_
 přes 100 m3, z horniny 1 až 4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</si>
  <si>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</si>
  <si>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</si>
  <si>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s rozprostřením sypaniny ve vrstvách a s hrubým urovnáním,</t>
  </si>
  <si>
    <t>výkop pro opěrnou stěnu část 3 : 3,35*2*13*0,75</t>
  </si>
  <si>
    <t>výkop pro opěrnou stěnu část 4 : 3,35*2*72,5*0,75</t>
  </si>
  <si>
    <t>171102121R00</t>
  </si>
  <si>
    <t>Uložení sypaniny do zhutněných násypů dálnic a let z hornin nesoudržných_x000D_
 kamenitých</t>
  </si>
  <si>
    <t>s rozprostřením sypaniny ve vrstvách, s hrubým urovnáním a uzavřením povrchu násypu,</t>
  </si>
  <si>
    <t>plocha hřiště : 67*27,85*0,5</t>
  </si>
  <si>
    <t>181101102R00</t>
  </si>
  <si>
    <t>Úprava pláně v zářezech Úprava pláně v zářezech v hor. 1-4, se zhutněním</t>
  </si>
  <si>
    <t>vyrovnáním výškových rozdílů, ploch vodorovných a ploch do sklonu 1 : 5.</t>
  </si>
  <si>
    <t>plocha hřiště : 67*27,85</t>
  </si>
  <si>
    <t>199000002R00</t>
  </si>
  <si>
    <t>Poplatky za skládku horniny 1- 4</t>
  </si>
  <si>
    <t>58344171R</t>
  </si>
  <si>
    <t>štěrkodrť frakce 0,0 až 32,0 mm; třída C; Jihomoravský kraj</t>
  </si>
  <si>
    <t>t</t>
  </si>
  <si>
    <t>SPCM</t>
  </si>
  <si>
    <t>Indiv</t>
  </si>
  <si>
    <t>Specifikace</t>
  </si>
  <si>
    <t>POL3_</t>
  </si>
  <si>
    <t>plocha hřiště : 67*27,85*0,5*1,7</t>
  </si>
  <si>
    <t>180402113R00</t>
  </si>
  <si>
    <t>Založení trávníku parkový trávník, výsevem, na svahu přes 1:2 do 1:1</t>
  </si>
  <si>
    <t>823-1</t>
  </si>
  <si>
    <t>na půdě předem připravené s pokosením, naložením, odvozem odpadu do 20 km a se složením,</t>
  </si>
  <si>
    <t>2100</t>
  </si>
  <si>
    <t>182301131R00</t>
  </si>
  <si>
    <t>Rozprostření a urovnání ornice ve svahu v souvislé ploše přes 500 m2, tloušťka vrstvy do 100 mm</t>
  </si>
  <si>
    <t>s případným nutným přemístěním hromad nebo dočasných skládek na místo potřeby ze vzdálenosti do 30 m, ve svahu sklonu přes 1 : 5,</t>
  </si>
  <si>
    <t>183101315R00</t>
  </si>
  <si>
    <t>Hloubení jamek s výměnou půdy na 100 % v rovině objem přes 0,125 do 0,4 m3</t>
  </si>
  <si>
    <t>kus</t>
  </si>
  <si>
    <t>pro vysazování rostlin v hornině 1 až 4 s výměnou půdy na 100%, s případným naložením přebytečných výkopků na dopravní prostředek, s odvozem na vzdálenost do 20 km a se složením,</t>
  </si>
  <si>
    <t>35</t>
  </si>
  <si>
    <t>183403261R00</t>
  </si>
  <si>
    <t>Obdělávání půdy válením, na svahu přes 1:5 do 1:2</t>
  </si>
  <si>
    <t>183403353R00</t>
  </si>
  <si>
    <t>Obdělávání půdy hrabáním, na svahu přes 1:2 do 1:1</t>
  </si>
  <si>
    <t>184004313R00</t>
  </si>
  <si>
    <t>Výsadba sazenic stromů do 1,5 m, jamka D 50/hl. 50</t>
  </si>
  <si>
    <t>184802311R00</t>
  </si>
  <si>
    <t>Chemické odplevelení půdy před založením kultury postřikem naširoko, na svahu přes 1:2 do 1:1</t>
  </si>
  <si>
    <t>nebo trávníku nebo zpevněných ploch o výměře jednotlivě přes 20 m2,</t>
  </si>
  <si>
    <t>184921098R00</t>
  </si>
  <si>
    <t>Mulčování tloušťka přes 100 do 150 mm, na svahu přes 1:2 do 1:1</t>
  </si>
  <si>
    <t>vysazených rostlin s případným naložením odpadu na dopravní prostředek, s odvezením do 20 km a se složením,</t>
  </si>
  <si>
    <t>35*(3,14*0,5*0,5)</t>
  </si>
  <si>
    <t>00572451R</t>
  </si>
  <si>
    <t>směs travní sadová, pro střední zátěž</t>
  </si>
  <si>
    <t>kg</t>
  </si>
  <si>
    <t>POL3_1</t>
  </si>
  <si>
    <t>2100*0,04</t>
  </si>
  <si>
    <t>02662118R</t>
  </si>
  <si>
    <t>dřevina jehličnatá Smrk; Picea abies Magnifica Aurea; v = 175 až 200 cm; kontejner 45 l</t>
  </si>
  <si>
    <t>10371500R</t>
  </si>
  <si>
    <t>substrát zahradnický B; balení volně loženo</t>
  </si>
  <si>
    <t>2100*0,05</t>
  </si>
  <si>
    <t>10391100R</t>
  </si>
  <si>
    <t>kůra mulčovací; balení volně loženo</t>
  </si>
  <si>
    <t>35*(3,14*0,5*0,5)*0,2</t>
  </si>
  <si>
    <t>25234009.AR</t>
  </si>
  <si>
    <t>herbicid totální; účinná látka izopropylaminová sůl glyphosatu; hubení dvouděložných plevelů, jednoděložných plevelů</t>
  </si>
  <si>
    <t>l</t>
  </si>
  <si>
    <t>15</t>
  </si>
  <si>
    <t>271571112R00</t>
  </si>
  <si>
    <t>Polštář základu ze štěrkopísku netříděného</t>
  </si>
  <si>
    <t>výkop pro opěrnou stěnu část 3 : 13*1,2*0,1</t>
  </si>
  <si>
    <t>výkop pro opěrnou stěnu část 4 : 72,5*1,2*0,1</t>
  </si>
  <si>
    <t>274313311R00</t>
  </si>
  <si>
    <t>Beton základových pasů prostý prostý třídy C 8/10</t>
  </si>
  <si>
    <t>801-1</t>
  </si>
  <si>
    <t>pro opěrnou stěnu část 3 : 13*2,2*0,1</t>
  </si>
  <si>
    <t>pro opěrnou stěnu část 4 : 72,5*2,2*0,1</t>
  </si>
  <si>
    <t>274321321R00</t>
  </si>
  <si>
    <t>Beton základových pasů železový třídy C 20/25</t>
  </si>
  <si>
    <t>bez výztuže</t>
  </si>
  <si>
    <t>výkop pro opěrnou stěnu část 3 : 13*2,0*0,5*1,05</t>
  </si>
  <si>
    <t>výkop pro opěrnou stěnu část 4 : 72,5*2,0*0,5*1,05</t>
  </si>
  <si>
    <t>274361721R00</t>
  </si>
  <si>
    <t>Výztuž základových pasů z betonářské oceli BSt 500 S</t>
  </si>
  <si>
    <t>výztuž svislá+základ pr. 14 : 72,5*2*0,5*0,09</t>
  </si>
  <si>
    <t>13*2*0,5*0,09</t>
  </si>
  <si>
    <t>275313621R00</t>
  </si>
  <si>
    <t>Beton základových patek prostý prostý třídy C 20/25</t>
  </si>
  <si>
    <t>základy volejbal : 6*1*1*1,5*1,05</t>
  </si>
  <si>
    <t>malá kopaná : 4*1*0,4*1,5*1,05</t>
  </si>
  <si>
    <t>44 sloupků oplocení * zhutnění betonu : 44*(0,8*0,8*1,05)*1,05</t>
  </si>
  <si>
    <t>8 patek sloupů konstrukce střídačky* zhutnění betonu : 8*1*1*1*1,05</t>
  </si>
  <si>
    <t>12 patek sloupků zastínění : 12*1,1*1,1*1,2*1,05</t>
  </si>
  <si>
    <t>275353122R00</t>
  </si>
  <si>
    <t>Bednění kotevních otvorů a prostupů v základových patkách o průřezu přes 0,02 do 0,05 m2, hloubky přes 0,5 do 1,00 m</t>
  </si>
  <si>
    <t>801-5</t>
  </si>
  <si>
    <t>včetně polohového zajištění a odbednění, popřípadě ztraceného bednění z pletiva a podobně.</t>
  </si>
  <si>
    <t>oplocení v opěrné stěně : 25+4</t>
  </si>
  <si>
    <t>základy pro volejbal : 6</t>
  </si>
  <si>
    <t>patky oplocení : 44</t>
  </si>
  <si>
    <t>patky zastínění : 12</t>
  </si>
  <si>
    <t>278311043R00</t>
  </si>
  <si>
    <t>Zálivka kotevních otvorů z betonu prostého C 16/20, při objemu jednoho otvoru přes 0,10 do 0,50 m3</t>
  </si>
  <si>
    <t>a zatření povrchu</t>
  </si>
  <si>
    <t>oplocení v opěrné stěně : (25+4)*0,1</t>
  </si>
  <si>
    <t>základy pro volejbal : 6*0,2</t>
  </si>
  <si>
    <t>sloupky oplocení : 44*0,1</t>
  </si>
  <si>
    <t>sloupky zastínění : 12*0,1</t>
  </si>
  <si>
    <t>311112040RT3</t>
  </si>
  <si>
    <t>Stěny z betonových bednicích tvárnic a betonu uložení tvárnic bez jejich dodávky tloušťka stěny 40 cm, zalití tvárnic betonem C 20/25</t>
  </si>
  <si>
    <t>(ztracené bednění) z betonových tvárnic a zálivka betonem,</t>
  </si>
  <si>
    <t>opěrná stěna část 3 : 13*2,75</t>
  </si>
  <si>
    <t>opěrná stěna část 4 : 72,5*2,75</t>
  </si>
  <si>
    <t>311361721R00</t>
  </si>
  <si>
    <t>Výztuž nadzákladových zdí z betonářské oceli BSt 500 S</t>
  </si>
  <si>
    <t xml:space="preserve">výzuž : </t>
  </si>
  <si>
    <t>opěrná stěna část 3 : 13*3*0,4*0,07</t>
  </si>
  <si>
    <t>opěrná stěna část 4 : 72,5*3*0,4*0,08</t>
  </si>
  <si>
    <t>311271152TS7</t>
  </si>
  <si>
    <t>Osazení průběžné stříšky na opěrnou zeď</t>
  </si>
  <si>
    <t>m</t>
  </si>
  <si>
    <t>Vlastní</t>
  </si>
  <si>
    <t>opěrná stěna část 3 : 13</t>
  </si>
  <si>
    <t>opěrná stěna část 4 : 72,5</t>
  </si>
  <si>
    <t>59241190R</t>
  </si>
  <si>
    <t>Deska zákrytová průběžná, přírodní</t>
  </si>
  <si>
    <t xml:space="preserve">m     </t>
  </si>
  <si>
    <t>595133242R</t>
  </si>
  <si>
    <t>tvárnice - ztracené bednění průběžná; beton; l = 500,0 mm; š = 400,0 mm; h = 250,0 mm; šedá</t>
  </si>
  <si>
    <t>opěrná stěna část 3 : 13*2,75*8</t>
  </si>
  <si>
    <t>opěrná stěna část 4 : 72,5*2,75*8</t>
  </si>
  <si>
    <t>430321514R00</t>
  </si>
  <si>
    <t>Beton schodišťových konstrukcí (stupňů, schodnic, ramen, podest s nosníky) železový z betonu C 30/37</t>
  </si>
  <si>
    <t>5*1,2*0,25</t>
  </si>
  <si>
    <t>430361921RT5</t>
  </si>
  <si>
    <t>Výztuž schodišťových konstrukcí  (stupňů, schodnic, ramen, podest s nosníky) ze svařovaných sítí průměr drátu 6 mm, velikost oka 150/150 mm</t>
  </si>
  <si>
    <t>120kg/m3 : 1,5*0,12</t>
  </si>
  <si>
    <t>433351135R00</t>
  </si>
  <si>
    <t>Bednění schodnic křivočarých zřízení</t>
  </si>
  <si>
    <t>včetně podpěrné konstrukce do výšky 4 m,</t>
  </si>
  <si>
    <t>s pomocným lešením o výšce podlahy do 1900 mm a pro zatížení do 1,5 kPa,</t>
  </si>
  <si>
    <t>POP</t>
  </si>
  <si>
    <t>2*5*0,8</t>
  </si>
  <si>
    <t>433351136R00</t>
  </si>
  <si>
    <t>Bednění schodnic křivočarých odstranění</t>
  </si>
  <si>
    <t>434311116R00</t>
  </si>
  <si>
    <t>Stupně dusané z betonu z betonu C 25/30</t>
  </si>
  <si>
    <t>na terén nebo na desku z betonu prostého nebo prokládaného kamenem, bez potěru, se zahlazením povrchu,</t>
  </si>
  <si>
    <t>5*1,2</t>
  </si>
  <si>
    <t>434351145R00</t>
  </si>
  <si>
    <t>Bednění stupňů betonovaných na podstupňové desce nebo na terénu křivočarých zřízení</t>
  </si>
  <si>
    <t>5*1,2*0,2</t>
  </si>
  <si>
    <t>434351146R00</t>
  </si>
  <si>
    <t>Bednění stupňů betonovaných na podstupňové desce nebo na terénu křivočarých odstranění</t>
  </si>
  <si>
    <t>564752111TAC</t>
  </si>
  <si>
    <t>Podklad z kameniva drceného vel.32-63 mm,tl. 20cm</t>
  </si>
  <si>
    <t>1880</t>
  </si>
  <si>
    <t xml:space="preserve">Polyuretanový povrch : </t>
  </si>
  <si>
    <t>atletický ovál : -143*3,75</t>
  </si>
  <si>
    <t>rovinka zbytek : -2*11*4+44*1</t>
  </si>
  <si>
    <t xml:space="preserve">plocha z umělé trávy : </t>
  </si>
  <si>
    <t>fotbalové hřiště : -44*18</t>
  </si>
  <si>
    <t>oblouky za brankami : -2*(3,14*8,5*8,5)/2</t>
  </si>
  <si>
    <t>výběh : -2*44*0,425</t>
  </si>
  <si>
    <t>přístupový chodník : 66</t>
  </si>
  <si>
    <t>zpevněná plocha pozemní hokej : 38*2</t>
  </si>
  <si>
    <t>564821111R00</t>
  </si>
  <si>
    <t>Podklad ze štěrkodrti s rozprostřením a zhutněním frakce 0-32 mm, tloušťka po zhutnění 80 mm</t>
  </si>
  <si>
    <t>564801112VAC</t>
  </si>
  <si>
    <t>Podklad ze štěrkodrti po zhutnění tloušťky 4 cm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</si>
  <si>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</si>
  <si>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</si>
  <si>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</si>
  <si>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59245110R</t>
  </si>
  <si>
    <t>dlažba betonová dvouvrstvá, skladebná; obdélník; šedá; l = 200 mm; š = 100 mm; tl. 60,0 mm</t>
  </si>
  <si>
    <t>243,485*0,03</t>
  </si>
  <si>
    <t>573211111R00</t>
  </si>
  <si>
    <t>Postřik živičný spojovací bez posypu kamenivem z asfaltu silničního, v množství od 0,5 do 0,7 kg/m2</t>
  </si>
  <si>
    <t>2*(38*15)</t>
  </si>
  <si>
    <t>577112123RT2</t>
  </si>
  <si>
    <t>Beton asfaltový z modifikovaného asfaltu v pruhu šířky přes 3 m, ACO 11 S , tloušťky 40 mm, plochy od 201 do 1000 m2</t>
  </si>
  <si>
    <t>hřiště na pozemní hokej : 38*15</t>
  </si>
  <si>
    <t>577211113R00</t>
  </si>
  <si>
    <t>Beton asfaltový tenkovrstvý šířky do 3 m, tloušťky 20 mm</t>
  </si>
  <si>
    <t>hřiště na pozemní hokej (podbal pro vyrovnání plochy 0-3cm) : 38*15</t>
  </si>
  <si>
    <t>597091111R00</t>
  </si>
  <si>
    <t>Odvodňovací liniový systém - žlaby z polymerbetonu, bez ochranné hrany, š.100 mm žlab osazený do betonového lože, délky 1000 mm, šířky 130 mm, zatížení A 15, B 125, stavební výšky 130-130 mm</t>
  </si>
  <si>
    <t>rovinky : 2*44</t>
  </si>
  <si>
    <t>597091112R00</t>
  </si>
  <si>
    <t>Odvodňovací liniový systém - žlaby z polymerbetonu, bez ochranné hrany, š.100 mm žlab osazený do betonového lože, délky 500 mm, šířky 130 mm, zatížení A 15, B 125, stavební výšky 130-130 mm</t>
  </si>
  <si>
    <t>oblouky : 2*3,14*8,5*2</t>
  </si>
  <si>
    <t>0,24</t>
  </si>
  <si>
    <t>935112112T00</t>
  </si>
  <si>
    <t>Osazení štěrb..žlabu do betonového lože z B10</t>
  </si>
  <si>
    <t>oblouky : 2*3,14*8,5</t>
  </si>
  <si>
    <t>5647511XXT00</t>
  </si>
  <si>
    <t>Podklad z kameniva drceného vel.0-32 mm,tl. 5 cm</t>
  </si>
  <si>
    <t>atletický ovál : 143*3,75</t>
  </si>
  <si>
    <t>rovinka zbytek : 2*11*4+44*1</t>
  </si>
  <si>
    <t>564211112R00</t>
  </si>
  <si>
    <t>Podklad nebo podsyp ze štěrkopísku Podklad ze štěrkopísku po zhutnění tloušťky 6 cm</t>
  </si>
  <si>
    <t>s rozprostřením, vlhčením a zhutněním</t>
  </si>
  <si>
    <t>fotbalové hřiště : 44*18</t>
  </si>
  <si>
    <t>oblouky za brankami : 2*(3,14*8,5*8,5)/2</t>
  </si>
  <si>
    <t>výběh : 2*44*0,425</t>
  </si>
  <si>
    <t>564221111R00</t>
  </si>
  <si>
    <t>Podklad nebo podsyp ze štěrkopísku tloušťka po zhutnění 80 mm</t>
  </si>
  <si>
    <t>564752112R00</t>
  </si>
  <si>
    <t>Podklad nebo kryt z kameniva hrubého s výplň. kam. Podklad z kam.drceného 32-63 s výplň.kamen. 16 cm</t>
  </si>
  <si>
    <t>kamenivo hrubé drcené vel. 32 - 63 mm s výplňovým kamenivem (vibrovaný štěrk), s rozprostřením, vlhčením a zhutněním</t>
  </si>
  <si>
    <t>564801113T07</t>
  </si>
  <si>
    <t>Podklad ze štěrkodrti po zhutnění tloušťky 2 cm, kamenivo drcené drobné frakce 0-4 B</t>
  </si>
  <si>
    <t>564801118T00</t>
  </si>
  <si>
    <t>Podklad ze štěrkodrti po zhutnění tloušťky 5 cm</t>
  </si>
  <si>
    <t>564811111V07</t>
  </si>
  <si>
    <t>701000001T00</t>
  </si>
  <si>
    <t>Položení povrchu z umělé trávy, vlákno 15 - 35 mm</t>
  </si>
  <si>
    <t>bez dodávky materiálu</t>
  </si>
  <si>
    <t>701000002T00</t>
  </si>
  <si>
    <t>Položení lajn, včetně rozměření a vlepení</t>
  </si>
  <si>
    <t>volejbal 3 x : 3*83</t>
  </si>
  <si>
    <t>malá kopaná : 3*18+2*44+2*(12+9)+2*3,14*4,5</t>
  </si>
  <si>
    <t>701000003T00</t>
  </si>
  <si>
    <t>702-2</t>
  </si>
  <si>
    <t>Provedení lajnování na povrch Polyuretanový nástřikem</t>
  </si>
  <si>
    <t>4*145</t>
  </si>
  <si>
    <t>5*60</t>
  </si>
  <si>
    <t>-4*44</t>
  </si>
  <si>
    <t>701JUTA-00301T</t>
  </si>
  <si>
    <t>bm</t>
  </si>
  <si>
    <t>J</t>
  </si>
  <si>
    <t>3,74</t>
  </si>
  <si>
    <t>701JUTA-0031T</t>
  </si>
  <si>
    <t>44*20</t>
  </si>
  <si>
    <t>2*((9+2*8+2*6)*4)</t>
  </si>
  <si>
    <t>701JUTA-121T</t>
  </si>
  <si>
    <t>dvousložkové LEPIDLO</t>
  </si>
  <si>
    <t>U</t>
  </si>
  <si>
    <t>plocha : 5*44*0,4</t>
  </si>
  <si>
    <t>oblouky : 2*5*8*0,4</t>
  </si>
  <si>
    <t>701SklopísekT</t>
  </si>
  <si>
    <t>Křemičitý písek technický - ST 03/08</t>
  </si>
  <si>
    <t>S</t>
  </si>
  <si>
    <t>fotbalové hřiště : 44*18*28</t>
  </si>
  <si>
    <t>oblouky za brankami : (2*(3,14*8,5*8,5)/2)*28</t>
  </si>
  <si>
    <t>výběh : (2*44*0,425)*28</t>
  </si>
  <si>
    <t>424,58</t>
  </si>
  <si>
    <t>702-1</t>
  </si>
  <si>
    <t>Polyuretanový povrch dvouvrstvý tl. 13 mm , červený, Polyuretanový sportovní povrch</t>
  </si>
  <si>
    <t>Sportovní povrch na atletické dráhy - vodopropustný</t>
  </si>
  <si>
    <t>703000201T00</t>
  </si>
  <si>
    <t>Kompletace sport. vyb. do již osazených pouzder</t>
  </si>
  <si>
    <t>kpl</t>
  </si>
  <si>
    <t>POL1_7</t>
  </si>
  <si>
    <t>703-1</t>
  </si>
  <si>
    <t>D+M Mantinelů pro hokejbal včetně konstrukce a sítí</t>
  </si>
  <si>
    <t>68</t>
  </si>
  <si>
    <t>703-H4003T</t>
  </si>
  <si>
    <t>Branka na házenou EXTER.,žárový pozink</t>
  </si>
  <si>
    <t>ks</t>
  </si>
  <si>
    <t>POL3_7</t>
  </si>
  <si>
    <t>H</t>
  </si>
  <si>
    <t>703KA274601801T</t>
  </si>
  <si>
    <t>Kartáč na ten. kurty dl. 1400 mm + dřevěná násada</t>
  </si>
  <si>
    <t>K</t>
  </si>
  <si>
    <t>703KV12935272T</t>
  </si>
  <si>
    <t>Síť na házenou 3mm PP - bílá - oka 100 mm</t>
  </si>
  <si>
    <t>703KV12935275T</t>
  </si>
  <si>
    <t>Záclonka na házenou 3mm PP - bílá</t>
  </si>
  <si>
    <t>703KV15935097dlT</t>
  </si>
  <si>
    <t>Volejbalová síť s ocel.lan.,2mmPP,černá lanko 16m</t>
  </si>
  <si>
    <t>703-V1003T</t>
  </si>
  <si>
    <t>Odbíjená do pouzder, školní, prům. sloupku 102 mm</t>
  </si>
  <si>
    <t>sada</t>
  </si>
  <si>
    <t>V</t>
  </si>
  <si>
    <t>703-V8007T</t>
  </si>
  <si>
    <t>Pouzdra,volejbal a tenis - pr.104mm,žár.pozink,ven</t>
  </si>
  <si>
    <t>6</t>
  </si>
  <si>
    <t>703-V8008T</t>
  </si>
  <si>
    <t>Víčka na pouzdra s přírubou - pro venkovní povrchy</t>
  </si>
  <si>
    <t>831350013RAB</t>
  </si>
  <si>
    <t>Kanalizace z trub plastových D 200 mm, hloubka 1,5 m</t>
  </si>
  <si>
    <t>AP-HSV</t>
  </si>
  <si>
    <t>Agregovaná položka</t>
  </si>
  <si>
    <t>POL2_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</si>
  <si>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</si>
  <si>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přípojka z drenážní šachty : 5</t>
  </si>
  <si>
    <t>894431211RA0</t>
  </si>
  <si>
    <t>Šachty plastové plastové šachty z dílců Šachta, D 400 mm, dl.šach.roury 1,5 m, přímá</t>
  </si>
  <si>
    <t>Plastové dno, šachta z korugované trouby, těsnění, šachtová roura teleskopická, čtvercový rám do teleskopické trouby, poklop litinový.</t>
  </si>
  <si>
    <t>132203302R00</t>
  </si>
  <si>
    <t>Hloubení rýh pro drény hloubky do 1,1 m, v hornině 3</t>
  </si>
  <si>
    <t>se svislým přemístěním výkopku, hloubení ve sklonu terénu do 15 stupňů v jakémkoliv množství, s úpravou do předepsaného spádu, v suchu, mokru i ve vodě, DN do 200 mm sběrné i svodné,</t>
  </si>
  <si>
    <t>dn 100 : 5*61</t>
  </si>
  <si>
    <t>dn 160 : 16</t>
  </si>
  <si>
    <t>211561111R00</t>
  </si>
  <si>
    <t>Výplň odvodňovacích žeber kamenivem hrubým drceným frakce 4 - 16 mm</t>
  </si>
  <si>
    <t>800-2</t>
  </si>
  <si>
    <t>do rýh bez zhutnění s úpravou povrchu výplně, s vytvořením průduchů z lomového kamene</t>
  </si>
  <si>
    <t>dn 100 : 5*61*((0,3+0,9)/2)*0,3</t>
  </si>
  <si>
    <t>dn 160 : 16*0,4*1,1</t>
  </si>
  <si>
    <t>871219111R00</t>
  </si>
  <si>
    <t>Kladení dren. potrubí bezvýkop.,flex.PVC, bez obs.</t>
  </si>
  <si>
    <t>Včetně :</t>
  </si>
  <si>
    <t>- proříznutí rýhy,</t>
  </si>
  <si>
    <t>- vtažení flexibilního potrubí.</t>
  </si>
  <si>
    <t>28611223R</t>
  </si>
  <si>
    <t>trubka plastová drenážní PVC-U; ohebná; perforovaná po celém obvodu; DN 100,0 mm</t>
  </si>
  <si>
    <t>28611225.AR</t>
  </si>
  <si>
    <t>trubka plastová drenážní PVC; ohebná; perforovaná po celém obvodu; DN 160,0 mm</t>
  </si>
  <si>
    <t>28611305.AR</t>
  </si>
  <si>
    <t>odbočka PVC; 45,0 °; d1 = 160 mm; d2 = 160 mm; SDR 20,6; hladká; DN 160,0 mm; DN2 160 mm</t>
  </si>
  <si>
    <t>28611326.AR</t>
  </si>
  <si>
    <t>zátka DN 100,0 mm</t>
  </si>
  <si>
    <t>28611328.AR</t>
  </si>
  <si>
    <t>zátka DN 160,0 mm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</si>
  <si>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</si>
  <si>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</si>
  <si>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</si>
  <si>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67</t>
  </si>
  <si>
    <t>vnější obruba oválu : 44+67+4+4+3+4+27+27</t>
  </si>
  <si>
    <t>přístupový chodník : 2*33</t>
  </si>
  <si>
    <t>2*2</t>
  </si>
  <si>
    <t>918101111R00</t>
  </si>
  <si>
    <t>Lože pod obrubníky, krajníky nebo obruby z betonu prostého C 12/15</t>
  </si>
  <si>
    <t>z dlažebních kostek z betonu prostého</t>
  </si>
  <si>
    <t>Obrubníky : 180*0,06</t>
  </si>
  <si>
    <t>67*0,06</t>
  </si>
  <si>
    <t>Žlaby : (88+53,5)*0,09</t>
  </si>
  <si>
    <t>Přístupový chodník : 2*33*0,06</t>
  </si>
  <si>
    <t>4*0,06</t>
  </si>
  <si>
    <t>59217335R</t>
  </si>
  <si>
    <t>obrubník zahradní materiál beton; l = 1000,0 mm; š = 50,0 mm; h = 250,0 mm; barva šedá</t>
  </si>
  <si>
    <t>ovál : 67</t>
  </si>
  <si>
    <t>59217337R</t>
  </si>
  <si>
    <t>obrubník zahradní materiál beton; l = 500,0 mm; š = 50,0 mm; h = 250,0 mm; barva šedá</t>
  </si>
  <si>
    <t>2*180</t>
  </si>
  <si>
    <t>998222012R00</t>
  </si>
  <si>
    <t>Přesun hmot, zpevněné plochy, kryt z kameniva</t>
  </si>
  <si>
    <t>Přesun hmot</t>
  </si>
  <si>
    <t>POL7_</t>
  </si>
  <si>
    <t>F00000000001</t>
  </si>
  <si>
    <t>Ostatní investiční náklady vytyčení stavby</t>
  </si>
  <si>
    <t>F00000000002</t>
  </si>
  <si>
    <t>Ostatní investiční náklady statická zátěžová zkouška podloží</t>
  </si>
  <si>
    <t>Edef2 = 25 MPa</t>
  </si>
  <si>
    <t>0</t>
  </si>
  <si>
    <t>3 : 3</t>
  </si>
  <si>
    <t>F00000000003</t>
  </si>
  <si>
    <t>Ostatní investiční náklady vytyčení inženýrských sítí</t>
  </si>
  <si>
    <t>F00000000005</t>
  </si>
  <si>
    <t>Ostatní investiční náklady dokum.skutečného provedení stavby, vč.digit.zprac.</t>
  </si>
  <si>
    <t>Podložka EPPV 2</t>
  </si>
  <si>
    <t>Montáž EPPV podložky pokládka finišérem</t>
  </si>
  <si>
    <t xml:space="preserve">m2    </t>
  </si>
  <si>
    <t>Podložky EPPV 1</t>
  </si>
  <si>
    <t>Podkladní podložka pod sportovní povrch tl. 35 mm EPPV - guma,kam.4-8, polyuret. pojivo</t>
  </si>
  <si>
    <t>338171123R00</t>
  </si>
  <si>
    <t xml:space="preserve">Osazování sloupků a vzpěr plotových ocelových výšky do 2,60 m, do předem vrtaných šachet </t>
  </si>
  <si>
    <t>trubkových nebo profilovaných</t>
  </si>
  <si>
    <t>část 1 10,3m : 4</t>
  </si>
  <si>
    <t>část 2 13m : 5</t>
  </si>
  <si>
    <t>část 3 72,5m : 25</t>
  </si>
  <si>
    <t>část 4 25m : 10</t>
  </si>
  <si>
    <t>338171126T06</t>
  </si>
  <si>
    <t>Osazení zavětrovacích prvků na oplocení</t>
  </si>
  <si>
    <t xml:space="preserve"> V položce nejsou zakalkulovány náklady na sloupky a vzpěry.Jejich dodání se oceňuje ve specifikaci. Ztratné se doporučuje ve výši 1 %.</t>
  </si>
  <si>
    <t>16</t>
  </si>
  <si>
    <t>767920211TPX</t>
  </si>
  <si>
    <t>Montáž vrat na ocelové sloupky</t>
  </si>
  <si>
    <t>777ČMFS-0001T</t>
  </si>
  <si>
    <t>Sloupek STANDART 60/60/3 l = 4m,pozink vč.otrysk.</t>
  </si>
  <si>
    <t xml:space="preserve">Kg    </t>
  </si>
  <si>
    <t>POL3_0</t>
  </si>
  <si>
    <t>Z</t>
  </si>
  <si>
    <t>sloupy 5m (4+1) : 7*44*10,3</t>
  </si>
  <si>
    <t>777DIRICX-0012T</t>
  </si>
  <si>
    <t>D</t>
  </si>
  <si>
    <t>777DIRICX-0259</t>
  </si>
  <si>
    <t>Vzpěra  komaxit 57/3 l=400 cm bez ukončení</t>
  </si>
  <si>
    <t>rohy 2 ks : 16*4*5,23</t>
  </si>
  <si>
    <t>777DIRICX-0309T</t>
  </si>
  <si>
    <t>Hlava vzpěry ke sloupku STANDART - litina+PVC 48 m</t>
  </si>
  <si>
    <t>DIR10/I</t>
  </si>
  <si>
    <t>32</t>
  </si>
  <si>
    <t>777DIRICX-0312T</t>
  </si>
  <si>
    <t>Objímka+šroub+marka na pr.60 mm</t>
  </si>
  <si>
    <t>998767101R00</t>
  </si>
  <si>
    <t>Přesun hmot pro kovové stavební doplňk. konstrukce v objektech výšky do 6 m</t>
  </si>
  <si>
    <t>800-767</t>
  </si>
  <si>
    <t>50 m vodorovně</t>
  </si>
  <si>
    <t>348401350</t>
  </si>
  <si>
    <t>Osazení napínacího lanka sítí</t>
  </si>
  <si>
    <t>(10,3+13+72,5+25)*5</t>
  </si>
  <si>
    <t>705911123T07</t>
  </si>
  <si>
    <t>Montáž PA ochraných sítí za použití montážní plošiny</t>
  </si>
  <si>
    <t>(10,3+13+72,5+25)</t>
  </si>
  <si>
    <t>703KV5001T</t>
  </si>
  <si>
    <t>Napínák</t>
  </si>
  <si>
    <t>5*5</t>
  </si>
  <si>
    <t>703KV5012T</t>
  </si>
  <si>
    <t>Závěsné  ocelové lanko obstříknuté v plastu</t>
  </si>
  <si>
    <t>(10,3+13+72,5+25)*5*1,1</t>
  </si>
  <si>
    <t>703KV5016T</t>
  </si>
  <si>
    <t>Svorka pro smyčku</t>
  </si>
  <si>
    <t>25*4</t>
  </si>
  <si>
    <t>703KV5033T</t>
  </si>
  <si>
    <t>Závěsná karabinka na ochranné sítě</t>
  </si>
  <si>
    <t>604*3</t>
  </si>
  <si>
    <t>703KV854041T</t>
  </si>
  <si>
    <t>Závěsná siť PP oka 45x 45mm-3mm-bílá,černá,zelená</t>
  </si>
  <si>
    <t>(10,3+13+72,5+25)*6</t>
  </si>
  <si>
    <t>RTS 18/ II</t>
  </si>
  <si>
    <t>711142559RT1</t>
  </si>
  <si>
    <t>Izolace proti zemní vlhkosti pásy přitavením Izolace proti vlhkosti svislá pásy přitavením, 1 vrstva - materiál ve specifikaci</t>
  </si>
  <si>
    <t>800-711</t>
  </si>
  <si>
    <t>opěrná stěna část 3 : 13*2,75*1,2</t>
  </si>
  <si>
    <t>opěrná stěna část 4 : 72,5*2,75*1,2</t>
  </si>
  <si>
    <t>28324270.AR</t>
  </si>
  <si>
    <t>fólie izolační zemní hydroizolační, protiradonová; tloušťka materiálu 0,6 mm; výška nopů 8,0 mm; plošná hmotnost 600 g/m2; HDPE</t>
  </si>
  <si>
    <t>RTS 14/ I</t>
  </si>
  <si>
    <t>62832131R</t>
  </si>
  <si>
    <t>pás izolační z oxidovaného asfaltu natavitelný; nosná vložka skelná rohož; horní strana jemný minerální posyp; spodní strana PE fólie; tl. 3,0 mm</t>
  </si>
  <si>
    <t>998711101R00</t>
  </si>
  <si>
    <t>Přesun hmot pro izolace proti vodě Přesun hmot pro izolace proti vodě, výšky do 6 m</t>
  </si>
  <si>
    <t>50 m vodorovně měřeno od těžiště půdorysné plochy skládky do těžiště půdorysné plochy objektu</t>
  </si>
  <si>
    <t>767-1</t>
  </si>
  <si>
    <t>D+M Schodiště vč. zábradlí</t>
  </si>
  <si>
    <t>4,5</t>
  </si>
  <si>
    <t>767-2</t>
  </si>
  <si>
    <t>D+M Střídačka pro 12 lídí 8 m, ocelová nosná konstrukce zinkovaná + dřevěné zastřešení + opláštění</t>
  </si>
  <si>
    <t>767-3</t>
  </si>
  <si>
    <t>D+M Nosné ocelové konstrukce pro střídačku</t>
  </si>
  <si>
    <t>Sloupky 89/5 : 10*3*10,4</t>
  </si>
  <si>
    <t>Podesta jacklová konstrukce 80/80/6 : 2*8*13,8</t>
  </si>
  <si>
    <t>767-4</t>
  </si>
  <si>
    <t>D+M Zábradlí z Jacklů 80/60/4 s výplní pásovina po 12 cm</t>
  </si>
  <si>
    <t>14*(4*5,13)</t>
  </si>
  <si>
    <t>14*(8*1*2,36)</t>
  </si>
  <si>
    <t>767-5</t>
  </si>
  <si>
    <t>D+M Ocelových sloupků zastínění 108/4</t>
  </si>
  <si>
    <t>Sloupky pro zastínění 108/4 : 12*7*10,3</t>
  </si>
  <si>
    <t>767-6</t>
  </si>
  <si>
    <t>D+M Horní ztužení 57/4</t>
  </si>
  <si>
    <t>Horní ztužení a konsrukce pro zavěšení stínící plachty : 40*5,55</t>
  </si>
  <si>
    <t>283-1</t>
  </si>
  <si>
    <t>D+M Plachta stínící</t>
  </si>
  <si>
    <t>40*5</t>
  </si>
  <si>
    <t>701000033T00</t>
  </si>
  <si>
    <t>Vyčištění povrchu z umělé trávy s křem.pískem, včetně odstranění starého zaschlého mechu</t>
  </si>
  <si>
    <t>36*18</t>
  </si>
  <si>
    <t>979087112R00</t>
  </si>
  <si>
    <t>Nakládání suti na dopravní prostředky</t>
  </si>
  <si>
    <t>Přesun suti</t>
  </si>
  <si>
    <t>POL8_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</si>
  <si>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</si>
  <si>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</si>
  <si>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</si>
  <si>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</si>
  <si>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</si>
  <si>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</si>
  <si>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979990112R00</t>
  </si>
  <si>
    <t xml:space="preserve">Poplatek za skládku obalovaný asfalt 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</si>
  <si>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</si>
  <si>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</si>
  <si>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</si>
  <si>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</si>
  <si>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</si>
  <si>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</si>
  <si>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SUM</t>
  </si>
  <si>
    <t>END</t>
  </si>
  <si>
    <t>Hošek Ondřej</t>
  </si>
  <si>
    <t>Zapískování umělé trávy - strojně</t>
  </si>
  <si>
    <t>Lajna   š. 5cm</t>
  </si>
  <si>
    <t>Umělý trávník multisport 24mm</t>
  </si>
  <si>
    <t>Branka 2x2m, dvoukřídlová do rámu, klika + zámek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</si>
</sst>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erver\RTS\INFO-power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r98X6ctF2x6/zbVWV/KCtQM2Yy8gLKaWe1a1oCSzP44jYpms5BeY4EEhHkC98HkPOlBTpPwZGIrYjnvZRiIeiw==" saltValue="lHmtweTvtw14sUDtt4o4o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abSelected="1" topLeftCell="B1" zoomScaleNormal="100" zoomScaleSheetLayoutView="75" workbookViewId="0">
      <selection activeCell="D15" sqref="D1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22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353975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644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SUMIF(F50:F72,A16,I50:I72)+SUMIF(F50:F72,"PSU",I50:I72)</f>
        <v>0</v>
      </c>
      <c r="J16" s="85"/>
    </row>
    <row r="17" spans="1:10" ht="23.25" customHeight="1" x14ac:dyDescent="0.25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SUMIF(F50:F72,A17,I50:I72)</f>
        <v>0</v>
      </c>
      <c r="J17" s="85"/>
    </row>
    <row r="18" spans="1:10" ht="23.25" customHeight="1" x14ac:dyDescent="0.25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SUMIF(F50:F72,A18,I50:I72)</f>
        <v>0</v>
      </c>
      <c r="J18" s="85"/>
    </row>
    <row r="19" spans="1:10" ht="23.25" customHeight="1" x14ac:dyDescent="0.25">
      <c r="A19" s="199" t="s">
        <v>100</v>
      </c>
      <c r="B19" s="38" t="s">
        <v>27</v>
      </c>
      <c r="C19" s="62"/>
      <c r="D19" s="63"/>
      <c r="E19" s="83"/>
      <c r="F19" s="84"/>
      <c r="G19" s="83"/>
      <c r="H19" s="84"/>
      <c r="I19" s="83">
        <f>SUMIF(F50:F72,A19,I50:I72)</f>
        <v>0</v>
      </c>
      <c r="J19" s="85"/>
    </row>
    <row r="20" spans="1:10" ht="23.25" customHeight="1" x14ac:dyDescent="0.25">
      <c r="A20" s="199" t="s">
        <v>101</v>
      </c>
      <c r="B20" s="38" t="s">
        <v>28</v>
      </c>
      <c r="C20" s="62"/>
      <c r="D20" s="63"/>
      <c r="E20" s="83"/>
      <c r="F20" s="84"/>
      <c r="G20" s="83"/>
      <c r="H20" s="84"/>
      <c r="I20" s="83">
        <f>SUMIF(F50:F72,A20,I50:I72)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IF(A28&gt;50, ROUNDUP(A27, 0), ROUNDDOWN(A27, 0))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3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5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5">
      <c r="A39" s="137">
        <v>1</v>
      </c>
      <c r="B39" s="148" t="s">
        <v>50</v>
      </c>
      <c r="C39" s="149"/>
      <c r="D39" s="149"/>
      <c r="E39" s="149"/>
      <c r="F39" s="150">
        <f>'1 1 Pol'!AE525</f>
        <v>0</v>
      </c>
      <c r="G39" s="151">
        <f>'1 1 Pol'!AF525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5">
      <c r="A40" s="137">
        <v>2</v>
      </c>
      <c r="B40" s="155"/>
      <c r="C40" s="156" t="s">
        <v>51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5">
      <c r="A41" s="137">
        <v>2</v>
      </c>
      <c r="B41" s="155" t="s">
        <v>43</v>
      </c>
      <c r="C41" s="156" t="s">
        <v>45</v>
      </c>
      <c r="D41" s="156"/>
      <c r="E41" s="156"/>
      <c r="F41" s="157">
        <f>'1 1 Pol'!AE525</f>
        <v>0</v>
      </c>
      <c r="G41" s="158">
        <f>'1 1 Pol'!AF525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5">
      <c r="A42" s="137">
        <v>3</v>
      </c>
      <c r="B42" s="161" t="s">
        <v>43</v>
      </c>
      <c r="C42" s="149" t="s">
        <v>44</v>
      </c>
      <c r="D42" s="149"/>
      <c r="E42" s="149"/>
      <c r="F42" s="162">
        <f>'1 1 Pol'!AE525</f>
        <v>0</v>
      </c>
      <c r="G42" s="152">
        <f>'1 1 Pol'!AF525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5">
      <c r="A43" s="137"/>
      <c r="B43" s="163" t="s">
        <v>52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6" x14ac:dyDescent="0.3">
      <c r="B47" s="179" t="s">
        <v>54</v>
      </c>
    </row>
    <row r="49" spans="1:10" ht="25.5" customHeight="1" x14ac:dyDescent="0.25">
      <c r="A49" s="181"/>
      <c r="B49" s="184" t="s">
        <v>17</v>
      </c>
      <c r="C49" s="184" t="s">
        <v>5</v>
      </c>
      <c r="D49" s="185"/>
      <c r="E49" s="185"/>
      <c r="F49" s="186" t="s">
        <v>55</v>
      </c>
      <c r="G49" s="186"/>
      <c r="H49" s="186"/>
      <c r="I49" s="186" t="s">
        <v>29</v>
      </c>
      <c r="J49" s="186" t="s">
        <v>0</v>
      </c>
    </row>
    <row r="50" spans="1:10" ht="36.75" customHeight="1" x14ac:dyDescent="0.25">
      <c r="A50" s="182"/>
      <c r="B50" s="187" t="s">
        <v>43</v>
      </c>
      <c r="C50" s="188" t="s">
        <v>56</v>
      </c>
      <c r="D50" s="189"/>
      <c r="E50" s="189"/>
      <c r="F50" s="195" t="s">
        <v>24</v>
      </c>
      <c r="G50" s="196"/>
      <c r="H50" s="196"/>
      <c r="I50" s="196">
        <f>'1 1 Pol'!G8</f>
        <v>0</v>
      </c>
      <c r="J50" s="193" t="str">
        <f>IF(I73=0,"",I50/I73*100)</f>
        <v/>
      </c>
    </row>
    <row r="51" spans="1:10" ht="36.75" customHeight="1" x14ac:dyDescent="0.25">
      <c r="A51" s="182"/>
      <c r="B51" s="187" t="s">
        <v>57</v>
      </c>
      <c r="C51" s="188" t="s">
        <v>58</v>
      </c>
      <c r="D51" s="189"/>
      <c r="E51" s="189"/>
      <c r="F51" s="195" t="s">
        <v>24</v>
      </c>
      <c r="G51" s="196"/>
      <c r="H51" s="196"/>
      <c r="I51" s="196">
        <f>'1 1 Pol'!G72</f>
        <v>0</v>
      </c>
      <c r="J51" s="193" t="str">
        <f>IF(I73=0,"",I51/I73*100)</f>
        <v/>
      </c>
    </row>
    <row r="52" spans="1:10" ht="36.75" customHeight="1" x14ac:dyDescent="0.25">
      <c r="A52" s="182"/>
      <c r="B52" s="187" t="s">
        <v>59</v>
      </c>
      <c r="C52" s="188" t="s">
        <v>60</v>
      </c>
      <c r="D52" s="189"/>
      <c r="E52" s="189"/>
      <c r="F52" s="195" t="s">
        <v>24</v>
      </c>
      <c r="G52" s="196"/>
      <c r="H52" s="196"/>
      <c r="I52" s="196">
        <f>'1 1 Pol'!G104</f>
        <v>0</v>
      </c>
      <c r="J52" s="193" t="str">
        <f>IF(I73=0,"",I52/I73*100)</f>
        <v/>
      </c>
    </row>
    <row r="53" spans="1:10" ht="36.75" customHeight="1" x14ac:dyDescent="0.25">
      <c r="A53" s="182"/>
      <c r="B53" s="187" t="s">
        <v>61</v>
      </c>
      <c r="C53" s="188" t="s">
        <v>62</v>
      </c>
      <c r="D53" s="189"/>
      <c r="E53" s="189"/>
      <c r="F53" s="195" t="s">
        <v>24</v>
      </c>
      <c r="G53" s="196"/>
      <c r="H53" s="196"/>
      <c r="I53" s="196">
        <f>'1 1 Pol'!G137</f>
        <v>0</v>
      </c>
      <c r="J53" s="193" t="str">
        <f>IF(I73=0,"",I53/I73*100)</f>
        <v/>
      </c>
    </row>
    <row r="54" spans="1:10" ht="36.75" customHeight="1" x14ac:dyDescent="0.25">
      <c r="A54" s="182"/>
      <c r="B54" s="187" t="s">
        <v>63</v>
      </c>
      <c r="C54" s="188" t="s">
        <v>64</v>
      </c>
      <c r="D54" s="189"/>
      <c r="E54" s="189"/>
      <c r="F54" s="195" t="s">
        <v>24</v>
      </c>
      <c r="G54" s="196"/>
      <c r="H54" s="196"/>
      <c r="I54" s="196">
        <f>'1 1 Pol'!G155</f>
        <v>0</v>
      </c>
      <c r="J54" s="193" t="str">
        <f>IF(I73=0,"",I54/I73*100)</f>
        <v/>
      </c>
    </row>
    <row r="55" spans="1:10" ht="36.75" customHeight="1" x14ac:dyDescent="0.25">
      <c r="A55" s="182"/>
      <c r="B55" s="187" t="s">
        <v>65</v>
      </c>
      <c r="C55" s="188" t="s">
        <v>66</v>
      </c>
      <c r="D55" s="189"/>
      <c r="E55" s="189"/>
      <c r="F55" s="195" t="s">
        <v>24</v>
      </c>
      <c r="G55" s="196"/>
      <c r="H55" s="196"/>
      <c r="I55" s="196">
        <f>'1 1 Pol'!G174</f>
        <v>0</v>
      </c>
      <c r="J55" s="193" t="str">
        <f>IF(I73=0,"",I55/I73*100)</f>
        <v/>
      </c>
    </row>
    <row r="56" spans="1:10" ht="36.75" customHeight="1" x14ac:dyDescent="0.25">
      <c r="A56" s="182"/>
      <c r="B56" s="187" t="s">
        <v>67</v>
      </c>
      <c r="C56" s="188" t="s">
        <v>68</v>
      </c>
      <c r="D56" s="189"/>
      <c r="E56" s="189"/>
      <c r="F56" s="195" t="s">
        <v>24</v>
      </c>
      <c r="G56" s="196"/>
      <c r="H56" s="196"/>
      <c r="I56" s="196">
        <f>'1 1 Pol'!G232</f>
        <v>0</v>
      </c>
      <c r="J56" s="193" t="str">
        <f>IF(I73=0,"",I56/I73*100)</f>
        <v/>
      </c>
    </row>
    <row r="57" spans="1:10" ht="36.75" customHeight="1" x14ac:dyDescent="0.25">
      <c r="A57" s="182"/>
      <c r="B57" s="187" t="s">
        <v>69</v>
      </c>
      <c r="C57" s="188" t="s">
        <v>70</v>
      </c>
      <c r="D57" s="189"/>
      <c r="E57" s="189"/>
      <c r="F57" s="195" t="s">
        <v>24</v>
      </c>
      <c r="G57" s="196"/>
      <c r="H57" s="196"/>
      <c r="I57" s="196">
        <f>'1 1 Pol'!G247</f>
        <v>0</v>
      </c>
      <c r="J57" s="193" t="str">
        <f>IF(I73=0,"",I57/I73*100)</f>
        <v/>
      </c>
    </row>
    <row r="58" spans="1:10" ht="36.75" customHeight="1" x14ac:dyDescent="0.25">
      <c r="A58" s="182"/>
      <c r="B58" s="187" t="s">
        <v>71</v>
      </c>
      <c r="C58" s="188" t="s">
        <v>72</v>
      </c>
      <c r="D58" s="189"/>
      <c r="E58" s="189"/>
      <c r="F58" s="195" t="s">
        <v>24</v>
      </c>
      <c r="G58" s="196"/>
      <c r="H58" s="196"/>
      <c r="I58" s="196">
        <f>'1 1 Pol'!G287</f>
        <v>0</v>
      </c>
      <c r="J58" s="193" t="str">
        <f>IF(I73=0,"",I58/I73*100)</f>
        <v/>
      </c>
    </row>
    <row r="59" spans="1:10" ht="36.75" customHeight="1" x14ac:dyDescent="0.25">
      <c r="A59" s="182"/>
      <c r="B59" s="187" t="s">
        <v>73</v>
      </c>
      <c r="C59" s="188" t="s">
        <v>74</v>
      </c>
      <c r="D59" s="189"/>
      <c r="E59" s="189"/>
      <c r="F59" s="195" t="s">
        <v>24</v>
      </c>
      <c r="G59" s="196"/>
      <c r="H59" s="196"/>
      <c r="I59" s="196">
        <f>'1 1 Pol'!G335</f>
        <v>0</v>
      </c>
      <c r="J59" s="193" t="str">
        <f>IF(I73=0,"",I59/I73*100)</f>
        <v/>
      </c>
    </row>
    <row r="60" spans="1:10" ht="36.75" customHeight="1" x14ac:dyDescent="0.25">
      <c r="A60" s="182"/>
      <c r="B60" s="187" t="s">
        <v>75</v>
      </c>
      <c r="C60" s="188" t="s">
        <v>76</v>
      </c>
      <c r="D60" s="189"/>
      <c r="E60" s="189"/>
      <c r="F60" s="195" t="s">
        <v>24</v>
      </c>
      <c r="G60" s="196"/>
      <c r="H60" s="196"/>
      <c r="I60" s="196">
        <f>'1 1 Pol'!G362</f>
        <v>0</v>
      </c>
      <c r="J60" s="193" t="str">
        <f>IF(I73=0,"",I60/I73*100)</f>
        <v/>
      </c>
    </row>
    <row r="61" spans="1:10" ht="36.75" customHeight="1" x14ac:dyDescent="0.25">
      <c r="A61" s="182"/>
      <c r="B61" s="187" t="s">
        <v>77</v>
      </c>
      <c r="C61" s="188" t="s">
        <v>78</v>
      </c>
      <c r="D61" s="189"/>
      <c r="E61" s="189"/>
      <c r="F61" s="195" t="s">
        <v>24</v>
      </c>
      <c r="G61" s="196"/>
      <c r="H61" s="196"/>
      <c r="I61" s="196">
        <f>'1 1 Pol'!G369</f>
        <v>0</v>
      </c>
      <c r="J61" s="193" t="str">
        <f>IF(I73=0,"",I61/I73*100)</f>
        <v/>
      </c>
    </row>
    <row r="62" spans="1:10" ht="36.75" customHeight="1" x14ac:dyDescent="0.25">
      <c r="A62" s="182"/>
      <c r="B62" s="187" t="s">
        <v>79</v>
      </c>
      <c r="C62" s="188" t="s">
        <v>80</v>
      </c>
      <c r="D62" s="189"/>
      <c r="E62" s="189"/>
      <c r="F62" s="195" t="s">
        <v>24</v>
      </c>
      <c r="G62" s="196"/>
      <c r="H62" s="196"/>
      <c r="I62" s="196">
        <f>'1 1 Pol'!G393</f>
        <v>0</v>
      </c>
      <c r="J62" s="193" t="str">
        <f>IF(I73=0,"",I62/I73*100)</f>
        <v/>
      </c>
    </row>
    <row r="63" spans="1:10" ht="36.75" customHeight="1" x14ac:dyDescent="0.25">
      <c r="A63" s="182"/>
      <c r="B63" s="187" t="s">
        <v>81</v>
      </c>
      <c r="C63" s="188" t="s">
        <v>82</v>
      </c>
      <c r="D63" s="189"/>
      <c r="E63" s="189"/>
      <c r="F63" s="195" t="s">
        <v>24</v>
      </c>
      <c r="G63" s="196"/>
      <c r="H63" s="196"/>
      <c r="I63" s="196">
        <f>'1 1 Pol'!G413</f>
        <v>0</v>
      </c>
      <c r="J63" s="193" t="str">
        <f>IF(I73=0,"",I63/I73*100)</f>
        <v/>
      </c>
    </row>
    <row r="64" spans="1:10" ht="36.75" customHeight="1" x14ac:dyDescent="0.25">
      <c r="A64" s="182"/>
      <c r="B64" s="187" t="s">
        <v>83</v>
      </c>
      <c r="C64" s="188" t="s">
        <v>84</v>
      </c>
      <c r="D64" s="189"/>
      <c r="E64" s="189"/>
      <c r="F64" s="195" t="s">
        <v>24</v>
      </c>
      <c r="G64" s="196"/>
      <c r="H64" s="196"/>
      <c r="I64" s="196">
        <f>'1 1 Pol'!G415</f>
        <v>0</v>
      </c>
      <c r="J64" s="193" t="str">
        <f>IF(I73=0,"",I64/I73*100)</f>
        <v/>
      </c>
    </row>
    <row r="65" spans="1:10" ht="36.75" customHeight="1" x14ac:dyDescent="0.25">
      <c r="A65" s="182"/>
      <c r="B65" s="187" t="s">
        <v>85</v>
      </c>
      <c r="C65" s="188" t="s">
        <v>86</v>
      </c>
      <c r="D65" s="189"/>
      <c r="E65" s="189"/>
      <c r="F65" s="195" t="s">
        <v>25</v>
      </c>
      <c r="G65" s="196"/>
      <c r="H65" s="196"/>
      <c r="I65" s="196">
        <f>'1 1 Pol'!G426</f>
        <v>0</v>
      </c>
      <c r="J65" s="193" t="str">
        <f>IF(I73=0,"",I65/I73*100)</f>
        <v/>
      </c>
    </row>
    <row r="66" spans="1:10" ht="36.75" customHeight="1" x14ac:dyDescent="0.25">
      <c r="A66" s="182"/>
      <c r="B66" s="187" t="s">
        <v>87</v>
      </c>
      <c r="C66" s="188" t="s">
        <v>88</v>
      </c>
      <c r="D66" s="189"/>
      <c r="E66" s="189"/>
      <c r="F66" s="195" t="s">
        <v>25</v>
      </c>
      <c r="G66" s="196"/>
      <c r="H66" s="196"/>
      <c r="I66" s="196">
        <f>'1 1 Pol'!G435</f>
        <v>0</v>
      </c>
      <c r="J66" s="193" t="str">
        <f>IF(I73=0,"",I66/I73*100)</f>
        <v/>
      </c>
    </row>
    <row r="67" spans="1:10" ht="36.75" customHeight="1" x14ac:dyDescent="0.25">
      <c r="A67" s="182"/>
      <c r="B67" s="187" t="s">
        <v>89</v>
      </c>
      <c r="C67" s="188" t="s">
        <v>90</v>
      </c>
      <c r="D67" s="189"/>
      <c r="E67" s="189"/>
      <c r="F67" s="195" t="s">
        <v>25</v>
      </c>
      <c r="G67" s="196"/>
      <c r="H67" s="196"/>
      <c r="I67" s="196">
        <f>'1 1 Pol'!G463</f>
        <v>0</v>
      </c>
      <c r="J67" s="193" t="str">
        <f>IF(I73=0,"",I67/I73*100)</f>
        <v/>
      </c>
    </row>
    <row r="68" spans="1:10" ht="36.75" customHeight="1" x14ac:dyDescent="0.25">
      <c r="A68" s="182"/>
      <c r="B68" s="187" t="s">
        <v>91</v>
      </c>
      <c r="C68" s="188" t="s">
        <v>92</v>
      </c>
      <c r="D68" s="189"/>
      <c r="E68" s="189"/>
      <c r="F68" s="195" t="s">
        <v>25</v>
      </c>
      <c r="G68" s="196"/>
      <c r="H68" s="196"/>
      <c r="I68" s="196">
        <f>'1 1 Pol'!G481</f>
        <v>0</v>
      </c>
      <c r="J68" s="193" t="str">
        <f>IF(I73=0,"",I68/I73*100)</f>
        <v/>
      </c>
    </row>
    <row r="69" spans="1:10" ht="36.75" customHeight="1" x14ac:dyDescent="0.25">
      <c r="A69" s="182"/>
      <c r="B69" s="187" t="s">
        <v>93</v>
      </c>
      <c r="C69" s="188" t="s">
        <v>94</v>
      </c>
      <c r="D69" s="189"/>
      <c r="E69" s="189"/>
      <c r="F69" s="195" t="s">
        <v>25</v>
      </c>
      <c r="G69" s="196"/>
      <c r="H69" s="196"/>
      <c r="I69" s="196">
        <f>'1 1 Pol'!G493</f>
        <v>0</v>
      </c>
      <c r="J69" s="193" t="str">
        <f>IF(I73=0,"",I69/I73*100)</f>
        <v/>
      </c>
    </row>
    <row r="70" spans="1:10" ht="36.75" customHeight="1" x14ac:dyDescent="0.25">
      <c r="A70" s="182"/>
      <c r="B70" s="187" t="s">
        <v>95</v>
      </c>
      <c r="C70" s="188" t="s">
        <v>96</v>
      </c>
      <c r="D70" s="189"/>
      <c r="E70" s="189"/>
      <c r="F70" s="195" t="s">
        <v>25</v>
      </c>
      <c r="G70" s="196"/>
      <c r="H70" s="196"/>
      <c r="I70" s="196">
        <f>'1 1 Pol'!G510</f>
        <v>0</v>
      </c>
      <c r="J70" s="193" t="str">
        <f>IF(I73=0,"",I70/I73*100)</f>
        <v/>
      </c>
    </row>
    <row r="71" spans="1:10" ht="36.75" customHeight="1" x14ac:dyDescent="0.25">
      <c r="A71" s="182"/>
      <c r="B71" s="187" t="s">
        <v>97</v>
      </c>
      <c r="C71" s="188" t="s">
        <v>98</v>
      </c>
      <c r="D71" s="189"/>
      <c r="E71" s="189"/>
      <c r="F71" s="195" t="s">
        <v>99</v>
      </c>
      <c r="G71" s="196"/>
      <c r="H71" s="196"/>
      <c r="I71" s="196">
        <f>'1 1 Pol'!G514</f>
        <v>0</v>
      </c>
      <c r="J71" s="193" t="str">
        <f>IF(I73=0,"",I71/I73*100)</f>
        <v/>
      </c>
    </row>
    <row r="72" spans="1:10" ht="36.75" customHeight="1" x14ac:dyDescent="0.25">
      <c r="A72" s="182"/>
      <c r="B72" s="187" t="s">
        <v>100</v>
      </c>
      <c r="C72" s="188" t="s">
        <v>27</v>
      </c>
      <c r="D72" s="189"/>
      <c r="E72" s="189"/>
      <c r="F72" s="195" t="s">
        <v>100</v>
      </c>
      <c r="G72" s="196"/>
      <c r="H72" s="196"/>
      <c r="I72" s="196">
        <f>'1 1 Pol'!G520</f>
        <v>0</v>
      </c>
      <c r="J72" s="193" t="str">
        <f>IF(I73=0,"",I72/I73*100)</f>
        <v/>
      </c>
    </row>
    <row r="73" spans="1:10" ht="25.5" customHeight="1" x14ac:dyDescent="0.25">
      <c r="A73" s="183"/>
      <c r="B73" s="190" t="s">
        <v>1</v>
      </c>
      <c r="C73" s="191"/>
      <c r="D73" s="192"/>
      <c r="E73" s="192"/>
      <c r="F73" s="197"/>
      <c r="G73" s="198"/>
      <c r="H73" s="198"/>
      <c r="I73" s="198">
        <f>SUM(I50:I72)</f>
        <v>0</v>
      </c>
      <c r="J73" s="194">
        <f>SUM(J50:J72)</f>
        <v>0</v>
      </c>
    </row>
    <row r="74" spans="1:10" x14ac:dyDescent="0.25">
      <c r="F74" s="135"/>
      <c r="G74" s="135"/>
      <c r="H74" s="135"/>
      <c r="I74" s="135"/>
      <c r="J74" s="136"/>
    </row>
    <row r="75" spans="1:10" x14ac:dyDescent="0.25">
      <c r="F75" s="135"/>
      <c r="G75" s="135"/>
      <c r="H75" s="135"/>
      <c r="I75" s="135"/>
      <c r="J75" s="136"/>
    </row>
    <row r="76" spans="1:10" x14ac:dyDescent="0.25">
      <c r="F76" s="135"/>
      <c r="G76" s="135"/>
      <c r="H76" s="135"/>
      <c r="I76" s="135"/>
      <c r="J76" s="136"/>
    </row>
  </sheetData>
  <sheetProtection algorithmName="SHA-512" hashValue="zDEHRiF+i2M3r686D593tKXez96n67rt10Ui6e0Lg5xaRuwlPgnw0udnmFZXGrm9QHtLRpnOpbEVjbyxvFejew==" saltValue="+RQKNpo6lw1tmApWcbJZP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pp1qBzOexz4LiYUXCdxldNqF70NLG9ayzsWUeOYAiUzWN0ueTSdTxxObqwSwakeuRT9SU5WU24yOYWmUWbCtgA==" saltValue="1GXEo5dLXUsS8kzsYMrRH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C61D0-197F-43D0-8104-9B84FD7E6CFD}">
  <sheetPr>
    <outlinePr summaryBelow="0"/>
  </sheetPr>
  <dimension ref="A1:BH5000"/>
  <sheetViews>
    <sheetView workbookViewId="0">
      <pane ySplit="7" topLeftCell="A479" activePane="bottomLeft" state="frozen"/>
      <selection pane="bottomLeft" activeCell="C521" sqref="C521"/>
    </sheetView>
  </sheetViews>
  <sheetFormatPr defaultRowHeight="13.2" outlineLevelRow="1" x14ac:dyDescent="0.25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102</v>
      </c>
      <c r="B1" s="200"/>
      <c r="C1" s="200"/>
      <c r="D1" s="200"/>
      <c r="E1" s="200"/>
      <c r="F1" s="200"/>
      <c r="G1" s="200"/>
      <c r="AG1" t="s">
        <v>103</v>
      </c>
    </row>
    <row r="2" spans="1:60" ht="25.05" customHeight="1" x14ac:dyDescent="0.25">
      <c r="A2" s="201" t="s">
        <v>7</v>
      </c>
      <c r="B2" s="49" t="s">
        <v>48</v>
      </c>
      <c r="C2" s="204" t="s">
        <v>49</v>
      </c>
      <c r="D2" s="202"/>
      <c r="E2" s="202"/>
      <c r="F2" s="202"/>
      <c r="G2" s="203"/>
      <c r="AG2" t="s">
        <v>104</v>
      </c>
    </row>
    <row r="3" spans="1:60" ht="25.05" customHeight="1" x14ac:dyDescent="0.25">
      <c r="A3" s="201" t="s">
        <v>8</v>
      </c>
      <c r="B3" s="49" t="s">
        <v>43</v>
      </c>
      <c r="C3" s="204" t="s">
        <v>45</v>
      </c>
      <c r="D3" s="202"/>
      <c r="E3" s="202"/>
      <c r="F3" s="202"/>
      <c r="G3" s="203"/>
      <c r="AC3" s="180" t="s">
        <v>104</v>
      </c>
      <c r="AG3" t="s">
        <v>105</v>
      </c>
    </row>
    <row r="4" spans="1:60" ht="25.05" customHeight="1" x14ac:dyDescent="0.25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106</v>
      </c>
    </row>
    <row r="5" spans="1:60" x14ac:dyDescent="0.25">
      <c r="D5" s="10"/>
    </row>
    <row r="6" spans="1:60" ht="39.6" x14ac:dyDescent="0.25">
      <c r="A6" s="211" t="s">
        <v>107</v>
      </c>
      <c r="B6" s="213" t="s">
        <v>108</v>
      </c>
      <c r="C6" s="213" t="s">
        <v>109</v>
      </c>
      <c r="D6" s="212" t="s">
        <v>110</v>
      </c>
      <c r="E6" s="211" t="s">
        <v>111</v>
      </c>
      <c r="F6" s="210" t="s">
        <v>112</v>
      </c>
      <c r="G6" s="211" t="s">
        <v>29</v>
      </c>
      <c r="H6" s="214" t="s">
        <v>30</v>
      </c>
      <c r="I6" s="214" t="s">
        <v>113</v>
      </c>
      <c r="J6" s="214" t="s">
        <v>31</v>
      </c>
      <c r="K6" s="214" t="s">
        <v>114</v>
      </c>
      <c r="L6" s="214" t="s">
        <v>115</v>
      </c>
      <c r="M6" s="214" t="s">
        <v>116</v>
      </c>
      <c r="N6" s="214" t="s">
        <v>117</v>
      </c>
      <c r="O6" s="214" t="s">
        <v>118</v>
      </c>
      <c r="P6" s="214" t="s">
        <v>119</v>
      </c>
      <c r="Q6" s="214" t="s">
        <v>120</v>
      </c>
      <c r="R6" s="214" t="s">
        <v>121</v>
      </c>
      <c r="S6" s="214" t="s">
        <v>122</v>
      </c>
      <c r="T6" s="214" t="s">
        <v>123</v>
      </c>
      <c r="U6" s="214" t="s">
        <v>124</v>
      </c>
      <c r="V6" s="214" t="s">
        <v>125</v>
      </c>
      <c r="W6" s="214" t="s">
        <v>126</v>
      </c>
      <c r="X6" s="214" t="s">
        <v>127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5">
      <c r="A8" s="228" t="s">
        <v>128</v>
      </c>
      <c r="B8" s="229" t="s">
        <v>43</v>
      </c>
      <c r="C8" s="253" t="s">
        <v>56</v>
      </c>
      <c r="D8" s="230"/>
      <c r="E8" s="231"/>
      <c r="F8" s="232"/>
      <c r="G8" s="232">
        <f>SUMIF(AG9:AG71,"&lt;&gt;NOR",G9:G71)</f>
        <v>0</v>
      </c>
      <c r="H8" s="232"/>
      <c r="I8" s="232">
        <f>SUM(I9:I71)</f>
        <v>0</v>
      </c>
      <c r="J8" s="232"/>
      <c r="K8" s="232">
        <f>SUM(K9:K71)</f>
        <v>0</v>
      </c>
      <c r="L8" s="232"/>
      <c r="M8" s="232">
        <f>SUM(M9:M71)</f>
        <v>0</v>
      </c>
      <c r="N8" s="232"/>
      <c r="O8" s="232">
        <f>SUM(O9:O71)</f>
        <v>1586.06</v>
      </c>
      <c r="P8" s="232"/>
      <c r="Q8" s="232">
        <f>SUM(Q9:Q71)</f>
        <v>622.29999999999995</v>
      </c>
      <c r="R8" s="232"/>
      <c r="S8" s="232"/>
      <c r="T8" s="233"/>
      <c r="U8" s="227"/>
      <c r="V8" s="227">
        <f>SUM(V9:V71)</f>
        <v>728.63</v>
      </c>
      <c r="W8" s="227"/>
      <c r="X8" s="227"/>
      <c r="AG8" t="s">
        <v>129</v>
      </c>
    </row>
    <row r="9" spans="1:60" ht="20.399999999999999" outlineLevel="1" x14ac:dyDescent="0.25">
      <c r="A9" s="234">
        <v>1</v>
      </c>
      <c r="B9" s="235" t="s">
        <v>130</v>
      </c>
      <c r="C9" s="254" t="s">
        <v>131</v>
      </c>
      <c r="D9" s="236" t="s">
        <v>132</v>
      </c>
      <c r="E9" s="237">
        <v>1778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0.13</v>
      </c>
      <c r="Q9" s="239">
        <f>ROUND(E9*P9,2)</f>
        <v>231.14</v>
      </c>
      <c r="R9" s="239" t="s">
        <v>133</v>
      </c>
      <c r="S9" s="239" t="s">
        <v>134</v>
      </c>
      <c r="T9" s="240" t="s">
        <v>134</v>
      </c>
      <c r="U9" s="224">
        <v>0.05</v>
      </c>
      <c r="V9" s="224">
        <f>ROUND(E9*U9,2)</f>
        <v>88.9</v>
      </c>
      <c r="W9" s="224"/>
      <c r="X9" s="224" t="s">
        <v>135</v>
      </c>
      <c r="Y9" s="215"/>
      <c r="Z9" s="215"/>
      <c r="AA9" s="215"/>
      <c r="AB9" s="215"/>
      <c r="AC9" s="215"/>
      <c r="AD9" s="215"/>
      <c r="AE9" s="215"/>
      <c r="AF9" s="215"/>
      <c r="AG9" s="215" t="s">
        <v>136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22"/>
      <c r="B10" s="223"/>
      <c r="C10" s="255" t="s">
        <v>137</v>
      </c>
      <c r="D10" s="225"/>
      <c r="E10" s="226">
        <v>1778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138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0.399999999999999" outlineLevel="1" x14ac:dyDescent="0.25">
      <c r="A11" s="234">
        <v>2</v>
      </c>
      <c r="B11" s="235" t="s">
        <v>139</v>
      </c>
      <c r="C11" s="254" t="s">
        <v>140</v>
      </c>
      <c r="D11" s="236" t="s">
        <v>132</v>
      </c>
      <c r="E11" s="237">
        <v>1778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0.22</v>
      </c>
      <c r="Q11" s="239">
        <f>ROUND(E11*P11,2)</f>
        <v>391.16</v>
      </c>
      <c r="R11" s="239" t="s">
        <v>133</v>
      </c>
      <c r="S11" s="239" t="s">
        <v>141</v>
      </c>
      <c r="T11" s="240" t="s">
        <v>142</v>
      </c>
      <c r="U11" s="224">
        <v>7.0000000000000007E-2</v>
      </c>
      <c r="V11" s="224">
        <f>ROUND(E11*U11,2)</f>
        <v>124.46</v>
      </c>
      <c r="W11" s="224"/>
      <c r="X11" s="224" t="s">
        <v>135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136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22"/>
      <c r="B12" s="223"/>
      <c r="C12" s="255" t="s">
        <v>137</v>
      </c>
      <c r="D12" s="225"/>
      <c r="E12" s="226">
        <v>1778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138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 x14ac:dyDescent="0.25">
      <c r="A13" s="234">
        <v>3</v>
      </c>
      <c r="B13" s="235" t="s">
        <v>143</v>
      </c>
      <c r="C13" s="254" t="s">
        <v>144</v>
      </c>
      <c r="D13" s="236" t="s">
        <v>145</v>
      </c>
      <c r="E13" s="237">
        <v>99.1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 t="s">
        <v>146</v>
      </c>
      <c r="S13" s="239" t="s">
        <v>141</v>
      </c>
      <c r="T13" s="240" t="s">
        <v>142</v>
      </c>
      <c r="U13" s="224">
        <v>0.36799999999999999</v>
      </c>
      <c r="V13" s="224">
        <f>ROUND(E13*U13,2)</f>
        <v>36.47</v>
      </c>
      <c r="W13" s="224"/>
      <c r="X13" s="224" t="s">
        <v>135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136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22"/>
      <c r="B14" s="223"/>
      <c r="C14" s="256" t="s">
        <v>147</v>
      </c>
      <c r="D14" s="241"/>
      <c r="E14" s="241"/>
      <c r="F14" s="241"/>
      <c r="G14" s="241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148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22"/>
      <c r="B15" s="223"/>
      <c r="C15" s="255" t="s">
        <v>149</v>
      </c>
      <c r="D15" s="225"/>
      <c r="E15" s="226">
        <v>23.1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138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22"/>
      <c r="B16" s="223"/>
      <c r="C16" s="255" t="s">
        <v>150</v>
      </c>
      <c r="D16" s="225"/>
      <c r="E16" s="226">
        <v>76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138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34">
        <v>4</v>
      </c>
      <c r="B17" s="235" t="s">
        <v>151</v>
      </c>
      <c r="C17" s="254" t="s">
        <v>152</v>
      </c>
      <c r="D17" s="236" t="s">
        <v>145</v>
      </c>
      <c r="E17" s="237">
        <v>651.9375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 t="s">
        <v>146</v>
      </c>
      <c r="S17" s="239" t="s">
        <v>141</v>
      </c>
      <c r="T17" s="240" t="s">
        <v>142</v>
      </c>
      <c r="U17" s="224">
        <v>0.188</v>
      </c>
      <c r="V17" s="224">
        <f>ROUND(E17*U17,2)</f>
        <v>122.56</v>
      </c>
      <c r="W17" s="224"/>
      <c r="X17" s="224" t="s">
        <v>135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136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1" outlineLevel="1" x14ac:dyDescent="0.25">
      <c r="A18" s="222"/>
      <c r="B18" s="223"/>
      <c r="C18" s="256" t="s">
        <v>153</v>
      </c>
      <c r="D18" s="241"/>
      <c r="E18" s="241"/>
      <c r="F18" s="241"/>
      <c r="G18" s="241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148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2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22"/>
      <c r="B19" s="223"/>
      <c r="C19" s="255" t="s">
        <v>154</v>
      </c>
      <c r="D19" s="225"/>
      <c r="E19" s="226">
        <v>26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138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22"/>
      <c r="B20" s="223"/>
      <c r="C20" s="255" t="s">
        <v>155</v>
      </c>
      <c r="D20" s="225"/>
      <c r="E20" s="226">
        <v>73.125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138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22"/>
      <c r="B21" s="223"/>
      <c r="C21" s="255" t="s">
        <v>156</v>
      </c>
      <c r="D21" s="225"/>
      <c r="E21" s="226">
        <v>407.8125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138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22"/>
      <c r="B22" s="223"/>
      <c r="C22" s="255" t="s">
        <v>157</v>
      </c>
      <c r="D22" s="225"/>
      <c r="E22" s="226">
        <v>145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138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0.399999999999999" outlineLevel="1" x14ac:dyDescent="0.25">
      <c r="A23" s="234">
        <v>5</v>
      </c>
      <c r="B23" s="235" t="s">
        <v>158</v>
      </c>
      <c r="C23" s="254" t="s">
        <v>159</v>
      </c>
      <c r="D23" s="236" t="s">
        <v>145</v>
      </c>
      <c r="E23" s="237">
        <v>54.991999999999997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 t="s">
        <v>146</v>
      </c>
      <c r="S23" s="239" t="s">
        <v>141</v>
      </c>
      <c r="T23" s="240" t="s">
        <v>142</v>
      </c>
      <c r="U23" s="224">
        <v>3.1309999999999998</v>
      </c>
      <c r="V23" s="224">
        <f>ROUND(E23*U23,2)</f>
        <v>172.18</v>
      </c>
      <c r="W23" s="224"/>
      <c r="X23" s="224" t="s">
        <v>135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136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1" outlineLevel="1" x14ac:dyDescent="0.25">
      <c r="A24" s="222"/>
      <c r="B24" s="223"/>
      <c r="C24" s="256" t="s">
        <v>160</v>
      </c>
      <c r="D24" s="241"/>
      <c r="E24" s="241"/>
      <c r="F24" s="241"/>
      <c r="G24" s="241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148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42" t="str">
        <f>C24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4" s="215"/>
      <c r="BC24" s="215"/>
      <c r="BD24" s="215"/>
      <c r="BE24" s="215"/>
      <c r="BF24" s="215"/>
      <c r="BG24" s="215"/>
      <c r="BH24" s="215"/>
    </row>
    <row r="25" spans="1:60" outlineLevel="1" x14ac:dyDescent="0.25">
      <c r="A25" s="222"/>
      <c r="B25" s="223"/>
      <c r="C25" s="255" t="s">
        <v>161</v>
      </c>
      <c r="D25" s="225"/>
      <c r="E25" s="226">
        <v>29.568000000000001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138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22"/>
      <c r="B26" s="223"/>
      <c r="C26" s="255" t="s">
        <v>162</v>
      </c>
      <c r="D26" s="225"/>
      <c r="E26" s="226">
        <v>8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138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22"/>
      <c r="B27" s="223"/>
      <c r="C27" s="255" t="s">
        <v>163</v>
      </c>
      <c r="D27" s="225"/>
      <c r="E27" s="226">
        <v>17.423999999999999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138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34">
        <v>6</v>
      </c>
      <c r="B28" s="235" t="s">
        <v>164</v>
      </c>
      <c r="C28" s="254" t="s">
        <v>165</v>
      </c>
      <c r="D28" s="236" t="s">
        <v>145</v>
      </c>
      <c r="E28" s="237">
        <v>675.03750000000002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 t="s">
        <v>146</v>
      </c>
      <c r="S28" s="239" t="s">
        <v>141</v>
      </c>
      <c r="T28" s="240" t="s">
        <v>142</v>
      </c>
      <c r="U28" s="224">
        <v>7.3999999999999996E-2</v>
      </c>
      <c r="V28" s="224">
        <f>ROUND(E28*U28,2)</f>
        <v>49.95</v>
      </c>
      <c r="W28" s="224"/>
      <c r="X28" s="224" t="s">
        <v>135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166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22"/>
      <c r="B29" s="223"/>
      <c r="C29" s="256" t="s">
        <v>167</v>
      </c>
      <c r="D29" s="241"/>
      <c r="E29" s="241"/>
      <c r="F29" s="241"/>
      <c r="G29" s="241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148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42" t="str">
        <f>C29</f>
        <v>po suchu, bez ohledu na druh dopravního prostředku, bez naložení výkopku, avšak se složením bez rozhrnutí,</v>
      </c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22"/>
      <c r="B30" s="223"/>
      <c r="C30" s="255" t="s">
        <v>168</v>
      </c>
      <c r="D30" s="225"/>
      <c r="E30" s="226">
        <v>26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138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22"/>
      <c r="B31" s="223"/>
      <c r="C31" s="255" t="s">
        <v>169</v>
      </c>
      <c r="D31" s="225"/>
      <c r="E31" s="226">
        <v>145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138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5">
      <c r="A32" s="222"/>
      <c r="B32" s="223"/>
      <c r="C32" s="255" t="s">
        <v>155</v>
      </c>
      <c r="D32" s="225"/>
      <c r="E32" s="226">
        <v>73.125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138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5">
      <c r="A33" s="222"/>
      <c r="B33" s="223"/>
      <c r="C33" s="255" t="s">
        <v>149</v>
      </c>
      <c r="D33" s="225"/>
      <c r="E33" s="226">
        <v>23.1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138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5">
      <c r="A34" s="222"/>
      <c r="B34" s="223"/>
      <c r="C34" s="255" t="s">
        <v>156</v>
      </c>
      <c r="D34" s="225"/>
      <c r="E34" s="226">
        <v>407.8125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138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5">
      <c r="A35" s="234">
        <v>7</v>
      </c>
      <c r="B35" s="235" t="s">
        <v>170</v>
      </c>
      <c r="C35" s="254" t="s">
        <v>171</v>
      </c>
      <c r="D35" s="236" t="s">
        <v>145</v>
      </c>
      <c r="E35" s="237">
        <v>829.03750000000002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 t="s">
        <v>146</v>
      </c>
      <c r="S35" s="239" t="s">
        <v>141</v>
      </c>
      <c r="T35" s="240" t="s">
        <v>142</v>
      </c>
      <c r="U35" s="224">
        <v>1.0999999999999999E-2</v>
      </c>
      <c r="V35" s="224">
        <f>ROUND(E35*U35,2)</f>
        <v>9.1199999999999992</v>
      </c>
      <c r="W35" s="224"/>
      <c r="X35" s="224" t="s">
        <v>135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136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5">
      <c r="A36" s="222"/>
      <c r="B36" s="223"/>
      <c r="C36" s="256" t="s">
        <v>167</v>
      </c>
      <c r="D36" s="241"/>
      <c r="E36" s="241"/>
      <c r="F36" s="241"/>
      <c r="G36" s="241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148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42" t="str">
        <f>C36</f>
        <v>po suchu, bez ohledu na druh dopravního prostředku, bez naložení výkopku, avšak se složením bez rozhrnutí,</v>
      </c>
      <c r="BB36" s="215"/>
      <c r="BC36" s="215"/>
      <c r="BD36" s="215"/>
      <c r="BE36" s="215"/>
      <c r="BF36" s="215"/>
      <c r="BG36" s="215"/>
      <c r="BH36" s="215"/>
    </row>
    <row r="37" spans="1:60" outlineLevel="1" x14ac:dyDescent="0.25">
      <c r="A37" s="222"/>
      <c r="B37" s="223"/>
      <c r="C37" s="255" t="s">
        <v>168</v>
      </c>
      <c r="D37" s="225"/>
      <c r="E37" s="226">
        <v>26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138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5">
      <c r="A38" s="222"/>
      <c r="B38" s="223"/>
      <c r="C38" s="255" t="s">
        <v>169</v>
      </c>
      <c r="D38" s="225"/>
      <c r="E38" s="226">
        <v>145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138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5">
      <c r="A39" s="222"/>
      <c r="B39" s="223"/>
      <c r="C39" s="255" t="s">
        <v>155</v>
      </c>
      <c r="D39" s="225"/>
      <c r="E39" s="226">
        <v>73.125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138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22"/>
      <c r="B40" s="223"/>
      <c r="C40" s="255" t="s">
        <v>149</v>
      </c>
      <c r="D40" s="225"/>
      <c r="E40" s="226">
        <v>23.1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138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5">
      <c r="A41" s="222"/>
      <c r="B41" s="223"/>
      <c r="C41" s="255" t="s">
        <v>156</v>
      </c>
      <c r="D41" s="225"/>
      <c r="E41" s="226">
        <v>407.8125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138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5">
      <c r="A42" s="222"/>
      <c r="B42" s="223"/>
      <c r="C42" s="255" t="s">
        <v>172</v>
      </c>
      <c r="D42" s="225"/>
      <c r="E42" s="226">
        <v>55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138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5">
      <c r="A43" s="222"/>
      <c r="B43" s="223"/>
      <c r="C43" s="255" t="s">
        <v>81</v>
      </c>
      <c r="D43" s="225"/>
      <c r="E43" s="226">
        <v>99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138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0.399999999999999" outlineLevel="1" x14ac:dyDescent="0.25">
      <c r="A44" s="234">
        <v>8</v>
      </c>
      <c r="B44" s="235" t="s">
        <v>173</v>
      </c>
      <c r="C44" s="254" t="s">
        <v>174</v>
      </c>
      <c r="D44" s="236" t="s">
        <v>145</v>
      </c>
      <c r="E44" s="237">
        <v>829.03750000000002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 t="s">
        <v>146</v>
      </c>
      <c r="S44" s="239" t="s">
        <v>141</v>
      </c>
      <c r="T44" s="240" t="s">
        <v>142</v>
      </c>
      <c r="U44" s="224">
        <v>5.2999999999999999E-2</v>
      </c>
      <c r="V44" s="224">
        <f>ROUND(E44*U44,2)</f>
        <v>43.94</v>
      </c>
      <c r="W44" s="224"/>
      <c r="X44" s="224" t="s">
        <v>135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136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5">
      <c r="A45" s="222"/>
      <c r="B45" s="223"/>
      <c r="C45" s="255" t="s">
        <v>168</v>
      </c>
      <c r="D45" s="225"/>
      <c r="E45" s="226">
        <v>26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138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5">
      <c r="A46" s="222"/>
      <c r="B46" s="223"/>
      <c r="C46" s="255" t="s">
        <v>169</v>
      </c>
      <c r="D46" s="225"/>
      <c r="E46" s="226">
        <v>145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138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5">
      <c r="A47" s="222"/>
      <c r="B47" s="223"/>
      <c r="C47" s="255" t="s">
        <v>155</v>
      </c>
      <c r="D47" s="225"/>
      <c r="E47" s="226">
        <v>73.125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138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5">
      <c r="A48" s="222"/>
      <c r="B48" s="223"/>
      <c r="C48" s="255" t="s">
        <v>149</v>
      </c>
      <c r="D48" s="225"/>
      <c r="E48" s="226">
        <v>23.1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138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5">
      <c r="A49" s="222"/>
      <c r="B49" s="223"/>
      <c r="C49" s="255" t="s">
        <v>156</v>
      </c>
      <c r="D49" s="225"/>
      <c r="E49" s="226">
        <v>407.8125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138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5">
      <c r="A50" s="222"/>
      <c r="B50" s="223"/>
      <c r="C50" s="255" t="s">
        <v>172</v>
      </c>
      <c r="D50" s="225"/>
      <c r="E50" s="226">
        <v>55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138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5">
      <c r="A51" s="222"/>
      <c r="B51" s="223"/>
      <c r="C51" s="255" t="s">
        <v>81</v>
      </c>
      <c r="D51" s="225"/>
      <c r="E51" s="226">
        <v>99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138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40.799999999999997" outlineLevel="1" x14ac:dyDescent="0.25">
      <c r="A52" s="234">
        <v>9</v>
      </c>
      <c r="B52" s="235" t="s">
        <v>175</v>
      </c>
      <c r="C52" s="254" t="s">
        <v>176</v>
      </c>
      <c r="D52" s="236" t="s">
        <v>145</v>
      </c>
      <c r="E52" s="237">
        <v>429.63749999999999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 t="s">
        <v>146</v>
      </c>
      <c r="S52" s="239" t="s">
        <v>141</v>
      </c>
      <c r="T52" s="240" t="s">
        <v>142</v>
      </c>
      <c r="U52" s="224">
        <v>5.3999999999999999E-2</v>
      </c>
      <c r="V52" s="224">
        <f>ROUND(E52*U52,2)</f>
        <v>23.2</v>
      </c>
      <c r="W52" s="224"/>
      <c r="X52" s="224" t="s">
        <v>135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136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5">
      <c r="A53" s="222"/>
      <c r="B53" s="223"/>
      <c r="C53" s="256" t="s">
        <v>177</v>
      </c>
      <c r="D53" s="241"/>
      <c r="E53" s="241"/>
      <c r="F53" s="241"/>
      <c r="G53" s="241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5"/>
      <c r="Z53" s="215"/>
      <c r="AA53" s="215"/>
      <c r="AB53" s="215"/>
      <c r="AC53" s="215"/>
      <c r="AD53" s="215"/>
      <c r="AE53" s="215"/>
      <c r="AF53" s="215"/>
      <c r="AG53" s="215" t="s">
        <v>148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5">
      <c r="A54" s="222"/>
      <c r="B54" s="223"/>
      <c r="C54" s="255" t="s">
        <v>178</v>
      </c>
      <c r="D54" s="225"/>
      <c r="E54" s="226">
        <v>65.325000000000003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138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22"/>
      <c r="B55" s="223"/>
      <c r="C55" s="255" t="s">
        <v>179</v>
      </c>
      <c r="D55" s="225"/>
      <c r="E55" s="226">
        <v>364.3125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5"/>
      <c r="Z55" s="215"/>
      <c r="AA55" s="215"/>
      <c r="AB55" s="215"/>
      <c r="AC55" s="215"/>
      <c r="AD55" s="215"/>
      <c r="AE55" s="215"/>
      <c r="AF55" s="215"/>
      <c r="AG55" s="215" t="s">
        <v>138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0.399999999999999" outlineLevel="1" x14ac:dyDescent="0.25">
      <c r="A56" s="234">
        <v>10</v>
      </c>
      <c r="B56" s="235" t="s">
        <v>180</v>
      </c>
      <c r="C56" s="254" t="s">
        <v>181</v>
      </c>
      <c r="D56" s="236" t="s">
        <v>145</v>
      </c>
      <c r="E56" s="237">
        <v>932.97500000000002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 t="s">
        <v>146</v>
      </c>
      <c r="S56" s="239" t="s">
        <v>141</v>
      </c>
      <c r="T56" s="240" t="s">
        <v>142</v>
      </c>
      <c r="U56" s="224">
        <v>2.5999999999999999E-2</v>
      </c>
      <c r="V56" s="224">
        <f>ROUND(E56*U56,2)</f>
        <v>24.26</v>
      </c>
      <c r="W56" s="224"/>
      <c r="X56" s="224" t="s">
        <v>135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136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5">
      <c r="A57" s="222"/>
      <c r="B57" s="223"/>
      <c r="C57" s="256" t="s">
        <v>182</v>
      </c>
      <c r="D57" s="241"/>
      <c r="E57" s="241"/>
      <c r="F57" s="241"/>
      <c r="G57" s="241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148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5">
      <c r="A58" s="222"/>
      <c r="B58" s="223"/>
      <c r="C58" s="255" t="s">
        <v>183</v>
      </c>
      <c r="D58" s="225"/>
      <c r="E58" s="226">
        <v>932.97500000000002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138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5">
      <c r="A59" s="234">
        <v>11</v>
      </c>
      <c r="B59" s="235" t="s">
        <v>184</v>
      </c>
      <c r="C59" s="254" t="s">
        <v>185</v>
      </c>
      <c r="D59" s="236" t="s">
        <v>132</v>
      </c>
      <c r="E59" s="237">
        <v>1865.95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 t="s">
        <v>146</v>
      </c>
      <c r="S59" s="239" t="s">
        <v>141</v>
      </c>
      <c r="T59" s="240" t="s">
        <v>142</v>
      </c>
      <c r="U59" s="224">
        <v>1.7999999999999999E-2</v>
      </c>
      <c r="V59" s="224">
        <f>ROUND(E59*U59,2)</f>
        <v>33.590000000000003</v>
      </c>
      <c r="W59" s="224"/>
      <c r="X59" s="224" t="s">
        <v>135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166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5">
      <c r="A60" s="222"/>
      <c r="B60" s="223"/>
      <c r="C60" s="256" t="s">
        <v>186</v>
      </c>
      <c r="D60" s="241"/>
      <c r="E60" s="241"/>
      <c r="F60" s="241"/>
      <c r="G60" s="241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148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5">
      <c r="A61" s="222"/>
      <c r="B61" s="223"/>
      <c r="C61" s="255" t="s">
        <v>187</v>
      </c>
      <c r="D61" s="225"/>
      <c r="E61" s="226">
        <v>1865.95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138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5">
      <c r="A62" s="234">
        <v>12</v>
      </c>
      <c r="B62" s="235" t="s">
        <v>188</v>
      </c>
      <c r="C62" s="254" t="s">
        <v>189</v>
      </c>
      <c r="D62" s="236" t="s">
        <v>145</v>
      </c>
      <c r="E62" s="237">
        <v>829.03750000000002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 t="s">
        <v>146</v>
      </c>
      <c r="S62" s="239" t="s">
        <v>141</v>
      </c>
      <c r="T62" s="240" t="s">
        <v>142</v>
      </c>
      <c r="U62" s="224">
        <v>0</v>
      </c>
      <c r="V62" s="224">
        <f>ROUND(E62*U62,2)</f>
        <v>0</v>
      </c>
      <c r="W62" s="224"/>
      <c r="X62" s="224" t="s">
        <v>135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166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5">
      <c r="A63" s="222"/>
      <c r="B63" s="223"/>
      <c r="C63" s="255" t="s">
        <v>168</v>
      </c>
      <c r="D63" s="225"/>
      <c r="E63" s="226">
        <v>26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5"/>
      <c r="Z63" s="215"/>
      <c r="AA63" s="215"/>
      <c r="AB63" s="215"/>
      <c r="AC63" s="215"/>
      <c r="AD63" s="215"/>
      <c r="AE63" s="215"/>
      <c r="AF63" s="215"/>
      <c r="AG63" s="215" t="s">
        <v>138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5">
      <c r="A64" s="222"/>
      <c r="B64" s="223"/>
      <c r="C64" s="255" t="s">
        <v>169</v>
      </c>
      <c r="D64" s="225"/>
      <c r="E64" s="226">
        <v>145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138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5">
      <c r="A65" s="222"/>
      <c r="B65" s="223"/>
      <c r="C65" s="255" t="s">
        <v>155</v>
      </c>
      <c r="D65" s="225"/>
      <c r="E65" s="226">
        <v>73.125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138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5">
      <c r="A66" s="222"/>
      <c r="B66" s="223"/>
      <c r="C66" s="255" t="s">
        <v>149</v>
      </c>
      <c r="D66" s="225"/>
      <c r="E66" s="226">
        <v>23.1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138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22"/>
      <c r="B67" s="223"/>
      <c r="C67" s="255" t="s">
        <v>156</v>
      </c>
      <c r="D67" s="225"/>
      <c r="E67" s="226">
        <v>407.8125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138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5">
      <c r="A68" s="222"/>
      <c r="B68" s="223"/>
      <c r="C68" s="255" t="s">
        <v>172</v>
      </c>
      <c r="D68" s="225"/>
      <c r="E68" s="226">
        <v>55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138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5">
      <c r="A69" s="222"/>
      <c r="B69" s="223"/>
      <c r="C69" s="255" t="s">
        <v>81</v>
      </c>
      <c r="D69" s="225"/>
      <c r="E69" s="226">
        <v>99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138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5">
      <c r="A70" s="234">
        <v>13</v>
      </c>
      <c r="B70" s="235" t="s">
        <v>190</v>
      </c>
      <c r="C70" s="254" t="s">
        <v>191</v>
      </c>
      <c r="D70" s="236" t="s">
        <v>192</v>
      </c>
      <c r="E70" s="237">
        <v>1586.0574999999999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1</v>
      </c>
      <c r="O70" s="239">
        <f>ROUND(E70*N70,2)</f>
        <v>1586.06</v>
      </c>
      <c r="P70" s="239">
        <v>0</v>
      </c>
      <c r="Q70" s="239">
        <f>ROUND(E70*P70,2)</f>
        <v>0</v>
      </c>
      <c r="R70" s="239" t="s">
        <v>193</v>
      </c>
      <c r="S70" s="239" t="s">
        <v>141</v>
      </c>
      <c r="T70" s="240" t="s">
        <v>194</v>
      </c>
      <c r="U70" s="224">
        <v>0</v>
      </c>
      <c r="V70" s="224">
        <f>ROUND(E70*U70,2)</f>
        <v>0</v>
      </c>
      <c r="W70" s="224"/>
      <c r="X70" s="224" t="s">
        <v>195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196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5">
      <c r="A71" s="222"/>
      <c r="B71" s="223"/>
      <c r="C71" s="255" t="s">
        <v>197</v>
      </c>
      <c r="D71" s="225"/>
      <c r="E71" s="226">
        <v>1586.0574999999999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138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x14ac:dyDescent="0.25">
      <c r="A72" s="228" t="s">
        <v>128</v>
      </c>
      <c r="B72" s="229" t="s">
        <v>57</v>
      </c>
      <c r="C72" s="253" t="s">
        <v>58</v>
      </c>
      <c r="D72" s="230"/>
      <c r="E72" s="231"/>
      <c r="F72" s="232"/>
      <c r="G72" s="232">
        <f>SUMIF(AG73:AG103,"&lt;&gt;NOR",G73:G103)</f>
        <v>0</v>
      </c>
      <c r="H72" s="232"/>
      <c r="I72" s="232">
        <f>SUM(I73:I103)</f>
        <v>0</v>
      </c>
      <c r="J72" s="232"/>
      <c r="K72" s="232">
        <f>SUM(K73:K103)</f>
        <v>0</v>
      </c>
      <c r="L72" s="232"/>
      <c r="M72" s="232">
        <f>SUM(M73:M103)</f>
        <v>0</v>
      </c>
      <c r="N72" s="232"/>
      <c r="O72" s="232">
        <f>SUM(O73:O103)</f>
        <v>67.099999999999994</v>
      </c>
      <c r="P72" s="232"/>
      <c r="Q72" s="232">
        <f>SUM(Q73:Q103)</f>
        <v>0</v>
      </c>
      <c r="R72" s="232"/>
      <c r="S72" s="232"/>
      <c r="T72" s="233"/>
      <c r="U72" s="227"/>
      <c r="V72" s="227">
        <f>SUM(V73:V103)</f>
        <v>562.05000000000007</v>
      </c>
      <c r="W72" s="227"/>
      <c r="X72" s="227"/>
      <c r="AG72" t="s">
        <v>129</v>
      </c>
    </row>
    <row r="73" spans="1:60" outlineLevel="1" x14ac:dyDescent="0.25">
      <c r="A73" s="234">
        <v>14</v>
      </c>
      <c r="B73" s="235" t="s">
        <v>198</v>
      </c>
      <c r="C73" s="254" t="s">
        <v>199</v>
      </c>
      <c r="D73" s="236" t="s">
        <v>132</v>
      </c>
      <c r="E73" s="237">
        <v>2100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 t="s">
        <v>200</v>
      </c>
      <c r="S73" s="239" t="s">
        <v>141</v>
      </c>
      <c r="T73" s="240" t="s">
        <v>142</v>
      </c>
      <c r="U73" s="224">
        <v>0.129</v>
      </c>
      <c r="V73" s="224">
        <f>ROUND(E73*U73,2)</f>
        <v>270.89999999999998</v>
      </c>
      <c r="W73" s="224"/>
      <c r="X73" s="224" t="s">
        <v>135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166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5">
      <c r="A74" s="222"/>
      <c r="B74" s="223"/>
      <c r="C74" s="256" t="s">
        <v>201</v>
      </c>
      <c r="D74" s="241"/>
      <c r="E74" s="241"/>
      <c r="F74" s="241"/>
      <c r="G74" s="241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148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5">
      <c r="A75" s="222"/>
      <c r="B75" s="223"/>
      <c r="C75" s="255" t="s">
        <v>202</v>
      </c>
      <c r="D75" s="225"/>
      <c r="E75" s="226">
        <v>2100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5"/>
      <c r="Z75" s="215"/>
      <c r="AA75" s="215"/>
      <c r="AB75" s="215"/>
      <c r="AC75" s="215"/>
      <c r="AD75" s="215"/>
      <c r="AE75" s="215"/>
      <c r="AF75" s="215"/>
      <c r="AG75" s="215" t="s">
        <v>138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ht="20.399999999999999" outlineLevel="1" x14ac:dyDescent="0.25">
      <c r="A76" s="234">
        <v>15</v>
      </c>
      <c r="B76" s="235" t="s">
        <v>203</v>
      </c>
      <c r="C76" s="254" t="s">
        <v>204</v>
      </c>
      <c r="D76" s="236" t="s">
        <v>132</v>
      </c>
      <c r="E76" s="237">
        <v>2100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 t="s">
        <v>146</v>
      </c>
      <c r="S76" s="239" t="s">
        <v>141</v>
      </c>
      <c r="T76" s="240" t="s">
        <v>142</v>
      </c>
      <c r="U76" s="224">
        <v>5.8999999999999997E-2</v>
      </c>
      <c r="V76" s="224">
        <f>ROUND(E76*U76,2)</f>
        <v>123.9</v>
      </c>
      <c r="W76" s="224"/>
      <c r="X76" s="224" t="s">
        <v>135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166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5">
      <c r="A77" s="222"/>
      <c r="B77" s="223"/>
      <c r="C77" s="256" t="s">
        <v>205</v>
      </c>
      <c r="D77" s="241"/>
      <c r="E77" s="241"/>
      <c r="F77" s="241"/>
      <c r="G77" s="241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148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42" t="str">
        <f>C77</f>
        <v>s případným nutným přemístěním hromad nebo dočasných skládek na místo potřeby ze vzdálenosti do 30 m, ve svahu sklonu přes 1 : 5,</v>
      </c>
      <c r="BB77" s="215"/>
      <c r="BC77" s="215"/>
      <c r="BD77" s="215"/>
      <c r="BE77" s="215"/>
      <c r="BF77" s="215"/>
      <c r="BG77" s="215"/>
      <c r="BH77" s="215"/>
    </row>
    <row r="78" spans="1:60" outlineLevel="1" x14ac:dyDescent="0.25">
      <c r="A78" s="222"/>
      <c r="B78" s="223"/>
      <c r="C78" s="255" t="s">
        <v>202</v>
      </c>
      <c r="D78" s="225"/>
      <c r="E78" s="226">
        <v>2100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5"/>
      <c r="Z78" s="215"/>
      <c r="AA78" s="215"/>
      <c r="AB78" s="215"/>
      <c r="AC78" s="215"/>
      <c r="AD78" s="215"/>
      <c r="AE78" s="215"/>
      <c r="AF78" s="215"/>
      <c r="AG78" s="215" t="s">
        <v>138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5">
      <c r="A79" s="234">
        <v>16</v>
      </c>
      <c r="B79" s="235" t="s">
        <v>206</v>
      </c>
      <c r="C79" s="254" t="s">
        <v>207</v>
      </c>
      <c r="D79" s="236" t="s">
        <v>208</v>
      </c>
      <c r="E79" s="237">
        <v>35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39" t="s">
        <v>200</v>
      </c>
      <c r="S79" s="239" t="s">
        <v>141</v>
      </c>
      <c r="T79" s="240" t="s">
        <v>142</v>
      </c>
      <c r="U79" s="224">
        <v>1.988</v>
      </c>
      <c r="V79" s="224">
        <f>ROUND(E79*U79,2)</f>
        <v>69.58</v>
      </c>
      <c r="W79" s="224"/>
      <c r="X79" s="224" t="s">
        <v>135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166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ht="21" outlineLevel="1" x14ac:dyDescent="0.25">
      <c r="A80" s="222"/>
      <c r="B80" s="223"/>
      <c r="C80" s="256" t="s">
        <v>209</v>
      </c>
      <c r="D80" s="241"/>
      <c r="E80" s="241"/>
      <c r="F80" s="241"/>
      <c r="G80" s="241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148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42" t="str">
        <f>C80</f>
        <v>pro vysazování rostlin v hornině 1 až 4 s výměnou půdy na 100%, s případným naložením přebytečných výkopků na dopravní prostředek, s odvozem na vzdálenost do 20 km a se složením,</v>
      </c>
      <c r="BB80" s="215"/>
      <c r="BC80" s="215"/>
      <c r="BD80" s="215"/>
      <c r="BE80" s="215"/>
      <c r="BF80" s="215"/>
      <c r="BG80" s="215"/>
      <c r="BH80" s="215"/>
    </row>
    <row r="81" spans="1:60" outlineLevel="1" x14ac:dyDescent="0.25">
      <c r="A81" s="222"/>
      <c r="B81" s="223"/>
      <c r="C81" s="255" t="s">
        <v>210</v>
      </c>
      <c r="D81" s="225"/>
      <c r="E81" s="226">
        <v>35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138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5">
      <c r="A82" s="234">
        <v>17</v>
      </c>
      <c r="B82" s="235" t="s">
        <v>211</v>
      </c>
      <c r="C82" s="254" t="s">
        <v>212</v>
      </c>
      <c r="D82" s="236" t="s">
        <v>132</v>
      </c>
      <c r="E82" s="237">
        <v>2100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 t="s">
        <v>200</v>
      </c>
      <c r="S82" s="239" t="s">
        <v>141</v>
      </c>
      <c r="T82" s="240" t="s">
        <v>142</v>
      </c>
      <c r="U82" s="224">
        <v>1E-3</v>
      </c>
      <c r="V82" s="224">
        <f>ROUND(E82*U82,2)</f>
        <v>2.1</v>
      </c>
      <c r="W82" s="224"/>
      <c r="X82" s="224" t="s">
        <v>135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166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5">
      <c r="A83" s="222"/>
      <c r="B83" s="223"/>
      <c r="C83" s="255" t="s">
        <v>202</v>
      </c>
      <c r="D83" s="225"/>
      <c r="E83" s="226">
        <v>2100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138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5">
      <c r="A84" s="234">
        <v>18</v>
      </c>
      <c r="B84" s="235" t="s">
        <v>213</v>
      </c>
      <c r="C84" s="254" t="s">
        <v>214</v>
      </c>
      <c r="D84" s="236" t="s">
        <v>132</v>
      </c>
      <c r="E84" s="237">
        <v>2100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 t="s">
        <v>200</v>
      </c>
      <c r="S84" s="239" t="s">
        <v>141</v>
      </c>
      <c r="T84" s="240" t="s">
        <v>142</v>
      </c>
      <c r="U84" s="224">
        <v>0.03</v>
      </c>
      <c r="V84" s="224">
        <f>ROUND(E84*U84,2)</f>
        <v>63</v>
      </c>
      <c r="W84" s="224"/>
      <c r="X84" s="224" t="s">
        <v>135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166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5">
      <c r="A85" s="222"/>
      <c r="B85" s="223"/>
      <c r="C85" s="255" t="s">
        <v>202</v>
      </c>
      <c r="D85" s="225"/>
      <c r="E85" s="226">
        <v>2100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138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5">
      <c r="A86" s="234">
        <v>19</v>
      </c>
      <c r="B86" s="235" t="s">
        <v>215</v>
      </c>
      <c r="C86" s="254" t="s">
        <v>216</v>
      </c>
      <c r="D86" s="236" t="s">
        <v>208</v>
      </c>
      <c r="E86" s="237">
        <v>35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/>
      <c r="S86" s="239" t="s">
        <v>141</v>
      </c>
      <c r="T86" s="240" t="s">
        <v>142</v>
      </c>
      <c r="U86" s="224">
        <v>0.11700000000000001</v>
      </c>
      <c r="V86" s="224">
        <f>ROUND(E86*U86,2)</f>
        <v>4.0999999999999996</v>
      </c>
      <c r="W86" s="224"/>
      <c r="X86" s="224" t="s">
        <v>135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166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5">
      <c r="A87" s="222"/>
      <c r="B87" s="223"/>
      <c r="C87" s="255" t="s">
        <v>210</v>
      </c>
      <c r="D87" s="225"/>
      <c r="E87" s="226">
        <v>35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5"/>
      <c r="Z87" s="215"/>
      <c r="AA87" s="215"/>
      <c r="AB87" s="215"/>
      <c r="AC87" s="215"/>
      <c r="AD87" s="215"/>
      <c r="AE87" s="215"/>
      <c r="AF87" s="215"/>
      <c r="AG87" s="215" t="s">
        <v>138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ht="20.399999999999999" outlineLevel="1" x14ac:dyDescent="0.25">
      <c r="A88" s="234">
        <v>20</v>
      </c>
      <c r="B88" s="235" t="s">
        <v>217</v>
      </c>
      <c r="C88" s="254" t="s">
        <v>218</v>
      </c>
      <c r="D88" s="236" t="s">
        <v>132</v>
      </c>
      <c r="E88" s="237">
        <v>2100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 t="s">
        <v>200</v>
      </c>
      <c r="S88" s="239" t="s">
        <v>141</v>
      </c>
      <c r="T88" s="240" t="s">
        <v>142</v>
      </c>
      <c r="U88" s="224">
        <v>4.4000000000000003E-3</v>
      </c>
      <c r="V88" s="224">
        <f>ROUND(E88*U88,2)</f>
        <v>9.24</v>
      </c>
      <c r="W88" s="224"/>
      <c r="X88" s="224" t="s">
        <v>135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166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5">
      <c r="A89" s="222"/>
      <c r="B89" s="223"/>
      <c r="C89" s="256" t="s">
        <v>219</v>
      </c>
      <c r="D89" s="241"/>
      <c r="E89" s="241"/>
      <c r="F89" s="241"/>
      <c r="G89" s="241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148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5">
      <c r="A90" s="222"/>
      <c r="B90" s="223"/>
      <c r="C90" s="255" t="s">
        <v>202</v>
      </c>
      <c r="D90" s="225"/>
      <c r="E90" s="226">
        <v>2100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5"/>
      <c r="Z90" s="215"/>
      <c r="AA90" s="215"/>
      <c r="AB90" s="215"/>
      <c r="AC90" s="215"/>
      <c r="AD90" s="215"/>
      <c r="AE90" s="215"/>
      <c r="AF90" s="215"/>
      <c r="AG90" s="215" t="s">
        <v>138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5">
      <c r="A91" s="234">
        <v>21</v>
      </c>
      <c r="B91" s="235" t="s">
        <v>220</v>
      </c>
      <c r="C91" s="254" t="s">
        <v>221</v>
      </c>
      <c r="D91" s="236" t="s">
        <v>132</v>
      </c>
      <c r="E91" s="237">
        <v>27.475000000000001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39" t="s">
        <v>200</v>
      </c>
      <c r="S91" s="239" t="s">
        <v>141</v>
      </c>
      <c r="T91" s="240" t="s">
        <v>142</v>
      </c>
      <c r="U91" s="224">
        <v>0.7</v>
      </c>
      <c r="V91" s="224">
        <f>ROUND(E91*U91,2)</f>
        <v>19.23</v>
      </c>
      <c r="W91" s="224"/>
      <c r="X91" s="224" t="s">
        <v>135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166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5">
      <c r="A92" s="222"/>
      <c r="B92" s="223"/>
      <c r="C92" s="256" t="s">
        <v>222</v>
      </c>
      <c r="D92" s="241"/>
      <c r="E92" s="241"/>
      <c r="F92" s="241"/>
      <c r="G92" s="241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5"/>
      <c r="Z92" s="215"/>
      <c r="AA92" s="215"/>
      <c r="AB92" s="215"/>
      <c r="AC92" s="215"/>
      <c r="AD92" s="215"/>
      <c r="AE92" s="215"/>
      <c r="AF92" s="215"/>
      <c r="AG92" s="215" t="s">
        <v>148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42" t="str">
        <f>C92</f>
        <v>vysazených rostlin s případným naložením odpadu na dopravní prostředek, s odvezením do 20 km a se složením,</v>
      </c>
      <c r="BB92" s="215"/>
      <c r="BC92" s="215"/>
      <c r="BD92" s="215"/>
      <c r="BE92" s="215"/>
      <c r="BF92" s="215"/>
      <c r="BG92" s="215"/>
      <c r="BH92" s="215"/>
    </row>
    <row r="93" spans="1:60" outlineLevel="1" x14ac:dyDescent="0.25">
      <c r="A93" s="222"/>
      <c r="B93" s="223"/>
      <c r="C93" s="255" t="s">
        <v>223</v>
      </c>
      <c r="D93" s="225"/>
      <c r="E93" s="226">
        <v>27.475000000000001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138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5">
      <c r="A94" s="234">
        <v>22</v>
      </c>
      <c r="B94" s="235" t="s">
        <v>224</v>
      </c>
      <c r="C94" s="254" t="s">
        <v>225</v>
      </c>
      <c r="D94" s="236" t="s">
        <v>226</v>
      </c>
      <c r="E94" s="237">
        <v>84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1E-3</v>
      </c>
      <c r="O94" s="239">
        <f>ROUND(E94*N94,2)</f>
        <v>0.08</v>
      </c>
      <c r="P94" s="239">
        <v>0</v>
      </c>
      <c r="Q94" s="239">
        <f>ROUND(E94*P94,2)</f>
        <v>0</v>
      </c>
      <c r="R94" s="239" t="s">
        <v>193</v>
      </c>
      <c r="S94" s="239" t="s">
        <v>141</v>
      </c>
      <c r="T94" s="240" t="s">
        <v>142</v>
      </c>
      <c r="U94" s="224">
        <v>0</v>
      </c>
      <c r="V94" s="224">
        <f>ROUND(E94*U94,2)</f>
        <v>0</v>
      </c>
      <c r="W94" s="224"/>
      <c r="X94" s="224" t="s">
        <v>195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227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5">
      <c r="A95" s="222"/>
      <c r="B95" s="223"/>
      <c r="C95" s="255" t="s">
        <v>228</v>
      </c>
      <c r="D95" s="225"/>
      <c r="E95" s="226">
        <v>84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5"/>
      <c r="Z95" s="215"/>
      <c r="AA95" s="215"/>
      <c r="AB95" s="215"/>
      <c r="AC95" s="215"/>
      <c r="AD95" s="215"/>
      <c r="AE95" s="215"/>
      <c r="AF95" s="215"/>
      <c r="AG95" s="215" t="s">
        <v>138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5">
      <c r="A96" s="234">
        <v>23</v>
      </c>
      <c r="B96" s="235" t="s">
        <v>229</v>
      </c>
      <c r="C96" s="254" t="s">
        <v>230</v>
      </c>
      <c r="D96" s="236" t="s">
        <v>208</v>
      </c>
      <c r="E96" s="237">
        <v>35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0.02</v>
      </c>
      <c r="O96" s="239">
        <f>ROUND(E96*N96,2)</f>
        <v>0.7</v>
      </c>
      <c r="P96" s="239">
        <v>0</v>
      </c>
      <c r="Q96" s="239">
        <f>ROUND(E96*P96,2)</f>
        <v>0</v>
      </c>
      <c r="R96" s="239" t="s">
        <v>193</v>
      </c>
      <c r="S96" s="239" t="s">
        <v>141</v>
      </c>
      <c r="T96" s="240" t="s">
        <v>142</v>
      </c>
      <c r="U96" s="224">
        <v>0</v>
      </c>
      <c r="V96" s="224">
        <f>ROUND(E96*U96,2)</f>
        <v>0</v>
      </c>
      <c r="W96" s="224"/>
      <c r="X96" s="224" t="s">
        <v>195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227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5">
      <c r="A97" s="222"/>
      <c r="B97" s="223"/>
      <c r="C97" s="255" t="s">
        <v>210</v>
      </c>
      <c r="D97" s="225"/>
      <c r="E97" s="226">
        <v>35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138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5">
      <c r="A98" s="234">
        <v>24</v>
      </c>
      <c r="B98" s="235" t="s">
        <v>231</v>
      </c>
      <c r="C98" s="254" t="s">
        <v>232</v>
      </c>
      <c r="D98" s="236" t="s">
        <v>145</v>
      </c>
      <c r="E98" s="237">
        <v>105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0.6</v>
      </c>
      <c r="O98" s="239">
        <f>ROUND(E98*N98,2)</f>
        <v>63</v>
      </c>
      <c r="P98" s="239">
        <v>0</v>
      </c>
      <c r="Q98" s="239">
        <f>ROUND(E98*P98,2)</f>
        <v>0</v>
      </c>
      <c r="R98" s="239" t="s">
        <v>193</v>
      </c>
      <c r="S98" s="239" t="s">
        <v>141</v>
      </c>
      <c r="T98" s="240" t="s">
        <v>142</v>
      </c>
      <c r="U98" s="224">
        <v>0</v>
      </c>
      <c r="V98" s="224">
        <f>ROUND(E98*U98,2)</f>
        <v>0</v>
      </c>
      <c r="W98" s="224"/>
      <c r="X98" s="224" t="s">
        <v>195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196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5">
      <c r="A99" s="222"/>
      <c r="B99" s="223"/>
      <c r="C99" s="255" t="s">
        <v>233</v>
      </c>
      <c r="D99" s="225"/>
      <c r="E99" s="226">
        <v>105</v>
      </c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5"/>
      <c r="Z99" s="215"/>
      <c r="AA99" s="215"/>
      <c r="AB99" s="215"/>
      <c r="AC99" s="215"/>
      <c r="AD99" s="215"/>
      <c r="AE99" s="215"/>
      <c r="AF99" s="215"/>
      <c r="AG99" s="215" t="s">
        <v>138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5">
      <c r="A100" s="234">
        <v>25</v>
      </c>
      <c r="B100" s="235" t="s">
        <v>234</v>
      </c>
      <c r="C100" s="254" t="s">
        <v>235</v>
      </c>
      <c r="D100" s="236" t="s">
        <v>145</v>
      </c>
      <c r="E100" s="237">
        <v>5.4950000000000001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0.6</v>
      </c>
      <c r="O100" s="239">
        <f>ROUND(E100*N100,2)</f>
        <v>3.3</v>
      </c>
      <c r="P100" s="239">
        <v>0</v>
      </c>
      <c r="Q100" s="239">
        <f>ROUND(E100*P100,2)</f>
        <v>0</v>
      </c>
      <c r="R100" s="239" t="s">
        <v>193</v>
      </c>
      <c r="S100" s="239" t="s">
        <v>141</v>
      </c>
      <c r="T100" s="240" t="s">
        <v>142</v>
      </c>
      <c r="U100" s="224">
        <v>0</v>
      </c>
      <c r="V100" s="224">
        <f>ROUND(E100*U100,2)</f>
        <v>0</v>
      </c>
      <c r="W100" s="224"/>
      <c r="X100" s="224" t="s">
        <v>195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227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5">
      <c r="A101" s="222"/>
      <c r="B101" s="223"/>
      <c r="C101" s="255" t="s">
        <v>236</v>
      </c>
      <c r="D101" s="225"/>
      <c r="E101" s="226">
        <v>5.4950000000000001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138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ht="20.399999999999999" outlineLevel="1" x14ac:dyDescent="0.25">
      <c r="A102" s="234">
        <v>26</v>
      </c>
      <c r="B102" s="235" t="s">
        <v>237</v>
      </c>
      <c r="C102" s="254" t="s">
        <v>238</v>
      </c>
      <c r="D102" s="236" t="s">
        <v>239</v>
      </c>
      <c r="E102" s="237">
        <v>15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1E-3</v>
      </c>
      <c r="O102" s="239">
        <f>ROUND(E102*N102,2)</f>
        <v>0.02</v>
      </c>
      <c r="P102" s="239">
        <v>0</v>
      </c>
      <c r="Q102" s="239">
        <f>ROUND(E102*P102,2)</f>
        <v>0</v>
      </c>
      <c r="R102" s="239" t="s">
        <v>193</v>
      </c>
      <c r="S102" s="239" t="s">
        <v>141</v>
      </c>
      <c r="T102" s="240" t="s">
        <v>142</v>
      </c>
      <c r="U102" s="224">
        <v>0</v>
      </c>
      <c r="V102" s="224">
        <f>ROUND(E102*U102,2)</f>
        <v>0</v>
      </c>
      <c r="W102" s="224"/>
      <c r="X102" s="224" t="s">
        <v>195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227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5">
      <c r="A103" s="222"/>
      <c r="B103" s="223"/>
      <c r="C103" s="255" t="s">
        <v>240</v>
      </c>
      <c r="D103" s="225"/>
      <c r="E103" s="226">
        <v>15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138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x14ac:dyDescent="0.25">
      <c r="A104" s="228" t="s">
        <v>128</v>
      </c>
      <c r="B104" s="229" t="s">
        <v>59</v>
      </c>
      <c r="C104" s="253" t="s">
        <v>60</v>
      </c>
      <c r="D104" s="230"/>
      <c r="E104" s="231"/>
      <c r="F104" s="232"/>
      <c r="G104" s="232">
        <f>SUMIF(AG105:AG136,"&lt;&gt;NOR",G105:G136)</f>
        <v>0</v>
      </c>
      <c r="H104" s="232"/>
      <c r="I104" s="232">
        <f>SUM(I105:I136)</f>
        <v>0</v>
      </c>
      <c r="J104" s="232"/>
      <c r="K104" s="232">
        <f>SUM(K105:K136)</f>
        <v>0</v>
      </c>
      <c r="L104" s="232"/>
      <c r="M104" s="232">
        <f>SUM(M105:M136)</f>
        <v>0</v>
      </c>
      <c r="N104" s="232"/>
      <c r="O104" s="232">
        <f>SUM(O105:O136)</f>
        <v>503.31000000000012</v>
      </c>
      <c r="P104" s="232"/>
      <c r="Q104" s="232">
        <f>SUM(Q105:Q136)</f>
        <v>0</v>
      </c>
      <c r="R104" s="232"/>
      <c r="S104" s="232"/>
      <c r="T104" s="233"/>
      <c r="U104" s="227"/>
      <c r="V104" s="227">
        <f>SUM(V105:V136)</f>
        <v>410.58</v>
      </c>
      <c r="W104" s="227"/>
      <c r="X104" s="227"/>
      <c r="AG104" t="s">
        <v>129</v>
      </c>
    </row>
    <row r="105" spans="1:60" outlineLevel="1" x14ac:dyDescent="0.25">
      <c r="A105" s="234">
        <v>27</v>
      </c>
      <c r="B105" s="235" t="s">
        <v>241</v>
      </c>
      <c r="C105" s="254" t="s">
        <v>242</v>
      </c>
      <c r="D105" s="236" t="s">
        <v>145</v>
      </c>
      <c r="E105" s="237">
        <v>10.26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1.93971</v>
      </c>
      <c r="O105" s="239">
        <f>ROUND(E105*N105,2)</f>
        <v>19.899999999999999</v>
      </c>
      <c r="P105" s="239">
        <v>0</v>
      </c>
      <c r="Q105" s="239">
        <f>ROUND(E105*P105,2)</f>
        <v>0</v>
      </c>
      <c r="R105" s="239"/>
      <c r="S105" s="239" t="s">
        <v>141</v>
      </c>
      <c r="T105" s="240" t="s">
        <v>142</v>
      </c>
      <c r="U105" s="224">
        <v>1.93</v>
      </c>
      <c r="V105" s="224">
        <f>ROUND(E105*U105,2)</f>
        <v>19.8</v>
      </c>
      <c r="W105" s="224"/>
      <c r="X105" s="224" t="s">
        <v>135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136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5">
      <c r="A106" s="222"/>
      <c r="B106" s="223"/>
      <c r="C106" s="255" t="s">
        <v>243</v>
      </c>
      <c r="D106" s="225"/>
      <c r="E106" s="226">
        <v>1.56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138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5">
      <c r="A107" s="222"/>
      <c r="B107" s="223"/>
      <c r="C107" s="255" t="s">
        <v>244</v>
      </c>
      <c r="D107" s="225"/>
      <c r="E107" s="226">
        <v>8.6999999999999993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138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5">
      <c r="A108" s="234">
        <v>28</v>
      </c>
      <c r="B108" s="235" t="s">
        <v>245</v>
      </c>
      <c r="C108" s="254" t="s">
        <v>246</v>
      </c>
      <c r="D108" s="236" t="s">
        <v>145</v>
      </c>
      <c r="E108" s="237">
        <v>18.809999999999999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2.5249999999999999</v>
      </c>
      <c r="O108" s="239">
        <f>ROUND(E108*N108,2)</f>
        <v>47.5</v>
      </c>
      <c r="P108" s="239">
        <v>0</v>
      </c>
      <c r="Q108" s="239">
        <f>ROUND(E108*P108,2)</f>
        <v>0</v>
      </c>
      <c r="R108" s="239" t="s">
        <v>247</v>
      </c>
      <c r="S108" s="239" t="s">
        <v>141</v>
      </c>
      <c r="T108" s="240" t="s">
        <v>142</v>
      </c>
      <c r="U108" s="224">
        <v>0.47699999999999998</v>
      </c>
      <c r="V108" s="224">
        <f>ROUND(E108*U108,2)</f>
        <v>8.9700000000000006</v>
      </c>
      <c r="W108" s="224"/>
      <c r="X108" s="224" t="s">
        <v>135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136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5">
      <c r="A109" s="222"/>
      <c r="B109" s="223"/>
      <c r="C109" s="255" t="s">
        <v>248</v>
      </c>
      <c r="D109" s="225"/>
      <c r="E109" s="226">
        <v>2.86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138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5">
      <c r="A110" s="222"/>
      <c r="B110" s="223"/>
      <c r="C110" s="255" t="s">
        <v>249</v>
      </c>
      <c r="D110" s="225"/>
      <c r="E110" s="226">
        <v>15.95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138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5">
      <c r="A111" s="234">
        <v>29</v>
      </c>
      <c r="B111" s="235" t="s">
        <v>250</v>
      </c>
      <c r="C111" s="254" t="s">
        <v>251</v>
      </c>
      <c r="D111" s="236" t="s">
        <v>145</v>
      </c>
      <c r="E111" s="237">
        <v>89.775000000000006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2.5249999999999999</v>
      </c>
      <c r="O111" s="239">
        <f>ROUND(E111*N111,2)</f>
        <v>226.68</v>
      </c>
      <c r="P111" s="239">
        <v>0</v>
      </c>
      <c r="Q111" s="239">
        <f>ROUND(E111*P111,2)</f>
        <v>0</v>
      </c>
      <c r="R111" s="239" t="s">
        <v>247</v>
      </c>
      <c r="S111" s="239" t="s">
        <v>141</v>
      </c>
      <c r="T111" s="240" t="s">
        <v>142</v>
      </c>
      <c r="U111" s="224">
        <v>0.48</v>
      </c>
      <c r="V111" s="224">
        <f>ROUND(E111*U111,2)</f>
        <v>43.09</v>
      </c>
      <c r="W111" s="224"/>
      <c r="X111" s="224" t="s">
        <v>135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136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5">
      <c r="A112" s="222"/>
      <c r="B112" s="223"/>
      <c r="C112" s="256" t="s">
        <v>252</v>
      </c>
      <c r="D112" s="241"/>
      <c r="E112" s="241"/>
      <c r="F112" s="241"/>
      <c r="G112" s="241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148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5">
      <c r="A113" s="222"/>
      <c r="B113" s="223"/>
      <c r="C113" s="255" t="s">
        <v>253</v>
      </c>
      <c r="D113" s="225"/>
      <c r="E113" s="226">
        <v>13.65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138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5">
      <c r="A114" s="222"/>
      <c r="B114" s="223"/>
      <c r="C114" s="255" t="s">
        <v>254</v>
      </c>
      <c r="D114" s="225"/>
      <c r="E114" s="226">
        <v>76.125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138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5">
      <c r="A115" s="234">
        <v>30</v>
      </c>
      <c r="B115" s="235" t="s">
        <v>255</v>
      </c>
      <c r="C115" s="254" t="s">
        <v>256</v>
      </c>
      <c r="D115" s="236" t="s">
        <v>192</v>
      </c>
      <c r="E115" s="237">
        <v>7.6950000000000003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9">
        <v>1.0211600000000001</v>
      </c>
      <c r="O115" s="239">
        <f>ROUND(E115*N115,2)</f>
        <v>7.86</v>
      </c>
      <c r="P115" s="239">
        <v>0</v>
      </c>
      <c r="Q115" s="239">
        <f>ROUND(E115*P115,2)</f>
        <v>0</v>
      </c>
      <c r="R115" s="239" t="s">
        <v>247</v>
      </c>
      <c r="S115" s="239" t="s">
        <v>141</v>
      </c>
      <c r="T115" s="240" t="s">
        <v>142</v>
      </c>
      <c r="U115" s="224">
        <v>23.530999999999999</v>
      </c>
      <c r="V115" s="224">
        <f>ROUND(E115*U115,2)</f>
        <v>181.07</v>
      </c>
      <c r="W115" s="224"/>
      <c r="X115" s="224" t="s">
        <v>135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136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5">
      <c r="A116" s="222"/>
      <c r="B116" s="223"/>
      <c r="C116" s="255" t="s">
        <v>257</v>
      </c>
      <c r="D116" s="225"/>
      <c r="E116" s="226">
        <v>6.5250000000000004</v>
      </c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138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5">
      <c r="A117" s="222"/>
      <c r="B117" s="223"/>
      <c r="C117" s="255" t="s">
        <v>258</v>
      </c>
      <c r="D117" s="225"/>
      <c r="E117" s="226">
        <v>1.17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138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5">
      <c r="A118" s="234">
        <v>31</v>
      </c>
      <c r="B118" s="235" t="s">
        <v>259</v>
      </c>
      <c r="C118" s="254" t="s">
        <v>260</v>
      </c>
      <c r="D118" s="236" t="s">
        <v>145</v>
      </c>
      <c r="E118" s="237">
        <v>11.97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2.5249999999999999</v>
      </c>
      <c r="O118" s="239">
        <f>ROUND(E118*N118,2)</f>
        <v>30.22</v>
      </c>
      <c r="P118" s="239">
        <v>0</v>
      </c>
      <c r="Q118" s="239">
        <f>ROUND(E118*P118,2)</f>
        <v>0</v>
      </c>
      <c r="R118" s="239" t="s">
        <v>247</v>
      </c>
      <c r="S118" s="239" t="s">
        <v>141</v>
      </c>
      <c r="T118" s="240" t="s">
        <v>142</v>
      </c>
      <c r="U118" s="224">
        <v>0.47699999999999998</v>
      </c>
      <c r="V118" s="224">
        <f>ROUND(E118*U118,2)</f>
        <v>5.71</v>
      </c>
      <c r="W118" s="224"/>
      <c r="X118" s="224" t="s">
        <v>135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136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5">
      <c r="A119" s="222"/>
      <c r="B119" s="223"/>
      <c r="C119" s="255" t="s">
        <v>261</v>
      </c>
      <c r="D119" s="225"/>
      <c r="E119" s="226">
        <v>9.4499999999999993</v>
      </c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138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5">
      <c r="A120" s="222"/>
      <c r="B120" s="223"/>
      <c r="C120" s="255" t="s">
        <v>262</v>
      </c>
      <c r="D120" s="225"/>
      <c r="E120" s="226">
        <v>2.52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138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5">
      <c r="A121" s="234">
        <v>32</v>
      </c>
      <c r="B121" s="235" t="s">
        <v>259</v>
      </c>
      <c r="C121" s="254" t="s">
        <v>260</v>
      </c>
      <c r="D121" s="236" t="s">
        <v>145</v>
      </c>
      <c r="E121" s="237">
        <v>57.741599999999998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9">
        <v>2.5249999999999999</v>
      </c>
      <c r="O121" s="239">
        <f>ROUND(E121*N121,2)</f>
        <v>145.80000000000001</v>
      </c>
      <c r="P121" s="239">
        <v>0</v>
      </c>
      <c r="Q121" s="239">
        <f>ROUND(E121*P121,2)</f>
        <v>0</v>
      </c>
      <c r="R121" s="239" t="s">
        <v>247</v>
      </c>
      <c r="S121" s="239" t="s">
        <v>141</v>
      </c>
      <c r="T121" s="240" t="s">
        <v>142</v>
      </c>
      <c r="U121" s="224">
        <v>0.47699999999999998</v>
      </c>
      <c r="V121" s="224">
        <f>ROUND(E121*U121,2)</f>
        <v>27.54</v>
      </c>
      <c r="W121" s="224"/>
      <c r="X121" s="224" t="s">
        <v>135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136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5">
      <c r="A122" s="222"/>
      <c r="B122" s="223"/>
      <c r="C122" s="255" t="s">
        <v>263</v>
      </c>
      <c r="D122" s="225"/>
      <c r="E122" s="226">
        <v>31.046399999999998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138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5">
      <c r="A123" s="222"/>
      <c r="B123" s="223"/>
      <c r="C123" s="255" t="s">
        <v>264</v>
      </c>
      <c r="D123" s="225"/>
      <c r="E123" s="226">
        <v>8.4</v>
      </c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138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5">
      <c r="A124" s="222"/>
      <c r="B124" s="223"/>
      <c r="C124" s="255" t="s">
        <v>265</v>
      </c>
      <c r="D124" s="225"/>
      <c r="E124" s="226">
        <v>18.295200000000001</v>
      </c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138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ht="20.399999999999999" outlineLevel="1" x14ac:dyDescent="0.25">
      <c r="A125" s="234">
        <v>33</v>
      </c>
      <c r="B125" s="235" t="s">
        <v>266</v>
      </c>
      <c r="C125" s="254" t="s">
        <v>267</v>
      </c>
      <c r="D125" s="236" t="s">
        <v>208</v>
      </c>
      <c r="E125" s="237">
        <v>91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9">
        <v>9.4199999999999996E-3</v>
      </c>
      <c r="O125" s="239">
        <f>ROUND(E125*N125,2)</f>
        <v>0.86</v>
      </c>
      <c r="P125" s="239">
        <v>0</v>
      </c>
      <c r="Q125" s="239">
        <f>ROUND(E125*P125,2)</f>
        <v>0</v>
      </c>
      <c r="R125" s="239" t="s">
        <v>268</v>
      </c>
      <c r="S125" s="239" t="s">
        <v>141</v>
      </c>
      <c r="T125" s="240" t="s">
        <v>142</v>
      </c>
      <c r="U125" s="224">
        <v>0.89800000000000002</v>
      </c>
      <c r="V125" s="224">
        <f>ROUND(E125*U125,2)</f>
        <v>81.72</v>
      </c>
      <c r="W125" s="224"/>
      <c r="X125" s="224" t="s">
        <v>135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136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5">
      <c r="A126" s="222"/>
      <c r="B126" s="223"/>
      <c r="C126" s="256" t="s">
        <v>269</v>
      </c>
      <c r="D126" s="241"/>
      <c r="E126" s="241"/>
      <c r="F126" s="241"/>
      <c r="G126" s="241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148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5">
      <c r="A127" s="222"/>
      <c r="B127" s="223"/>
      <c r="C127" s="255" t="s">
        <v>270</v>
      </c>
      <c r="D127" s="225"/>
      <c r="E127" s="226">
        <v>29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138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5">
      <c r="A128" s="222"/>
      <c r="B128" s="223"/>
      <c r="C128" s="255" t="s">
        <v>271</v>
      </c>
      <c r="D128" s="225"/>
      <c r="E128" s="226">
        <v>6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138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5">
      <c r="A129" s="222"/>
      <c r="B129" s="223"/>
      <c r="C129" s="255" t="s">
        <v>272</v>
      </c>
      <c r="D129" s="225"/>
      <c r="E129" s="226">
        <v>44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138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5">
      <c r="A130" s="222"/>
      <c r="B130" s="223"/>
      <c r="C130" s="255" t="s">
        <v>273</v>
      </c>
      <c r="D130" s="225"/>
      <c r="E130" s="226">
        <v>12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138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ht="20.399999999999999" outlineLevel="1" x14ac:dyDescent="0.25">
      <c r="A131" s="234">
        <v>34</v>
      </c>
      <c r="B131" s="235" t="s">
        <v>274</v>
      </c>
      <c r="C131" s="254" t="s">
        <v>275</v>
      </c>
      <c r="D131" s="236" t="s">
        <v>145</v>
      </c>
      <c r="E131" s="237">
        <v>9.6999999999999993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2.5249999999999999</v>
      </c>
      <c r="O131" s="239">
        <f>ROUND(E131*N131,2)</f>
        <v>24.49</v>
      </c>
      <c r="P131" s="239">
        <v>0</v>
      </c>
      <c r="Q131" s="239">
        <f>ROUND(E131*P131,2)</f>
        <v>0</v>
      </c>
      <c r="R131" s="239" t="s">
        <v>268</v>
      </c>
      <c r="S131" s="239" t="s">
        <v>141</v>
      </c>
      <c r="T131" s="240" t="s">
        <v>142</v>
      </c>
      <c r="U131" s="224">
        <v>4.4000000000000004</v>
      </c>
      <c r="V131" s="224">
        <f>ROUND(E131*U131,2)</f>
        <v>42.68</v>
      </c>
      <c r="W131" s="224"/>
      <c r="X131" s="224" t="s">
        <v>135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136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5">
      <c r="A132" s="222"/>
      <c r="B132" s="223"/>
      <c r="C132" s="256" t="s">
        <v>276</v>
      </c>
      <c r="D132" s="241"/>
      <c r="E132" s="241"/>
      <c r="F132" s="241"/>
      <c r="G132" s="241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148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5">
      <c r="A133" s="222"/>
      <c r="B133" s="223"/>
      <c r="C133" s="255" t="s">
        <v>277</v>
      </c>
      <c r="D133" s="225"/>
      <c r="E133" s="226">
        <v>2.9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138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5">
      <c r="A134" s="222"/>
      <c r="B134" s="223"/>
      <c r="C134" s="255" t="s">
        <v>278</v>
      </c>
      <c r="D134" s="225"/>
      <c r="E134" s="226">
        <v>1.2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138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5">
      <c r="A135" s="222"/>
      <c r="B135" s="223"/>
      <c r="C135" s="255" t="s">
        <v>279</v>
      </c>
      <c r="D135" s="225"/>
      <c r="E135" s="226">
        <v>4.4000000000000004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138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5">
      <c r="A136" s="222"/>
      <c r="B136" s="223"/>
      <c r="C136" s="255" t="s">
        <v>280</v>
      </c>
      <c r="D136" s="225"/>
      <c r="E136" s="226">
        <v>1.2</v>
      </c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15"/>
      <c r="Z136" s="215"/>
      <c r="AA136" s="215"/>
      <c r="AB136" s="215"/>
      <c r="AC136" s="215"/>
      <c r="AD136" s="215"/>
      <c r="AE136" s="215"/>
      <c r="AF136" s="215"/>
      <c r="AG136" s="215" t="s">
        <v>138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x14ac:dyDescent="0.25">
      <c r="A137" s="228" t="s">
        <v>128</v>
      </c>
      <c r="B137" s="229" t="s">
        <v>61</v>
      </c>
      <c r="C137" s="253" t="s">
        <v>62</v>
      </c>
      <c r="D137" s="230"/>
      <c r="E137" s="231"/>
      <c r="F137" s="232"/>
      <c r="G137" s="232">
        <f>SUMIF(AG138:AG154,"&lt;&gt;NOR",G138:G154)</f>
        <v>0</v>
      </c>
      <c r="H137" s="232"/>
      <c r="I137" s="232">
        <f>SUM(I138:I154)</f>
        <v>0</v>
      </c>
      <c r="J137" s="232"/>
      <c r="K137" s="232">
        <f>SUM(K138:K154)</f>
        <v>0</v>
      </c>
      <c r="L137" s="232"/>
      <c r="M137" s="232">
        <f>SUM(M138:M154)</f>
        <v>0</v>
      </c>
      <c r="N137" s="232"/>
      <c r="O137" s="232">
        <f>SUM(O138:O154)</f>
        <v>227.31</v>
      </c>
      <c r="P137" s="232"/>
      <c r="Q137" s="232">
        <f>SUM(Q138:Q154)</f>
        <v>0</v>
      </c>
      <c r="R137" s="232"/>
      <c r="S137" s="232"/>
      <c r="T137" s="233"/>
      <c r="U137" s="227"/>
      <c r="V137" s="227">
        <f>SUM(V138:V154)</f>
        <v>482.55000000000007</v>
      </c>
      <c r="W137" s="227"/>
      <c r="X137" s="227"/>
      <c r="AG137" t="s">
        <v>129</v>
      </c>
    </row>
    <row r="138" spans="1:60" ht="20.399999999999999" outlineLevel="1" x14ac:dyDescent="0.25">
      <c r="A138" s="234">
        <v>35</v>
      </c>
      <c r="B138" s="235" t="s">
        <v>281</v>
      </c>
      <c r="C138" s="254" t="s">
        <v>282</v>
      </c>
      <c r="D138" s="236" t="s">
        <v>132</v>
      </c>
      <c r="E138" s="237">
        <v>235.125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9">
        <v>0.64</v>
      </c>
      <c r="O138" s="239">
        <f>ROUND(E138*N138,2)</f>
        <v>150.47999999999999</v>
      </c>
      <c r="P138" s="239">
        <v>0</v>
      </c>
      <c r="Q138" s="239">
        <f>ROUND(E138*P138,2)</f>
        <v>0</v>
      </c>
      <c r="R138" s="239" t="s">
        <v>247</v>
      </c>
      <c r="S138" s="239" t="s">
        <v>141</v>
      </c>
      <c r="T138" s="240" t="s">
        <v>142</v>
      </c>
      <c r="U138" s="224">
        <v>1.1359999999999999</v>
      </c>
      <c r="V138" s="224">
        <f>ROUND(E138*U138,2)</f>
        <v>267.10000000000002</v>
      </c>
      <c r="W138" s="224"/>
      <c r="X138" s="224" t="s">
        <v>135</v>
      </c>
      <c r="Y138" s="215"/>
      <c r="Z138" s="215"/>
      <c r="AA138" s="215"/>
      <c r="AB138" s="215"/>
      <c r="AC138" s="215"/>
      <c r="AD138" s="215"/>
      <c r="AE138" s="215"/>
      <c r="AF138" s="215"/>
      <c r="AG138" s="215" t="s">
        <v>136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5">
      <c r="A139" s="222"/>
      <c r="B139" s="223"/>
      <c r="C139" s="256" t="s">
        <v>283</v>
      </c>
      <c r="D139" s="241"/>
      <c r="E139" s="241"/>
      <c r="F139" s="241"/>
      <c r="G139" s="241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148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5">
      <c r="A140" s="222"/>
      <c r="B140" s="223"/>
      <c r="C140" s="255" t="s">
        <v>284</v>
      </c>
      <c r="D140" s="225"/>
      <c r="E140" s="226">
        <v>35.75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138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5">
      <c r="A141" s="222"/>
      <c r="B141" s="223"/>
      <c r="C141" s="255" t="s">
        <v>285</v>
      </c>
      <c r="D141" s="225"/>
      <c r="E141" s="226">
        <v>199.375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138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5">
      <c r="A142" s="234">
        <v>36</v>
      </c>
      <c r="B142" s="235" t="s">
        <v>286</v>
      </c>
      <c r="C142" s="254" t="s">
        <v>287</v>
      </c>
      <c r="D142" s="236" t="s">
        <v>192</v>
      </c>
      <c r="E142" s="237">
        <v>8.0519999999999996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9">
        <v>1.0202899999999999</v>
      </c>
      <c r="O142" s="239">
        <f>ROUND(E142*N142,2)</f>
        <v>8.2200000000000006</v>
      </c>
      <c r="P142" s="239">
        <v>0</v>
      </c>
      <c r="Q142" s="239">
        <f>ROUND(E142*P142,2)</f>
        <v>0</v>
      </c>
      <c r="R142" s="239" t="s">
        <v>247</v>
      </c>
      <c r="S142" s="239" t="s">
        <v>141</v>
      </c>
      <c r="T142" s="240" t="s">
        <v>142</v>
      </c>
      <c r="U142" s="224">
        <v>25.271000000000001</v>
      </c>
      <c r="V142" s="224">
        <f>ROUND(E142*U142,2)</f>
        <v>203.48</v>
      </c>
      <c r="W142" s="224"/>
      <c r="X142" s="224" t="s">
        <v>135</v>
      </c>
      <c r="Y142" s="215"/>
      <c r="Z142" s="215"/>
      <c r="AA142" s="215"/>
      <c r="AB142" s="215"/>
      <c r="AC142" s="215"/>
      <c r="AD142" s="215"/>
      <c r="AE142" s="215"/>
      <c r="AF142" s="215"/>
      <c r="AG142" s="215" t="s">
        <v>136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5">
      <c r="A143" s="222"/>
      <c r="B143" s="223"/>
      <c r="C143" s="255" t="s">
        <v>288</v>
      </c>
      <c r="D143" s="225"/>
      <c r="E143" s="226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15"/>
      <c r="Z143" s="215"/>
      <c r="AA143" s="215"/>
      <c r="AB143" s="215"/>
      <c r="AC143" s="215"/>
      <c r="AD143" s="215"/>
      <c r="AE143" s="215"/>
      <c r="AF143" s="215"/>
      <c r="AG143" s="215" t="s">
        <v>138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5">
      <c r="A144" s="222"/>
      <c r="B144" s="223"/>
      <c r="C144" s="255" t="s">
        <v>289</v>
      </c>
      <c r="D144" s="225"/>
      <c r="E144" s="226">
        <v>1.0920000000000001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138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5">
      <c r="A145" s="222"/>
      <c r="B145" s="223"/>
      <c r="C145" s="255" t="s">
        <v>290</v>
      </c>
      <c r="D145" s="225"/>
      <c r="E145" s="226">
        <v>6.96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138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5">
      <c r="A146" s="234">
        <v>37</v>
      </c>
      <c r="B146" s="235" t="s">
        <v>291</v>
      </c>
      <c r="C146" s="254" t="s">
        <v>292</v>
      </c>
      <c r="D146" s="236" t="s">
        <v>293</v>
      </c>
      <c r="E146" s="237">
        <v>85.5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9">
        <v>8.9999999999999998E-4</v>
      </c>
      <c r="O146" s="239">
        <f>ROUND(E146*N146,2)</f>
        <v>0.08</v>
      </c>
      <c r="P146" s="239">
        <v>0</v>
      </c>
      <c r="Q146" s="239">
        <f>ROUND(E146*P146,2)</f>
        <v>0</v>
      </c>
      <c r="R146" s="239"/>
      <c r="S146" s="239" t="s">
        <v>294</v>
      </c>
      <c r="T146" s="240" t="s">
        <v>194</v>
      </c>
      <c r="U146" s="224">
        <v>0.14000000000000001</v>
      </c>
      <c r="V146" s="224">
        <f>ROUND(E146*U146,2)</f>
        <v>11.97</v>
      </c>
      <c r="W146" s="224"/>
      <c r="X146" s="224" t="s">
        <v>135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136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5">
      <c r="A147" s="222"/>
      <c r="B147" s="223"/>
      <c r="C147" s="255" t="s">
        <v>295</v>
      </c>
      <c r="D147" s="225"/>
      <c r="E147" s="226">
        <v>13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138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5">
      <c r="A148" s="222"/>
      <c r="B148" s="223"/>
      <c r="C148" s="255" t="s">
        <v>296</v>
      </c>
      <c r="D148" s="225"/>
      <c r="E148" s="226">
        <v>72.5</v>
      </c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138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5">
      <c r="A149" s="234">
        <v>38</v>
      </c>
      <c r="B149" s="235" t="s">
        <v>297</v>
      </c>
      <c r="C149" s="254" t="s">
        <v>298</v>
      </c>
      <c r="D149" s="236" t="s">
        <v>299</v>
      </c>
      <c r="E149" s="237">
        <v>85.5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9.4999999999999998E-3</v>
      </c>
      <c r="O149" s="239">
        <f>ROUND(E149*N149,2)</f>
        <v>0.81</v>
      </c>
      <c r="P149" s="239">
        <v>0</v>
      </c>
      <c r="Q149" s="239">
        <f>ROUND(E149*P149,2)</f>
        <v>0</v>
      </c>
      <c r="R149" s="239" t="s">
        <v>193</v>
      </c>
      <c r="S149" s="239" t="s">
        <v>141</v>
      </c>
      <c r="T149" s="240" t="s">
        <v>142</v>
      </c>
      <c r="U149" s="224">
        <v>0</v>
      </c>
      <c r="V149" s="224">
        <f>ROUND(E149*U149,2)</f>
        <v>0</v>
      </c>
      <c r="W149" s="224"/>
      <c r="X149" s="224" t="s">
        <v>195</v>
      </c>
      <c r="Y149" s="215"/>
      <c r="Z149" s="215"/>
      <c r="AA149" s="215"/>
      <c r="AB149" s="215"/>
      <c r="AC149" s="215"/>
      <c r="AD149" s="215"/>
      <c r="AE149" s="215"/>
      <c r="AF149" s="215"/>
      <c r="AG149" s="215" t="s">
        <v>196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5">
      <c r="A150" s="222"/>
      <c r="B150" s="223"/>
      <c r="C150" s="255" t="s">
        <v>295</v>
      </c>
      <c r="D150" s="225"/>
      <c r="E150" s="226">
        <v>13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138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5">
      <c r="A151" s="222"/>
      <c r="B151" s="223"/>
      <c r="C151" s="255" t="s">
        <v>296</v>
      </c>
      <c r="D151" s="225"/>
      <c r="E151" s="226">
        <v>72.5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138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ht="20.399999999999999" outlineLevel="1" x14ac:dyDescent="0.25">
      <c r="A152" s="234">
        <v>39</v>
      </c>
      <c r="B152" s="235" t="s">
        <v>300</v>
      </c>
      <c r="C152" s="254" t="s">
        <v>301</v>
      </c>
      <c r="D152" s="236" t="s">
        <v>208</v>
      </c>
      <c r="E152" s="237">
        <v>1881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9">
        <v>3.5999999999999997E-2</v>
      </c>
      <c r="O152" s="239">
        <f>ROUND(E152*N152,2)</f>
        <v>67.72</v>
      </c>
      <c r="P152" s="239">
        <v>0</v>
      </c>
      <c r="Q152" s="239">
        <f>ROUND(E152*P152,2)</f>
        <v>0</v>
      </c>
      <c r="R152" s="239" t="s">
        <v>193</v>
      </c>
      <c r="S152" s="239" t="s">
        <v>141</v>
      </c>
      <c r="T152" s="240" t="s">
        <v>142</v>
      </c>
      <c r="U152" s="224">
        <v>0</v>
      </c>
      <c r="V152" s="224">
        <f>ROUND(E152*U152,2)</f>
        <v>0</v>
      </c>
      <c r="W152" s="224"/>
      <c r="X152" s="224" t="s">
        <v>195</v>
      </c>
      <c r="Y152" s="215"/>
      <c r="Z152" s="215"/>
      <c r="AA152" s="215"/>
      <c r="AB152" s="215"/>
      <c r="AC152" s="215"/>
      <c r="AD152" s="215"/>
      <c r="AE152" s="215"/>
      <c r="AF152" s="215"/>
      <c r="AG152" s="215" t="s">
        <v>196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5">
      <c r="A153" s="222"/>
      <c r="B153" s="223"/>
      <c r="C153" s="255" t="s">
        <v>302</v>
      </c>
      <c r="D153" s="225"/>
      <c r="E153" s="226">
        <v>286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138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5">
      <c r="A154" s="222"/>
      <c r="B154" s="223"/>
      <c r="C154" s="255" t="s">
        <v>303</v>
      </c>
      <c r="D154" s="225"/>
      <c r="E154" s="226">
        <v>1595</v>
      </c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5"/>
      <c r="Z154" s="215"/>
      <c r="AA154" s="215"/>
      <c r="AB154" s="215"/>
      <c r="AC154" s="215"/>
      <c r="AD154" s="215"/>
      <c r="AE154" s="215"/>
      <c r="AF154" s="215"/>
      <c r="AG154" s="215" t="s">
        <v>138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x14ac:dyDescent="0.25">
      <c r="A155" s="228" t="s">
        <v>128</v>
      </c>
      <c r="B155" s="229" t="s">
        <v>63</v>
      </c>
      <c r="C155" s="253" t="s">
        <v>64</v>
      </c>
      <c r="D155" s="230"/>
      <c r="E155" s="231"/>
      <c r="F155" s="232"/>
      <c r="G155" s="232">
        <f>SUMIF(AG156:AG173,"&lt;&gt;NOR",G156:G173)</f>
        <v>0</v>
      </c>
      <c r="H155" s="232"/>
      <c r="I155" s="232">
        <f>SUM(I156:I173)</f>
        <v>0</v>
      </c>
      <c r="J155" s="232"/>
      <c r="K155" s="232">
        <f>SUM(K156:K173)</f>
        <v>0</v>
      </c>
      <c r="L155" s="232"/>
      <c r="M155" s="232">
        <f>SUM(M156:M173)</f>
        <v>0</v>
      </c>
      <c r="N155" s="232"/>
      <c r="O155" s="232">
        <f>SUM(O156:O173)</f>
        <v>4.95</v>
      </c>
      <c r="P155" s="232"/>
      <c r="Q155" s="232">
        <f>SUM(Q156:Q173)</f>
        <v>0</v>
      </c>
      <c r="R155" s="232"/>
      <c r="S155" s="232"/>
      <c r="T155" s="233"/>
      <c r="U155" s="227"/>
      <c r="V155" s="227">
        <f>SUM(V156:V173)</f>
        <v>55.36</v>
      </c>
      <c r="W155" s="227"/>
      <c r="X155" s="227"/>
      <c r="AG155" t="s">
        <v>129</v>
      </c>
    </row>
    <row r="156" spans="1:60" ht="20.399999999999999" outlineLevel="1" x14ac:dyDescent="0.25">
      <c r="A156" s="234">
        <v>40</v>
      </c>
      <c r="B156" s="235" t="s">
        <v>304</v>
      </c>
      <c r="C156" s="254" t="s">
        <v>305</v>
      </c>
      <c r="D156" s="236" t="s">
        <v>145</v>
      </c>
      <c r="E156" s="237">
        <v>1.5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2.5251199999999998</v>
      </c>
      <c r="O156" s="239">
        <f>ROUND(E156*N156,2)</f>
        <v>3.79</v>
      </c>
      <c r="P156" s="239">
        <v>0</v>
      </c>
      <c r="Q156" s="239">
        <f>ROUND(E156*P156,2)</f>
        <v>0</v>
      </c>
      <c r="R156" s="239" t="s">
        <v>247</v>
      </c>
      <c r="S156" s="239" t="s">
        <v>141</v>
      </c>
      <c r="T156" s="240" t="s">
        <v>142</v>
      </c>
      <c r="U156" s="224">
        <v>3.7694999999999999</v>
      </c>
      <c r="V156" s="224">
        <f>ROUND(E156*U156,2)</f>
        <v>5.65</v>
      </c>
      <c r="W156" s="224"/>
      <c r="X156" s="224" t="s">
        <v>135</v>
      </c>
      <c r="Y156" s="215"/>
      <c r="Z156" s="215"/>
      <c r="AA156" s="215"/>
      <c r="AB156" s="215"/>
      <c r="AC156" s="215"/>
      <c r="AD156" s="215"/>
      <c r="AE156" s="215"/>
      <c r="AF156" s="215"/>
      <c r="AG156" s="215" t="s">
        <v>136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5">
      <c r="A157" s="222"/>
      <c r="B157" s="223"/>
      <c r="C157" s="255" t="s">
        <v>306</v>
      </c>
      <c r="D157" s="225"/>
      <c r="E157" s="226">
        <v>1.5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15"/>
      <c r="Z157" s="215"/>
      <c r="AA157" s="215"/>
      <c r="AB157" s="215"/>
      <c r="AC157" s="215"/>
      <c r="AD157" s="215"/>
      <c r="AE157" s="215"/>
      <c r="AF157" s="215"/>
      <c r="AG157" s="215" t="s">
        <v>138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ht="20.399999999999999" outlineLevel="1" x14ac:dyDescent="0.25">
      <c r="A158" s="234">
        <v>41</v>
      </c>
      <c r="B158" s="235" t="s">
        <v>307</v>
      </c>
      <c r="C158" s="254" t="s">
        <v>308</v>
      </c>
      <c r="D158" s="236" t="s">
        <v>192</v>
      </c>
      <c r="E158" s="237">
        <v>0.18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9">
        <v>1.05844</v>
      </c>
      <c r="O158" s="239">
        <f>ROUND(E158*N158,2)</f>
        <v>0.19</v>
      </c>
      <c r="P158" s="239">
        <v>0</v>
      </c>
      <c r="Q158" s="239">
        <f>ROUND(E158*P158,2)</f>
        <v>0</v>
      </c>
      <c r="R158" s="239" t="s">
        <v>247</v>
      </c>
      <c r="S158" s="239" t="s">
        <v>141</v>
      </c>
      <c r="T158" s="240" t="s">
        <v>142</v>
      </c>
      <c r="U158" s="224">
        <v>22.816500000000001</v>
      </c>
      <c r="V158" s="224">
        <f>ROUND(E158*U158,2)</f>
        <v>4.1100000000000003</v>
      </c>
      <c r="W158" s="224"/>
      <c r="X158" s="224" t="s">
        <v>135</v>
      </c>
      <c r="Y158" s="215"/>
      <c r="Z158" s="215"/>
      <c r="AA158" s="215"/>
      <c r="AB158" s="215"/>
      <c r="AC158" s="215"/>
      <c r="AD158" s="215"/>
      <c r="AE158" s="215"/>
      <c r="AF158" s="215"/>
      <c r="AG158" s="215" t="s">
        <v>136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5">
      <c r="A159" s="222"/>
      <c r="B159" s="223"/>
      <c r="C159" s="255" t="s">
        <v>309</v>
      </c>
      <c r="D159" s="225"/>
      <c r="E159" s="226">
        <v>0.18</v>
      </c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15"/>
      <c r="Z159" s="215"/>
      <c r="AA159" s="215"/>
      <c r="AB159" s="215"/>
      <c r="AC159" s="215"/>
      <c r="AD159" s="215"/>
      <c r="AE159" s="215"/>
      <c r="AF159" s="215"/>
      <c r="AG159" s="215" t="s">
        <v>138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5">
      <c r="A160" s="234">
        <v>42</v>
      </c>
      <c r="B160" s="235" t="s">
        <v>310</v>
      </c>
      <c r="C160" s="254" t="s">
        <v>311</v>
      </c>
      <c r="D160" s="236" t="s">
        <v>132</v>
      </c>
      <c r="E160" s="237">
        <v>8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9">
        <v>3.2649999999999998E-2</v>
      </c>
      <c r="O160" s="239">
        <f>ROUND(E160*N160,2)</f>
        <v>0.26</v>
      </c>
      <c r="P160" s="239">
        <v>0</v>
      </c>
      <c r="Q160" s="239">
        <f>ROUND(E160*P160,2)</f>
        <v>0</v>
      </c>
      <c r="R160" s="239" t="s">
        <v>247</v>
      </c>
      <c r="S160" s="239" t="s">
        <v>141</v>
      </c>
      <c r="T160" s="240" t="s">
        <v>142</v>
      </c>
      <c r="U160" s="224">
        <v>4.4988000000000001</v>
      </c>
      <c r="V160" s="224">
        <f>ROUND(E160*U160,2)</f>
        <v>35.99</v>
      </c>
      <c r="W160" s="224"/>
      <c r="X160" s="224" t="s">
        <v>135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136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5">
      <c r="A161" s="222"/>
      <c r="B161" s="223"/>
      <c r="C161" s="256" t="s">
        <v>312</v>
      </c>
      <c r="D161" s="241"/>
      <c r="E161" s="241"/>
      <c r="F161" s="241"/>
      <c r="G161" s="241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15"/>
      <c r="Z161" s="215"/>
      <c r="AA161" s="215"/>
      <c r="AB161" s="215"/>
      <c r="AC161" s="215"/>
      <c r="AD161" s="215"/>
      <c r="AE161" s="215"/>
      <c r="AF161" s="215"/>
      <c r="AG161" s="215" t="s">
        <v>148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5">
      <c r="A162" s="222"/>
      <c r="B162" s="223"/>
      <c r="C162" s="257" t="s">
        <v>313</v>
      </c>
      <c r="D162" s="243"/>
      <c r="E162" s="243"/>
      <c r="F162" s="243"/>
      <c r="G162" s="243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5"/>
      <c r="Z162" s="215"/>
      <c r="AA162" s="215"/>
      <c r="AB162" s="215"/>
      <c r="AC162" s="215"/>
      <c r="AD162" s="215"/>
      <c r="AE162" s="215"/>
      <c r="AF162" s="215"/>
      <c r="AG162" s="215" t="s">
        <v>314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5">
      <c r="A163" s="222"/>
      <c r="B163" s="223"/>
      <c r="C163" s="255" t="s">
        <v>315</v>
      </c>
      <c r="D163" s="225"/>
      <c r="E163" s="226">
        <v>8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15"/>
      <c r="Z163" s="215"/>
      <c r="AA163" s="215"/>
      <c r="AB163" s="215"/>
      <c r="AC163" s="215"/>
      <c r="AD163" s="215"/>
      <c r="AE163" s="215"/>
      <c r="AF163" s="215"/>
      <c r="AG163" s="215" t="s">
        <v>138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5">
      <c r="A164" s="234">
        <v>43</v>
      </c>
      <c r="B164" s="235" t="s">
        <v>316</v>
      </c>
      <c r="C164" s="254" t="s">
        <v>317</v>
      </c>
      <c r="D164" s="236" t="s">
        <v>132</v>
      </c>
      <c r="E164" s="237">
        <v>8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39" t="s">
        <v>247</v>
      </c>
      <c r="S164" s="239" t="s">
        <v>141</v>
      </c>
      <c r="T164" s="240" t="s">
        <v>142</v>
      </c>
      <c r="U164" s="224">
        <v>0.38500000000000001</v>
      </c>
      <c r="V164" s="224">
        <f>ROUND(E164*U164,2)</f>
        <v>3.08</v>
      </c>
      <c r="W164" s="224"/>
      <c r="X164" s="224" t="s">
        <v>135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136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5">
      <c r="A165" s="222"/>
      <c r="B165" s="223"/>
      <c r="C165" s="256" t="s">
        <v>312</v>
      </c>
      <c r="D165" s="241"/>
      <c r="E165" s="241"/>
      <c r="F165" s="241"/>
      <c r="G165" s="241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15"/>
      <c r="Z165" s="215"/>
      <c r="AA165" s="215"/>
      <c r="AB165" s="215"/>
      <c r="AC165" s="215"/>
      <c r="AD165" s="215"/>
      <c r="AE165" s="215"/>
      <c r="AF165" s="215"/>
      <c r="AG165" s="215" t="s">
        <v>148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5">
      <c r="A166" s="222"/>
      <c r="B166" s="223"/>
      <c r="C166" s="255" t="s">
        <v>315</v>
      </c>
      <c r="D166" s="225"/>
      <c r="E166" s="226">
        <v>8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5"/>
      <c r="Z166" s="215"/>
      <c r="AA166" s="215"/>
      <c r="AB166" s="215"/>
      <c r="AC166" s="215"/>
      <c r="AD166" s="215"/>
      <c r="AE166" s="215"/>
      <c r="AF166" s="215"/>
      <c r="AG166" s="215" t="s">
        <v>138</v>
      </c>
      <c r="AH166" s="215">
        <v>0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5">
      <c r="A167" s="234">
        <v>44</v>
      </c>
      <c r="B167" s="235" t="s">
        <v>318</v>
      </c>
      <c r="C167" s="254" t="s">
        <v>319</v>
      </c>
      <c r="D167" s="236" t="s">
        <v>293</v>
      </c>
      <c r="E167" s="237">
        <v>6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0.11373</v>
      </c>
      <c r="O167" s="239">
        <f>ROUND(E167*N167,2)</f>
        <v>0.68</v>
      </c>
      <c r="P167" s="239">
        <v>0</v>
      </c>
      <c r="Q167" s="239">
        <f>ROUND(E167*P167,2)</f>
        <v>0</v>
      </c>
      <c r="R167" s="239" t="s">
        <v>247</v>
      </c>
      <c r="S167" s="239" t="s">
        <v>141</v>
      </c>
      <c r="T167" s="240" t="s">
        <v>142</v>
      </c>
      <c r="U167" s="224">
        <v>0.56850000000000001</v>
      </c>
      <c r="V167" s="224">
        <f>ROUND(E167*U167,2)</f>
        <v>3.41</v>
      </c>
      <c r="W167" s="224"/>
      <c r="X167" s="224" t="s">
        <v>135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136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5">
      <c r="A168" s="222"/>
      <c r="B168" s="223"/>
      <c r="C168" s="256" t="s">
        <v>320</v>
      </c>
      <c r="D168" s="241"/>
      <c r="E168" s="241"/>
      <c r="F168" s="241"/>
      <c r="G168" s="241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15"/>
      <c r="Z168" s="215"/>
      <c r="AA168" s="215"/>
      <c r="AB168" s="215"/>
      <c r="AC168" s="215"/>
      <c r="AD168" s="215"/>
      <c r="AE168" s="215"/>
      <c r="AF168" s="215"/>
      <c r="AG168" s="215" t="s">
        <v>148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42" t="str">
        <f>C168</f>
        <v>na terén nebo na desku z betonu prostého nebo prokládaného kamenem, bez potěru, se zahlazením povrchu,</v>
      </c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5">
      <c r="A169" s="222"/>
      <c r="B169" s="223"/>
      <c r="C169" s="255" t="s">
        <v>321</v>
      </c>
      <c r="D169" s="225"/>
      <c r="E169" s="226">
        <v>6</v>
      </c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15"/>
      <c r="Z169" s="215"/>
      <c r="AA169" s="215"/>
      <c r="AB169" s="215"/>
      <c r="AC169" s="215"/>
      <c r="AD169" s="215"/>
      <c r="AE169" s="215"/>
      <c r="AF169" s="215"/>
      <c r="AG169" s="215" t="s">
        <v>138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5">
      <c r="A170" s="234">
        <v>45</v>
      </c>
      <c r="B170" s="235" t="s">
        <v>322</v>
      </c>
      <c r="C170" s="254" t="s">
        <v>323</v>
      </c>
      <c r="D170" s="236" t="s">
        <v>132</v>
      </c>
      <c r="E170" s="237">
        <v>1.2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2.1819999999999999E-2</v>
      </c>
      <c r="O170" s="239">
        <f>ROUND(E170*N170,2)</f>
        <v>0.03</v>
      </c>
      <c r="P170" s="239">
        <v>0</v>
      </c>
      <c r="Q170" s="239">
        <f>ROUND(E170*P170,2)</f>
        <v>0</v>
      </c>
      <c r="R170" s="239" t="s">
        <v>247</v>
      </c>
      <c r="S170" s="239" t="s">
        <v>141</v>
      </c>
      <c r="T170" s="240" t="s">
        <v>142</v>
      </c>
      <c r="U170" s="224">
        <v>2.3422000000000001</v>
      </c>
      <c r="V170" s="224">
        <f>ROUND(E170*U170,2)</f>
        <v>2.81</v>
      </c>
      <c r="W170" s="224"/>
      <c r="X170" s="224" t="s">
        <v>135</v>
      </c>
      <c r="Y170" s="215"/>
      <c r="Z170" s="215"/>
      <c r="AA170" s="215"/>
      <c r="AB170" s="215"/>
      <c r="AC170" s="215"/>
      <c r="AD170" s="215"/>
      <c r="AE170" s="215"/>
      <c r="AF170" s="215"/>
      <c r="AG170" s="215" t="s">
        <v>136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5">
      <c r="A171" s="222"/>
      <c r="B171" s="223"/>
      <c r="C171" s="255" t="s">
        <v>324</v>
      </c>
      <c r="D171" s="225"/>
      <c r="E171" s="226">
        <v>1.2</v>
      </c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15"/>
      <c r="Z171" s="215"/>
      <c r="AA171" s="215"/>
      <c r="AB171" s="215"/>
      <c r="AC171" s="215"/>
      <c r="AD171" s="215"/>
      <c r="AE171" s="215"/>
      <c r="AF171" s="215"/>
      <c r="AG171" s="215" t="s">
        <v>138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5">
      <c r="A172" s="234">
        <v>46</v>
      </c>
      <c r="B172" s="235" t="s">
        <v>325</v>
      </c>
      <c r="C172" s="254" t="s">
        <v>326</v>
      </c>
      <c r="D172" s="236" t="s">
        <v>132</v>
      </c>
      <c r="E172" s="237">
        <v>1.2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39" t="s">
        <v>247</v>
      </c>
      <c r="S172" s="239" t="s">
        <v>141</v>
      </c>
      <c r="T172" s="240" t="s">
        <v>142</v>
      </c>
      <c r="U172" s="224">
        <v>0.26</v>
      </c>
      <c r="V172" s="224">
        <f>ROUND(E172*U172,2)</f>
        <v>0.31</v>
      </c>
      <c r="W172" s="224"/>
      <c r="X172" s="224" t="s">
        <v>135</v>
      </c>
      <c r="Y172" s="215"/>
      <c r="Z172" s="215"/>
      <c r="AA172" s="215"/>
      <c r="AB172" s="215"/>
      <c r="AC172" s="215"/>
      <c r="AD172" s="215"/>
      <c r="AE172" s="215"/>
      <c r="AF172" s="215"/>
      <c r="AG172" s="215" t="s">
        <v>136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5">
      <c r="A173" s="222"/>
      <c r="B173" s="223"/>
      <c r="C173" s="255" t="s">
        <v>324</v>
      </c>
      <c r="D173" s="225"/>
      <c r="E173" s="226">
        <v>1.2</v>
      </c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15"/>
      <c r="Z173" s="215"/>
      <c r="AA173" s="215"/>
      <c r="AB173" s="215"/>
      <c r="AC173" s="215"/>
      <c r="AD173" s="215"/>
      <c r="AE173" s="215"/>
      <c r="AF173" s="215"/>
      <c r="AG173" s="215" t="s">
        <v>138</v>
      </c>
      <c r="AH173" s="215">
        <v>0</v>
      </c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x14ac:dyDescent="0.25">
      <c r="A174" s="228" t="s">
        <v>128</v>
      </c>
      <c r="B174" s="229" t="s">
        <v>65</v>
      </c>
      <c r="C174" s="253" t="s">
        <v>66</v>
      </c>
      <c r="D174" s="230"/>
      <c r="E174" s="231"/>
      <c r="F174" s="232"/>
      <c r="G174" s="232">
        <f>SUMIF(AG175:AG231,"&lt;&gt;NOR",G175:G231)</f>
        <v>0</v>
      </c>
      <c r="H174" s="232"/>
      <c r="I174" s="232">
        <f>SUM(I175:I231)</f>
        <v>0</v>
      </c>
      <c r="J174" s="232"/>
      <c r="K174" s="232">
        <f>SUM(K175:K231)</f>
        <v>0</v>
      </c>
      <c r="L174" s="232"/>
      <c r="M174" s="232">
        <f>SUM(M175:M231)</f>
        <v>0</v>
      </c>
      <c r="N174" s="232"/>
      <c r="O174" s="232">
        <f>SUM(O175:O231)</f>
        <v>307.60000000000002</v>
      </c>
      <c r="P174" s="232"/>
      <c r="Q174" s="232">
        <f>SUM(Q175:Q231)</f>
        <v>0</v>
      </c>
      <c r="R174" s="232"/>
      <c r="S174" s="232"/>
      <c r="T174" s="233"/>
      <c r="U174" s="227"/>
      <c r="V174" s="227">
        <f>SUM(V175:V231)</f>
        <v>235.14</v>
      </c>
      <c r="W174" s="227"/>
      <c r="X174" s="227"/>
      <c r="AG174" t="s">
        <v>129</v>
      </c>
    </row>
    <row r="175" spans="1:60" outlineLevel="1" x14ac:dyDescent="0.25">
      <c r="A175" s="234">
        <v>47</v>
      </c>
      <c r="B175" s="235" t="s">
        <v>327</v>
      </c>
      <c r="C175" s="254" t="s">
        <v>328</v>
      </c>
      <c r="D175" s="236" t="s">
        <v>132</v>
      </c>
      <c r="E175" s="237">
        <v>385.48500000000001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9">
        <v>0.311</v>
      </c>
      <c r="O175" s="239">
        <f>ROUND(E175*N175,2)</f>
        <v>119.89</v>
      </c>
      <c r="P175" s="239">
        <v>0</v>
      </c>
      <c r="Q175" s="239">
        <f>ROUND(E175*P175,2)</f>
        <v>0</v>
      </c>
      <c r="R175" s="239"/>
      <c r="S175" s="239" t="s">
        <v>294</v>
      </c>
      <c r="T175" s="240" t="s">
        <v>194</v>
      </c>
      <c r="U175" s="224">
        <v>2.5999999999999999E-2</v>
      </c>
      <c r="V175" s="224">
        <f>ROUND(E175*U175,2)</f>
        <v>10.02</v>
      </c>
      <c r="W175" s="224"/>
      <c r="X175" s="224" t="s">
        <v>135</v>
      </c>
      <c r="Y175" s="215"/>
      <c r="Z175" s="215"/>
      <c r="AA175" s="215"/>
      <c r="AB175" s="215"/>
      <c r="AC175" s="215"/>
      <c r="AD175" s="215"/>
      <c r="AE175" s="215"/>
      <c r="AF175" s="215"/>
      <c r="AG175" s="215" t="s">
        <v>136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5">
      <c r="A176" s="222"/>
      <c r="B176" s="223"/>
      <c r="C176" s="255" t="s">
        <v>329</v>
      </c>
      <c r="D176" s="225"/>
      <c r="E176" s="226">
        <v>1880</v>
      </c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15"/>
      <c r="Z176" s="215"/>
      <c r="AA176" s="215"/>
      <c r="AB176" s="215"/>
      <c r="AC176" s="215"/>
      <c r="AD176" s="215"/>
      <c r="AE176" s="215"/>
      <c r="AF176" s="215"/>
      <c r="AG176" s="215" t="s">
        <v>138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5">
      <c r="A177" s="222"/>
      <c r="B177" s="223"/>
      <c r="C177" s="255" t="s">
        <v>330</v>
      </c>
      <c r="D177" s="225"/>
      <c r="E177" s="226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138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5">
      <c r="A178" s="222"/>
      <c r="B178" s="223"/>
      <c r="C178" s="255" t="s">
        <v>331</v>
      </c>
      <c r="D178" s="225"/>
      <c r="E178" s="226">
        <v>-536.25</v>
      </c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15"/>
      <c r="Z178" s="215"/>
      <c r="AA178" s="215"/>
      <c r="AB178" s="215"/>
      <c r="AC178" s="215"/>
      <c r="AD178" s="215"/>
      <c r="AE178" s="215"/>
      <c r="AF178" s="215"/>
      <c r="AG178" s="215" t="s">
        <v>138</v>
      </c>
      <c r="AH178" s="215">
        <v>0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5">
      <c r="A179" s="222"/>
      <c r="B179" s="223"/>
      <c r="C179" s="255" t="s">
        <v>332</v>
      </c>
      <c r="D179" s="225"/>
      <c r="E179" s="226">
        <v>-44</v>
      </c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15"/>
      <c r="Z179" s="215"/>
      <c r="AA179" s="215"/>
      <c r="AB179" s="215"/>
      <c r="AC179" s="215"/>
      <c r="AD179" s="215"/>
      <c r="AE179" s="215"/>
      <c r="AF179" s="215"/>
      <c r="AG179" s="215" t="s">
        <v>138</v>
      </c>
      <c r="AH179" s="215">
        <v>0</v>
      </c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5">
      <c r="A180" s="222"/>
      <c r="B180" s="223"/>
      <c r="C180" s="255" t="s">
        <v>333</v>
      </c>
      <c r="D180" s="225"/>
      <c r="E180" s="226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15"/>
      <c r="Z180" s="215"/>
      <c r="AA180" s="215"/>
      <c r="AB180" s="215"/>
      <c r="AC180" s="215"/>
      <c r="AD180" s="215"/>
      <c r="AE180" s="215"/>
      <c r="AF180" s="215"/>
      <c r="AG180" s="215" t="s">
        <v>138</v>
      </c>
      <c r="AH180" s="215">
        <v>0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5">
      <c r="A181" s="222"/>
      <c r="B181" s="223"/>
      <c r="C181" s="255" t="s">
        <v>334</v>
      </c>
      <c r="D181" s="225"/>
      <c r="E181" s="226">
        <v>-792</v>
      </c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15"/>
      <c r="Z181" s="215"/>
      <c r="AA181" s="215"/>
      <c r="AB181" s="215"/>
      <c r="AC181" s="215"/>
      <c r="AD181" s="215"/>
      <c r="AE181" s="215"/>
      <c r="AF181" s="215"/>
      <c r="AG181" s="215" t="s">
        <v>138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5">
      <c r="A182" s="222"/>
      <c r="B182" s="223"/>
      <c r="C182" s="255" t="s">
        <v>335</v>
      </c>
      <c r="D182" s="225"/>
      <c r="E182" s="226">
        <v>-226.86500000000001</v>
      </c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15"/>
      <c r="Z182" s="215"/>
      <c r="AA182" s="215"/>
      <c r="AB182" s="215"/>
      <c r="AC182" s="215"/>
      <c r="AD182" s="215"/>
      <c r="AE182" s="215"/>
      <c r="AF182" s="215"/>
      <c r="AG182" s="215" t="s">
        <v>138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5">
      <c r="A183" s="222"/>
      <c r="B183" s="223"/>
      <c r="C183" s="255" t="s">
        <v>336</v>
      </c>
      <c r="D183" s="225"/>
      <c r="E183" s="226">
        <v>-37.4</v>
      </c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15"/>
      <c r="Z183" s="215"/>
      <c r="AA183" s="215"/>
      <c r="AB183" s="215"/>
      <c r="AC183" s="215"/>
      <c r="AD183" s="215"/>
      <c r="AE183" s="215"/>
      <c r="AF183" s="215"/>
      <c r="AG183" s="215" t="s">
        <v>138</v>
      </c>
      <c r="AH183" s="215">
        <v>0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5">
      <c r="A184" s="222"/>
      <c r="B184" s="223"/>
      <c r="C184" s="255" t="s">
        <v>337</v>
      </c>
      <c r="D184" s="225"/>
      <c r="E184" s="226">
        <v>66</v>
      </c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15"/>
      <c r="Z184" s="215"/>
      <c r="AA184" s="215"/>
      <c r="AB184" s="215"/>
      <c r="AC184" s="215"/>
      <c r="AD184" s="215"/>
      <c r="AE184" s="215"/>
      <c r="AF184" s="215"/>
      <c r="AG184" s="215" t="s">
        <v>138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5">
      <c r="A185" s="222"/>
      <c r="B185" s="223"/>
      <c r="C185" s="255" t="s">
        <v>338</v>
      </c>
      <c r="D185" s="225"/>
      <c r="E185" s="226">
        <v>76</v>
      </c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15"/>
      <c r="Z185" s="215"/>
      <c r="AA185" s="215"/>
      <c r="AB185" s="215"/>
      <c r="AC185" s="215"/>
      <c r="AD185" s="215"/>
      <c r="AE185" s="215"/>
      <c r="AF185" s="215"/>
      <c r="AG185" s="215" t="s">
        <v>138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ht="20.399999999999999" outlineLevel="1" x14ac:dyDescent="0.25">
      <c r="A186" s="234">
        <v>48</v>
      </c>
      <c r="B186" s="235" t="s">
        <v>339</v>
      </c>
      <c r="C186" s="254" t="s">
        <v>340</v>
      </c>
      <c r="D186" s="236" t="s">
        <v>132</v>
      </c>
      <c r="E186" s="237">
        <v>385.48500000000001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9">
        <v>0.2016</v>
      </c>
      <c r="O186" s="239">
        <f>ROUND(E186*N186,2)</f>
        <v>77.709999999999994</v>
      </c>
      <c r="P186" s="239">
        <v>0</v>
      </c>
      <c r="Q186" s="239">
        <f>ROUND(E186*P186,2)</f>
        <v>0</v>
      </c>
      <c r="R186" s="239" t="s">
        <v>133</v>
      </c>
      <c r="S186" s="239" t="s">
        <v>141</v>
      </c>
      <c r="T186" s="240" t="s">
        <v>142</v>
      </c>
      <c r="U186" s="224">
        <v>2.4E-2</v>
      </c>
      <c r="V186" s="224">
        <f>ROUND(E186*U186,2)</f>
        <v>9.25</v>
      </c>
      <c r="W186" s="224"/>
      <c r="X186" s="224" t="s">
        <v>135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166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5">
      <c r="A187" s="222"/>
      <c r="B187" s="223"/>
      <c r="C187" s="255" t="s">
        <v>329</v>
      </c>
      <c r="D187" s="225"/>
      <c r="E187" s="226">
        <v>1880</v>
      </c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138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5">
      <c r="A188" s="222"/>
      <c r="B188" s="223"/>
      <c r="C188" s="255" t="s">
        <v>330</v>
      </c>
      <c r="D188" s="225"/>
      <c r="E188" s="226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15"/>
      <c r="Z188" s="215"/>
      <c r="AA188" s="215"/>
      <c r="AB188" s="215"/>
      <c r="AC188" s="215"/>
      <c r="AD188" s="215"/>
      <c r="AE188" s="215"/>
      <c r="AF188" s="215"/>
      <c r="AG188" s="215" t="s">
        <v>138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5">
      <c r="A189" s="222"/>
      <c r="B189" s="223"/>
      <c r="C189" s="255" t="s">
        <v>331</v>
      </c>
      <c r="D189" s="225"/>
      <c r="E189" s="226">
        <v>-536.25</v>
      </c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15"/>
      <c r="Z189" s="215"/>
      <c r="AA189" s="215"/>
      <c r="AB189" s="215"/>
      <c r="AC189" s="215"/>
      <c r="AD189" s="215"/>
      <c r="AE189" s="215"/>
      <c r="AF189" s="215"/>
      <c r="AG189" s="215" t="s">
        <v>138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5">
      <c r="A190" s="222"/>
      <c r="B190" s="223"/>
      <c r="C190" s="255" t="s">
        <v>332</v>
      </c>
      <c r="D190" s="225"/>
      <c r="E190" s="226">
        <v>-44</v>
      </c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138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5">
      <c r="A191" s="222"/>
      <c r="B191" s="223"/>
      <c r="C191" s="255" t="s">
        <v>333</v>
      </c>
      <c r="D191" s="225"/>
      <c r="E191" s="226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15"/>
      <c r="Z191" s="215"/>
      <c r="AA191" s="215"/>
      <c r="AB191" s="215"/>
      <c r="AC191" s="215"/>
      <c r="AD191" s="215"/>
      <c r="AE191" s="215"/>
      <c r="AF191" s="215"/>
      <c r="AG191" s="215" t="s">
        <v>138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5">
      <c r="A192" s="222"/>
      <c r="B192" s="223"/>
      <c r="C192" s="255" t="s">
        <v>334</v>
      </c>
      <c r="D192" s="225"/>
      <c r="E192" s="226">
        <v>-792</v>
      </c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15"/>
      <c r="Z192" s="215"/>
      <c r="AA192" s="215"/>
      <c r="AB192" s="215"/>
      <c r="AC192" s="215"/>
      <c r="AD192" s="215"/>
      <c r="AE192" s="215"/>
      <c r="AF192" s="215"/>
      <c r="AG192" s="215" t="s">
        <v>138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5">
      <c r="A193" s="222"/>
      <c r="B193" s="223"/>
      <c r="C193" s="255" t="s">
        <v>335</v>
      </c>
      <c r="D193" s="225"/>
      <c r="E193" s="226">
        <v>-226.86500000000001</v>
      </c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138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5">
      <c r="A194" s="222"/>
      <c r="B194" s="223"/>
      <c r="C194" s="255" t="s">
        <v>337</v>
      </c>
      <c r="D194" s="225"/>
      <c r="E194" s="226">
        <v>66</v>
      </c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138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5">
      <c r="A195" s="222"/>
      <c r="B195" s="223"/>
      <c r="C195" s="255" t="s">
        <v>336</v>
      </c>
      <c r="D195" s="225"/>
      <c r="E195" s="226">
        <v>-37.4</v>
      </c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138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5">
      <c r="A196" s="222"/>
      <c r="B196" s="223"/>
      <c r="C196" s="255" t="s">
        <v>338</v>
      </c>
      <c r="D196" s="225"/>
      <c r="E196" s="226">
        <v>76</v>
      </c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138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5">
      <c r="A197" s="234">
        <v>49</v>
      </c>
      <c r="B197" s="235" t="s">
        <v>341</v>
      </c>
      <c r="C197" s="254" t="s">
        <v>342</v>
      </c>
      <c r="D197" s="236" t="s">
        <v>132</v>
      </c>
      <c r="E197" s="237">
        <v>385.48500000000001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0.08</v>
      </c>
      <c r="O197" s="239">
        <f>ROUND(E197*N197,2)</f>
        <v>30.84</v>
      </c>
      <c r="P197" s="239">
        <v>0</v>
      </c>
      <c r="Q197" s="239">
        <f>ROUND(E197*P197,2)</f>
        <v>0</v>
      </c>
      <c r="R197" s="239"/>
      <c r="S197" s="239" t="s">
        <v>294</v>
      </c>
      <c r="T197" s="240" t="s">
        <v>194</v>
      </c>
      <c r="U197" s="224">
        <v>2.5999999999999999E-2</v>
      </c>
      <c r="V197" s="224">
        <f>ROUND(E197*U197,2)</f>
        <v>10.02</v>
      </c>
      <c r="W197" s="224"/>
      <c r="X197" s="224" t="s">
        <v>135</v>
      </c>
      <c r="Y197" s="215"/>
      <c r="Z197" s="215"/>
      <c r="AA197" s="215"/>
      <c r="AB197" s="215"/>
      <c r="AC197" s="215"/>
      <c r="AD197" s="215"/>
      <c r="AE197" s="215"/>
      <c r="AF197" s="215"/>
      <c r="AG197" s="215" t="s">
        <v>136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 x14ac:dyDescent="0.25">
      <c r="A198" s="222"/>
      <c r="B198" s="223"/>
      <c r="C198" s="255" t="s">
        <v>329</v>
      </c>
      <c r="D198" s="225"/>
      <c r="E198" s="226">
        <v>1880</v>
      </c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15"/>
      <c r="Z198" s="215"/>
      <c r="AA198" s="215"/>
      <c r="AB198" s="215"/>
      <c r="AC198" s="215"/>
      <c r="AD198" s="215"/>
      <c r="AE198" s="215"/>
      <c r="AF198" s="215"/>
      <c r="AG198" s="215" t="s">
        <v>138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5">
      <c r="A199" s="222"/>
      <c r="B199" s="223"/>
      <c r="C199" s="255" t="s">
        <v>330</v>
      </c>
      <c r="D199" s="225"/>
      <c r="E199" s="226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15"/>
      <c r="Z199" s="215"/>
      <c r="AA199" s="215"/>
      <c r="AB199" s="215"/>
      <c r="AC199" s="215"/>
      <c r="AD199" s="215"/>
      <c r="AE199" s="215"/>
      <c r="AF199" s="215"/>
      <c r="AG199" s="215" t="s">
        <v>138</v>
      </c>
      <c r="AH199" s="215">
        <v>0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5">
      <c r="A200" s="222"/>
      <c r="B200" s="223"/>
      <c r="C200" s="255" t="s">
        <v>331</v>
      </c>
      <c r="D200" s="225"/>
      <c r="E200" s="226">
        <v>-536.25</v>
      </c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138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5">
      <c r="A201" s="222"/>
      <c r="B201" s="223"/>
      <c r="C201" s="255" t="s">
        <v>332</v>
      </c>
      <c r="D201" s="225"/>
      <c r="E201" s="226">
        <v>-44</v>
      </c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15"/>
      <c r="Z201" s="215"/>
      <c r="AA201" s="215"/>
      <c r="AB201" s="215"/>
      <c r="AC201" s="215"/>
      <c r="AD201" s="215"/>
      <c r="AE201" s="215"/>
      <c r="AF201" s="215"/>
      <c r="AG201" s="215" t="s">
        <v>138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5">
      <c r="A202" s="222"/>
      <c r="B202" s="223"/>
      <c r="C202" s="255" t="s">
        <v>333</v>
      </c>
      <c r="D202" s="225"/>
      <c r="E202" s="226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138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5">
      <c r="A203" s="222"/>
      <c r="B203" s="223"/>
      <c r="C203" s="255" t="s">
        <v>334</v>
      </c>
      <c r="D203" s="225"/>
      <c r="E203" s="226">
        <v>-792</v>
      </c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15"/>
      <c r="Z203" s="215"/>
      <c r="AA203" s="215"/>
      <c r="AB203" s="215"/>
      <c r="AC203" s="215"/>
      <c r="AD203" s="215"/>
      <c r="AE203" s="215"/>
      <c r="AF203" s="215"/>
      <c r="AG203" s="215" t="s">
        <v>138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5">
      <c r="A204" s="222"/>
      <c r="B204" s="223"/>
      <c r="C204" s="255" t="s">
        <v>335</v>
      </c>
      <c r="D204" s="225"/>
      <c r="E204" s="226">
        <v>-226.86500000000001</v>
      </c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138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5">
      <c r="A205" s="222"/>
      <c r="B205" s="223"/>
      <c r="C205" s="255" t="s">
        <v>337</v>
      </c>
      <c r="D205" s="225"/>
      <c r="E205" s="226">
        <v>66</v>
      </c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138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5">
      <c r="A206" s="222"/>
      <c r="B206" s="223"/>
      <c r="C206" s="255" t="s">
        <v>336</v>
      </c>
      <c r="D206" s="225"/>
      <c r="E206" s="226">
        <v>-37.4</v>
      </c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138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5">
      <c r="A207" s="222"/>
      <c r="B207" s="223"/>
      <c r="C207" s="255" t="s">
        <v>338</v>
      </c>
      <c r="D207" s="225"/>
      <c r="E207" s="226">
        <v>76</v>
      </c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138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5">
      <c r="A208" s="234">
        <v>50</v>
      </c>
      <c r="B208" s="235" t="s">
        <v>343</v>
      </c>
      <c r="C208" s="254" t="s">
        <v>344</v>
      </c>
      <c r="D208" s="236" t="s">
        <v>132</v>
      </c>
      <c r="E208" s="237">
        <v>385.48500000000001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9">
        <v>7.3899999999999993E-2</v>
      </c>
      <c r="O208" s="239">
        <f>ROUND(E208*N208,2)</f>
        <v>28.49</v>
      </c>
      <c r="P208" s="239">
        <v>0</v>
      </c>
      <c r="Q208" s="239">
        <f>ROUND(E208*P208,2)</f>
        <v>0</v>
      </c>
      <c r="R208" s="239" t="s">
        <v>133</v>
      </c>
      <c r="S208" s="239" t="s">
        <v>141</v>
      </c>
      <c r="T208" s="240" t="s">
        <v>142</v>
      </c>
      <c r="U208" s="224">
        <v>0.53400000000000003</v>
      </c>
      <c r="V208" s="224">
        <f>ROUND(E208*U208,2)</f>
        <v>205.85</v>
      </c>
      <c r="W208" s="224"/>
      <c r="X208" s="224" t="s">
        <v>135</v>
      </c>
      <c r="Y208" s="215"/>
      <c r="Z208" s="215"/>
      <c r="AA208" s="215"/>
      <c r="AB208" s="215"/>
      <c r="AC208" s="215"/>
      <c r="AD208" s="215"/>
      <c r="AE208" s="215"/>
      <c r="AF208" s="215"/>
      <c r="AG208" s="215" t="s">
        <v>166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ht="21" outlineLevel="1" x14ac:dyDescent="0.25">
      <c r="A209" s="222"/>
      <c r="B209" s="223"/>
      <c r="C209" s="256" t="s">
        <v>345</v>
      </c>
      <c r="D209" s="241"/>
      <c r="E209" s="241"/>
      <c r="F209" s="241"/>
      <c r="G209" s="241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148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42" t="str">
        <f>C209</f>
        <v>s provedením lože z kameniva drceného, s vyplněním spár, s dvojitým hutněním a se smetením přebytečného materiálu na krajnici. S dodáním hmot pro lože a výplň spár.</v>
      </c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5">
      <c r="A210" s="222"/>
      <c r="B210" s="223"/>
      <c r="C210" s="255" t="s">
        <v>329</v>
      </c>
      <c r="D210" s="225"/>
      <c r="E210" s="226">
        <v>1880</v>
      </c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15"/>
      <c r="Z210" s="215"/>
      <c r="AA210" s="215"/>
      <c r="AB210" s="215"/>
      <c r="AC210" s="215"/>
      <c r="AD210" s="215"/>
      <c r="AE210" s="215"/>
      <c r="AF210" s="215"/>
      <c r="AG210" s="215" t="s">
        <v>138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5">
      <c r="A211" s="222"/>
      <c r="B211" s="223"/>
      <c r="C211" s="255" t="s">
        <v>330</v>
      </c>
      <c r="D211" s="225"/>
      <c r="E211" s="226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15"/>
      <c r="Z211" s="215"/>
      <c r="AA211" s="215"/>
      <c r="AB211" s="215"/>
      <c r="AC211" s="215"/>
      <c r="AD211" s="215"/>
      <c r="AE211" s="215"/>
      <c r="AF211" s="215"/>
      <c r="AG211" s="215" t="s">
        <v>138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5">
      <c r="A212" s="222"/>
      <c r="B212" s="223"/>
      <c r="C212" s="255" t="s">
        <v>331</v>
      </c>
      <c r="D212" s="225"/>
      <c r="E212" s="226">
        <v>-536.25</v>
      </c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138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5">
      <c r="A213" s="222"/>
      <c r="B213" s="223"/>
      <c r="C213" s="255" t="s">
        <v>332</v>
      </c>
      <c r="D213" s="225"/>
      <c r="E213" s="226">
        <v>-44</v>
      </c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15"/>
      <c r="Z213" s="215"/>
      <c r="AA213" s="215"/>
      <c r="AB213" s="215"/>
      <c r="AC213" s="215"/>
      <c r="AD213" s="215"/>
      <c r="AE213" s="215"/>
      <c r="AF213" s="215"/>
      <c r="AG213" s="215" t="s">
        <v>138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5">
      <c r="A214" s="222"/>
      <c r="B214" s="223"/>
      <c r="C214" s="255" t="s">
        <v>333</v>
      </c>
      <c r="D214" s="225"/>
      <c r="E214" s="226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15"/>
      <c r="Z214" s="215"/>
      <c r="AA214" s="215"/>
      <c r="AB214" s="215"/>
      <c r="AC214" s="215"/>
      <c r="AD214" s="215"/>
      <c r="AE214" s="215"/>
      <c r="AF214" s="215"/>
      <c r="AG214" s="215" t="s">
        <v>138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5">
      <c r="A215" s="222"/>
      <c r="B215" s="223"/>
      <c r="C215" s="255" t="s">
        <v>334</v>
      </c>
      <c r="D215" s="225"/>
      <c r="E215" s="226">
        <v>-792</v>
      </c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15"/>
      <c r="Z215" s="215"/>
      <c r="AA215" s="215"/>
      <c r="AB215" s="215"/>
      <c r="AC215" s="215"/>
      <c r="AD215" s="215"/>
      <c r="AE215" s="215"/>
      <c r="AF215" s="215"/>
      <c r="AG215" s="215" t="s">
        <v>138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5">
      <c r="A216" s="222"/>
      <c r="B216" s="223"/>
      <c r="C216" s="255" t="s">
        <v>335</v>
      </c>
      <c r="D216" s="225"/>
      <c r="E216" s="226">
        <v>-226.86500000000001</v>
      </c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15"/>
      <c r="Z216" s="215"/>
      <c r="AA216" s="215"/>
      <c r="AB216" s="215"/>
      <c r="AC216" s="215"/>
      <c r="AD216" s="215"/>
      <c r="AE216" s="215"/>
      <c r="AF216" s="215"/>
      <c r="AG216" s="215" t="s">
        <v>138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5">
      <c r="A217" s="222"/>
      <c r="B217" s="223"/>
      <c r="C217" s="255" t="s">
        <v>336</v>
      </c>
      <c r="D217" s="225"/>
      <c r="E217" s="226">
        <v>-37.4</v>
      </c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15"/>
      <c r="Z217" s="215"/>
      <c r="AA217" s="215"/>
      <c r="AB217" s="215"/>
      <c r="AC217" s="215"/>
      <c r="AD217" s="215"/>
      <c r="AE217" s="215"/>
      <c r="AF217" s="215"/>
      <c r="AG217" s="215" t="s">
        <v>138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5">
      <c r="A218" s="222"/>
      <c r="B218" s="223"/>
      <c r="C218" s="255" t="s">
        <v>337</v>
      </c>
      <c r="D218" s="225"/>
      <c r="E218" s="226">
        <v>66</v>
      </c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15"/>
      <c r="Z218" s="215"/>
      <c r="AA218" s="215"/>
      <c r="AB218" s="215"/>
      <c r="AC218" s="215"/>
      <c r="AD218" s="215"/>
      <c r="AE218" s="215"/>
      <c r="AF218" s="215"/>
      <c r="AG218" s="215" t="s">
        <v>138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5">
      <c r="A219" s="222"/>
      <c r="B219" s="223"/>
      <c r="C219" s="255" t="s">
        <v>338</v>
      </c>
      <c r="D219" s="225"/>
      <c r="E219" s="226">
        <v>76</v>
      </c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15"/>
      <c r="Z219" s="215"/>
      <c r="AA219" s="215"/>
      <c r="AB219" s="215"/>
      <c r="AC219" s="215"/>
      <c r="AD219" s="215"/>
      <c r="AE219" s="215"/>
      <c r="AF219" s="215"/>
      <c r="AG219" s="215" t="s">
        <v>138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5">
      <c r="A220" s="234">
        <v>51</v>
      </c>
      <c r="B220" s="235" t="s">
        <v>346</v>
      </c>
      <c r="C220" s="254" t="s">
        <v>347</v>
      </c>
      <c r="D220" s="236" t="s">
        <v>132</v>
      </c>
      <c r="E220" s="237">
        <v>392.78955000000002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9">
        <v>0.129</v>
      </c>
      <c r="O220" s="239">
        <f>ROUND(E220*N220,2)</f>
        <v>50.67</v>
      </c>
      <c r="P220" s="239">
        <v>0</v>
      </c>
      <c r="Q220" s="239">
        <f>ROUND(E220*P220,2)</f>
        <v>0</v>
      </c>
      <c r="R220" s="239" t="s">
        <v>193</v>
      </c>
      <c r="S220" s="239" t="s">
        <v>141</v>
      </c>
      <c r="T220" s="240" t="s">
        <v>142</v>
      </c>
      <c r="U220" s="224">
        <v>0</v>
      </c>
      <c r="V220" s="224">
        <f>ROUND(E220*U220,2)</f>
        <v>0</v>
      </c>
      <c r="W220" s="224"/>
      <c r="X220" s="224" t="s">
        <v>195</v>
      </c>
      <c r="Y220" s="215"/>
      <c r="Z220" s="215"/>
      <c r="AA220" s="215"/>
      <c r="AB220" s="215"/>
      <c r="AC220" s="215"/>
      <c r="AD220" s="215"/>
      <c r="AE220" s="215"/>
      <c r="AF220" s="215"/>
      <c r="AG220" s="215" t="s">
        <v>196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5">
      <c r="A221" s="222"/>
      <c r="B221" s="223"/>
      <c r="C221" s="255" t="s">
        <v>329</v>
      </c>
      <c r="D221" s="225"/>
      <c r="E221" s="226">
        <v>1880</v>
      </c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15"/>
      <c r="Z221" s="215"/>
      <c r="AA221" s="215"/>
      <c r="AB221" s="215"/>
      <c r="AC221" s="215"/>
      <c r="AD221" s="215"/>
      <c r="AE221" s="215"/>
      <c r="AF221" s="215"/>
      <c r="AG221" s="215" t="s">
        <v>138</v>
      </c>
      <c r="AH221" s="215">
        <v>0</v>
      </c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5">
      <c r="A222" s="222"/>
      <c r="B222" s="223"/>
      <c r="C222" s="255" t="s">
        <v>330</v>
      </c>
      <c r="D222" s="225"/>
      <c r="E222" s="226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15"/>
      <c r="Z222" s="215"/>
      <c r="AA222" s="215"/>
      <c r="AB222" s="215"/>
      <c r="AC222" s="215"/>
      <c r="AD222" s="215"/>
      <c r="AE222" s="215"/>
      <c r="AF222" s="215"/>
      <c r="AG222" s="215" t="s">
        <v>138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5">
      <c r="A223" s="222"/>
      <c r="B223" s="223"/>
      <c r="C223" s="255" t="s">
        <v>331</v>
      </c>
      <c r="D223" s="225"/>
      <c r="E223" s="226">
        <v>-536.25</v>
      </c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15"/>
      <c r="Z223" s="215"/>
      <c r="AA223" s="215"/>
      <c r="AB223" s="215"/>
      <c r="AC223" s="215"/>
      <c r="AD223" s="215"/>
      <c r="AE223" s="215"/>
      <c r="AF223" s="215"/>
      <c r="AG223" s="215" t="s">
        <v>138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5">
      <c r="A224" s="222"/>
      <c r="B224" s="223"/>
      <c r="C224" s="255" t="s">
        <v>332</v>
      </c>
      <c r="D224" s="225"/>
      <c r="E224" s="226">
        <v>-44</v>
      </c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15"/>
      <c r="Z224" s="215"/>
      <c r="AA224" s="215"/>
      <c r="AB224" s="215"/>
      <c r="AC224" s="215"/>
      <c r="AD224" s="215"/>
      <c r="AE224" s="215"/>
      <c r="AF224" s="215"/>
      <c r="AG224" s="215" t="s">
        <v>138</v>
      </c>
      <c r="AH224" s="215">
        <v>0</v>
      </c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5">
      <c r="A225" s="222"/>
      <c r="B225" s="223"/>
      <c r="C225" s="255" t="s">
        <v>333</v>
      </c>
      <c r="D225" s="225"/>
      <c r="E225" s="226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15"/>
      <c r="Z225" s="215"/>
      <c r="AA225" s="215"/>
      <c r="AB225" s="215"/>
      <c r="AC225" s="215"/>
      <c r="AD225" s="215"/>
      <c r="AE225" s="215"/>
      <c r="AF225" s="215"/>
      <c r="AG225" s="215" t="s">
        <v>138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5">
      <c r="A226" s="222"/>
      <c r="B226" s="223"/>
      <c r="C226" s="255" t="s">
        <v>334</v>
      </c>
      <c r="D226" s="225"/>
      <c r="E226" s="226">
        <v>-792</v>
      </c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15"/>
      <c r="Z226" s="215"/>
      <c r="AA226" s="215"/>
      <c r="AB226" s="215"/>
      <c r="AC226" s="215"/>
      <c r="AD226" s="215"/>
      <c r="AE226" s="215"/>
      <c r="AF226" s="215"/>
      <c r="AG226" s="215" t="s">
        <v>138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5">
      <c r="A227" s="222"/>
      <c r="B227" s="223"/>
      <c r="C227" s="255" t="s">
        <v>335</v>
      </c>
      <c r="D227" s="225"/>
      <c r="E227" s="226">
        <v>-226.86500000000001</v>
      </c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15"/>
      <c r="Z227" s="215"/>
      <c r="AA227" s="215"/>
      <c r="AB227" s="215"/>
      <c r="AC227" s="215"/>
      <c r="AD227" s="215"/>
      <c r="AE227" s="215"/>
      <c r="AF227" s="215"/>
      <c r="AG227" s="215" t="s">
        <v>138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5">
      <c r="A228" s="222"/>
      <c r="B228" s="223"/>
      <c r="C228" s="255" t="s">
        <v>336</v>
      </c>
      <c r="D228" s="225"/>
      <c r="E228" s="226">
        <v>-37.4</v>
      </c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15"/>
      <c r="Z228" s="215"/>
      <c r="AA228" s="215"/>
      <c r="AB228" s="215"/>
      <c r="AC228" s="215"/>
      <c r="AD228" s="215"/>
      <c r="AE228" s="215"/>
      <c r="AF228" s="215"/>
      <c r="AG228" s="215" t="s">
        <v>138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5">
      <c r="A229" s="222"/>
      <c r="B229" s="223"/>
      <c r="C229" s="255" t="s">
        <v>348</v>
      </c>
      <c r="D229" s="225"/>
      <c r="E229" s="226">
        <v>7.3045499999999999</v>
      </c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15"/>
      <c r="Z229" s="215"/>
      <c r="AA229" s="215"/>
      <c r="AB229" s="215"/>
      <c r="AC229" s="215"/>
      <c r="AD229" s="215"/>
      <c r="AE229" s="215"/>
      <c r="AF229" s="215"/>
      <c r="AG229" s="215" t="s">
        <v>138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5">
      <c r="A230" s="222"/>
      <c r="B230" s="223"/>
      <c r="C230" s="255" t="s">
        <v>337</v>
      </c>
      <c r="D230" s="225"/>
      <c r="E230" s="226">
        <v>66</v>
      </c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15"/>
      <c r="Z230" s="215"/>
      <c r="AA230" s="215"/>
      <c r="AB230" s="215"/>
      <c r="AC230" s="215"/>
      <c r="AD230" s="215"/>
      <c r="AE230" s="215"/>
      <c r="AF230" s="215"/>
      <c r="AG230" s="215" t="s">
        <v>138</v>
      </c>
      <c r="AH230" s="215">
        <v>0</v>
      </c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5">
      <c r="A231" s="222"/>
      <c r="B231" s="223"/>
      <c r="C231" s="255" t="s">
        <v>338</v>
      </c>
      <c r="D231" s="225"/>
      <c r="E231" s="226">
        <v>76</v>
      </c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15"/>
      <c r="Z231" s="215"/>
      <c r="AA231" s="215"/>
      <c r="AB231" s="215"/>
      <c r="AC231" s="215"/>
      <c r="AD231" s="215"/>
      <c r="AE231" s="215"/>
      <c r="AF231" s="215"/>
      <c r="AG231" s="215" t="s">
        <v>138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x14ac:dyDescent="0.25">
      <c r="A232" s="228" t="s">
        <v>128</v>
      </c>
      <c r="B232" s="229" t="s">
        <v>67</v>
      </c>
      <c r="C232" s="253" t="s">
        <v>68</v>
      </c>
      <c r="D232" s="230"/>
      <c r="E232" s="231"/>
      <c r="F232" s="232"/>
      <c r="G232" s="232">
        <f>SUMIF(AG233:AG246,"&lt;&gt;NOR",G233:G246)</f>
        <v>0</v>
      </c>
      <c r="H232" s="232"/>
      <c r="I232" s="232">
        <f>SUM(I233:I246)</f>
        <v>0</v>
      </c>
      <c r="J232" s="232"/>
      <c r="K232" s="232">
        <f>SUM(K233:K246)</f>
        <v>0</v>
      </c>
      <c r="L232" s="232"/>
      <c r="M232" s="232">
        <f>SUM(M233:M246)</f>
        <v>0</v>
      </c>
      <c r="N232" s="232"/>
      <c r="O232" s="232">
        <f>SUM(O233:O246)</f>
        <v>121.40000000000002</v>
      </c>
      <c r="P232" s="232"/>
      <c r="Q232" s="232">
        <f>SUM(Q233:Q246)</f>
        <v>0</v>
      </c>
      <c r="R232" s="232"/>
      <c r="S232" s="232"/>
      <c r="T232" s="233"/>
      <c r="U232" s="227"/>
      <c r="V232" s="227">
        <f>SUM(V233:V246)</f>
        <v>141.22</v>
      </c>
      <c r="W232" s="227"/>
      <c r="X232" s="227"/>
      <c r="AG232" t="s">
        <v>129</v>
      </c>
    </row>
    <row r="233" spans="1:60" ht="20.399999999999999" outlineLevel="1" x14ac:dyDescent="0.25">
      <c r="A233" s="234">
        <v>52</v>
      </c>
      <c r="B233" s="235" t="s">
        <v>349</v>
      </c>
      <c r="C233" s="254" t="s">
        <v>350</v>
      </c>
      <c r="D233" s="236" t="s">
        <v>132</v>
      </c>
      <c r="E233" s="237">
        <v>1140</v>
      </c>
      <c r="F233" s="238"/>
      <c r="G233" s="239">
        <f>ROUND(E233*F233,2)</f>
        <v>0</v>
      </c>
      <c r="H233" s="238"/>
      <c r="I233" s="239">
        <f>ROUND(E233*H233,2)</f>
        <v>0</v>
      </c>
      <c r="J233" s="238"/>
      <c r="K233" s="239">
        <f>ROUND(E233*J233,2)</f>
        <v>0</v>
      </c>
      <c r="L233" s="239">
        <v>21</v>
      </c>
      <c r="M233" s="239">
        <f>G233*(1+L233/100)</f>
        <v>0</v>
      </c>
      <c r="N233" s="239">
        <v>6.0999999999999997E-4</v>
      </c>
      <c r="O233" s="239">
        <f>ROUND(E233*N233,2)</f>
        <v>0.7</v>
      </c>
      <c r="P233" s="239">
        <v>0</v>
      </c>
      <c r="Q233" s="239">
        <f>ROUND(E233*P233,2)</f>
        <v>0</v>
      </c>
      <c r="R233" s="239" t="s">
        <v>133</v>
      </c>
      <c r="S233" s="239" t="s">
        <v>141</v>
      </c>
      <c r="T233" s="240" t="s">
        <v>142</v>
      </c>
      <c r="U233" s="224">
        <v>2E-3</v>
      </c>
      <c r="V233" s="224">
        <f>ROUND(E233*U233,2)</f>
        <v>2.2799999999999998</v>
      </c>
      <c r="W233" s="224"/>
      <c r="X233" s="224" t="s">
        <v>135</v>
      </c>
      <c r="Y233" s="215"/>
      <c r="Z233" s="215"/>
      <c r="AA233" s="215"/>
      <c r="AB233" s="215"/>
      <c r="AC233" s="215"/>
      <c r="AD233" s="215"/>
      <c r="AE233" s="215"/>
      <c r="AF233" s="215"/>
      <c r="AG233" s="215" t="s">
        <v>136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5">
      <c r="A234" s="222"/>
      <c r="B234" s="223"/>
      <c r="C234" s="255" t="s">
        <v>351</v>
      </c>
      <c r="D234" s="225"/>
      <c r="E234" s="226">
        <v>1140</v>
      </c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15"/>
      <c r="Z234" s="215"/>
      <c r="AA234" s="215"/>
      <c r="AB234" s="215"/>
      <c r="AC234" s="215"/>
      <c r="AD234" s="215"/>
      <c r="AE234" s="215"/>
      <c r="AF234" s="215"/>
      <c r="AG234" s="215" t="s">
        <v>138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ht="20.399999999999999" outlineLevel="1" x14ac:dyDescent="0.25">
      <c r="A235" s="234">
        <v>53</v>
      </c>
      <c r="B235" s="235" t="s">
        <v>352</v>
      </c>
      <c r="C235" s="254" t="s">
        <v>353</v>
      </c>
      <c r="D235" s="236" t="s">
        <v>132</v>
      </c>
      <c r="E235" s="237">
        <v>570</v>
      </c>
      <c r="F235" s="238"/>
      <c r="G235" s="239">
        <f>ROUND(E235*F235,2)</f>
        <v>0</v>
      </c>
      <c r="H235" s="238"/>
      <c r="I235" s="239">
        <f>ROUND(E235*H235,2)</f>
        <v>0</v>
      </c>
      <c r="J235" s="238"/>
      <c r="K235" s="239">
        <f>ROUND(E235*J235,2)</f>
        <v>0</v>
      </c>
      <c r="L235" s="239">
        <v>21</v>
      </c>
      <c r="M235" s="239">
        <f>G235*(1+L235/100)</f>
        <v>0</v>
      </c>
      <c r="N235" s="239">
        <v>0.10373</v>
      </c>
      <c r="O235" s="239">
        <f>ROUND(E235*N235,2)</f>
        <v>59.13</v>
      </c>
      <c r="P235" s="239">
        <v>0</v>
      </c>
      <c r="Q235" s="239">
        <f>ROUND(E235*P235,2)</f>
        <v>0</v>
      </c>
      <c r="R235" s="239" t="s">
        <v>133</v>
      </c>
      <c r="S235" s="239" t="s">
        <v>141</v>
      </c>
      <c r="T235" s="240" t="s">
        <v>142</v>
      </c>
      <c r="U235" s="224">
        <v>1.4999999999999999E-2</v>
      </c>
      <c r="V235" s="224">
        <f>ROUND(E235*U235,2)</f>
        <v>8.5500000000000007</v>
      </c>
      <c r="W235" s="224"/>
      <c r="X235" s="224" t="s">
        <v>135</v>
      </c>
      <c r="Y235" s="215"/>
      <c r="Z235" s="215"/>
      <c r="AA235" s="215"/>
      <c r="AB235" s="215"/>
      <c r="AC235" s="215"/>
      <c r="AD235" s="215"/>
      <c r="AE235" s="215"/>
      <c r="AF235" s="215"/>
      <c r="AG235" s="215" t="s">
        <v>136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5">
      <c r="A236" s="222"/>
      <c r="B236" s="223"/>
      <c r="C236" s="255" t="s">
        <v>354</v>
      </c>
      <c r="D236" s="225"/>
      <c r="E236" s="226">
        <v>570</v>
      </c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15"/>
      <c r="Z236" s="215"/>
      <c r="AA236" s="215"/>
      <c r="AB236" s="215"/>
      <c r="AC236" s="215"/>
      <c r="AD236" s="215"/>
      <c r="AE236" s="215"/>
      <c r="AF236" s="215"/>
      <c r="AG236" s="215" t="s">
        <v>138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5">
      <c r="A237" s="234">
        <v>54</v>
      </c>
      <c r="B237" s="235" t="s">
        <v>355</v>
      </c>
      <c r="C237" s="254" t="s">
        <v>356</v>
      </c>
      <c r="D237" s="236" t="s">
        <v>132</v>
      </c>
      <c r="E237" s="237">
        <v>570</v>
      </c>
      <c r="F237" s="238"/>
      <c r="G237" s="239">
        <f>ROUND(E237*F237,2)</f>
        <v>0</v>
      </c>
      <c r="H237" s="238"/>
      <c r="I237" s="239">
        <f>ROUND(E237*H237,2)</f>
        <v>0</v>
      </c>
      <c r="J237" s="238"/>
      <c r="K237" s="239">
        <f>ROUND(E237*J237,2)</f>
        <v>0</v>
      </c>
      <c r="L237" s="239">
        <v>21</v>
      </c>
      <c r="M237" s="239">
        <f>G237*(1+L237/100)</f>
        <v>0</v>
      </c>
      <c r="N237" s="239">
        <v>4.9979999999999997E-2</v>
      </c>
      <c r="O237" s="239">
        <f>ROUND(E237*N237,2)</f>
        <v>28.49</v>
      </c>
      <c r="P237" s="239">
        <v>0</v>
      </c>
      <c r="Q237" s="239">
        <f>ROUND(E237*P237,2)</f>
        <v>0</v>
      </c>
      <c r="R237" s="239" t="s">
        <v>133</v>
      </c>
      <c r="S237" s="239" t="s">
        <v>141</v>
      </c>
      <c r="T237" s="240" t="s">
        <v>142</v>
      </c>
      <c r="U237" s="224">
        <v>4.2999999999999997E-2</v>
      </c>
      <c r="V237" s="224">
        <f>ROUND(E237*U237,2)</f>
        <v>24.51</v>
      </c>
      <c r="W237" s="224"/>
      <c r="X237" s="224" t="s">
        <v>135</v>
      </c>
      <c r="Y237" s="215"/>
      <c r="Z237" s="215"/>
      <c r="AA237" s="215"/>
      <c r="AB237" s="215"/>
      <c r="AC237" s="215"/>
      <c r="AD237" s="215"/>
      <c r="AE237" s="215"/>
      <c r="AF237" s="215"/>
      <c r="AG237" s="215" t="s">
        <v>136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5">
      <c r="A238" s="222"/>
      <c r="B238" s="223"/>
      <c r="C238" s="255" t="s">
        <v>357</v>
      </c>
      <c r="D238" s="225"/>
      <c r="E238" s="226">
        <v>570</v>
      </c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15"/>
      <c r="Z238" s="215"/>
      <c r="AA238" s="215"/>
      <c r="AB238" s="215"/>
      <c r="AC238" s="215"/>
      <c r="AD238" s="215"/>
      <c r="AE238" s="215"/>
      <c r="AF238" s="215"/>
      <c r="AG238" s="215" t="s">
        <v>138</v>
      </c>
      <c r="AH238" s="215">
        <v>0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ht="30.6" outlineLevel="1" x14ac:dyDescent="0.25">
      <c r="A239" s="234">
        <v>55</v>
      </c>
      <c r="B239" s="235" t="s">
        <v>358</v>
      </c>
      <c r="C239" s="254" t="s">
        <v>359</v>
      </c>
      <c r="D239" s="236" t="s">
        <v>208</v>
      </c>
      <c r="E239" s="237">
        <v>88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0.11813</v>
      </c>
      <c r="O239" s="239">
        <f>ROUND(E239*N239,2)</f>
        <v>10.4</v>
      </c>
      <c r="P239" s="239">
        <v>0</v>
      </c>
      <c r="Q239" s="239">
        <f>ROUND(E239*P239,2)</f>
        <v>0</v>
      </c>
      <c r="R239" s="239" t="s">
        <v>133</v>
      </c>
      <c r="S239" s="239" t="s">
        <v>141</v>
      </c>
      <c r="T239" s="240" t="s">
        <v>142</v>
      </c>
      <c r="U239" s="224">
        <v>0.4415</v>
      </c>
      <c r="V239" s="224">
        <f>ROUND(E239*U239,2)</f>
        <v>38.85</v>
      </c>
      <c r="W239" s="224"/>
      <c r="X239" s="224" t="s">
        <v>135</v>
      </c>
      <c r="Y239" s="215"/>
      <c r="Z239" s="215"/>
      <c r="AA239" s="215"/>
      <c r="AB239" s="215"/>
      <c r="AC239" s="215"/>
      <c r="AD239" s="215"/>
      <c r="AE239" s="215"/>
      <c r="AF239" s="215"/>
      <c r="AG239" s="215" t="s">
        <v>136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5">
      <c r="A240" s="222"/>
      <c r="B240" s="223"/>
      <c r="C240" s="255" t="s">
        <v>360</v>
      </c>
      <c r="D240" s="225"/>
      <c r="E240" s="226">
        <v>88</v>
      </c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15"/>
      <c r="Z240" s="215"/>
      <c r="AA240" s="215"/>
      <c r="AB240" s="215"/>
      <c r="AC240" s="215"/>
      <c r="AD240" s="215"/>
      <c r="AE240" s="215"/>
      <c r="AF240" s="215"/>
      <c r="AG240" s="215" t="s">
        <v>138</v>
      </c>
      <c r="AH240" s="215">
        <v>0</v>
      </c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ht="30.6" outlineLevel="1" x14ac:dyDescent="0.25">
      <c r="A241" s="234">
        <v>56</v>
      </c>
      <c r="B241" s="235" t="s">
        <v>361</v>
      </c>
      <c r="C241" s="254" t="s">
        <v>362</v>
      </c>
      <c r="D241" s="236" t="s">
        <v>208</v>
      </c>
      <c r="E241" s="237">
        <v>107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6.0589999999999998E-2</v>
      </c>
      <c r="O241" s="239">
        <f>ROUND(E241*N241,2)</f>
        <v>6.48</v>
      </c>
      <c r="P241" s="239">
        <v>0</v>
      </c>
      <c r="Q241" s="239">
        <f>ROUND(E241*P241,2)</f>
        <v>0</v>
      </c>
      <c r="R241" s="239" t="s">
        <v>133</v>
      </c>
      <c r="S241" s="239" t="s">
        <v>141</v>
      </c>
      <c r="T241" s="240" t="s">
        <v>142</v>
      </c>
      <c r="U241" s="224">
        <v>0.4415</v>
      </c>
      <c r="V241" s="224">
        <f>ROUND(E241*U241,2)</f>
        <v>47.24</v>
      </c>
      <c r="W241" s="224"/>
      <c r="X241" s="224" t="s">
        <v>135</v>
      </c>
      <c r="Y241" s="215"/>
      <c r="Z241" s="215"/>
      <c r="AA241" s="215"/>
      <c r="AB241" s="215"/>
      <c r="AC241" s="215"/>
      <c r="AD241" s="215"/>
      <c r="AE241" s="215"/>
      <c r="AF241" s="215"/>
      <c r="AG241" s="215" t="s">
        <v>136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5">
      <c r="A242" s="222"/>
      <c r="B242" s="223"/>
      <c r="C242" s="255" t="s">
        <v>363</v>
      </c>
      <c r="D242" s="225"/>
      <c r="E242" s="226">
        <v>106.76</v>
      </c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15"/>
      <c r="Z242" s="215"/>
      <c r="AA242" s="215"/>
      <c r="AB242" s="215"/>
      <c r="AC242" s="215"/>
      <c r="AD242" s="215"/>
      <c r="AE242" s="215"/>
      <c r="AF242" s="215"/>
      <c r="AG242" s="215" t="s">
        <v>138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5">
      <c r="A243" s="222"/>
      <c r="B243" s="223"/>
      <c r="C243" s="255" t="s">
        <v>364</v>
      </c>
      <c r="D243" s="225"/>
      <c r="E243" s="226">
        <v>0.24</v>
      </c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15"/>
      <c r="Z243" s="215"/>
      <c r="AA243" s="215"/>
      <c r="AB243" s="215"/>
      <c r="AC243" s="215"/>
      <c r="AD243" s="215"/>
      <c r="AE243" s="215"/>
      <c r="AF243" s="215"/>
      <c r="AG243" s="215" t="s">
        <v>138</v>
      </c>
      <c r="AH243" s="215">
        <v>0</v>
      </c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5">
      <c r="A244" s="234">
        <v>57</v>
      </c>
      <c r="B244" s="235" t="s">
        <v>365</v>
      </c>
      <c r="C244" s="254" t="s">
        <v>366</v>
      </c>
      <c r="D244" s="236" t="s">
        <v>293</v>
      </c>
      <c r="E244" s="237">
        <v>141.38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9">
        <v>0.11459999999999999</v>
      </c>
      <c r="O244" s="239">
        <f>ROUND(E244*N244,2)</f>
        <v>16.2</v>
      </c>
      <c r="P244" s="239">
        <v>0</v>
      </c>
      <c r="Q244" s="239">
        <f>ROUND(E244*P244,2)</f>
        <v>0</v>
      </c>
      <c r="R244" s="239"/>
      <c r="S244" s="239" t="s">
        <v>294</v>
      </c>
      <c r="T244" s="240" t="s">
        <v>194</v>
      </c>
      <c r="U244" s="224">
        <v>0.14000000000000001</v>
      </c>
      <c r="V244" s="224">
        <f>ROUND(E244*U244,2)</f>
        <v>19.79</v>
      </c>
      <c r="W244" s="224"/>
      <c r="X244" s="224" t="s">
        <v>135</v>
      </c>
      <c r="Y244" s="215"/>
      <c r="Z244" s="215"/>
      <c r="AA244" s="215"/>
      <c r="AB244" s="215"/>
      <c r="AC244" s="215"/>
      <c r="AD244" s="215"/>
      <c r="AE244" s="215"/>
      <c r="AF244" s="215"/>
      <c r="AG244" s="215" t="s">
        <v>136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5">
      <c r="A245" s="222"/>
      <c r="B245" s="223"/>
      <c r="C245" s="255" t="s">
        <v>360</v>
      </c>
      <c r="D245" s="225"/>
      <c r="E245" s="226">
        <v>88</v>
      </c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15"/>
      <c r="Z245" s="215"/>
      <c r="AA245" s="215"/>
      <c r="AB245" s="215"/>
      <c r="AC245" s="215"/>
      <c r="AD245" s="215"/>
      <c r="AE245" s="215"/>
      <c r="AF245" s="215"/>
      <c r="AG245" s="215" t="s">
        <v>138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5">
      <c r="A246" s="222"/>
      <c r="B246" s="223"/>
      <c r="C246" s="255" t="s">
        <v>367</v>
      </c>
      <c r="D246" s="225"/>
      <c r="E246" s="226">
        <v>53.38</v>
      </c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15"/>
      <c r="Z246" s="215"/>
      <c r="AA246" s="215"/>
      <c r="AB246" s="215"/>
      <c r="AC246" s="215"/>
      <c r="AD246" s="215"/>
      <c r="AE246" s="215"/>
      <c r="AF246" s="215"/>
      <c r="AG246" s="215" t="s">
        <v>138</v>
      </c>
      <c r="AH246" s="215">
        <v>0</v>
      </c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x14ac:dyDescent="0.25">
      <c r="A247" s="228" t="s">
        <v>128</v>
      </c>
      <c r="B247" s="229" t="s">
        <v>69</v>
      </c>
      <c r="C247" s="253" t="s">
        <v>70</v>
      </c>
      <c r="D247" s="230"/>
      <c r="E247" s="231"/>
      <c r="F247" s="232"/>
      <c r="G247" s="232">
        <f>SUMIF(AG248:AG286,"&lt;&gt;NOR",G248:G286)</f>
        <v>0</v>
      </c>
      <c r="H247" s="232"/>
      <c r="I247" s="232">
        <f>SUM(I248:I286)</f>
        <v>0</v>
      </c>
      <c r="J247" s="232"/>
      <c r="K247" s="232">
        <f>SUM(K248:K286)</f>
        <v>0</v>
      </c>
      <c r="L247" s="232"/>
      <c r="M247" s="232">
        <f>SUM(M248:M286)</f>
        <v>0</v>
      </c>
      <c r="N247" s="232"/>
      <c r="O247" s="232">
        <f>SUM(O248:O286)</f>
        <v>1445.32</v>
      </c>
      <c r="P247" s="232"/>
      <c r="Q247" s="232">
        <f>SUM(Q248:Q286)</f>
        <v>0</v>
      </c>
      <c r="R247" s="232"/>
      <c r="S247" s="232"/>
      <c r="T247" s="233"/>
      <c r="U247" s="227"/>
      <c r="V247" s="227">
        <f>SUM(V248:V286)</f>
        <v>283.62999999999994</v>
      </c>
      <c r="W247" s="227"/>
      <c r="X247" s="227"/>
      <c r="AG247" t="s">
        <v>129</v>
      </c>
    </row>
    <row r="248" spans="1:60" outlineLevel="1" x14ac:dyDescent="0.25">
      <c r="A248" s="234">
        <v>58</v>
      </c>
      <c r="B248" s="235" t="s">
        <v>368</v>
      </c>
      <c r="C248" s="254" t="s">
        <v>369</v>
      </c>
      <c r="D248" s="236" t="s">
        <v>132</v>
      </c>
      <c r="E248" s="237">
        <v>668.25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9">
        <v>0.311</v>
      </c>
      <c r="O248" s="239">
        <f>ROUND(E248*N248,2)</f>
        <v>207.83</v>
      </c>
      <c r="P248" s="239">
        <v>0</v>
      </c>
      <c r="Q248" s="239">
        <f>ROUND(E248*P248,2)</f>
        <v>0</v>
      </c>
      <c r="R248" s="239"/>
      <c r="S248" s="239" t="s">
        <v>294</v>
      </c>
      <c r="T248" s="240" t="s">
        <v>194</v>
      </c>
      <c r="U248" s="224">
        <v>2.5999999999999999E-2</v>
      </c>
      <c r="V248" s="224">
        <f>ROUND(E248*U248,2)</f>
        <v>17.37</v>
      </c>
      <c r="W248" s="224"/>
      <c r="X248" s="224" t="s">
        <v>135</v>
      </c>
      <c r="Y248" s="215"/>
      <c r="Z248" s="215"/>
      <c r="AA248" s="215"/>
      <c r="AB248" s="215"/>
      <c r="AC248" s="215"/>
      <c r="AD248" s="215"/>
      <c r="AE248" s="215"/>
      <c r="AF248" s="215"/>
      <c r="AG248" s="215" t="s">
        <v>136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5">
      <c r="A249" s="222"/>
      <c r="B249" s="223"/>
      <c r="C249" s="255" t="s">
        <v>330</v>
      </c>
      <c r="D249" s="225"/>
      <c r="E249" s="226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15"/>
      <c r="Z249" s="215"/>
      <c r="AA249" s="215"/>
      <c r="AB249" s="215"/>
      <c r="AC249" s="215"/>
      <c r="AD249" s="215"/>
      <c r="AE249" s="215"/>
      <c r="AF249" s="215"/>
      <c r="AG249" s="215" t="s">
        <v>138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5">
      <c r="A250" s="222"/>
      <c r="B250" s="223"/>
      <c r="C250" s="255" t="s">
        <v>370</v>
      </c>
      <c r="D250" s="225"/>
      <c r="E250" s="226">
        <v>536.25</v>
      </c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15"/>
      <c r="Z250" s="215"/>
      <c r="AA250" s="215"/>
      <c r="AB250" s="215"/>
      <c r="AC250" s="215"/>
      <c r="AD250" s="215"/>
      <c r="AE250" s="215"/>
      <c r="AF250" s="215"/>
      <c r="AG250" s="215" t="s">
        <v>138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5">
      <c r="A251" s="222"/>
      <c r="B251" s="223"/>
      <c r="C251" s="255" t="s">
        <v>371</v>
      </c>
      <c r="D251" s="225"/>
      <c r="E251" s="226">
        <v>132</v>
      </c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15"/>
      <c r="Z251" s="215"/>
      <c r="AA251" s="215"/>
      <c r="AB251" s="215"/>
      <c r="AC251" s="215"/>
      <c r="AD251" s="215"/>
      <c r="AE251" s="215"/>
      <c r="AF251" s="215"/>
      <c r="AG251" s="215" t="s">
        <v>138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5">
      <c r="A252" s="234">
        <v>59</v>
      </c>
      <c r="B252" s="235" t="s">
        <v>372</v>
      </c>
      <c r="C252" s="254" t="s">
        <v>373</v>
      </c>
      <c r="D252" s="236" t="s">
        <v>132</v>
      </c>
      <c r="E252" s="237">
        <v>1056.2650000000001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9">
        <v>0.12144000000000001</v>
      </c>
      <c r="O252" s="239">
        <f>ROUND(E252*N252,2)</f>
        <v>128.27000000000001</v>
      </c>
      <c r="P252" s="239">
        <v>0</v>
      </c>
      <c r="Q252" s="239">
        <f>ROUND(E252*P252,2)</f>
        <v>0</v>
      </c>
      <c r="R252" s="239" t="s">
        <v>133</v>
      </c>
      <c r="S252" s="239" t="s">
        <v>141</v>
      </c>
      <c r="T252" s="240" t="s">
        <v>142</v>
      </c>
      <c r="U252" s="224">
        <v>2.4E-2</v>
      </c>
      <c r="V252" s="224">
        <f>ROUND(E252*U252,2)</f>
        <v>25.35</v>
      </c>
      <c r="W252" s="224"/>
      <c r="X252" s="224" t="s">
        <v>135</v>
      </c>
      <c r="Y252" s="215"/>
      <c r="Z252" s="215"/>
      <c r="AA252" s="215"/>
      <c r="AB252" s="215"/>
      <c r="AC252" s="215"/>
      <c r="AD252" s="215"/>
      <c r="AE252" s="215"/>
      <c r="AF252" s="215"/>
      <c r="AG252" s="215" t="s">
        <v>136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5">
      <c r="A253" s="222"/>
      <c r="B253" s="223"/>
      <c r="C253" s="256" t="s">
        <v>374</v>
      </c>
      <c r="D253" s="241"/>
      <c r="E253" s="241"/>
      <c r="F253" s="241"/>
      <c r="G253" s="241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15"/>
      <c r="Z253" s="215"/>
      <c r="AA253" s="215"/>
      <c r="AB253" s="215"/>
      <c r="AC253" s="215"/>
      <c r="AD253" s="215"/>
      <c r="AE253" s="215"/>
      <c r="AF253" s="215"/>
      <c r="AG253" s="215" t="s">
        <v>148</v>
      </c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5">
      <c r="A254" s="222"/>
      <c r="B254" s="223"/>
      <c r="C254" s="255" t="s">
        <v>333</v>
      </c>
      <c r="D254" s="225"/>
      <c r="E254" s="226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15"/>
      <c r="Z254" s="215"/>
      <c r="AA254" s="215"/>
      <c r="AB254" s="215"/>
      <c r="AC254" s="215"/>
      <c r="AD254" s="215"/>
      <c r="AE254" s="215"/>
      <c r="AF254" s="215"/>
      <c r="AG254" s="215" t="s">
        <v>138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5">
      <c r="A255" s="222"/>
      <c r="B255" s="223"/>
      <c r="C255" s="255" t="s">
        <v>375</v>
      </c>
      <c r="D255" s="225"/>
      <c r="E255" s="226">
        <v>792</v>
      </c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15"/>
      <c r="Z255" s="215"/>
      <c r="AA255" s="215"/>
      <c r="AB255" s="215"/>
      <c r="AC255" s="215"/>
      <c r="AD255" s="215"/>
      <c r="AE255" s="215"/>
      <c r="AF255" s="215"/>
      <c r="AG255" s="215" t="s">
        <v>138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 x14ac:dyDescent="0.25">
      <c r="A256" s="222"/>
      <c r="B256" s="223"/>
      <c r="C256" s="255" t="s">
        <v>376</v>
      </c>
      <c r="D256" s="225"/>
      <c r="E256" s="226">
        <v>226.86500000000001</v>
      </c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15"/>
      <c r="Z256" s="215"/>
      <c r="AA256" s="215"/>
      <c r="AB256" s="215"/>
      <c r="AC256" s="215"/>
      <c r="AD256" s="215"/>
      <c r="AE256" s="215"/>
      <c r="AF256" s="215"/>
      <c r="AG256" s="215" t="s">
        <v>138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 x14ac:dyDescent="0.25">
      <c r="A257" s="222"/>
      <c r="B257" s="223"/>
      <c r="C257" s="255" t="s">
        <v>377</v>
      </c>
      <c r="D257" s="225"/>
      <c r="E257" s="226">
        <v>37.4</v>
      </c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15"/>
      <c r="Z257" s="215"/>
      <c r="AA257" s="215"/>
      <c r="AB257" s="215"/>
      <c r="AC257" s="215"/>
      <c r="AD257" s="215"/>
      <c r="AE257" s="215"/>
      <c r="AF257" s="215"/>
      <c r="AG257" s="215" t="s">
        <v>138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 x14ac:dyDescent="0.25">
      <c r="A258" s="234">
        <v>60</v>
      </c>
      <c r="B258" s="235" t="s">
        <v>378</v>
      </c>
      <c r="C258" s="254" t="s">
        <v>379</v>
      </c>
      <c r="D258" s="236" t="s">
        <v>132</v>
      </c>
      <c r="E258" s="237">
        <v>668.25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9">
        <v>0.16192000000000001</v>
      </c>
      <c r="O258" s="239">
        <f>ROUND(E258*N258,2)</f>
        <v>108.2</v>
      </c>
      <c r="P258" s="239">
        <v>0</v>
      </c>
      <c r="Q258" s="239">
        <f>ROUND(E258*P258,2)</f>
        <v>0</v>
      </c>
      <c r="R258" s="239" t="s">
        <v>133</v>
      </c>
      <c r="S258" s="239" t="s">
        <v>141</v>
      </c>
      <c r="T258" s="240" t="s">
        <v>142</v>
      </c>
      <c r="U258" s="224">
        <v>2.4E-2</v>
      </c>
      <c r="V258" s="224">
        <f>ROUND(E258*U258,2)</f>
        <v>16.04</v>
      </c>
      <c r="W258" s="224"/>
      <c r="X258" s="224" t="s">
        <v>135</v>
      </c>
      <c r="Y258" s="215"/>
      <c r="Z258" s="215"/>
      <c r="AA258" s="215"/>
      <c r="AB258" s="215"/>
      <c r="AC258" s="215"/>
      <c r="AD258" s="215"/>
      <c r="AE258" s="215"/>
      <c r="AF258" s="215"/>
      <c r="AG258" s="215" t="s">
        <v>136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 x14ac:dyDescent="0.25">
      <c r="A259" s="222"/>
      <c r="B259" s="223"/>
      <c r="C259" s="256" t="s">
        <v>374</v>
      </c>
      <c r="D259" s="241"/>
      <c r="E259" s="241"/>
      <c r="F259" s="241"/>
      <c r="G259" s="241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15"/>
      <c r="Z259" s="215"/>
      <c r="AA259" s="215"/>
      <c r="AB259" s="215"/>
      <c r="AC259" s="215"/>
      <c r="AD259" s="215"/>
      <c r="AE259" s="215"/>
      <c r="AF259" s="215"/>
      <c r="AG259" s="215" t="s">
        <v>148</v>
      </c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 x14ac:dyDescent="0.25">
      <c r="A260" s="222"/>
      <c r="B260" s="223"/>
      <c r="C260" s="255" t="s">
        <v>330</v>
      </c>
      <c r="D260" s="225"/>
      <c r="E260" s="226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15"/>
      <c r="Z260" s="215"/>
      <c r="AA260" s="215"/>
      <c r="AB260" s="215"/>
      <c r="AC260" s="215"/>
      <c r="AD260" s="215"/>
      <c r="AE260" s="215"/>
      <c r="AF260" s="215"/>
      <c r="AG260" s="215" t="s">
        <v>138</v>
      </c>
      <c r="AH260" s="215">
        <v>0</v>
      </c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1" x14ac:dyDescent="0.25">
      <c r="A261" s="222"/>
      <c r="B261" s="223"/>
      <c r="C261" s="255" t="s">
        <v>370</v>
      </c>
      <c r="D261" s="225"/>
      <c r="E261" s="226">
        <v>536.25</v>
      </c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15"/>
      <c r="Z261" s="215"/>
      <c r="AA261" s="215"/>
      <c r="AB261" s="215"/>
      <c r="AC261" s="215"/>
      <c r="AD261" s="215"/>
      <c r="AE261" s="215"/>
      <c r="AF261" s="215"/>
      <c r="AG261" s="215" t="s">
        <v>138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 x14ac:dyDescent="0.25">
      <c r="A262" s="222"/>
      <c r="B262" s="223"/>
      <c r="C262" s="255" t="s">
        <v>371</v>
      </c>
      <c r="D262" s="225"/>
      <c r="E262" s="226">
        <v>132</v>
      </c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15"/>
      <c r="Z262" s="215"/>
      <c r="AA262" s="215"/>
      <c r="AB262" s="215"/>
      <c r="AC262" s="215"/>
      <c r="AD262" s="215"/>
      <c r="AE262" s="215"/>
      <c r="AF262" s="215"/>
      <c r="AG262" s="215" t="s">
        <v>138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ht="20.399999999999999" outlineLevel="1" x14ac:dyDescent="0.25">
      <c r="A263" s="234">
        <v>61</v>
      </c>
      <c r="B263" s="235" t="s">
        <v>380</v>
      </c>
      <c r="C263" s="254" t="s">
        <v>381</v>
      </c>
      <c r="D263" s="236" t="s">
        <v>132</v>
      </c>
      <c r="E263" s="237">
        <v>1724.5150000000001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9">
        <v>0.39182</v>
      </c>
      <c r="O263" s="239">
        <f>ROUND(E263*N263,2)</f>
        <v>675.7</v>
      </c>
      <c r="P263" s="239">
        <v>0</v>
      </c>
      <c r="Q263" s="239">
        <f>ROUND(E263*P263,2)</f>
        <v>0</v>
      </c>
      <c r="R263" s="239" t="s">
        <v>133</v>
      </c>
      <c r="S263" s="239" t="s">
        <v>141</v>
      </c>
      <c r="T263" s="240" t="s">
        <v>142</v>
      </c>
      <c r="U263" s="224">
        <v>5.5E-2</v>
      </c>
      <c r="V263" s="224">
        <f>ROUND(E263*U263,2)</f>
        <v>94.85</v>
      </c>
      <c r="W263" s="224"/>
      <c r="X263" s="224" t="s">
        <v>135</v>
      </c>
      <c r="Y263" s="215"/>
      <c r="Z263" s="215"/>
      <c r="AA263" s="215"/>
      <c r="AB263" s="215"/>
      <c r="AC263" s="215"/>
      <c r="AD263" s="215"/>
      <c r="AE263" s="215"/>
      <c r="AF263" s="215"/>
      <c r="AG263" s="215" t="s">
        <v>166</v>
      </c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 x14ac:dyDescent="0.25">
      <c r="A264" s="222"/>
      <c r="B264" s="223"/>
      <c r="C264" s="256" t="s">
        <v>382</v>
      </c>
      <c r="D264" s="241"/>
      <c r="E264" s="241"/>
      <c r="F264" s="241"/>
      <c r="G264" s="241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15"/>
      <c r="Z264" s="215"/>
      <c r="AA264" s="215"/>
      <c r="AB264" s="215"/>
      <c r="AC264" s="215"/>
      <c r="AD264" s="215"/>
      <c r="AE264" s="215"/>
      <c r="AF264" s="215"/>
      <c r="AG264" s="215" t="s">
        <v>148</v>
      </c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42" t="str">
        <f>C264</f>
        <v>kamenivo hrubé drcené vel. 32 - 63 mm s výplňovým kamenivem (vibrovaný štěrk), s rozprostřením, vlhčením a zhutněním</v>
      </c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5">
      <c r="A265" s="222"/>
      <c r="B265" s="223"/>
      <c r="C265" s="255" t="s">
        <v>330</v>
      </c>
      <c r="D265" s="225"/>
      <c r="E265" s="226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15"/>
      <c r="Z265" s="215"/>
      <c r="AA265" s="215"/>
      <c r="AB265" s="215"/>
      <c r="AC265" s="215"/>
      <c r="AD265" s="215"/>
      <c r="AE265" s="215"/>
      <c r="AF265" s="215"/>
      <c r="AG265" s="215" t="s">
        <v>138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 x14ac:dyDescent="0.25">
      <c r="A266" s="222"/>
      <c r="B266" s="223"/>
      <c r="C266" s="255" t="s">
        <v>370</v>
      </c>
      <c r="D266" s="225"/>
      <c r="E266" s="226">
        <v>536.25</v>
      </c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15"/>
      <c r="Z266" s="215"/>
      <c r="AA266" s="215"/>
      <c r="AB266" s="215"/>
      <c r="AC266" s="215"/>
      <c r="AD266" s="215"/>
      <c r="AE266" s="215"/>
      <c r="AF266" s="215"/>
      <c r="AG266" s="215" t="s">
        <v>138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 x14ac:dyDescent="0.25">
      <c r="A267" s="222"/>
      <c r="B267" s="223"/>
      <c r="C267" s="255" t="s">
        <v>371</v>
      </c>
      <c r="D267" s="225"/>
      <c r="E267" s="226">
        <v>132</v>
      </c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15"/>
      <c r="Z267" s="215"/>
      <c r="AA267" s="215"/>
      <c r="AB267" s="215"/>
      <c r="AC267" s="215"/>
      <c r="AD267" s="215"/>
      <c r="AE267" s="215"/>
      <c r="AF267" s="215"/>
      <c r="AG267" s="215" t="s">
        <v>138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 x14ac:dyDescent="0.25">
      <c r="A268" s="222"/>
      <c r="B268" s="223"/>
      <c r="C268" s="255" t="s">
        <v>333</v>
      </c>
      <c r="D268" s="225"/>
      <c r="E268" s="226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15"/>
      <c r="Z268" s="215"/>
      <c r="AA268" s="215"/>
      <c r="AB268" s="215"/>
      <c r="AC268" s="215"/>
      <c r="AD268" s="215"/>
      <c r="AE268" s="215"/>
      <c r="AF268" s="215"/>
      <c r="AG268" s="215" t="s">
        <v>138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 x14ac:dyDescent="0.25">
      <c r="A269" s="222"/>
      <c r="B269" s="223"/>
      <c r="C269" s="255" t="s">
        <v>375</v>
      </c>
      <c r="D269" s="225"/>
      <c r="E269" s="226">
        <v>792</v>
      </c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15"/>
      <c r="Z269" s="215"/>
      <c r="AA269" s="215"/>
      <c r="AB269" s="215"/>
      <c r="AC269" s="215"/>
      <c r="AD269" s="215"/>
      <c r="AE269" s="215"/>
      <c r="AF269" s="215"/>
      <c r="AG269" s="215" t="s">
        <v>138</v>
      </c>
      <c r="AH269" s="215">
        <v>0</v>
      </c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 x14ac:dyDescent="0.25">
      <c r="A270" s="222"/>
      <c r="B270" s="223"/>
      <c r="C270" s="255" t="s">
        <v>376</v>
      </c>
      <c r="D270" s="225"/>
      <c r="E270" s="226">
        <v>226.86500000000001</v>
      </c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15"/>
      <c r="Z270" s="215"/>
      <c r="AA270" s="215"/>
      <c r="AB270" s="215"/>
      <c r="AC270" s="215"/>
      <c r="AD270" s="215"/>
      <c r="AE270" s="215"/>
      <c r="AF270" s="215"/>
      <c r="AG270" s="215" t="s">
        <v>138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 x14ac:dyDescent="0.25">
      <c r="A271" s="222"/>
      <c r="B271" s="223"/>
      <c r="C271" s="255" t="s">
        <v>377</v>
      </c>
      <c r="D271" s="225"/>
      <c r="E271" s="226">
        <v>37.4</v>
      </c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15"/>
      <c r="Z271" s="215"/>
      <c r="AA271" s="215"/>
      <c r="AB271" s="215"/>
      <c r="AC271" s="215"/>
      <c r="AD271" s="215"/>
      <c r="AE271" s="215"/>
      <c r="AF271" s="215"/>
      <c r="AG271" s="215" t="s">
        <v>138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 x14ac:dyDescent="0.25">
      <c r="A272" s="234">
        <v>62</v>
      </c>
      <c r="B272" s="235" t="s">
        <v>383</v>
      </c>
      <c r="C272" s="254" t="s">
        <v>384</v>
      </c>
      <c r="D272" s="236" t="s">
        <v>132</v>
      </c>
      <c r="E272" s="237">
        <v>1056.2650000000001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9">
        <v>0.13</v>
      </c>
      <c r="O272" s="239">
        <f>ROUND(E272*N272,2)</f>
        <v>137.31</v>
      </c>
      <c r="P272" s="239">
        <v>0</v>
      </c>
      <c r="Q272" s="239">
        <f>ROUND(E272*P272,2)</f>
        <v>0</v>
      </c>
      <c r="R272" s="239"/>
      <c r="S272" s="239" t="s">
        <v>294</v>
      </c>
      <c r="T272" s="240" t="s">
        <v>194</v>
      </c>
      <c r="U272" s="224">
        <v>7.1099999999999997E-2</v>
      </c>
      <c r="V272" s="224">
        <f>ROUND(E272*U272,2)</f>
        <v>75.099999999999994</v>
      </c>
      <c r="W272" s="224"/>
      <c r="X272" s="224" t="s">
        <v>135</v>
      </c>
      <c r="Y272" s="215"/>
      <c r="Z272" s="215"/>
      <c r="AA272" s="215"/>
      <c r="AB272" s="215"/>
      <c r="AC272" s="215"/>
      <c r="AD272" s="215"/>
      <c r="AE272" s="215"/>
      <c r="AF272" s="215"/>
      <c r="AG272" s="215" t="s">
        <v>136</v>
      </c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 x14ac:dyDescent="0.25">
      <c r="A273" s="222"/>
      <c r="B273" s="223"/>
      <c r="C273" s="255" t="s">
        <v>333</v>
      </c>
      <c r="D273" s="225"/>
      <c r="E273" s="226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15"/>
      <c r="Z273" s="215"/>
      <c r="AA273" s="215"/>
      <c r="AB273" s="215"/>
      <c r="AC273" s="215"/>
      <c r="AD273" s="215"/>
      <c r="AE273" s="215"/>
      <c r="AF273" s="215"/>
      <c r="AG273" s="215" t="s">
        <v>138</v>
      </c>
      <c r="AH273" s="215">
        <v>0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5">
      <c r="A274" s="222"/>
      <c r="B274" s="223"/>
      <c r="C274" s="255" t="s">
        <v>375</v>
      </c>
      <c r="D274" s="225"/>
      <c r="E274" s="226">
        <v>792</v>
      </c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15"/>
      <c r="Z274" s="215"/>
      <c r="AA274" s="215"/>
      <c r="AB274" s="215"/>
      <c r="AC274" s="215"/>
      <c r="AD274" s="215"/>
      <c r="AE274" s="215"/>
      <c r="AF274" s="215"/>
      <c r="AG274" s="215" t="s">
        <v>138</v>
      </c>
      <c r="AH274" s="215">
        <v>0</v>
      </c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 x14ac:dyDescent="0.25">
      <c r="A275" s="222"/>
      <c r="B275" s="223"/>
      <c r="C275" s="255" t="s">
        <v>376</v>
      </c>
      <c r="D275" s="225"/>
      <c r="E275" s="226">
        <v>226.86500000000001</v>
      </c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15"/>
      <c r="Z275" s="215"/>
      <c r="AA275" s="215"/>
      <c r="AB275" s="215"/>
      <c r="AC275" s="215"/>
      <c r="AD275" s="215"/>
      <c r="AE275" s="215"/>
      <c r="AF275" s="215"/>
      <c r="AG275" s="215" t="s">
        <v>138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 x14ac:dyDescent="0.25">
      <c r="A276" s="222"/>
      <c r="B276" s="223"/>
      <c r="C276" s="255" t="s">
        <v>377</v>
      </c>
      <c r="D276" s="225"/>
      <c r="E276" s="226">
        <v>37.4</v>
      </c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15"/>
      <c r="Z276" s="215"/>
      <c r="AA276" s="215"/>
      <c r="AB276" s="215"/>
      <c r="AC276" s="215"/>
      <c r="AD276" s="215"/>
      <c r="AE276" s="215"/>
      <c r="AF276" s="215"/>
      <c r="AG276" s="215" t="s">
        <v>138</v>
      </c>
      <c r="AH276" s="215">
        <v>0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1" x14ac:dyDescent="0.25">
      <c r="A277" s="234">
        <v>63</v>
      </c>
      <c r="B277" s="235" t="s">
        <v>385</v>
      </c>
      <c r="C277" s="254" t="s">
        <v>386</v>
      </c>
      <c r="D277" s="236" t="s">
        <v>132</v>
      </c>
      <c r="E277" s="237">
        <v>1056.2650000000001</v>
      </c>
      <c r="F277" s="238"/>
      <c r="G277" s="239">
        <f>ROUND(E277*F277,2)</f>
        <v>0</v>
      </c>
      <c r="H277" s="238"/>
      <c r="I277" s="239">
        <f>ROUND(E277*H277,2)</f>
        <v>0</v>
      </c>
      <c r="J277" s="238"/>
      <c r="K277" s="239">
        <f>ROUND(E277*J277,2)</f>
        <v>0</v>
      </c>
      <c r="L277" s="239">
        <v>21</v>
      </c>
      <c r="M277" s="239">
        <f>G277*(1+L277/100)</f>
        <v>0</v>
      </c>
      <c r="N277" s="239">
        <v>0.08</v>
      </c>
      <c r="O277" s="239">
        <f>ROUND(E277*N277,2)</f>
        <v>84.5</v>
      </c>
      <c r="P277" s="239">
        <v>0</v>
      </c>
      <c r="Q277" s="239">
        <f>ROUND(E277*P277,2)</f>
        <v>0</v>
      </c>
      <c r="R277" s="239"/>
      <c r="S277" s="239" t="s">
        <v>294</v>
      </c>
      <c r="T277" s="240" t="s">
        <v>194</v>
      </c>
      <c r="U277" s="224">
        <v>2.5999999999999999E-2</v>
      </c>
      <c r="V277" s="224">
        <f>ROUND(E277*U277,2)</f>
        <v>27.46</v>
      </c>
      <c r="W277" s="224"/>
      <c r="X277" s="224" t="s">
        <v>135</v>
      </c>
      <c r="Y277" s="215"/>
      <c r="Z277" s="215"/>
      <c r="AA277" s="215"/>
      <c r="AB277" s="215"/>
      <c r="AC277" s="215"/>
      <c r="AD277" s="215"/>
      <c r="AE277" s="215"/>
      <c r="AF277" s="215"/>
      <c r="AG277" s="215" t="s">
        <v>136</v>
      </c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1" x14ac:dyDescent="0.25">
      <c r="A278" s="222"/>
      <c r="B278" s="223"/>
      <c r="C278" s="255" t="s">
        <v>333</v>
      </c>
      <c r="D278" s="225"/>
      <c r="E278" s="226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15"/>
      <c r="Z278" s="215"/>
      <c r="AA278" s="215"/>
      <c r="AB278" s="215"/>
      <c r="AC278" s="215"/>
      <c r="AD278" s="215"/>
      <c r="AE278" s="215"/>
      <c r="AF278" s="215"/>
      <c r="AG278" s="215" t="s">
        <v>138</v>
      </c>
      <c r="AH278" s="215">
        <v>0</v>
      </c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1" x14ac:dyDescent="0.25">
      <c r="A279" s="222"/>
      <c r="B279" s="223"/>
      <c r="C279" s="255" t="s">
        <v>375</v>
      </c>
      <c r="D279" s="225"/>
      <c r="E279" s="226">
        <v>792</v>
      </c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15"/>
      <c r="Z279" s="215"/>
      <c r="AA279" s="215"/>
      <c r="AB279" s="215"/>
      <c r="AC279" s="215"/>
      <c r="AD279" s="215"/>
      <c r="AE279" s="215"/>
      <c r="AF279" s="215"/>
      <c r="AG279" s="215" t="s">
        <v>138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1" x14ac:dyDescent="0.25">
      <c r="A280" s="222"/>
      <c r="B280" s="223"/>
      <c r="C280" s="255" t="s">
        <v>376</v>
      </c>
      <c r="D280" s="225"/>
      <c r="E280" s="226">
        <v>226.86500000000001</v>
      </c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15"/>
      <c r="Z280" s="215"/>
      <c r="AA280" s="215"/>
      <c r="AB280" s="215"/>
      <c r="AC280" s="215"/>
      <c r="AD280" s="215"/>
      <c r="AE280" s="215"/>
      <c r="AF280" s="215"/>
      <c r="AG280" s="215" t="s">
        <v>138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1" x14ac:dyDescent="0.25">
      <c r="A281" s="222"/>
      <c r="B281" s="223"/>
      <c r="C281" s="255" t="s">
        <v>377</v>
      </c>
      <c r="D281" s="225"/>
      <c r="E281" s="226">
        <v>37.4</v>
      </c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15"/>
      <c r="Z281" s="215"/>
      <c r="AA281" s="215"/>
      <c r="AB281" s="215"/>
      <c r="AC281" s="215"/>
      <c r="AD281" s="215"/>
      <c r="AE281" s="215"/>
      <c r="AF281" s="215"/>
      <c r="AG281" s="215" t="s">
        <v>138</v>
      </c>
      <c r="AH281" s="215">
        <v>0</v>
      </c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1" x14ac:dyDescent="0.25">
      <c r="A282" s="234">
        <v>64</v>
      </c>
      <c r="B282" s="235" t="s">
        <v>387</v>
      </c>
      <c r="C282" s="254" t="s">
        <v>386</v>
      </c>
      <c r="D282" s="236" t="s">
        <v>132</v>
      </c>
      <c r="E282" s="237">
        <v>1056.2650000000001</v>
      </c>
      <c r="F282" s="238"/>
      <c r="G282" s="239">
        <f>ROUND(E282*F282,2)</f>
        <v>0</v>
      </c>
      <c r="H282" s="238"/>
      <c r="I282" s="239">
        <f>ROUND(E282*H282,2)</f>
        <v>0</v>
      </c>
      <c r="J282" s="238"/>
      <c r="K282" s="239">
        <f>ROUND(E282*J282,2)</f>
        <v>0</v>
      </c>
      <c r="L282" s="239">
        <v>21</v>
      </c>
      <c r="M282" s="239">
        <f>G282*(1+L282/100)</f>
        <v>0</v>
      </c>
      <c r="N282" s="239">
        <v>9.8000000000000004E-2</v>
      </c>
      <c r="O282" s="239">
        <f>ROUND(E282*N282,2)</f>
        <v>103.51</v>
      </c>
      <c r="P282" s="239">
        <v>0</v>
      </c>
      <c r="Q282" s="239">
        <f>ROUND(E282*P282,2)</f>
        <v>0</v>
      </c>
      <c r="R282" s="239"/>
      <c r="S282" s="239" t="s">
        <v>294</v>
      </c>
      <c r="T282" s="240" t="s">
        <v>194</v>
      </c>
      <c r="U282" s="224">
        <v>2.5999999999999999E-2</v>
      </c>
      <c r="V282" s="224">
        <f>ROUND(E282*U282,2)</f>
        <v>27.46</v>
      </c>
      <c r="W282" s="224"/>
      <c r="X282" s="224" t="s">
        <v>135</v>
      </c>
      <c r="Y282" s="215"/>
      <c r="Z282" s="215"/>
      <c r="AA282" s="215"/>
      <c r="AB282" s="215"/>
      <c r="AC282" s="215"/>
      <c r="AD282" s="215"/>
      <c r="AE282" s="215"/>
      <c r="AF282" s="215"/>
      <c r="AG282" s="215" t="s">
        <v>136</v>
      </c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 x14ac:dyDescent="0.25">
      <c r="A283" s="222"/>
      <c r="B283" s="223"/>
      <c r="C283" s="255" t="s">
        <v>333</v>
      </c>
      <c r="D283" s="225"/>
      <c r="E283" s="226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15"/>
      <c r="Z283" s="215"/>
      <c r="AA283" s="215"/>
      <c r="AB283" s="215"/>
      <c r="AC283" s="215"/>
      <c r="AD283" s="215"/>
      <c r="AE283" s="215"/>
      <c r="AF283" s="215"/>
      <c r="AG283" s="215" t="s">
        <v>138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1" x14ac:dyDescent="0.25">
      <c r="A284" s="222"/>
      <c r="B284" s="223"/>
      <c r="C284" s="255" t="s">
        <v>375</v>
      </c>
      <c r="D284" s="225"/>
      <c r="E284" s="226">
        <v>792</v>
      </c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15"/>
      <c r="Z284" s="215"/>
      <c r="AA284" s="215"/>
      <c r="AB284" s="215"/>
      <c r="AC284" s="215"/>
      <c r="AD284" s="215"/>
      <c r="AE284" s="215"/>
      <c r="AF284" s="215"/>
      <c r="AG284" s="215" t="s">
        <v>138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1" x14ac:dyDescent="0.25">
      <c r="A285" s="222"/>
      <c r="B285" s="223"/>
      <c r="C285" s="255" t="s">
        <v>376</v>
      </c>
      <c r="D285" s="225"/>
      <c r="E285" s="226">
        <v>226.86500000000001</v>
      </c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15"/>
      <c r="Z285" s="215"/>
      <c r="AA285" s="215"/>
      <c r="AB285" s="215"/>
      <c r="AC285" s="215"/>
      <c r="AD285" s="215"/>
      <c r="AE285" s="215"/>
      <c r="AF285" s="215"/>
      <c r="AG285" s="215" t="s">
        <v>138</v>
      </c>
      <c r="AH285" s="215">
        <v>0</v>
      </c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1" x14ac:dyDescent="0.25">
      <c r="A286" s="222"/>
      <c r="B286" s="223"/>
      <c r="C286" s="255" t="s">
        <v>377</v>
      </c>
      <c r="D286" s="225"/>
      <c r="E286" s="226">
        <v>37.4</v>
      </c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15"/>
      <c r="Z286" s="215"/>
      <c r="AA286" s="215"/>
      <c r="AB286" s="215"/>
      <c r="AC286" s="215"/>
      <c r="AD286" s="215"/>
      <c r="AE286" s="215"/>
      <c r="AF286" s="215"/>
      <c r="AG286" s="215" t="s">
        <v>138</v>
      </c>
      <c r="AH286" s="215">
        <v>0</v>
      </c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x14ac:dyDescent="0.25">
      <c r="A287" s="228" t="s">
        <v>128</v>
      </c>
      <c r="B287" s="229" t="s">
        <v>71</v>
      </c>
      <c r="C287" s="253" t="s">
        <v>72</v>
      </c>
      <c r="D287" s="230"/>
      <c r="E287" s="231"/>
      <c r="F287" s="232"/>
      <c r="G287" s="232">
        <f>SUMIF(AG288:AG334,"&lt;&gt;NOR",G288:G334)</f>
        <v>0</v>
      </c>
      <c r="H287" s="232"/>
      <c r="I287" s="232">
        <f>SUM(I288:I334)</f>
        <v>0</v>
      </c>
      <c r="J287" s="232"/>
      <c r="K287" s="232">
        <f>SUM(K288:K334)</f>
        <v>0</v>
      </c>
      <c r="L287" s="232"/>
      <c r="M287" s="232">
        <f>SUM(M288:M334)</f>
        <v>0</v>
      </c>
      <c r="N287" s="232"/>
      <c r="O287" s="232">
        <f>SUM(O288:O334)</f>
        <v>34.99</v>
      </c>
      <c r="P287" s="232"/>
      <c r="Q287" s="232">
        <f>SUM(Q288:Q334)</f>
        <v>4.68</v>
      </c>
      <c r="R287" s="232"/>
      <c r="S287" s="232"/>
      <c r="T287" s="233"/>
      <c r="U287" s="227"/>
      <c r="V287" s="227">
        <f>SUM(V288:V334)</f>
        <v>222.27</v>
      </c>
      <c r="W287" s="227"/>
      <c r="X287" s="227"/>
      <c r="AG287" t="s">
        <v>129</v>
      </c>
    </row>
    <row r="288" spans="1:60" outlineLevel="1" x14ac:dyDescent="0.25">
      <c r="A288" s="234">
        <v>65</v>
      </c>
      <c r="B288" s="235" t="s">
        <v>388</v>
      </c>
      <c r="C288" s="254" t="s">
        <v>389</v>
      </c>
      <c r="D288" s="236" t="s">
        <v>132</v>
      </c>
      <c r="E288" s="237">
        <v>1056.2650000000001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9">
        <v>0</v>
      </c>
      <c r="O288" s="239">
        <f>ROUND(E288*N288,2)</f>
        <v>0</v>
      </c>
      <c r="P288" s="239">
        <v>0</v>
      </c>
      <c r="Q288" s="239">
        <f>ROUND(E288*P288,2)</f>
        <v>0</v>
      </c>
      <c r="R288" s="239"/>
      <c r="S288" s="239" t="s">
        <v>294</v>
      </c>
      <c r="T288" s="240" t="s">
        <v>194</v>
      </c>
      <c r="U288" s="224">
        <v>4.6300000000000001E-2</v>
      </c>
      <c r="V288" s="224">
        <f>ROUND(E288*U288,2)</f>
        <v>48.91</v>
      </c>
      <c r="W288" s="224"/>
      <c r="X288" s="224" t="s">
        <v>135</v>
      </c>
      <c r="Y288" s="215"/>
      <c r="Z288" s="215"/>
      <c r="AA288" s="215"/>
      <c r="AB288" s="215"/>
      <c r="AC288" s="215"/>
      <c r="AD288" s="215"/>
      <c r="AE288" s="215"/>
      <c r="AF288" s="215"/>
      <c r="AG288" s="215" t="s">
        <v>136</v>
      </c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1" x14ac:dyDescent="0.25">
      <c r="A289" s="222"/>
      <c r="B289" s="223"/>
      <c r="C289" s="258" t="s">
        <v>390</v>
      </c>
      <c r="D289" s="244"/>
      <c r="E289" s="244"/>
      <c r="F289" s="244"/>
      <c r="G289" s="24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15"/>
      <c r="Z289" s="215"/>
      <c r="AA289" s="215"/>
      <c r="AB289" s="215"/>
      <c r="AC289" s="215"/>
      <c r="AD289" s="215"/>
      <c r="AE289" s="215"/>
      <c r="AF289" s="215"/>
      <c r="AG289" s="215" t="s">
        <v>314</v>
      </c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1" x14ac:dyDescent="0.25">
      <c r="A290" s="222"/>
      <c r="B290" s="223"/>
      <c r="C290" s="255" t="s">
        <v>333</v>
      </c>
      <c r="D290" s="225"/>
      <c r="E290" s="226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15"/>
      <c r="Z290" s="215"/>
      <c r="AA290" s="215"/>
      <c r="AB290" s="215"/>
      <c r="AC290" s="215"/>
      <c r="AD290" s="215"/>
      <c r="AE290" s="215"/>
      <c r="AF290" s="215"/>
      <c r="AG290" s="215" t="s">
        <v>138</v>
      </c>
      <c r="AH290" s="215">
        <v>0</v>
      </c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1" x14ac:dyDescent="0.25">
      <c r="A291" s="222"/>
      <c r="B291" s="223"/>
      <c r="C291" s="255" t="s">
        <v>375</v>
      </c>
      <c r="D291" s="225"/>
      <c r="E291" s="226">
        <v>792</v>
      </c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15"/>
      <c r="Z291" s="215"/>
      <c r="AA291" s="215"/>
      <c r="AB291" s="215"/>
      <c r="AC291" s="215"/>
      <c r="AD291" s="215"/>
      <c r="AE291" s="215"/>
      <c r="AF291" s="215"/>
      <c r="AG291" s="215" t="s">
        <v>138</v>
      </c>
      <c r="AH291" s="215">
        <v>0</v>
      </c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outlineLevel="1" x14ac:dyDescent="0.25">
      <c r="A292" s="222"/>
      <c r="B292" s="223"/>
      <c r="C292" s="255" t="s">
        <v>376</v>
      </c>
      <c r="D292" s="225"/>
      <c r="E292" s="226">
        <v>226.86500000000001</v>
      </c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15"/>
      <c r="Z292" s="215"/>
      <c r="AA292" s="215"/>
      <c r="AB292" s="215"/>
      <c r="AC292" s="215"/>
      <c r="AD292" s="215"/>
      <c r="AE292" s="215"/>
      <c r="AF292" s="215"/>
      <c r="AG292" s="215" t="s">
        <v>138</v>
      </c>
      <c r="AH292" s="215">
        <v>0</v>
      </c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1" x14ac:dyDescent="0.25">
      <c r="A293" s="222"/>
      <c r="B293" s="223"/>
      <c r="C293" s="255" t="s">
        <v>377</v>
      </c>
      <c r="D293" s="225"/>
      <c r="E293" s="226">
        <v>37.4</v>
      </c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15"/>
      <c r="Z293" s="215"/>
      <c r="AA293" s="215"/>
      <c r="AB293" s="215"/>
      <c r="AC293" s="215"/>
      <c r="AD293" s="215"/>
      <c r="AE293" s="215"/>
      <c r="AF293" s="215"/>
      <c r="AG293" s="215" t="s">
        <v>138</v>
      </c>
      <c r="AH293" s="215">
        <v>0</v>
      </c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1" x14ac:dyDescent="0.25">
      <c r="A294" s="234">
        <v>66</v>
      </c>
      <c r="B294" s="235" t="s">
        <v>391</v>
      </c>
      <c r="C294" s="254" t="s">
        <v>392</v>
      </c>
      <c r="D294" s="236" t="s">
        <v>293</v>
      </c>
      <c r="E294" s="237">
        <v>461.26</v>
      </c>
      <c r="F294" s="238"/>
      <c r="G294" s="239">
        <f>ROUND(E294*F294,2)</f>
        <v>0</v>
      </c>
      <c r="H294" s="238"/>
      <c r="I294" s="239">
        <f>ROUND(E294*H294,2)</f>
        <v>0</v>
      </c>
      <c r="J294" s="238"/>
      <c r="K294" s="239">
        <f>ROUND(E294*J294,2)</f>
        <v>0</v>
      </c>
      <c r="L294" s="239">
        <v>21</v>
      </c>
      <c r="M294" s="239">
        <f>G294*(1+L294/100)</f>
        <v>0</v>
      </c>
      <c r="N294" s="239">
        <v>0</v>
      </c>
      <c r="O294" s="239">
        <f>ROUND(E294*N294,2)</f>
        <v>0</v>
      </c>
      <c r="P294" s="239">
        <v>0</v>
      </c>
      <c r="Q294" s="239">
        <f>ROUND(E294*P294,2)</f>
        <v>0</v>
      </c>
      <c r="R294" s="239"/>
      <c r="S294" s="239" t="s">
        <v>294</v>
      </c>
      <c r="T294" s="240" t="s">
        <v>194</v>
      </c>
      <c r="U294" s="224">
        <v>6.8000000000000005E-2</v>
      </c>
      <c r="V294" s="224">
        <f>ROUND(E294*U294,2)</f>
        <v>31.37</v>
      </c>
      <c r="W294" s="224"/>
      <c r="X294" s="224" t="s">
        <v>135</v>
      </c>
      <c r="Y294" s="215"/>
      <c r="Z294" s="215"/>
      <c r="AA294" s="215"/>
      <c r="AB294" s="215"/>
      <c r="AC294" s="215"/>
      <c r="AD294" s="215"/>
      <c r="AE294" s="215"/>
      <c r="AF294" s="215"/>
      <c r="AG294" s="215" t="s">
        <v>136</v>
      </c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1" x14ac:dyDescent="0.25">
      <c r="A295" s="222"/>
      <c r="B295" s="223"/>
      <c r="C295" s="258" t="s">
        <v>390</v>
      </c>
      <c r="D295" s="244"/>
      <c r="E295" s="244"/>
      <c r="F295" s="244"/>
      <c r="G295" s="24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15"/>
      <c r="Z295" s="215"/>
      <c r="AA295" s="215"/>
      <c r="AB295" s="215"/>
      <c r="AC295" s="215"/>
      <c r="AD295" s="215"/>
      <c r="AE295" s="215"/>
      <c r="AF295" s="215"/>
      <c r="AG295" s="215" t="s">
        <v>314</v>
      </c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1" x14ac:dyDescent="0.25">
      <c r="A296" s="222"/>
      <c r="B296" s="223"/>
      <c r="C296" s="255" t="s">
        <v>393</v>
      </c>
      <c r="D296" s="225"/>
      <c r="E296" s="226">
        <v>249</v>
      </c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15"/>
      <c r="Z296" s="215"/>
      <c r="AA296" s="215"/>
      <c r="AB296" s="215"/>
      <c r="AC296" s="215"/>
      <c r="AD296" s="215"/>
      <c r="AE296" s="215"/>
      <c r="AF296" s="215"/>
      <c r="AG296" s="215" t="s">
        <v>138</v>
      </c>
      <c r="AH296" s="215">
        <v>0</v>
      </c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1" x14ac:dyDescent="0.25">
      <c r="A297" s="222"/>
      <c r="B297" s="223"/>
      <c r="C297" s="255" t="s">
        <v>394</v>
      </c>
      <c r="D297" s="225"/>
      <c r="E297" s="226">
        <v>212.26</v>
      </c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15"/>
      <c r="Z297" s="215"/>
      <c r="AA297" s="215"/>
      <c r="AB297" s="215"/>
      <c r="AC297" s="215"/>
      <c r="AD297" s="215"/>
      <c r="AE297" s="215"/>
      <c r="AF297" s="215"/>
      <c r="AG297" s="215" t="s">
        <v>138</v>
      </c>
      <c r="AH297" s="215">
        <v>0</v>
      </c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1" x14ac:dyDescent="0.25">
      <c r="A298" s="234">
        <v>67</v>
      </c>
      <c r="B298" s="235" t="s">
        <v>395</v>
      </c>
      <c r="C298" s="254" t="s">
        <v>645</v>
      </c>
      <c r="D298" s="236" t="s">
        <v>132</v>
      </c>
      <c r="E298" s="237">
        <v>1056.2650000000001</v>
      </c>
      <c r="F298" s="238"/>
      <c r="G298" s="239">
        <f>ROUND(E298*F298,2)</f>
        <v>0</v>
      </c>
      <c r="H298" s="238"/>
      <c r="I298" s="239">
        <f>ROUND(E298*H298,2)</f>
        <v>0</v>
      </c>
      <c r="J298" s="238"/>
      <c r="K298" s="239">
        <f>ROUND(E298*J298,2)</f>
        <v>0</v>
      </c>
      <c r="L298" s="239">
        <v>21</v>
      </c>
      <c r="M298" s="239">
        <f>G298*(1+L298/100)</f>
        <v>0</v>
      </c>
      <c r="N298" s="239">
        <v>0</v>
      </c>
      <c r="O298" s="239">
        <f>ROUND(E298*N298,2)</f>
        <v>0</v>
      </c>
      <c r="P298" s="239">
        <v>0</v>
      </c>
      <c r="Q298" s="239">
        <f>ROUND(E298*P298,2)</f>
        <v>0</v>
      </c>
      <c r="R298" s="239"/>
      <c r="S298" s="239" t="s">
        <v>294</v>
      </c>
      <c r="T298" s="240" t="s">
        <v>194</v>
      </c>
      <c r="U298" s="224">
        <v>2.4799999999999999E-2</v>
      </c>
      <c r="V298" s="224">
        <f>ROUND(E298*U298,2)</f>
        <v>26.2</v>
      </c>
      <c r="W298" s="224"/>
      <c r="X298" s="224" t="s">
        <v>135</v>
      </c>
      <c r="Y298" s="215"/>
      <c r="Z298" s="215"/>
      <c r="AA298" s="215"/>
      <c r="AB298" s="215"/>
      <c r="AC298" s="215"/>
      <c r="AD298" s="215"/>
      <c r="AE298" s="215"/>
      <c r="AF298" s="215"/>
      <c r="AG298" s="215" t="s">
        <v>136</v>
      </c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1" x14ac:dyDescent="0.25">
      <c r="A299" s="222"/>
      <c r="B299" s="223"/>
      <c r="C299" s="258" t="s">
        <v>390</v>
      </c>
      <c r="D299" s="244"/>
      <c r="E299" s="244"/>
      <c r="F299" s="244"/>
      <c r="G299" s="24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15"/>
      <c r="Z299" s="215"/>
      <c r="AA299" s="215"/>
      <c r="AB299" s="215"/>
      <c r="AC299" s="215"/>
      <c r="AD299" s="215"/>
      <c r="AE299" s="215"/>
      <c r="AF299" s="215"/>
      <c r="AG299" s="215" t="s">
        <v>314</v>
      </c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1" x14ac:dyDescent="0.25">
      <c r="A300" s="222"/>
      <c r="B300" s="223"/>
      <c r="C300" s="255" t="s">
        <v>333</v>
      </c>
      <c r="D300" s="225"/>
      <c r="E300" s="226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15"/>
      <c r="Z300" s="215"/>
      <c r="AA300" s="215"/>
      <c r="AB300" s="215"/>
      <c r="AC300" s="215"/>
      <c r="AD300" s="215"/>
      <c r="AE300" s="215"/>
      <c r="AF300" s="215"/>
      <c r="AG300" s="215" t="s">
        <v>138</v>
      </c>
      <c r="AH300" s="215">
        <v>0</v>
      </c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1" x14ac:dyDescent="0.25">
      <c r="A301" s="222"/>
      <c r="B301" s="223"/>
      <c r="C301" s="255" t="s">
        <v>375</v>
      </c>
      <c r="D301" s="225"/>
      <c r="E301" s="226">
        <v>792</v>
      </c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15"/>
      <c r="Z301" s="215"/>
      <c r="AA301" s="215"/>
      <c r="AB301" s="215"/>
      <c r="AC301" s="215"/>
      <c r="AD301" s="215"/>
      <c r="AE301" s="215"/>
      <c r="AF301" s="215"/>
      <c r="AG301" s="215" t="s">
        <v>138</v>
      </c>
      <c r="AH301" s="215">
        <v>0</v>
      </c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 x14ac:dyDescent="0.25">
      <c r="A302" s="222"/>
      <c r="B302" s="223"/>
      <c r="C302" s="255" t="s">
        <v>376</v>
      </c>
      <c r="D302" s="225"/>
      <c r="E302" s="226">
        <v>226.86500000000001</v>
      </c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15"/>
      <c r="Z302" s="215"/>
      <c r="AA302" s="215"/>
      <c r="AB302" s="215"/>
      <c r="AC302" s="215"/>
      <c r="AD302" s="215"/>
      <c r="AE302" s="215"/>
      <c r="AF302" s="215"/>
      <c r="AG302" s="215" t="s">
        <v>138</v>
      </c>
      <c r="AH302" s="215">
        <v>0</v>
      </c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1" x14ac:dyDescent="0.25">
      <c r="A303" s="222"/>
      <c r="B303" s="223"/>
      <c r="C303" s="255" t="s">
        <v>377</v>
      </c>
      <c r="D303" s="225"/>
      <c r="E303" s="226">
        <v>37.4</v>
      </c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15"/>
      <c r="Z303" s="215"/>
      <c r="AA303" s="215"/>
      <c r="AB303" s="215"/>
      <c r="AC303" s="215"/>
      <c r="AD303" s="215"/>
      <c r="AE303" s="215"/>
      <c r="AF303" s="215"/>
      <c r="AG303" s="215" t="s">
        <v>138</v>
      </c>
      <c r="AH303" s="215">
        <v>0</v>
      </c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outlineLevel="1" x14ac:dyDescent="0.25">
      <c r="A304" s="234">
        <v>68</v>
      </c>
      <c r="B304" s="235" t="s">
        <v>396</v>
      </c>
      <c r="C304" s="254" t="s">
        <v>397</v>
      </c>
      <c r="D304" s="236" t="s">
        <v>293</v>
      </c>
      <c r="E304" s="237">
        <v>704</v>
      </c>
      <c r="F304" s="238"/>
      <c r="G304" s="239">
        <f>ROUND(E304*F304,2)</f>
        <v>0</v>
      </c>
      <c r="H304" s="238"/>
      <c r="I304" s="239">
        <f>ROUND(E304*H304,2)</f>
        <v>0</v>
      </c>
      <c r="J304" s="238"/>
      <c r="K304" s="239">
        <f>ROUND(E304*J304,2)</f>
        <v>0</v>
      </c>
      <c r="L304" s="239">
        <v>21</v>
      </c>
      <c r="M304" s="239">
        <f>G304*(1+L304/100)</f>
        <v>0</v>
      </c>
      <c r="N304" s="239">
        <v>0</v>
      </c>
      <c r="O304" s="239">
        <f>ROUND(E304*N304,2)</f>
        <v>0</v>
      </c>
      <c r="P304" s="239">
        <v>0</v>
      </c>
      <c r="Q304" s="239">
        <f>ROUND(E304*P304,2)</f>
        <v>0</v>
      </c>
      <c r="R304" s="239"/>
      <c r="S304" s="239" t="s">
        <v>294</v>
      </c>
      <c r="T304" s="240" t="s">
        <v>194</v>
      </c>
      <c r="U304" s="224">
        <v>0.13600000000000001</v>
      </c>
      <c r="V304" s="224">
        <f>ROUND(E304*U304,2)</f>
        <v>95.74</v>
      </c>
      <c r="W304" s="224"/>
      <c r="X304" s="224" t="s">
        <v>135</v>
      </c>
      <c r="Y304" s="215"/>
      <c r="Z304" s="215"/>
      <c r="AA304" s="215"/>
      <c r="AB304" s="215"/>
      <c r="AC304" s="215"/>
      <c r="AD304" s="215"/>
      <c r="AE304" s="215"/>
      <c r="AF304" s="215"/>
      <c r="AG304" s="215" t="s">
        <v>136</v>
      </c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1" x14ac:dyDescent="0.25">
      <c r="A305" s="222"/>
      <c r="B305" s="223"/>
      <c r="C305" s="258" t="s">
        <v>390</v>
      </c>
      <c r="D305" s="244"/>
      <c r="E305" s="244"/>
      <c r="F305" s="244"/>
      <c r="G305" s="24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15"/>
      <c r="Z305" s="215"/>
      <c r="AA305" s="215"/>
      <c r="AB305" s="215"/>
      <c r="AC305" s="215"/>
      <c r="AD305" s="215"/>
      <c r="AE305" s="215"/>
      <c r="AF305" s="215"/>
      <c r="AG305" s="215" t="s">
        <v>314</v>
      </c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1" x14ac:dyDescent="0.25">
      <c r="A306" s="222"/>
      <c r="B306" s="223"/>
      <c r="C306" s="255" t="s">
        <v>398</v>
      </c>
      <c r="D306" s="225"/>
      <c r="E306" s="226">
        <v>580</v>
      </c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15"/>
      <c r="Z306" s="215"/>
      <c r="AA306" s="215"/>
      <c r="AB306" s="215"/>
      <c r="AC306" s="215"/>
      <c r="AD306" s="215"/>
      <c r="AE306" s="215"/>
      <c r="AF306" s="215"/>
      <c r="AG306" s="215" t="s">
        <v>138</v>
      </c>
      <c r="AH306" s="215">
        <v>0</v>
      </c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1" x14ac:dyDescent="0.25">
      <c r="A307" s="222"/>
      <c r="B307" s="223"/>
      <c r="C307" s="255" t="s">
        <v>399</v>
      </c>
      <c r="D307" s="225"/>
      <c r="E307" s="226">
        <v>300</v>
      </c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15"/>
      <c r="Z307" s="215"/>
      <c r="AA307" s="215"/>
      <c r="AB307" s="215"/>
      <c r="AC307" s="215"/>
      <c r="AD307" s="215"/>
      <c r="AE307" s="215"/>
      <c r="AF307" s="215"/>
      <c r="AG307" s="215" t="s">
        <v>138</v>
      </c>
      <c r="AH307" s="215">
        <v>0</v>
      </c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1" x14ac:dyDescent="0.25">
      <c r="A308" s="222"/>
      <c r="B308" s="223"/>
      <c r="C308" s="255" t="s">
        <v>400</v>
      </c>
      <c r="D308" s="225"/>
      <c r="E308" s="226">
        <v>-176</v>
      </c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15"/>
      <c r="Z308" s="215"/>
      <c r="AA308" s="215"/>
      <c r="AB308" s="215"/>
      <c r="AC308" s="215"/>
      <c r="AD308" s="215"/>
      <c r="AE308" s="215"/>
      <c r="AF308" s="215"/>
      <c r="AG308" s="215" t="s">
        <v>138</v>
      </c>
      <c r="AH308" s="215">
        <v>0</v>
      </c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 x14ac:dyDescent="0.25">
      <c r="A309" s="234">
        <v>69</v>
      </c>
      <c r="B309" s="235" t="s">
        <v>401</v>
      </c>
      <c r="C309" s="254" t="s">
        <v>646</v>
      </c>
      <c r="D309" s="236" t="s">
        <v>402</v>
      </c>
      <c r="E309" s="237">
        <v>465</v>
      </c>
      <c r="F309" s="238"/>
      <c r="G309" s="239">
        <f>ROUND(E309*F309,2)</f>
        <v>0</v>
      </c>
      <c r="H309" s="238"/>
      <c r="I309" s="239">
        <f>ROUND(E309*H309,2)</f>
        <v>0</v>
      </c>
      <c r="J309" s="238"/>
      <c r="K309" s="239">
        <f>ROUND(E309*J309,2)</f>
        <v>0</v>
      </c>
      <c r="L309" s="239">
        <v>21</v>
      </c>
      <c r="M309" s="239">
        <f>G309*(1+L309/100)</f>
        <v>0</v>
      </c>
      <c r="N309" s="239">
        <v>2.2000000000000001E-3</v>
      </c>
      <c r="O309" s="239">
        <f>ROUND(E309*N309,2)</f>
        <v>1.02</v>
      </c>
      <c r="P309" s="239">
        <v>0</v>
      </c>
      <c r="Q309" s="239">
        <f>ROUND(E309*P309,2)</f>
        <v>0</v>
      </c>
      <c r="R309" s="239"/>
      <c r="S309" s="239" t="s">
        <v>294</v>
      </c>
      <c r="T309" s="240" t="s">
        <v>194</v>
      </c>
      <c r="U309" s="224">
        <v>0</v>
      </c>
      <c r="V309" s="224">
        <f>ROUND(E309*U309,2)</f>
        <v>0</v>
      </c>
      <c r="W309" s="224"/>
      <c r="X309" s="224" t="s">
        <v>195</v>
      </c>
      <c r="Y309" s="215"/>
      <c r="Z309" s="215"/>
      <c r="AA309" s="215"/>
      <c r="AB309" s="215"/>
      <c r="AC309" s="215"/>
      <c r="AD309" s="215"/>
      <c r="AE309" s="215"/>
      <c r="AF309" s="215"/>
      <c r="AG309" s="215" t="s">
        <v>196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1" x14ac:dyDescent="0.25">
      <c r="A310" s="222"/>
      <c r="B310" s="223"/>
      <c r="C310" s="258" t="s">
        <v>403</v>
      </c>
      <c r="D310" s="244"/>
      <c r="E310" s="244"/>
      <c r="F310" s="244"/>
      <c r="G310" s="24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15"/>
      <c r="Z310" s="215"/>
      <c r="AA310" s="215"/>
      <c r="AB310" s="215"/>
      <c r="AC310" s="215"/>
      <c r="AD310" s="215"/>
      <c r="AE310" s="215"/>
      <c r="AF310" s="215"/>
      <c r="AG310" s="215" t="s">
        <v>314</v>
      </c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1" x14ac:dyDescent="0.25">
      <c r="A311" s="222"/>
      <c r="B311" s="223"/>
      <c r="C311" s="255" t="s">
        <v>393</v>
      </c>
      <c r="D311" s="225"/>
      <c r="E311" s="226">
        <v>249</v>
      </c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15"/>
      <c r="Z311" s="215"/>
      <c r="AA311" s="215"/>
      <c r="AB311" s="215"/>
      <c r="AC311" s="215"/>
      <c r="AD311" s="215"/>
      <c r="AE311" s="215"/>
      <c r="AF311" s="215"/>
      <c r="AG311" s="215" t="s">
        <v>138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1" x14ac:dyDescent="0.25">
      <c r="A312" s="222"/>
      <c r="B312" s="223"/>
      <c r="C312" s="255" t="s">
        <v>394</v>
      </c>
      <c r="D312" s="225"/>
      <c r="E312" s="226">
        <v>212.26</v>
      </c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15"/>
      <c r="Z312" s="215"/>
      <c r="AA312" s="215"/>
      <c r="AB312" s="215"/>
      <c r="AC312" s="215"/>
      <c r="AD312" s="215"/>
      <c r="AE312" s="215"/>
      <c r="AF312" s="215"/>
      <c r="AG312" s="215" t="s">
        <v>138</v>
      </c>
      <c r="AH312" s="215">
        <v>0</v>
      </c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1" x14ac:dyDescent="0.25">
      <c r="A313" s="222"/>
      <c r="B313" s="223"/>
      <c r="C313" s="255" t="s">
        <v>404</v>
      </c>
      <c r="D313" s="225"/>
      <c r="E313" s="226">
        <v>3.74</v>
      </c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15"/>
      <c r="Z313" s="215"/>
      <c r="AA313" s="215"/>
      <c r="AB313" s="215"/>
      <c r="AC313" s="215"/>
      <c r="AD313" s="215"/>
      <c r="AE313" s="215"/>
      <c r="AF313" s="215"/>
      <c r="AG313" s="215" t="s">
        <v>138</v>
      </c>
      <c r="AH313" s="215">
        <v>0</v>
      </c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1" x14ac:dyDescent="0.25">
      <c r="A314" s="234">
        <v>70</v>
      </c>
      <c r="B314" s="235" t="s">
        <v>405</v>
      </c>
      <c r="C314" s="254" t="s">
        <v>647</v>
      </c>
      <c r="D314" s="236" t="s">
        <v>132</v>
      </c>
      <c r="E314" s="237">
        <v>1176</v>
      </c>
      <c r="F314" s="238"/>
      <c r="G314" s="239">
        <f>ROUND(E314*F314,2)</f>
        <v>0</v>
      </c>
      <c r="H314" s="238"/>
      <c r="I314" s="239">
        <f>ROUND(E314*H314,2)</f>
        <v>0</v>
      </c>
      <c r="J314" s="238"/>
      <c r="K314" s="239">
        <f>ROUND(E314*J314,2)</f>
        <v>0</v>
      </c>
      <c r="L314" s="239">
        <v>21</v>
      </c>
      <c r="M314" s="239">
        <f>G314*(1+L314/100)</f>
        <v>0</v>
      </c>
      <c r="N314" s="239">
        <v>2.2000000000000001E-3</v>
      </c>
      <c r="O314" s="239">
        <f>ROUND(E314*N314,2)</f>
        <v>2.59</v>
      </c>
      <c r="P314" s="239">
        <v>0</v>
      </c>
      <c r="Q314" s="239">
        <f>ROUND(E314*P314,2)</f>
        <v>0</v>
      </c>
      <c r="R314" s="239"/>
      <c r="S314" s="239" t="s">
        <v>294</v>
      </c>
      <c r="T314" s="240" t="s">
        <v>194</v>
      </c>
      <c r="U314" s="224">
        <v>0</v>
      </c>
      <c r="V314" s="224">
        <f>ROUND(E314*U314,2)</f>
        <v>0</v>
      </c>
      <c r="W314" s="224"/>
      <c r="X314" s="224" t="s">
        <v>195</v>
      </c>
      <c r="Y314" s="215"/>
      <c r="Z314" s="215"/>
      <c r="AA314" s="215"/>
      <c r="AB314" s="215"/>
      <c r="AC314" s="215"/>
      <c r="AD314" s="215"/>
      <c r="AE314" s="215"/>
      <c r="AF314" s="215"/>
      <c r="AG314" s="215" t="s">
        <v>196</v>
      </c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1" x14ac:dyDescent="0.25">
      <c r="A315" s="222"/>
      <c r="B315" s="223"/>
      <c r="C315" s="258" t="s">
        <v>403</v>
      </c>
      <c r="D315" s="244"/>
      <c r="E315" s="244"/>
      <c r="F315" s="244"/>
      <c r="G315" s="24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15"/>
      <c r="Z315" s="215"/>
      <c r="AA315" s="215"/>
      <c r="AB315" s="215"/>
      <c r="AC315" s="215"/>
      <c r="AD315" s="215"/>
      <c r="AE315" s="215"/>
      <c r="AF315" s="215"/>
      <c r="AG315" s="215" t="s">
        <v>314</v>
      </c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 x14ac:dyDescent="0.25">
      <c r="A316" s="222"/>
      <c r="B316" s="223"/>
      <c r="C316" s="255" t="s">
        <v>406</v>
      </c>
      <c r="D316" s="225"/>
      <c r="E316" s="226">
        <v>880</v>
      </c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15"/>
      <c r="Z316" s="215"/>
      <c r="AA316" s="215"/>
      <c r="AB316" s="215"/>
      <c r="AC316" s="215"/>
      <c r="AD316" s="215"/>
      <c r="AE316" s="215"/>
      <c r="AF316" s="215"/>
      <c r="AG316" s="215" t="s">
        <v>138</v>
      </c>
      <c r="AH316" s="215">
        <v>0</v>
      </c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1" x14ac:dyDescent="0.25">
      <c r="A317" s="222"/>
      <c r="B317" s="223"/>
      <c r="C317" s="255" t="s">
        <v>407</v>
      </c>
      <c r="D317" s="225"/>
      <c r="E317" s="226">
        <v>296</v>
      </c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15"/>
      <c r="Z317" s="215"/>
      <c r="AA317" s="215"/>
      <c r="AB317" s="215"/>
      <c r="AC317" s="215"/>
      <c r="AD317" s="215"/>
      <c r="AE317" s="215"/>
      <c r="AF317" s="215"/>
      <c r="AG317" s="215" t="s">
        <v>138</v>
      </c>
      <c r="AH317" s="215">
        <v>0</v>
      </c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1" x14ac:dyDescent="0.25">
      <c r="A318" s="234">
        <v>71</v>
      </c>
      <c r="B318" s="235" t="s">
        <v>408</v>
      </c>
      <c r="C318" s="254" t="s">
        <v>409</v>
      </c>
      <c r="D318" s="236" t="s">
        <v>226</v>
      </c>
      <c r="E318" s="237">
        <v>120</v>
      </c>
      <c r="F318" s="238"/>
      <c r="G318" s="239">
        <f>ROUND(E318*F318,2)</f>
        <v>0</v>
      </c>
      <c r="H318" s="238"/>
      <c r="I318" s="239">
        <f>ROUND(E318*H318,2)</f>
        <v>0</v>
      </c>
      <c r="J318" s="238"/>
      <c r="K318" s="239">
        <f>ROUND(E318*J318,2)</f>
        <v>0</v>
      </c>
      <c r="L318" s="239">
        <v>21</v>
      </c>
      <c r="M318" s="239">
        <f>G318*(1+L318/100)</f>
        <v>0</v>
      </c>
      <c r="N318" s="239">
        <v>1.15E-2</v>
      </c>
      <c r="O318" s="239">
        <f>ROUND(E318*N318,2)</f>
        <v>1.38</v>
      </c>
      <c r="P318" s="239">
        <v>0</v>
      </c>
      <c r="Q318" s="239">
        <f>ROUND(E318*P318,2)</f>
        <v>0</v>
      </c>
      <c r="R318" s="239"/>
      <c r="S318" s="239" t="s">
        <v>294</v>
      </c>
      <c r="T318" s="240" t="s">
        <v>194</v>
      </c>
      <c r="U318" s="224">
        <v>0</v>
      </c>
      <c r="V318" s="224">
        <f>ROUND(E318*U318,2)</f>
        <v>0</v>
      </c>
      <c r="W318" s="224"/>
      <c r="X318" s="224" t="s">
        <v>195</v>
      </c>
      <c r="Y318" s="215"/>
      <c r="Z318" s="215"/>
      <c r="AA318" s="215"/>
      <c r="AB318" s="215"/>
      <c r="AC318" s="215"/>
      <c r="AD318" s="215"/>
      <c r="AE318" s="215"/>
      <c r="AF318" s="215"/>
      <c r="AG318" s="215" t="s">
        <v>196</v>
      </c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1" x14ac:dyDescent="0.25">
      <c r="A319" s="222"/>
      <c r="B319" s="223"/>
      <c r="C319" s="258" t="s">
        <v>410</v>
      </c>
      <c r="D319" s="244"/>
      <c r="E319" s="244"/>
      <c r="F319" s="244"/>
      <c r="G319" s="24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15"/>
      <c r="Z319" s="215"/>
      <c r="AA319" s="215"/>
      <c r="AB319" s="215"/>
      <c r="AC319" s="215"/>
      <c r="AD319" s="215"/>
      <c r="AE319" s="215"/>
      <c r="AF319" s="215"/>
      <c r="AG319" s="215" t="s">
        <v>314</v>
      </c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1" x14ac:dyDescent="0.25">
      <c r="A320" s="222"/>
      <c r="B320" s="223"/>
      <c r="C320" s="255" t="s">
        <v>411</v>
      </c>
      <c r="D320" s="225"/>
      <c r="E320" s="226">
        <v>88</v>
      </c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15"/>
      <c r="Z320" s="215"/>
      <c r="AA320" s="215"/>
      <c r="AB320" s="215"/>
      <c r="AC320" s="215"/>
      <c r="AD320" s="215"/>
      <c r="AE320" s="215"/>
      <c r="AF320" s="215"/>
      <c r="AG320" s="215" t="s">
        <v>138</v>
      </c>
      <c r="AH320" s="215">
        <v>0</v>
      </c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1" x14ac:dyDescent="0.25">
      <c r="A321" s="222"/>
      <c r="B321" s="223"/>
      <c r="C321" s="255" t="s">
        <v>412</v>
      </c>
      <c r="D321" s="225"/>
      <c r="E321" s="226">
        <v>32</v>
      </c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15"/>
      <c r="Z321" s="215"/>
      <c r="AA321" s="215"/>
      <c r="AB321" s="215"/>
      <c r="AC321" s="215"/>
      <c r="AD321" s="215"/>
      <c r="AE321" s="215"/>
      <c r="AF321" s="215"/>
      <c r="AG321" s="215" t="s">
        <v>138</v>
      </c>
      <c r="AH321" s="215">
        <v>0</v>
      </c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1" x14ac:dyDescent="0.25">
      <c r="A322" s="234">
        <v>72</v>
      </c>
      <c r="B322" s="235" t="s">
        <v>413</v>
      </c>
      <c r="C322" s="254" t="s">
        <v>414</v>
      </c>
      <c r="D322" s="236" t="s">
        <v>226</v>
      </c>
      <c r="E322" s="237">
        <v>30000</v>
      </c>
      <c r="F322" s="238"/>
      <c r="G322" s="239">
        <f>ROUND(E322*F322,2)</f>
        <v>0</v>
      </c>
      <c r="H322" s="238"/>
      <c r="I322" s="239">
        <f>ROUND(E322*H322,2)</f>
        <v>0</v>
      </c>
      <c r="J322" s="238"/>
      <c r="K322" s="239">
        <f>ROUND(E322*J322,2)</f>
        <v>0</v>
      </c>
      <c r="L322" s="239">
        <v>21</v>
      </c>
      <c r="M322" s="239">
        <f>G322*(1+L322/100)</f>
        <v>0</v>
      </c>
      <c r="N322" s="239">
        <v>1E-3</v>
      </c>
      <c r="O322" s="239">
        <f>ROUND(E322*N322,2)</f>
        <v>30</v>
      </c>
      <c r="P322" s="239">
        <v>0</v>
      </c>
      <c r="Q322" s="239">
        <f>ROUND(E322*P322,2)</f>
        <v>0</v>
      </c>
      <c r="R322" s="239"/>
      <c r="S322" s="239" t="s">
        <v>294</v>
      </c>
      <c r="T322" s="240" t="s">
        <v>194</v>
      </c>
      <c r="U322" s="224">
        <v>0</v>
      </c>
      <c r="V322" s="224">
        <f>ROUND(E322*U322,2)</f>
        <v>0</v>
      </c>
      <c r="W322" s="224"/>
      <c r="X322" s="224" t="s">
        <v>195</v>
      </c>
      <c r="Y322" s="215"/>
      <c r="Z322" s="215"/>
      <c r="AA322" s="215"/>
      <c r="AB322" s="215"/>
      <c r="AC322" s="215"/>
      <c r="AD322" s="215"/>
      <c r="AE322" s="215"/>
      <c r="AF322" s="215"/>
      <c r="AG322" s="215" t="s">
        <v>196</v>
      </c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1" x14ac:dyDescent="0.25">
      <c r="A323" s="222"/>
      <c r="B323" s="223"/>
      <c r="C323" s="258" t="s">
        <v>415</v>
      </c>
      <c r="D323" s="244"/>
      <c r="E323" s="244"/>
      <c r="F323" s="244"/>
      <c r="G323" s="24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15"/>
      <c r="Z323" s="215"/>
      <c r="AA323" s="215"/>
      <c r="AB323" s="215"/>
      <c r="AC323" s="215"/>
      <c r="AD323" s="215"/>
      <c r="AE323" s="215"/>
      <c r="AF323" s="215"/>
      <c r="AG323" s="215" t="s">
        <v>314</v>
      </c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 x14ac:dyDescent="0.25">
      <c r="A324" s="222"/>
      <c r="B324" s="223"/>
      <c r="C324" s="255" t="s">
        <v>333</v>
      </c>
      <c r="D324" s="225"/>
      <c r="E324" s="226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15"/>
      <c r="Z324" s="215"/>
      <c r="AA324" s="215"/>
      <c r="AB324" s="215"/>
      <c r="AC324" s="215"/>
      <c r="AD324" s="215"/>
      <c r="AE324" s="215"/>
      <c r="AF324" s="215"/>
      <c r="AG324" s="215" t="s">
        <v>138</v>
      </c>
      <c r="AH324" s="215">
        <v>0</v>
      </c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1" x14ac:dyDescent="0.25">
      <c r="A325" s="222"/>
      <c r="B325" s="223"/>
      <c r="C325" s="255" t="s">
        <v>416</v>
      </c>
      <c r="D325" s="225"/>
      <c r="E325" s="226">
        <v>22176</v>
      </c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15"/>
      <c r="Z325" s="215"/>
      <c r="AA325" s="215"/>
      <c r="AB325" s="215"/>
      <c r="AC325" s="215"/>
      <c r="AD325" s="215"/>
      <c r="AE325" s="215"/>
      <c r="AF325" s="215"/>
      <c r="AG325" s="215" t="s">
        <v>138</v>
      </c>
      <c r="AH325" s="215">
        <v>0</v>
      </c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1" x14ac:dyDescent="0.25">
      <c r="A326" s="222"/>
      <c r="B326" s="223"/>
      <c r="C326" s="255" t="s">
        <v>417</v>
      </c>
      <c r="D326" s="225"/>
      <c r="E326" s="226">
        <v>6352.22</v>
      </c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15"/>
      <c r="Z326" s="215"/>
      <c r="AA326" s="215"/>
      <c r="AB326" s="215"/>
      <c r="AC326" s="215"/>
      <c r="AD326" s="215"/>
      <c r="AE326" s="215"/>
      <c r="AF326" s="215"/>
      <c r="AG326" s="215" t="s">
        <v>138</v>
      </c>
      <c r="AH326" s="215">
        <v>0</v>
      </c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1" x14ac:dyDescent="0.25">
      <c r="A327" s="222"/>
      <c r="B327" s="223"/>
      <c r="C327" s="255" t="s">
        <v>418</v>
      </c>
      <c r="D327" s="225"/>
      <c r="E327" s="226">
        <v>1047.2</v>
      </c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15"/>
      <c r="Z327" s="215"/>
      <c r="AA327" s="215"/>
      <c r="AB327" s="215"/>
      <c r="AC327" s="215"/>
      <c r="AD327" s="215"/>
      <c r="AE327" s="215"/>
      <c r="AF327" s="215"/>
      <c r="AG327" s="215" t="s">
        <v>138</v>
      </c>
      <c r="AH327" s="215">
        <v>0</v>
      </c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1" x14ac:dyDescent="0.25">
      <c r="A328" s="222"/>
      <c r="B328" s="223"/>
      <c r="C328" s="255" t="s">
        <v>419</v>
      </c>
      <c r="D328" s="225"/>
      <c r="E328" s="226">
        <v>424.58</v>
      </c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15"/>
      <c r="Z328" s="215"/>
      <c r="AA328" s="215"/>
      <c r="AB328" s="215"/>
      <c r="AC328" s="215"/>
      <c r="AD328" s="215"/>
      <c r="AE328" s="215"/>
      <c r="AF328" s="215"/>
      <c r="AG328" s="215" t="s">
        <v>138</v>
      </c>
      <c r="AH328" s="215">
        <v>0</v>
      </c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1" x14ac:dyDescent="0.25">
      <c r="A329" s="234">
        <v>73</v>
      </c>
      <c r="B329" s="235" t="s">
        <v>420</v>
      </c>
      <c r="C329" s="254" t="s">
        <v>421</v>
      </c>
      <c r="D329" s="236" t="s">
        <v>132</v>
      </c>
      <c r="E329" s="237">
        <v>668.25</v>
      </c>
      <c r="F329" s="238"/>
      <c r="G329" s="239">
        <f>ROUND(E329*F329,2)</f>
        <v>0</v>
      </c>
      <c r="H329" s="238"/>
      <c r="I329" s="239">
        <f>ROUND(E329*H329,2)</f>
        <v>0</v>
      </c>
      <c r="J329" s="238"/>
      <c r="K329" s="239">
        <f>ROUND(E329*J329,2)</f>
        <v>0</v>
      </c>
      <c r="L329" s="239">
        <v>21</v>
      </c>
      <c r="M329" s="239">
        <f>G329*(1+L329/100)</f>
        <v>0</v>
      </c>
      <c r="N329" s="239">
        <v>0</v>
      </c>
      <c r="O329" s="239">
        <f>ROUND(E329*N329,2)</f>
        <v>0</v>
      </c>
      <c r="P329" s="239">
        <v>7.0000000000000001E-3</v>
      </c>
      <c r="Q329" s="239">
        <f>ROUND(E329*P329,2)</f>
        <v>4.68</v>
      </c>
      <c r="R329" s="239"/>
      <c r="S329" s="239" t="s">
        <v>294</v>
      </c>
      <c r="T329" s="240" t="s">
        <v>194</v>
      </c>
      <c r="U329" s="224">
        <v>0.03</v>
      </c>
      <c r="V329" s="224">
        <f>ROUND(E329*U329,2)</f>
        <v>20.05</v>
      </c>
      <c r="W329" s="224"/>
      <c r="X329" s="224" t="s">
        <v>195</v>
      </c>
      <c r="Y329" s="215"/>
      <c r="Z329" s="215"/>
      <c r="AA329" s="215"/>
      <c r="AB329" s="215"/>
      <c r="AC329" s="215"/>
      <c r="AD329" s="215"/>
      <c r="AE329" s="215"/>
      <c r="AF329" s="215"/>
      <c r="AG329" s="215" t="s">
        <v>196</v>
      </c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1" x14ac:dyDescent="0.25">
      <c r="A330" s="222"/>
      <c r="B330" s="223"/>
      <c r="C330" s="258"/>
      <c r="D330" s="244"/>
      <c r="E330" s="244"/>
      <c r="F330" s="244"/>
      <c r="G330" s="24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15"/>
      <c r="Z330" s="215"/>
      <c r="AA330" s="215"/>
      <c r="AB330" s="215"/>
      <c r="AC330" s="215"/>
      <c r="AD330" s="215"/>
      <c r="AE330" s="215"/>
      <c r="AF330" s="215"/>
      <c r="AG330" s="215" t="s">
        <v>314</v>
      </c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1" x14ac:dyDescent="0.25">
      <c r="A331" s="222"/>
      <c r="B331" s="223"/>
      <c r="C331" s="257" t="s">
        <v>422</v>
      </c>
      <c r="D331" s="243"/>
      <c r="E331" s="243"/>
      <c r="F331" s="243"/>
      <c r="G331" s="243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15"/>
      <c r="Z331" s="215"/>
      <c r="AA331" s="215"/>
      <c r="AB331" s="215"/>
      <c r="AC331" s="215"/>
      <c r="AD331" s="215"/>
      <c r="AE331" s="215"/>
      <c r="AF331" s="215"/>
      <c r="AG331" s="215" t="s">
        <v>314</v>
      </c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1" x14ac:dyDescent="0.25">
      <c r="A332" s="222"/>
      <c r="B332" s="223"/>
      <c r="C332" s="255" t="s">
        <v>330</v>
      </c>
      <c r="D332" s="225"/>
      <c r="E332" s="226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15"/>
      <c r="Z332" s="215"/>
      <c r="AA332" s="215"/>
      <c r="AB332" s="215"/>
      <c r="AC332" s="215"/>
      <c r="AD332" s="215"/>
      <c r="AE332" s="215"/>
      <c r="AF332" s="215"/>
      <c r="AG332" s="215" t="s">
        <v>138</v>
      </c>
      <c r="AH332" s="215">
        <v>0</v>
      </c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1" x14ac:dyDescent="0.25">
      <c r="A333" s="222"/>
      <c r="B333" s="223"/>
      <c r="C333" s="255" t="s">
        <v>370</v>
      </c>
      <c r="D333" s="225"/>
      <c r="E333" s="226">
        <v>536.25</v>
      </c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15"/>
      <c r="Z333" s="215"/>
      <c r="AA333" s="215"/>
      <c r="AB333" s="215"/>
      <c r="AC333" s="215"/>
      <c r="AD333" s="215"/>
      <c r="AE333" s="215"/>
      <c r="AF333" s="215"/>
      <c r="AG333" s="215" t="s">
        <v>138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 x14ac:dyDescent="0.25">
      <c r="A334" s="222"/>
      <c r="B334" s="223"/>
      <c r="C334" s="255" t="s">
        <v>371</v>
      </c>
      <c r="D334" s="225"/>
      <c r="E334" s="226">
        <v>132</v>
      </c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15"/>
      <c r="Z334" s="215"/>
      <c r="AA334" s="215"/>
      <c r="AB334" s="215"/>
      <c r="AC334" s="215"/>
      <c r="AD334" s="215"/>
      <c r="AE334" s="215"/>
      <c r="AF334" s="215"/>
      <c r="AG334" s="215" t="s">
        <v>138</v>
      </c>
      <c r="AH334" s="215">
        <v>0</v>
      </c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x14ac:dyDescent="0.25">
      <c r="A335" s="228" t="s">
        <v>128</v>
      </c>
      <c r="B335" s="229" t="s">
        <v>73</v>
      </c>
      <c r="C335" s="253" t="s">
        <v>74</v>
      </c>
      <c r="D335" s="230"/>
      <c r="E335" s="231"/>
      <c r="F335" s="232"/>
      <c r="G335" s="232">
        <f>SUMIF(AG336:AG361,"&lt;&gt;NOR",G336:G361)</f>
        <v>0</v>
      </c>
      <c r="H335" s="232"/>
      <c r="I335" s="232">
        <f>SUM(I336:I361)</f>
        <v>0</v>
      </c>
      <c r="J335" s="232"/>
      <c r="K335" s="232">
        <f>SUM(K336:K361)</f>
        <v>0</v>
      </c>
      <c r="L335" s="232"/>
      <c r="M335" s="232">
        <f>SUM(M336:M361)</f>
        <v>0</v>
      </c>
      <c r="N335" s="232"/>
      <c r="O335" s="232">
        <f>SUM(O336:O361)</f>
        <v>0.36</v>
      </c>
      <c r="P335" s="232"/>
      <c r="Q335" s="232">
        <f>SUM(Q336:Q361)</f>
        <v>0</v>
      </c>
      <c r="R335" s="232"/>
      <c r="S335" s="232"/>
      <c r="T335" s="233"/>
      <c r="U335" s="227"/>
      <c r="V335" s="227">
        <f>SUM(V336:V361)</f>
        <v>3</v>
      </c>
      <c r="W335" s="227"/>
      <c r="X335" s="227"/>
      <c r="AG335" t="s">
        <v>129</v>
      </c>
    </row>
    <row r="336" spans="1:60" outlineLevel="1" x14ac:dyDescent="0.25">
      <c r="A336" s="234">
        <v>74</v>
      </c>
      <c r="B336" s="235" t="s">
        <v>423</v>
      </c>
      <c r="C336" s="254" t="s">
        <v>424</v>
      </c>
      <c r="D336" s="236" t="s">
        <v>425</v>
      </c>
      <c r="E336" s="237">
        <v>3</v>
      </c>
      <c r="F336" s="238"/>
      <c r="G336" s="239">
        <f>ROUND(E336*F336,2)</f>
        <v>0</v>
      </c>
      <c r="H336" s="238"/>
      <c r="I336" s="239">
        <f>ROUND(E336*H336,2)</f>
        <v>0</v>
      </c>
      <c r="J336" s="238"/>
      <c r="K336" s="239">
        <f>ROUND(E336*J336,2)</f>
        <v>0</v>
      </c>
      <c r="L336" s="239">
        <v>21</v>
      </c>
      <c r="M336" s="239">
        <f>G336*(1+L336/100)</f>
        <v>0</v>
      </c>
      <c r="N336" s="239">
        <v>0</v>
      </c>
      <c r="O336" s="239">
        <f>ROUND(E336*N336,2)</f>
        <v>0</v>
      </c>
      <c r="P336" s="239">
        <v>0</v>
      </c>
      <c r="Q336" s="239">
        <f>ROUND(E336*P336,2)</f>
        <v>0</v>
      </c>
      <c r="R336" s="239"/>
      <c r="S336" s="239" t="s">
        <v>294</v>
      </c>
      <c r="T336" s="240" t="s">
        <v>194</v>
      </c>
      <c r="U336" s="224">
        <v>1</v>
      </c>
      <c r="V336" s="224">
        <f>ROUND(E336*U336,2)</f>
        <v>3</v>
      </c>
      <c r="W336" s="224"/>
      <c r="X336" s="224" t="s">
        <v>135</v>
      </c>
      <c r="Y336" s="215"/>
      <c r="Z336" s="215"/>
      <c r="AA336" s="215"/>
      <c r="AB336" s="215"/>
      <c r="AC336" s="215"/>
      <c r="AD336" s="215"/>
      <c r="AE336" s="215"/>
      <c r="AF336" s="215"/>
      <c r="AG336" s="215" t="s">
        <v>426</v>
      </c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1" x14ac:dyDescent="0.25">
      <c r="A337" s="222"/>
      <c r="B337" s="223"/>
      <c r="C337" s="258" t="s">
        <v>390</v>
      </c>
      <c r="D337" s="244"/>
      <c r="E337" s="244"/>
      <c r="F337" s="244"/>
      <c r="G337" s="24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15"/>
      <c r="Z337" s="215"/>
      <c r="AA337" s="215"/>
      <c r="AB337" s="215"/>
      <c r="AC337" s="215"/>
      <c r="AD337" s="215"/>
      <c r="AE337" s="215"/>
      <c r="AF337" s="215"/>
      <c r="AG337" s="215" t="s">
        <v>314</v>
      </c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1" x14ac:dyDescent="0.25">
      <c r="A338" s="222"/>
      <c r="B338" s="223"/>
      <c r="C338" s="255" t="s">
        <v>61</v>
      </c>
      <c r="D338" s="225"/>
      <c r="E338" s="226">
        <v>3</v>
      </c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15"/>
      <c r="Z338" s="215"/>
      <c r="AA338" s="215"/>
      <c r="AB338" s="215"/>
      <c r="AC338" s="215"/>
      <c r="AD338" s="215"/>
      <c r="AE338" s="215"/>
      <c r="AF338" s="215"/>
      <c r="AG338" s="215" t="s">
        <v>138</v>
      </c>
      <c r="AH338" s="215">
        <v>0</v>
      </c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1" x14ac:dyDescent="0.25">
      <c r="A339" s="234">
        <v>75</v>
      </c>
      <c r="B339" s="235" t="s">
        <v>427</v>
      </c>
      <c r="C339" s="254" t="s">
        <v>428</v>
      </c>
      <c r="D339" s="236" t="s">
        <v>293</v>
      </c>
      <c r="E339" s="237">
        <v>68</v>
      </c>
      <c r="F339" s="238"/>
      <c r="G339" s="239">
        <f>ROUND(E339*F339,2)</f>
        <v>0</v>
      </c>
      <c r="H339" s="238"/>
      <c r="I339" s="239">
        <f>ROUND(E339*H339,2)</f>
        <v>0</v>
      </c>
      <c r="J339" s="238"/>
      <c r="K339" s="239">
        <f>ROUND(E339*J339,2)</f>
        <v>0</v>
      </c>
      <c r="L339" s="239">
        <v>21</v>
      </c>
      <c r="M339" s="239">
        <f>G339*(1+L339/100)</f>
        <v>0</v>
      </c>
      <c r="N339" s="239">
        <v>0</v>
      </c>
      <c r="O339" s="239">
        <f>ROUND(E339*N339,2)</f>
        <v>0</v>
      </c>
      <c r="P339" s="239">
        <v>0</v>
      </c>
      <c r="Q339" s="239">
        <f>ROUND(E339*P339,2)</f>
        <v>0</v>
      </c>
      <c r="R339" s="239"/>
      <c r="S339" s="239" t="s">
        <v>294</v>
      </c>
      <c r="T339" s="240" t="s">
        <v>194</v>
      </c>
      <c r="U339" s="224">
        <v>0</v>
      </c>
      <c r="V339" s="224">
        <f>ROUND(E339*U339,2)</f>
        <v>0</v>
      </c>
      <c r="W339" s="224"/>
      <c r="X339" s="224" t="s">
        <v>195</v>
      </c>
      <c r="Y339" s="215"/>
      <c r="Z339" s="215"/>
      <c r="AA339" s="215"/>
      <c r="AB339" s="215"/>
      <c r="AC339" s="215"/>
      <c r="AD339" s="215"/>
      <c r="AE339" s="215"/>
      <c r="AF339" s="215"/>
      <c r="AG339" s="215" t="s">
        <v>196</v>
      </c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1" x14ac:dyDescent="0.25">
      <c r="A340" s="222"/>
      <c r="B340" s="223"/>
      <c r="C340" s="255" t="s">
        <v>429</v>
      </c>
      <c r="D340" s="225"/>
      <c r="E340" s="226">
        <v>68</v>
      </c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15"/>
      <c r="Z340" s="215"/>
      <c r="AA340" s="215"/>
      <c r="AB340" s="215"/>
      <c r="AC340" s="215"/>
      <c r="AD340" s="215"/>
      <c r="AE340" s="215"/>
      <c r="AF340" s="215"/>
      <c r="AG340" s="215" t="s">
        <v>138</v>
      </c>
      <c r="AH340" s="215">
        <v>0</v>
      </c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1" x14ac:dyDescent="0.25">
      <c r="A341" s="234">
        <v>76</v>
      </c>
      <c r="B341" s="235" t="s">
        <v>430</v>
      </c>
      <c r="C341" s="254" t="s">
        <v>431</v>
      </c>
      <c r="D341" s="236" t="s">
        <v>432</v>
      </c>
      <c r="E341" s="237">
        <v>2</v>
      </c>
      <c r="F341" s="238"/>
      <c r="G341" s="239">
        <f>ROUND(E341*F341,2)</f>
        <v>0</v>
      </c>
      <c r="H341" s="238"/>
      <c r="I341" s="239">
        <f>ROUND(E341*H341,2)</f>
        <v>0</v>
      </c>
      <c r="J341" s="238"/>
      <c r="K341" s="239">
        <f>ROUND(E341*J341,2)</f>
        <v>0</v>
      </c>
      <c r="L341" s="239">
        <v>21</v>
      </c>
      <c r="M341" s="239">
        <f>G341*(1+L341/100)</f>
        <v>0</v>
      </c>
      <c r="N341" s="239">
        <v>4.4999999999999998E-2</v>
      </c>
      <c r="O341" s="239">
        <f>ROUND(E341*N341,2)</f>
        <v>0.09</v>
      </c>
      <c r="P341" s="239">
        <v>0</v>
      </c>
      <c r="Q341" s="239">
        <f>ROUND(E341*P341,2)</f>
        <v>0</v>
      </c>
      <c r="R341" s="239"/>
      <c r="S341" s="239" t="s">
        <v>294</v>
      </c>
      <c r="T341" s="240" t="s">
        <v>194</v>
      </c>
      <c r="U341" s="224">
        <v>0</v>
      </c>
      <c r="V341" s="224">
        <f>ROUND(E341*U341,2)</f>
        <v>0</v>
      </c>
      <c r="W341" s="224"/>
      <c r="X341" s="224" t="s">
        <v>195</v>
      </c>
      <c r="Y341" s="215"/>
      <c r="Z341" s="215"/>
      <c r="AA341" s="215"/>
      <c r="AB341" s="215"/>
      <c r="AC341" s="215"/>
      <c r="AD341" s="215"/>
      <c r="AE341" s="215"/>
      <c r="AF341" s="215"/>
      <c r="AG341" s="215" t="s">
        <v>433</v>
      </c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1" x14ac:dyDescent="0.25">
      <c r="A342" s="222"/>
      <c r="B342" s="223"/>
      <c r="C342" s="258" t="s">
        <v>434</v>
      </c>
      <c r="D342" s="244"/>
      <c r="E342" s="244"/>
      <c r="F342" s="244"/>
      <c r="G342" s="24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15"/>
      <c r="Z342" s="215"/>
      <c r="AA342" s="215"/>
      <c r="AB342" s="215"/>
      <c r="AC342" s="215"/>
      <c r="AD342" s="215"/>
      <c r="AE342" s="215"/>
      <c r="AF342" s="215"/>
      <c r="AG342" s="215" t="s">
        <v>314</v>
      </c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1" x14ac:dyDescent="0.25">
      <c r="A343" s="222"/>
      <c r="B343" s="223"/>
      <c r="C343" s="255" t="s">
        <v>59</v>
      </c>
      <c r="D343" s="225"/>
      <c r="E343" s="226">
        <v>2</v>
      </c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15"/>
      <c r="Z343" s="215"/>
      <c r="AA343" s="215"/>
      <c r="AB343" s="215"/>
      <c r="AC343" s="215"/>
      <c r="AD343" s="215"/>
      <c r="AE343" s="215"/>
      <c r="AF343" s="215"/>
      <c r="AG343" s="215" t="s">
        <v>138</v>
      </c>
      <c r="AH343" s="215">
        <v>0</v>
      </c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1" x14ac:dyDescent="0.25">
      <c r="A344" s="234">
        <v>77</v>
      </c>
      <c r="B344" s="235" t="s">
        <v>435</v>
      </c>
      <c r="C344" s="254" t="s">
        <v>436</v>
      </c>
      <c r="D344" s="236" t="s">
        <v>208</v>
      </c>
      <c r="E344" s="237">
        <v>1</v>
      </c>
      <c r="F344" s="238"/>
      <c r="G344" s="239">
        <f>ROUND(E344*F344,2)</f>
        <v>0</v>
      </c>
      <c r="H344" s="238"/>
      <c r="I344" s="239">
        <f>ROUND(E344*H344,2)</f>
        <v>0</v>
      </c>
      <c r="J344" s="238"/>
      <c r="K344" s="239">
        <f>ROUND(E344*J344,2)</f>
        <v>0</v>
      </c>
      <c r="L344" s="239">
        <v>21</v>
      </c>
      <c r="M344" s="239">
        <f>G344*(1+L344/100)</f>
        <v>0</v>
      </c>
      <c r="N344" s="239">
        <v>1.2E-2</v>
      </c>
      <c r="O344" s="239">
        <f>ROUND(E344*N344,2)</f>
        <v>0.01</v>
      </c>
      <c r="P344" s="239">
        <v>0</v>
      </c>
      <c r="Q344" s="239">
        <f>ROUND(E344*P344,2)</f>
        <v>0</v>
      </c>
      <c r="R344" s="239"/>
      <c r="S344" s="239" t="s">
        <v>294</v>
      </c>
      <c r="T344" s="240" t="s">
        <v>194</v>
      </c>
      <c r="U344" s="224">
        <v>0</v>
      </c>
      <c r="V344" s="224">
        <f>ROUND(E344*U344,2)</f>
        <v>0</v>
      </c>
      <c r="W344" s="224"/>
      <c r="X344" s="224" t="s">
        <v>195</v>
      </c>
      <c r="Y344" s="215"/>
      <c r="Z344" s="215"/>
      <c r="AA344" s="215"/>
      <c r="AB344" s="215"/>
      <c r="AC344" s="215"/>
      <c r="AD344" s="215"/>
      <c r="AE344" s="215"/>
      <c r="AF344" s="215"/>
      <c r="AG344" s="215" t="s">
        <v>433</v>
      </c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1" x14ac:dyDescent="0.25">
      <c r="A345" s="222"/>
      <c r="B345" s="223"/>
      <c r="C345" s="258" t="s">
        <v>437</v>
      </c>
      <c r="D345" s="244"/>
      <c r="E345" s="244"/>
      <c r="F345" s="244"/>
      <c r="G345" s="24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15"/>
      <c r="Z345" s="215"/>
      <c r="AA345" s="215"/>
      <c r="AB345" s="215"/>
      <c r="AC345" s="215"/>
      <c r="AD345" s="215"/>
      <c r="AE345" s="215"/>
      <c r="AF345" s="215"/>
      <c r="AG345" s="215" t="s">
        <v>314</v>
      </c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1" x14ac:dyDescent="0.25">
      <c r="A346" s="222"/>
      <c r="B346" s="223"/>
      <c r="C346" s="255" t="s">
        <v>43</v>
      </c>
      <c r="D346" s="225"/>
      <c r="E346" s="226">
        <v>1</v>
      </c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15"/>
      <c r="Z346" s="215"/>
      <c r="AA346" s="215"/>
      <c r="AB346" s="215"/>
      <c r="AC346" s="215"/>
      <c r="AD346" s="215"/>
      <c r="AE346" s="215"/>
      <c r="AF346" s="215"/>
      <c r="AG346" s="215" t="s">
        <v>138</v>
      </c>
      <c r="AH346" s="215">
        <v>0</v>
      </c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1" x14ac:dyDescent="0.25">
      <c r="A347" s="234">
        <v>78</v>
      </c>
      <c r="B347" s="235" t="s">
        <v>438</v>
      </c>
      <c r="C347" s="254" t="s">
        <v>439</v>
      </c>
      <c r="D347" s="236" t="s">
        <v>208</v>
      </c>
      <c r="E347" s="237">
        <v>2</v>
      </c>
      <c r="F347" s="238"/>
      <c r="G347" s="239">
        <f>ROUND(E347*F347,2)</f>
        <v>0</v>
      </c>
      <c r="H347" s="238"/>
      <c r="I347" s="239">
        <f>ROUND(E347*H347,2)</f>
        <v>0</v>
      </c>
      <c r="J347" s="238"/>
      <c r="K347" s="239">
        <f>ROUND(E347*J347,2)</f>
        <v>0</v>
      </c>
      <c r="L347" s="239">
        <v>21</v>
      </c>
      <c r="M347" s="239">
        <f>G347*(1+L347/100)</f>
        <v>0</v>
      </c>
      <c r="N347" s="239">
        <v>5.0000000000000001E-3</v>
      </c>
      <c r="O347" s="239">
        <f>ROUND(E347*N347,2)</f>
        <v>0.01</v>
      </c>
      <c r="P347" s="239">
        <v>0</v>
      </c>
      <c r="Q347" s="239">
        <f>ROUND(E347*P347,2)</f>
        <v>0</v>
      </c>
      <c r="R347" s="239"/>
      <c r="S347" s="239" t="s">
        <v>294</v>
      </c>
      <c r="T347" s="240" t="s">
        <v>194</v>
      </c>
      <c r="U347" s="224">
        <v>0</v>
      </c>
      <c r="V347" s="224">
        <f>ROUND(E347*U347,2)</f>
        <v>0</v>
      </c>
      <c r="W347" s="224"/>
      <c r="X347" s="224" t="s">
        <v>195</v>
      </c>
      <c r="Y347" s="215"/>
      <c r="Z347" s="215"/>
      <c r="AA347" s="215"/>
      <c r="AB347" s="215"/>
      <c r="AC347" s="215"/>
      <c r="AD347" s="215"/>
      <c r="AE347" s="215"/>
      <c r="AF347" s="215"/>
      <c r="AG347" s="215" t="s">
        <v>433</v>
      </c>
      <c r="AH347" s="215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1" x14ac:dyDescent="0.25">
      <c r="A348" s="222"/>
      <c r="B348" s="223"/>
      <c r="C348" s="255" t="s">
        <v>59</v>
      </c>
      <c r="D348" s="225"/>
      <c r="E348" s="226">
        <v>2</v>
      </c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15"/>
      <c r="Z348" s="215"/>
      <c r="AA348" s="215"/>
      <c r="AB348" s="215"/>
      <c r="AC348" s="215"/>
      <c r="AD348" s="215"/>
      <c r="AE348" s="215"/>
      <c r="AF348" s="215"/>
      <c r="AG348" s="215" t="s">
        <v>138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1" x14ac:dyDescent="0.25">
      <c r="A349" s="234">
        <v>79</v>
      </c>
      <c r="B349" s="235" t="s">
        <v>440</v>
      </c>
      <c r="C349" s="254" t="s">
        <v>441</v>
      </c>
      <c r="D349" s="236" t="s">
        <v>208</v>
      </c>
      <c r="E349" s="237">
        <v>2</v>
      </c>
      <c r="F349" s="238"/>
      <c r="G349" s="239">
        <f>ROUND(E349*F349,2)</f>
        <v>0</v>
      </c>
      <c r="H349" s="238"/>
      <c r="I349" s="239">
        <f>ROUND(E349*H349,2)</f>
        <v>0</v>
      </c>
      <c r="J349" s="238"/>
      <c r="K349" s="239">
        <f>ROUND(E349*J349,2)</f>
        <v>0</v>
      </c>
      <c r="L349" s="239">
        <v>21</v>
      </c>
      <c r="M349" s="239">
        <f>G349*(1+L349/100)</f>
        <v>0</v>
      </c>
      <c r="N349" s="239">
        <v>2.5000000000000001E-3</v>
      </c>
      <c r="O349" s="239">
        <f>ROUND(E349*N349,2)</f>
        <v>0.01</v>
      </c>
      <c r="P349" s="239">
        <v>0</v>
      </c>
      <c r="Q349" s="239">
        <f>ROUND(E349*P349,2)</f>
        <v>0</v>
      </c>
      <c r="R349" s="239"/>
      <c r="S349" s="239" t="s">
        <v>294</v>
      </c>
      <c r="T349" s="240" t="s">
        <v>194</v>
      </c>
      <c r="U349" s="224">
        <v>0</v>
      </c>
      <c r="V349" s="224">
        <f>ROUND(E349*U349,2)</f>
        <v>0</v>
      </c>
      <c r="W349" s="224"/>
      <c r="X349" s="224" t="s">
        <v>195</v>
      </c>
      <c r="Y349" s="215"/>
      <c r="Z349" s="215"/>
      <c r="AA349" s="215"/>
      <c r="AB349" s="215"/>
      <c r="AC349" s="215"/>
      <c r="AD349" s="215"/>
      <c r="AE349" s="215"/>
      <c r="AF349" s="215"/>
      <c r="AG349" s="215" t="s">
        <v>433</v>
      </c>
      <c r="AH349" s="215"/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1" x14ac:dyDescent="0.25">
      <c r="A350" s="222"/>
      <c r="B350" s="223"/>
      <c r="C350" s="255" t="s">
        <v>59</v>
      </c>
      <c r="D350" s="225"/>
      <c r="E350" s="226">
        <v>2</v>
      </c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15"/>
      <c r="Z350" s="215"/>
      <c r="AA350" s="215"/>
      <c r="AB350" s="215"/>
      <c r="AC350" s="215"/>
      <c r="AD350" s="215"/>
      <c r="AE350" s="215"/>
      <c r="AF350" s="215"/>
      <c r="AG350" s="215" t="s">
        <v>138</v>
      </c>
      <c r="AH350" s="215">
        <v>0</v>
      </c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1" x14ac:dyDescent="0.25">
      <c r="A351" s="234">
        <v>80</v>
      </c>
      <c r="B351" s="235" t="s">
        <v>442</v>
      </c>
      <c r="C351" s="254" t="s">
        <v>443</v>
      </c>
      <c r="D351" s="236" t="s">
        <v>208</v>
      </c>
      <c r="E351" s="237">
        <v>3</v>
      </c>
      <c r="F351" s="238"/>
      <c r="G351" s="239">
        <f>ROUND(E351*F351,2)</f>
        <v>0</v>
      </c>
      <c r="H351" s="238"/>
      <c r="I351" s="239">
        <f>ROUND(E351*H351,2)</f>
        <v>0</v>
      </c>
      <c r="J351" s="238"/>
      <c r="K351" s="239">
        <f>ROUND(E351*J351,2)</f>
        <v>0</v>
      </c>
      <c r="L351" s="239">
        <v>21</v>
      </c>
      <c r="M351" s="239">
        <f>G351*(1+L351/100)</f>
        <v>0</v>
      </c>
      <c r="N351" s="239">
        <v>7.0000000000000001E-3</v>
      </c>
      <c r="O351" s="239">
        <f>ROUND(E351*N351,2)</f>
        <v>0.02</v>
      </c>
      <c r="P351" s="239">
        <v>0</v>
      </c>
      <c r="Q351" s="239">
        <f>ROUND(E351*P351,2)</f>
        <v>0</v>
      </c>
      <c r="R351" s="239"/>
      <c r="S351" s="239" t="s">
        <v>294</v>
      </c>
      <c r="T351" s="240" t="s">
        <v>194</v>
      </c>
      <c r="U351" s="224">
        <v>0</v>
      </c>
      <c r="V351" s="224">
        <f>ROUND(E351*U351,2)</f>
        <v>0</v>
      </c>
      <c r="W351" s="224"/>
      <c r="X351" s="224" t="s">
        <v>195</v>
      </c>
      <c r="Y351" s="215"/>
      <c r="Z351" s="215"/>
      <c r="AA351" s="215"/>
      <c r="AB351" s="215"/>
      <c r="AC351" s="215"/>
      <c r="AD351" s="215"/>
      <c r="AE351" s="215"/>
      <c r="AF351" s="215"/>
      <c r="AG351" s="215" t="s">
        <v>433</v>
      </c>
      <c r="AH351" s="215"/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1" x14ac:dyDescent="0.25">
      <c r="A352" s="222"/>
      <c r="B352" s="223"/>
      <c r="C352" s="255" t="s">
        <v>61</v>
      </c>
      <c r="D352" s="225"/>
      <c r="E352" s="226">
        <v>3</v>
      </c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15"/>
      <c r="Z352" s="215"/>
      <c r="AA352" s="215"/>
      <c r="AB352" s="215"/>
      <c r="AC352" s="215"/>
      <c r="AD352" s="215"/>
      <c r="AE352" s="215"/>
      <c r="AF352" s="215"/>
      <c r="AG352" s="215" t="s">
        <v>138</v>
      </c>
      <c r="AH352" s="215">
        <v>0</v>
      </c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1" x14ac:dyDescent="0.25">
      <c r="A353" s="234">
        <v>81</v>
      </c>
      <c r="B353" s="235" t="s">
        <v>444</v>
      </c>
      <c r="C353" s="254" t="s">
        <v>445</v>
      </c>
      <c r="D353" s="236" t="s">
        <v>446</v>
      </c>
      <c r="E353" s="237">
        <v>3</v>
      </c>
      <c r="F353" s="238"/>
      <c r="G353" s="239">
        <f>ROUND(E353*F353,2)</f>
        <v>0</v>
      </c>
      <c r="H353" s="238"/>
      <c r="I353" s="239">
        <f>ROUND(E353*H353,2)</f>
        <v>0</v>
      </c>
      <c r="J353" s="238"/>
      <c r="K353" s="239">
        <f>ROUND(E353*J353,2)</f>
        <v>0</v>
      </c>
      <c r="L353" s="239">
        <v>21</v>
      </c>
      <c r="M353" s="239">
        <f>G353*(1+L353/100)</f>
        <v>0</v>
      </c>
      <c r="N353" s="239">
        <v>5.5E-2</v>
      </c>
      <c r="O353" s="239">
        <f>ROUND(E353*N353,2)</f>
        <v>0.17</v>
      </c>
      <c r="P353" s="239">
        <v>0</v>
      </c>
      <c r="Q353" s="239">
        <f>ROUND(E353*P353,2)</f>
        <v>0</v>
      </c>
      <c r="R353" s="239"/>
      <c r="S353" s="239" t="s">
        <v>294</v>
      </c>
      <c r="T353" s="240" t="s">
        <v>194</v>
      </c>
      <c r="U353" s="224">
        <v>0</v>
      </c>
      <c r="V353" s="224">
        <f>ROUND(E353*U353,2)</f>
        <v>0</v>
      </c>
      <c r="W353" s="224"/>
      <c r="X353" s="224" t="s">
        <v>195</v>
      </c>
      <c r="Y353" s="215"/>
      <c r="Z353" s="215"/>
      <c r="AA353" s="215"/>
      <c r="AB353" s="215"/>
      <c r="AC353" s="215"/>
      <c r="AD353" s="215"/>
      <c r="AE353" s="215"/>
      <c r="AF353" s="215"/>
      <c r="AG353" s="215" t="s">
        <v>433</v>
      </c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1" x14ac:dyDescent="0.25">
      <c r="A354" s="222"/>
      <c r="B354" s="223"/>
      <c r="C354" s="258" t="s">
        <v>447</v>
      </c>
      <c r="D354" s="244"/>
      <c r="E354" s="244"/>
      <c r="F354" s="244"/>
      <c r="G354" s="24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15"/>
      <c r="Z354" s="215"/>
      <c r="AA354" s="215"/>
      <c r="AB354" s="215"/>
      <c r="AC354" s="215"/>
      <c r="AD354" s="215"/>
      <c r="AE354" s="215"/>
      <c r="AF354" s="215"/>
      <c r="AG354" s="215" t="s">
        <v>314</v>
      </c>
      <c r="AH354" s="215"/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1" x14ac:dyDescent="0.25">
      <c r="A355" s="222"/>
      <c r="B355" s="223"/>
      <c r="C355" s="255" t="s">
        <v>61</v>
      </c>
      <c r="D355" s="225"/>
      <c r="E355" s="226">
        <v>3</v>
      </c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15"/>
      <c r="Z355" s="215"/>
      <c r="AA355" s="215"/>
      <c r="AB355" s="215"/>
      <c r="AC355" s="215"/>
      <c r="AD355" s="215"/>
      <c r="AE355" s="215"/>
      <c r="AF355" s="215"/>
      <c r="AG355" s="215" t="s">
        <v>138</v>
      </c>
      <c r="AH355" s="215">
        <v>0</v>
      </c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1" x14ac:dyDescent="0.25">
      <c r="A356" s="234">
        <v>82</v>
      </c>
      <c r="B356" s="235" t="s">
        <v>448</v>
      </c>
      <c r="C356" s="254" t="s">
        <v>449</v>
      </c>
      <c r="D356" s="236" t="s">
        <v>208</v>
      </c>
      <c r="E356" s="237">
        <v>6</v>
      </c>
      <c r="F356" s="238"/>
      <c r="G356" s="239">
        <f>ROUND(E356*F356,2)</f>
        <v>0</v>
      </c>
      <c r="H356" s="238"/>
      <c r="I356" s="239">
        <f>ROUND(E356*H356,2)</f>
        <v>0</v>
      </c>
      <c r="J356" s="238"/>
      <c r="K356" s="239">
        <f>ROUND(E356*J356,2)</f>
        <v>0</v>
      </c>
      <c r="L356" s="239">
        <v>21</v>
      </c>
      <c r="M356" s="239">
        <f>G356*(1+L356/100)</f>
        <v>0</v>
      </c>
      <c r="N356" s="239">
        <v>8.0000000000000002E-3</v>
      </c>
      <c r="O356" s="239">
        <f>ROUND(E356*N356,2)</f>
        <v>0.05</v>
      </c>
      <c r="P356" s="239">
        <v>0</v>
      </c>
      <c r="Q356" s="239">
        <f>ROUND(E356*P356,2)</f>
        <v>0</v>
      </c>
      <c r="R356" s="239"/>
      <c r="S356" s="239" t="s">
        <v>294</v>
      </c>
      <c r="T356" s="240" t="s">
        <v>194</v>
      </c>
      <c r="U356" s="224">
        <v>0</v>
      </c>
      <c r="V356" s="224">
        <f>ROUND(E356*U356,2)</f>
        <v>0</v>
      </c>
      <c r="W356" s="224"/>
      <c r="X356" s="224" t="s">
        <v>195</v>
      </c>
      <c r="Y356" s="215"/>
      <c r="Z356" s="215"/>
      <c r="AA356" s="215"/>
      <c r="AB356" s="215"/>
      <c r="AC356" s="215"/>
      <c r="AD356" s="215"/>
      <c r="AE356" s="215"/>
      <c r="AF356" s="215"/>
      <c r="AG356" s="215" t="s">
        <v>433</v>
      </c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outlineLevel="1" x14ac:dyDescent="0.25">
      <c r="A357" s="222"/>
      <c r="B357" s="223"/>
      <c r="C357" s="258" t="s">
        <v>447</v>
      </c>
      <c r="D357" s="244"/>
      <c r="E357" s="244"/>
      <c r="F357" s="244"/>
      <c r="G357" s="24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15"/>
      <c r="Z357" s="215"/>
      <c r="AA357" s="215"/>
      <c r="AB357" s="215"/>
      <c r="AC357" s="215"/>
      <c r="AD357" s="215"/>
      <c r="AE357" s="215"/>
      <c r="AF357" s="215"/>
      <c r="AG357" s="215" t="s">
        <v>314</v>
      </c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1" x14ac:dyDescent="0.25">
      <c r="A358" s="222"/>
      <c r="B358" s="223"/>
      <c r="C358" s="255" t="s">
        <v>450</v>
      </c>
      <c r="D358" s="225"/>
      <c r="E358" s="226">
        <v>6</v>
      </c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15"/>
      <c r="Z358" s="215"/>
      <c r="AA358" s="215"/>
      <c r="AB358" s="215"/>
      <c r="AC358" s="215"/>
      <c r="AD358" s="215"/>
      <c r="AE358" s="215"/>
      <c r="AF358" s="215"/>
      <c r="AG358" s="215" t="s">
        <v>138</v>
      </c>
      <c r="AH358" s="215">
        <v>0</v>
      </c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1" x14ac:dyDescent="0.25">
      <c r="A359" s="234">
        <v>83</v>
      </c>
      <c r="B359" s="235" t="s">
        <v>451</v>
      </c>
      <c r="C359" s="254" t="s">
        <v>452</v>
      </c>
      <c r="D359" s="236" t="s">
        <v>208</v>
      </c>
      <c r="E359" s="237">
        <v>6</v>
      </c>
      <c r="F359" s="238"/>
      <c r="G359" s="239">
        <f>ROUND(E359*F359,2)</f>
        <v>0</v>
      </c>
      <c r="H359" s="238"/>
      <c r="I359" s="239">
        <f>ROUND(E359*H359,2)</f>
        <v>0</v>
      </c>
      <c r="J359" s="238"/>
      <c r="K359" s="239">
        <f>ROUND(E359*J359,2)</f>
        <v>0</v>
      </c>
      <c r="L359" s="239">
        <v>21</v>
      </c>
      <c r="M359" s="239">
        <f>G359*(1+L359/100)</f>
        <v>0</v>
      </c>
      <c r="N359" s="239">
        <v>5.0000000000000001E-4</v>
      </c>
      <c r="O359" s="239">
        <f>ROUND(E359*N359,2)</f>
        <v>0</v>
      </c>
      <c r="P359" s="239">
        <v>0</v>
      </c>
      <c r="Q359" s="239">
        <f>ROUND(E359*P359,2)</f>
        <v>0</v>
      </c>
      <c r="R359" s="239"/>
      <c r="S359" s="239" t="s">
        <v>294</v>
      </c>
      <c r="T359" s="240" t="s">
        <v>194</v>
      </c>
      <c r="U359" s="224">
        <v>0</v>
      </c>
      <c r="V359" s="224">
        <f>ROUND(E359*U359,2)</f>
        <v>0</v>
      </c>
      <c r="W359" s="224"/>
      <c r="X359" s="224" t="s">
        <v>195</v>
      </c>
      <c r="Y359" s="215"/>
      <c r="Z359" s="215"/>
      <c r="AA359" s="215"/>
      <c r="AB359" s="215"/>
      <c r="AC359" s="215"/>
      <c r="AD359" s="215"/>
      <c r="AE359" s="215"/>
      <c r="AF359" s="215"/>
      <c r="AG359" s="215" t="s">
        <v>433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1" x14ac:dyDescent="0.25">
      <c r="A360" s="222"/>
      <c r="B360" s="223"/>
      <c r="C360" s="258" t="s">
        <v>447</v>
      </c>
      <c r="D360" s="244"/>
      <c r="E360" s="244"/>
      <c r="F360" s="244"/>
      <c r="G360" s="24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15"/>
      <c r="Z360" s="215"/>
      <c r="AA360" s="215"/>
      <c r="AB360" s="215"/>
      <c r="AC360" s="215"/>
      <c r="AD360" s="215"/>
      <c r="AE360" s="215"/>
      <c r="AF360" s="215"/>
      <c r="AG360" s="215" t="s">
        <v>314</v>
      </c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outlineLevel="1" x14ac:dyDescent="0.25">
      <c r="A361" s="222"/>
      <c r="B361" s="223"/>
      <c r="C361" s="255" t="s">
        <v>450</v>
      </c>
      <c r="D361" s="225"/>
      <c r="E361" s="226">
        <v>6</v>
      </c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15"/>
      <c r="Z361" s="215"/>
      <c r="AA361" s="215"/>
      <c r="AB361" s="215"/>
      <c r="AC361" s="215"/>
      <c r="AD361" s="215"/>
      <c r="AE361" s="215"/>
      <c r="AF361" s="215"/>
      <c r="AG361" s="215" t="s">
        <v>138</v>
      </c>
      <c r="AH361" s="215">
        <v>0</v>
      </c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x14ac:dyDescent="0.25">
      <c r="A362" s="228" t="s">
        <v>128</v>
      </c>
      <c r="B362" s="229" t="s">
        <v>75</v>
      </c>
      <c r="C362" s="253" t="s">
        <v>76</v>
      </c>
      <c r="D362" s="230"/>
      <c r="E362" s="231"/>
      <c r="F362" s="232"/>
      <c r="G362" s="232">
        <f>SUMIF(AG363:AG368,"&lt;&gt;NOR",G363:G368)</f>
        <v>0</v>
      </c>
      <c r="H362" s="232"/>
      <c r="I362" s="232">
        <f>SUM(I363:I368)</f>
        <v>0</v>
      </c>
      <c r="J362" s="232"/>
      <c r="K362" s="232">
        <f>SUM(K363:K368)</f>
        <v>0</v>
      </c>
      <c r="L362" s="232"/>
      <c r="M362" s="232">
        <f>SUM(M363:M368)</f>
        <v>0</v>
      </c>
      <c r="N362" s="232"/>
      <c r="O362" s="232">
        <f>SUM(O363:O368)</f>
        <v>4.47</v>
      </c>
      <c r="P362" s="232"/>
      <c r="Q362" s="232">
        <f>SUM(Q363:Q368)</f>
        <v>0</v>
      </c>
      <c r="R362" s="232"/>
      <c r="S362" s="232"/>
      <c r="T362" s="233"/>
      <c r="U362" s="227"/>
      <c r="V362" s="227">
        <f>SUM(V363:V368)</f>
        <v>15.959999999999999</v>
      </c>
      <c r="W362" s="227"/>
      <c r="X362" s="227"/>
      <c r="AG362" t="s">
        <v>129</v>
      </c>
    </row>
    <row r="363" spans="1:60" outlineLevel="1" x14ac:dyDescent="0.25">
      <c r="A363" s="234">
        <v>84</v>
      </c>
      <c r="B363" s="235" t="s">
        <v>453</v>
      </c>
      <c r="C363" s="254" t="s">
        <v>454</v>
      </c>
      <c r="D363" s="236" t="s">
        <v>293</v>
      </c>
      <c r="E363" s="237">
        <v>5</v>
      </c>
      <c r="F363" s="238"/>
      <c r="G363" s="239">
        <f>ROUND(E363*F363,2)</f>
        <v>0</v>
      </c>
      <c r="H363" s="238"/>
      <c r="I363" s="239">
        <f>ROUND(E363*H363,2)</f>
        <v>0</v>
      </c>
      <c r="J363" s="238"/>
      <c r="K363" s="239">
        <f>ROUND(E363*J363,2)</f>
        <v>0</v>
      </c>
      <c r="L363" s="239">
        <v>21</v>
      </c>
      <c r="M363" s="239">
        <f>G363*(1+L363/100)</f>
        <v>0</v>
      </c>
      <c r="N363" s="239">
        <v>0.88563000000000003</v>
      </c>
      <c r="O363" s="239">
        <f>ROUND(E363*N363,2)</f>
        <v>4.43</v>
      </c>
      <c r="P363" s="239">
        <v>0</v>
      </c>
      <c r="Q363" s="239">
        <f>ROUND(E363*P363,2)</f>
        <v>0</v>
      </c>
      <c r="R363" s="239" t="s">
        <v>455</v>
      </c>
      <c r="S363" s="239" t="s">
        <v>141</v>
      </c>
      <c r="T363" s="240" t="s">
        <v>142</v>
      </c>
      <c r="U363" s="224">
        <v>2.9249499999999999</v>
      </c>
      <c r="V363" s="224">
        <f>ROUND(E363*U363,2)</f>
        <v>14.62</v>
      </c>
      <c r="W363" s="224"/>
      <c r="X363" s="224" t="s">
        <v>456</v>
      </c>
      <c r="Y363" s="215"/>
      <c r="Z363" s="215"/>
      <c r="AA363" s="215"/>
      <c r="AB363" s="215"/>
      <c r="AC363" s="215"/>
      <c r="AD363" s="215"/>
      <c r="AE363" s="215"/>
      <c r="AF363" s="215"/>
      <c r="AG363" s="215" t="s">
        <v>457</v>
      </c>
      <c r="AH363" s="215"/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ht="51.6" outlineLevel="1" x14ac:dyDescent="0.25">
      <c r="A364" s="222"/>
      <c r="B364" s="223"/>
      <c r="C364" s="256" t="s">
        <v>458</v>
      </c>
      <c r="D364" s="241"/>
      <c r="E364" s="241"/>
      <c r="F364" s="241"/>
      <c r="G364" s="241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15"/>
      <c r="Z364" s="215"/>
      <c r="AA364" s="215"/>
      <c r="AB364" s="215"/>
      <c r="AC364" s="215"/>
      <c r="AD364" s="215"/>
      <c r="AE364" s="215"/>
      <c r="AF364" s="215"/>
      <c r="AG364" s="215" t="s">
        <v>148</v>
      </c>
      <c r="AH364" s="215"/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42" t="str">
        <f>C364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364" s="215"/>
      <c r="BC364" s="215"/>
      <c r="BD364" s="215"/>
      <c r="BE364" s="215"/>
      <c r="BF364" s="215"/>
      <c r="BG364" s="215"/>
      <c r="BH364" s="215"/>
    </row>
    <row r="365" spans="1:60" outlineLevel="1" x14ac:dyDescent="0.25">
      <c r="A365" s="222"/>
      <c r="B365" s="223"/>
      <c r="C365" s="255" t="s">
        <v>459</v>
      </c>
      <c r="D365" s="225"/>
      <c r="E365" s="226">
        <v>5</v>
      </c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15"/>
      <c r="Z365" s="215"/>
      <c r="AA365" s="215"/>
      <c r="AB365" s="215"/>
      <c r="AC365" s="215"/>
      <c r="AD365" s="215"/>
      <c r="AE365" s="215"/>
      <c r="AF365" s="215"/>
      <c r="AG365" s="215" t="s">
        <v>138</v>
      </c>
      <c r="AH365" s="215">
        <v>0</v>
      </c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outlineLevel="1" x14ac:dyDescent="0.25">
      <c r="A366" s="234">
        <v>85</v>
      </c>
      <c r="B366" s="235" t="s">
        <v>460</v>
      </c>
      <c r="C366" s="254" t="s">
        <v>461</v>
      </c>
      <c r="D366" s="236" t="s">
        <v>208</v>
      </c>
      <c r="E366" s="237">
        <v>1</v>
      </c>
      <c r="F366" s="238"/>
      <c r="G366" s="239">
        <f>ROUND(E366*F366,2)</f>
        <v>0</v>
      </c>
      <c r="H366" s="238"/>
      <c r="I366" s="239">
        <f>ROUND(E366*H366,2)</f>
        <v>0</v>
      </c>
      <c r="J366" s="238"/>
      <c r="K366" s="239">
        <f>ROUND(E366*J366,2)</f>
        <v>0</v>
      </c>
      <c r="L366" s="239">
        <v>21</v>
      </c>
      <c r="M366" s="239">
        <f>G366*(1+L366/100)</f>
        <v>0</v>
      </c>
      <c r="N366" s="239">
        <v>4.1099999999999998E-2</v>
      </c>
      <c r="O366" s="239">
        <f>ROUND(E366*N366,2)</f>
        <v>0.04</v>
      </c>
      <c r="P366" s="239">
        <v>0</v>
      </c>
      <c r="Q366" s="239">
        <f>ROUND(E366*P366,2)</f>
        <v>0</v>
      </c>
      <c r="R366" s="239" t="s">
        <v>455</v>
      </c>
      <c r="S366" s="239" t="s">
        <v>141</v>
      </c>
      <c r="T366" s="240" t="s">
        <v>142</v>
      </c>
      <c r="U366" s="224">
        <v>1.3387</v>
      </c>
      <c r="V366" s="224">
        <f>ROUND(E366*U366,2)</f>
        <v>1.34</v>
      </c>
      <c r="W366" s="224"/>
      <c r="X366" s="224" t="s">
        <v>456</v>
      </c>
      <c r="Y366" s="215"/>
      <c r="Z366" s="215"/>
      <c r="AA366" s="215"/>
      <c r="AB366" s="215"/>
      <c r="AC366" s="215"/>
      <c r="AD366" s="215"/>
      <c r="AE366" s="215"/>
      <c r="AF366" s="215"/>
      <c r="AG366" s="215" t="s">
        <v>457</v>
      </c>
      <c r="AH366" s="215"/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1" x14ac:dyDescent="0.25">
      <c r="A367" s="222"/>
      <c r="B367" s="223"/>
      <c r="C367" s="258" t="s">
        <v>462</v>
      </c>
      <c r="D367" s="244"/>
      <c r="E367" s="244"/>
      <c r="F367" s="244"/>
      <c r="G367" s="24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15"/>
      <c r="Z367" s="215"/>
      <c r="AA367" s="215"/>
      <c r="AB367" s="215"/>
      <c r="AC367" s="215"/>
      <c r="AD367" s="215"/>
      <c r="AE367" s="215"/>
      <c r="AF367" s="215"/>
      <c r="AG367" s="215" t="s">
        <v>314</v>
      </c>
      <c r="AH367" s="215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42" t="str">
        <f>C367</f>
        <v>Plastové dno, šachta z korugované trouby, těsnění, šachtová roura teleskopická, čtvercový rám do teleskopické trouby, poklop litinový.</v>
      </c>
      <c r="BB367" s="215"/>
      <c r="BC367" s="215"/>
      <c r="BD367" s="215"/>
      <c r="BE367" s="215"/>
      <c r="BF367" s="215"/>
      <c r="BG367" s="215"/>
      <c r="BH367" s="215"/>
    </row>
    <row r="368" spans="1:60" outlineLevel="1" x14ac:dyDescent="0.25">
      <c r="A368" s="222"/>
      <c r="B368" s="223"/>
      <c r="C368" s="255" t="s">
        <v>43</v>
      </c>
      <c r="D368" s="225"/>
      <c r="E368" s="226">
        <v>1</v>
      </c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15"/>
      <c r="Z368" s="215"/>
      <c r="AA368" s="215"/>
      <c r="AB368" s="215"/>
      <c r="AC368" s="215"/>
      <c r="AD368" s="215"/>
      <c r="AE368" s="215"/>
      <c r="AF368" s="215"/>
      <c r="AG368" s="215" t="s">
        <v>138</v>
      </c>
      <c r="AH368" s="215">
        <v>0</v>
      </c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x14ac:dyDescent="0.25">
      <c r="A369" s="228" t="s">
        <v>128</v>
      </c>
      <c r="B369" s="229" t="s">
        <v>77</v>
      </c>
      <c r="C369" s="253" t="s">
        <v>78</v>
      </c>
      <c r="D369" s="230"/>
      <c r="E369" s="231"/>
      <c r="F369" s="232"/>
      <c r="G369" s="232">
        <f>SUMIF(AG370:AG392,"&lt;&gt;NOR",G370:G392)</f>
        <v>0</v>
      </c>
      <c r="H369" s="232"/>
      <c r="I369" s="232">
        <f>SUM(I370:I392)</f>
        <v>0</v>
      </c>
      <c r="J369" s="232"/>
      <c r="K369" s="232">
        <f>SUM(K370:K392)</f>
        <v>0</v>
      </c>
      <c r="L369" s="232"/>
      <c r="M369" s="232">
        <f>SUM(M370:M392)</f>
        <v>0</v>
      </c>
      <c r="N369" s="232"/>
      <c r="O369" s="232">
        <f>SUM(O370:O392)</f>
        <v>103.29</v>
      </c>
      <c r="P369" s="232"/>
      <c r="Q369" s="232">
        <f>SUM(Q370:Q392)</f>
        <v>0</v>
      </c>
      <c r="R369" s="232"/>
      <c r="S369" s="232"/>
      <c r="T369" s="233"/>
      <c r="U369" s="227"/>
      <c r="V369" s="227">
        <f>SUM(V370:V392)</f>
        <v>100.32</v>
      </c>
      <c r="W369" s="227"/>
      <c r="X369" s="227"/>
      <c r="AG369" t="s">
        <v>129</v>
      </c>
    </row>
    <row r="370" spans="1:60" outlineLevel="1" x14ac:dyDescent="0.25">
      <c r="A370" s="234">
        <v>86</v>
      </c>
      <c r="B370" s="235" t="s">
        <v>463</v>
      </c>
      <c r="C370" s="254" t="s">
        <v>464</v>
      </c>
      <c r="D370" s="236" t="s">
        <v>293</v>
      </c>
      <c r="E370" s="237">
        <v>321</v>
      </c>
      <c r="F370" s="238"/>
      <c r="G370" s="239">
        <f>ROUND(E370*F370,2)</f>
        <v>0</v>
      </c>
      <c r="H370" s="238"/>
      <c r="I370" s="239">
        <f>ROUND(E370*H370,2)</f>
        <v>0</v>
      </c>
      <c r="J370" s="238"/>
      <c r="K370" s="239">
        <f>ROUND(E370*J370,2)</f>
        <v>0</v>
      </c>
      <c r="L370" s="239">
        <v>21</v>
      </c>
      <c r="M370" s="239">
        <f>G370*(1+L370/100)</f>
        <v>0</v>
      </c>
      <c r="N370" s="239">
        <v>0</v>
      </c>
      <c r="O370" s="239">
        <f>ROUND(E370*N370,2)</f>
        <v>0</v>
      </c>
      <c r="P370" s="239">
        <v>0</v>
      </c>
      <c r="Q370" s="239">
        <f>ROUND(E370*P370,2)</f>
        <v>0</v>
      </c>
      <c r="R370" s="239" t="s">
        <v>146</v>
      </c>
      <c r="S370" s="239" t="s">
        <v>141</v>
      </c>
      <c r="T370" s="240" t="s">
        <v>142</v>
      </c>
      <c r="U370" s="224">
        <v>8.5000000000000006E-2</v>
      </c>
      <c r="V370" s="224">
        <f>ROUND(E370*U370,2)</f>
        <v>27.29</v>
      </c>
      <c r="W370" s="224"/>
      <c r="X370" s="224" t="s">
        <v>135</v>
      </c>
      <c r="Y370" s="215"/>
      <c r="Z370" s="215"/>
      <c r="AA370" s="215"/>
      <c r="AB370" s="215"/>
      <c r="AC370" s="215"/>
      <c r="AD370" s="215"/>
      <c r="AE370" s="215"/>
      <c r="AF370" s="215"/>
      <c r="AG370" s="215" t="s">
        <v>166</v>
      </c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ht="21" outlineLevel="1" x14ac:dyDescent="0.25">
      <c r="A371" s="222"/>
      <c r="B371" s="223"/>
      <c r="C371" s="256" t="s">
        <v>465</v>
      </c>
      <c r="D371" s="241"/>
      <c r="E371" s="241"/>
      <c r="F371" s="241"/>
      <c r="G371" s="241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15"/>
      <c r="Z371" s="215"/>
      <c r="AA371" s="215"/>
      <c r="AB371" s="215"/>
      <c r="AC371" s="215"/>
      <c r="AD371" s="215"/>
      <c r="AE371" s="215"/>
      <c r="AF371" s="215"/>
      <c r="AG371" s="215" t="s">
        <v>148</v>
      </c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42" t="str">
        <f>C371</f>
        <v>se svislým přemístěním výkopku, hloubení ve sklonu terénu do 15 stupňů v jakémkoliv množství, s úpravou do předepsaného spádu, v suchu, mokru i ve vodě, DN do 200 mm sběrné i svodné,</v>
      </c>
      <c r="BB371" s="215"/>
      <c r="BC371" s="215"/>
      <c r="BD371" s="215"/>
      <c r="BE371" s="215"/>
      <c r="BF371" s="215"/>
      <c r="BG371" s="215"/>
      <c r="BH371" s="215"/>
    </row>
    <row r="372" spans="1:60" outlineLevel="1" x14ac:dyDescent="0.25">
      <c r="A372" s="222"/>
      <c r="B372" s="223"/>
      <c r="C372" s="255" t="s">
        <v>466</v>
      </c>
      <c r="D372" s="225"/>
      <c r="E372" s="226">
        <v>305</v>
      </c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15"/>
      <c r="Z372" s="215"/>
      <c r="AA372" s="215"/>
      <c r="AB372" s="215"/>
      <c r="AC372" s="215"/>
      <c r="AD372" s="215"/>
      <c r="AE372" s="215"/>
      <c r="AF372" s="215"/>
      <c r="AG372" s="215" t="s">
        <v>138</v>
      </c>
      <c r="AH372" s="215">
        <v>0</v>
      </c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outlineLevel="1" x14ac:dyDescent="0.25">
      <c r="A373" s="222"/>
      <c r="B373" s="223"/>
      <c r="C373" s="255" t="s">
        <v>467</v>
      </c>
      <c r="D373" s="225"/>
      <c r="E373" s="226">
        <v>16</v>
      </c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15"/>
      <c r="Z373" s="215"/>
      <c r="AA373" s="215"/>
      <c r="AB373" s="215"/>
      <c r="AC373" s="215"/>
      <c r="AD373" s="215"/>
      <c r="AE373" s="215"/>
      <c r="AF373" s="215"/>
      <c r="AG373" s="215" t="s">
        <v>138</v>
      </c>
      <c r="AH373" s="215">
        <v>0</v>
      </c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outlineLevel="1" x14ac:dyDescent="0.25">
      <c r="A374" s="234">
        <v>87</v>
      </c>
      <c r="B374" s="235" t="s">
        <v>468</v>
      </c>
      <c r="C374" s="254" t="s">
        <v>469</v>
      </c>
      <c r="D374" s="236" t="s">
        <v>145</v>
      </c>
      <c r="E374" s="237">
        <v>61.94</v>
      </c>
      <c r="F374" s="238"/>
      <c r="G374" s="239">
        <f>ROUND(E374*F374,2)</f>
        <v>0</v>
      </c>
      <c r="H374" s="238"/>
      <c r="I374" s="239">
        <f>ROUND(E374*H374,2)</f>
        <v>0</v>
      </c>
      <c r="J374" s="238"/>
      <c r="K374" s="239">
        <f>ROUND(E374*J374,2)</f>
        <v>0</v>
      </c>
      <c r="L374" s="239">
        <v>21</v>
      </c>
      <c r="M374" s="239">
        <f>G374*(1+L374/100)</f>
        <v>0</v>
      </c>
      <c r="N374" s="239">
        <v>1.665</v>
      </c>
      <c r="O374" s="239">
        <f>ROUND(E374*N374,2)</f>
        <v>103.13</v>
      </c>
      <c r="P374" s="239">
        <v>0</v>
      </c>
      <c r="Q374" s="239">
        <f>ROUND(E374*P374,2)</f>
        <v>0</v>
      </c>
      <c r="R374" s="239" t="s">
        <v>470</v>
      </c>
      <c r="S374" s="239" t="s">
        <v>141</v>
      </c>
      <c r="T374" s="240" t="s">
        <v>142</v>
      </c>
      <c r="U374" s="224">
        <v>0.92</v>
      </c>
      <c r="V374" s="224">
        <f>ROUND(E374*U374,2)</f>
        <v>56.98</v>
      </c>
      <c r="W374" s="224"/>
      <c r="X374" s="224" t="s">
        <v>135</v>
      </c>
      <c r="Y374" s="215"/>
      <c r="Z374" s="215"/>
      <c r="AA374" s="215"/>
      <c r="AB374" s="215"/>
      <c r="AC374" s="215"/>
      <c r="AD374" s="215"/>
      <c r="AE374" s="215"/>
      <c r="AF374" s="215"/>
      <c r="AG374" s="215" t="s">
        <v>166</v>
      </c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outlineLevel="1" x14ac:dyDescent="0.25">
      <c r="A375" s="222"/>
      <c r="B375" s="223"/>
      <c r="C375" s="256" t="s">
        <v>471</v>
      </c>
      <c r="D375" s="241"/>
      <c r="E375" s="241"/>
      <c r="F375" s="241"/>
      <c r="G375" s="241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15"/>
      <c r="Z375" s="215"/>
      <c r="AA375" s="215"/>
      <c r="AB375" s="215"/>
      <c r="AC375" s="215"/>
      <c r="AD375" s="215"/>
      <c r="AE375" s="215"/>
      <c r="AF375" s="215"/>
      <c r="AG375" s="215" t="s">
        <v>148</v>
      </c>
      <c r="AH375" s="215"/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1" x14ac:dyDescent="0.25">
      <c r="A376" s="222"/>
      <c r="B376" s="223"/>
      <c r="C376" s="255" t="s">
        <v>472</v>
      </c>
      <c r="D376" s="225"/>
      <c r="E376" s="226">
        <v>54.9</v>
      </c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15"/>
      <c r="Z376" s="215"/>
      <c r="AA376" s="215"/>
      <c r="AB376" s="215"/>
      <c r="AC376" s="215"/>
      <c r="AD376" s="215"/>
      <c r="AE376" s="215"/>
      <c r="AF376" s="215"/>
      <c r="AG376" s="215" t="s">
        <v>138</v>
      </c>
      <c r="AH376" s="215">
        <v>0</v>
      </c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outlineLevel="1" x14ac:dyDescent="0.25">
      <c r="A377" s="222"/>
      <c r="B377" s="223"/>
      <c r="C377" s="255" t="s">
        <v>473</v>
      </c>
      <c r="D377" s="225"/>
      <c r="E377" s="226">
        <v>7.04</v>
      </c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15"/>
      <c r="Z377" s="215"/>
      <c r="AA377" s="215"/>
      <c r="AB377" s="215"/>
      <c r="AC377" s="215"/>
      <c r="AD377" s="215"/>
      <c r="AE377" s="215"/>
      <c r="AF377" s="215"/>
      <c r="AG377" s="215" t="s">
        <v>138</v>
      </c>
      <c r="AH377" s="215">
        <v>0</v>
      </c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outlineLevel="1" x14ac:dyDescent="0.25">
      <c r="A378" s="234">
        <v>88</v>
      </c>
      <c r="B378" s="235" t="s">
        <v>474</v>
      </c>
      <c r="C378" s="254" t="s">
        <v>475</v>
      </c>
      <c r="D378" s="236" t="s">
        <v>293</v>
      </c>
      <c r="E378" s="237">
        <v>321</v>
      </c>
      <c r="F378" s="238"/>
      <c r="G378" s="239">
        <f>ROUND(E378*F378,2)</f>
        <v>0</v>
      </c>
      <c r="H378" s="238"/>
      <c r="I378" s="239">
        <f>ROUND(E378*H378,2)</f>
        <v>0</v>
      </c>
      <c r="J378" s="238"/>
      <c r="K378" s="239">
        <f>ROUND(E378*J378,2)</f>
        <v>0</v>
      </c>
      <c r="L378" s="239">
        <v>21</v>
      </c>
      <c r="M378" s="239">
        <f>G378*(1+L378/100)</f>
        <v>0</v>
      </c>
      <c r="N378" s="239">
        <v>0</v>
      </c>
      <c r="O378" s="239">
        <f>ROUND(E378*N378,2)</f>
        <v>0</v>
      </c>
      <c r="P378" s="239">
        <v>0</v>
      </c>
      <c r="Q378" s="239">
        <f>ROUND(E378*P378,2)</f>
        <v>0</v>
      </c>
      <c r="R378" s="239"/>
      <c r="S378" s="239" t="s">
        <v>141</v>
      </c>
      <c r="T378" s="240" t="s">
        <v>142</v>
      </c>
      <c r="U378" s="224">
        <v>0.05</v>
      </c>
      <c r="V378" s="224">
        <f>ROUND(E378*U378,2)</f>
        <v>16.05</v>
      </c>
      <c r="W378" s="224"/>
      <c r="X378" s="224" t="s">
        <v>135</v>
      </c>
      <c r="Y378" s="215"/>
      <c r="Z378" s="215"/>
      <c r="AA378" s="215"/>
      <c r="AB378" s="215"/>
      <c r="AC378" s="215"/>
      <c r="AD378" s="215"/>
      <c r="AE378" s="215"/>
      <c r="AF378" s="215"/>
      <c r="AG378" s="215" t="s">
        <v>166</v>
      </c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outlineLevel="1" x14ac:dyDescent="0.25">
      <c r="A379" s="222"/>
      <c r="B379" s="223"/>
      <c r="C379" s="258" t="s">
        <v>476</v>
      </c>
      <c r="D379" s="244"/>
      <c r="E379" s="244"/>
      <c r="F379" s="244"/>
      <c r="G379" s="24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15"/>
      <c r="Z379" s="215"/>
      <c r="AA379" s="215"/>
      <c r="AB379" s="215"/>
      <c r="AC379" s="215"/>
      <c r="AD379" s="215"/>
      <c r="AE379" s="215"/>
      <c r="AF379" s="215"/>
      <c r="AG379" s="215" t="s">
        <v>314</v>
      </c>
      <c r="AH379" s="215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1" x14ac:dyDescent="0.25">
      <c r="A380" s="222"/>
      <c r="B380" s="223"/>
      <c r="C380" s="257" t="s">
        <v>477</v>
      </c>
      <c r="D380" s="243"/>
      <c r="E380" s="243"/>
      <c r="F380" s="243"/>
      <c r="G380" s="243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15"/>
      <c r="Z380" s="215"/>
      <c r="AA380" s="215"/>
      <c r="AB380" s="215"/>
      <c r="AC380" s="215"/>
      <c r="AD380" s="215"/>
      <c r="AE380" s="215"/>
      <c r="AF380" s="215"/>
      <c r="AG380" s="215" t="s">
        <v>314</v>
      </c>
      <c r="AH380" s="215"/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outlineLevel="1" x14ac:dyDescent="0.25">
      <c r="A381" s="222"/>
      <c r="B381" s="223"/>
      <c r="C381" s="257" t="s">
        <v>478</v>
      </c>
      <c r="D381" s="243"/>
      <c r="E381" s="243"/>
      <c r="F381" s="243"/>
      <c r="G381" s="243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15"/>
      <c r="Z381" s="215"/>
      <c r="AA381" s="215"/>
      <c r="AB381" s="215"/>
      <c r="AC381" s="215"/>
      <c r="AD381" s="215"/>
      <c r="AE381" s="215"/>
      <c r="AF381" s="215"/>
      <c r="AG381" s="215" t="s">
        <v>314</v>
      </c>
      <c r="AH381" s="215"/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outlineLevel="1" x14ac:dyDescent="0.25">
      <c r="A382" s="222"/>
      <c r="B382" s="223"/>
      <c r="C382" s="255" t="s">
        <v>466</v>
      </c>
      <c r="D382" s="225"/>
      <c r="E382" s="226">
        <v>305</v>
      </c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15"/>
      <c r="Z382" s="215"/>
      <c r="AA382" s="215"/>
      <c r="AB382" s="215"/>
      <c r="AC382" s="215"/>
      <c r="AD382" s="215"/>
      <c r="AE382" s="215"/>
      <c r="AF382" s="215"/>
      <c r="AG382" s="215" t="s">
        <v>138</v>
      </c>
      <c r="AH382" s="215">
        <v>0</v>
      </c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1" x14ac:dyDescent="0.25">
      <c r="A383" s="222"/>
      <c r="B383" s="223"/>
      <c r="C383" s="255" t="s">
        <v>467</v>
      </c>
      <c r="D383" s="225"/>
      <c r="E383" s="226">
        <v>16</v>
      </c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15"/>
      <c r="Z383" s="215"/>
      <c r="AA383" s="215"/>
      <c r="AB383" s="215"/>
      <c r="AC383" s="215"/>
      <c r="AD383" s="215"/>
      <c r="AE383" s="215"/>
      <c r="AF383" s="215"/>
      <c r="AG383" s="215" t="s">
        <v>138</v>
      </c>
      <c r="AH383" s="215">
        <v>0</v>
      </c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1" x14ac:dyDescent="0.25">
      <c r="A384" s="234">
        <v>89</v>
      </c>
      <c r="B384" s="235" t="s">
        <v>479</v>
      </c>
      <c r="C384" s="254" t="s">
        <v>480</v>
      </c>
      <c r="D384" s="236" t="s">
        <v>293</v>
      </c>
      <c r="E384" s="237">
        <v>305</v>
      </c>
      <c r="F384" s="238"/>
      <c r="G384" s="239">
        <f>ROUND(E384*F384,2)</f>
        <v>0</v>
      </c>
      <c r="H384" s="238"/>
      <c r="I384" s="239">
        <f>ROUND(E384*H384,2)</f>
        <v>0</v>
      </c>
      <c r="J384" s="238"/>
      <c r="K384" s="239">
        <f>ROUND(E384*J384,2)</f>
        <v>0</v>
      </c>
      <c r="L384" s="239">
        <v>21</v>
      </c>
      <c r="M384" s="239">
        <f>G384*(1+L384/100)</f>
        <v>0</v>
      </c>
      <c r="N384" s="239">
        <v>4.8000000000000001E-4</v>
      </c>
      <c r="O384" s="239">
        <f>ROUND(E384*N384,2)</f>
        <v>0.15</v>
      </c>
      <c r="P384" s="239">
        <v>0</v>
      </c>
      <c r="Q384" s="239">
        <f>ROUND(E384*P384,2)</f>
        <v>0</v>
      </c>
      <c r="R384" s="239" t="s">
        <v>193</v>
      </c>
      <c r="S384" s="239" t="s">
        <v>141</v>
      </c>
      <c r="T384" s="240" t="s">
        <v>142</v>
      </c>
      <c r="U384" s="224">
        <v>0</v>
      </c>
      <c r="V384" s="224">
        <f>ROUND(E384*U384,2)</f>
        <v>0</v>
      </c>
      <c r="W384" s="224"/>
      <c r="X384" s="224" t="s">
        <v>195</v>
      </c>
      <c r="Y384" s="215"/>
      <c r="Z384" s="215"/>
      <c r="AA384" s="215"/>
      <c r="AB384" s="215"/>
      <c r="AC384" s="215"/>
      <c r="AD384" s="215"/>
      <c r="AE384" s="215"/>
      <c r="AF384" s="215"/>
      <c r="AG384" s="215" t="s">
        <v>196</v>
      </c>
      <c r="AH384" s="215"/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outlineLevel="1" x14ac:dyDescent="0.25">
      <c r="A385" s="222"/>
      <c r="B385" s="223"/>
      <c r="C385" s="255" t="s">
        <v>466</v>
      </c>
      <c r="D385" s="225"/>
      <c r="E385" s="226">
        <v>305</v>
      </c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15"/>
      <c r="Z385" s="215"/>
      <c r="AA385" s="215"/>
      <c r="AB385" s="215"/>
      <c r="AC385" s="215"/>
      <c r="AD385" s="215"/>
      <c r="AE385" s="215"/>
      <c r="AF385" s="215"/>
      <c r="AG385" s="215" t="s">
        <v>138</v>
      </c>
      <c r="AH385" s="215">
        <v>0</v>
      </c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1" x14ac:dyDescent="0.25">
      <c r="A386" s="234">
        <v>90</v>
      </c>
      <c r="B386" s="235" t="s">
        <v>481</v>
      </c>
      <c r="C386" s="254" t="s">
        <v>482</v>
      </c>
      <c r="D386" s="236" t="s">
        <v>293</v>
      </c>
      <c r="E386" s="237">
        <v>16</v>
      </c>
      <c r="F386" s="238"/>
      <c r="G386" s="239">
        <f>ROUND(E386*F386,2)</f>
        <v>0</v>
      </c>
      <c r="H386" s="238"/>
      <c r="I386" s="239">
        <f>ROUND(E386*H386,2)</f>
        <v>0</v>
      </c>
      <c r="J386" s="238"/>
      <c r="K386" s="239">
        <f>ROUND(E386*J386,2)</f>
        <v>0</v>
      </c>
      <c r="L386" s="239">
        <v>21</v>
      </c>
      <c r="M386" s="239">
        <f>G386*(1+L386/100)</f>
        <v>0</v>
      </c>
      <c r="N386" s="239">
        <v>8.0000000000000004E-4</v>
      </c>
      <c r="O386" s="239">
        <f>ROUND(E386*N386,2)</f>
        <v>0.01</v>
      </c>
      <c r="P386" s="239">
        <v>0</v>
      </c>
      <c r="Q386" s="239">
        <f>ROUND(E386*P386,2)</f>
        <v>0</v>
      </c>
      <c r="R386" s="239" t="s">
        <v>193</v>
      </c>
      <c r="S386" s="239" t="s">
        <v>141</v>
      </c>
      <c r="T386" s="240" t="s">
        <v>142</v>
      </c>
      <c r="U386" s="224">
        <v>0</v>
      </c>
      <c r="V386" s="224">
        <f>ROUND(E386*U386,2)</f>
        <v>0</v>
      </c>
      <c r="W386" s="224"/>
      <c r="X386" s="224" t="s">
        <v>195</v>
      </c>
      <c r="Y386" s="215"/>
      <c r="Z386" s="215"/>
      <c r="AA386" s="215"/>
      <c r="AB386" s="215"/>
      <c r="AC386" s="215"/>
      <c r="AD386" s="215"/>
      <c r="AE386" s="215"/>
      <c r="AF386" s="215"/>
      <c r="AG386" s="215" t="s">
        <v>227</v>
      </c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outlineLevel="1" x14ac:dyDescent="0.25">
      <c r="A387" s="222"/>
      <c r="B387" s="223"/>
      <c r="C387" s="255" t="s">
        <v>467</v>
      </c>
      <c r="D387" s="225"/>
      <c r="E387" s="226">
        <v>16</v>
      </c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15"/>
      <c r="Z387" s="215"/>
      <c r="AA387" s="215"/>
      <c r="AB387" s="215"/>
      <c r="AC387" s="215"/>
      <c r="AD387" s="215"/>
      <c r="AE387" s="215"/>
      <c r="AF387" s="215"/>
      <c r="AG387" s="215" t="s">
        <v>138</v>
      </c>
      <c r="AH387" s="215">
        <v>0</v>
      </c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 ht="20.399999999999999" outlineLevel="1" x14ac:dyDescent="0.25">
      <c r="A388" s="234">
        <v>91</v>
      </c>
      <c r="B388" s="235" t="s">
        <v>483</v>
      </c>
      <c r="C388" s="254" t="s">
        <v>484</v>
      </c>
      <c r="D388" s="236" t="s">
        <v>208</v>
      </c>
      <c r="E388" s="237">
        <v>5</v>
      </c>
      <c r="F388" s="238"/>
      <c r="G388" s="239">
        <f>ROUND(E388*F388,2)</f>
        <v>0</v>
      </c>
      <c r="H388" s="238"/>
      <c r="I388" s="239">
        <f>ROUND(E388*H388,2)</f>
        <v>0</v>
      </c>
      <c r="J388" s="238"/>
      <c r="K388" s="239">
        <f>ROUND(E388*J388,2)</f>
        <v>0</v>
      </c>
      <c r="L388" s="239">
        <v>21</v>
      </c>
      <c r="M388" s="239">
        <f>G388*(1+L388/100)</f>
        <v>0</v>
      </c>
      <c r="N388" s="239">
        <v>0</v>
      </c>
      <c r="O388" s="239">
        <f>ROUND(E388*N388,2)</f>
        <v>0</v>
      </c>
      <c r="P388" s="239">
        <v>0</v>
      </c>
      <c r="Q388" s="239">
        <f>ROUND(E388*P388,2)</f>
        <v>0</v>
      </c>
      <c r="R388" s="239" t="s">
        <v>193</v>
      </c>
      <c r="S388" s="239" t="s">
        <v>141</v>
      </c>
      <c r="T388" s="240" t="s">
        <v>142</v>
      </c>
      <c r="U388" s="224">
        <v>0</v>
      </c>
      <c r="V388" s="224">
        <f>ROUND(E388*U388,2)</f>
        <v>0</v>
      </c>
      <c r="W388" s="224"/>
      <c r="X388" s="224" t="s">
        <v>195</v>
      </c>
      <c r="Y388" s="215"/>
      <c r="Z388" s="215"/>
      <c r="AA388" s="215"/>
      <c r="AB388" s="215"/>
      <c r="AC388" s="215"/>
      <c r="AD388" s="215"/>
      <c r="AE388" s="215"/>
      <c r="AF388" s="215"/>
      <c r="AG388" s="215" t="s">
        <v>227</v>
      </c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</row>
    <row r="389" spans="1:60" outlineLevel="1" x14ac:dyDescent="0.25">
      <c r="A389" s="222"/>
      <c r="B389" s="223"/>
      <c r="C389" s="255" t="s">
        <v>67</v>
      </c>
      <c r="D389" s="225"/>
      <c r="E389" s="226">
        <v>5</v>
      </c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15"/>
      <c r="Z389" s="215"/>
      <c r="AA389" s="215"/>
      <c r="AB389" s="215"/>
      <c r="AC389" s="215"/>
      <c r="AD389" s="215"/>
      <c r="AE389" s="215"/>
      <c r="AF389" s="215"/>
      <c r="AG389" s="215" t="s">
        <v>138</v>
      </c>
      <c r="AH389" s="215">
        <v>0</v>
      </c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outlineLevel="1" x14ac:dyDescent="0.25">
      <c r="A390" s="234">
        <v>92</v>
      </c>
      <c r="B390" s="235" t="s">
        <v>485</v>
      </c>
      <c r="C390" s="254" t="s">
        <v>486</v>
      </c>
      <c r="D390" s="236" t="s">
        <v>208</v>
      </c>
      <c r="E390" s="237">
        <v>5</v>
      </c>
      <c r="F390" s="238"/>
      <c r="G390" s="239">
        <f>ROUND(E390*F390,2)</f>
        <v>0</v>
      </c>
      <c r="H390" s="238"/>
      <c r="I390" s="239">
        <f>ROUND(E390*H390,2)</f>
        <v>0</v>
      </c>
      <c r="J390" s="238"/>
      <c r="K390" s="239">
        <f>ROUND(E390*J390,2)</f>
        <v>0</v>
      </c>
      <c r="L390" s="239">
        <v>21</v>
      </c>
      <c r="M390" s="239">
        <f>G390*(1+L390/100)</f>
        <v>0</v>
      </c>
      <c r="N390" s="239">
        <v>0</v>
      </c>
      <c r="O390" s="239">
        <f>ROUND(E390*N390,2)</f>
        <v>0</v>
      </c>
      <c r="P390" s="239">
        <v>0</v>
      </c>
      <c r="Q390" s="239">
        <f>ROUND(E390*P390,2)</f>
        <v>0</v>
      </c>
      <c r="R390" s="239" t="s">
        <v>193</v>
      </c>
      <c r="S390" s="239" t="s">
        <v>141</v>
      </c>
      <c r="T390" s="240" t="s">
        <v>142</v>
      </c>
      <c r="U390" s="224">
        <v>0</v>
      </c>
      <c r="V390" s="224">
        <f>ROUND(E390*U390,2)</f>
        <v>0</v>
      </c>
      <c r="W390" s="224"/>
      <c r="X390" s="224" t="s">
        <v>195</v>
      </c>
      <c r="Y390" s="215"/>
      <c r="Z390" s="215"/>
      <c r="AA390" s="215"/>
      <c r="AB390" s="215"/>
      <c r="AC390" s="215"/>
      <c r="AD390" s="215"/>
      <c r="AE390" s="215"/>
      <c r="AF390" s="215"/>
      <c r="AG390" s="215" t="s">
        <v>227</v>
      </c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outlineLevel="1" x14ac:dyDescent="0.25">
      <c r="A391" s="222"/>
      <c r="B391" s="223"/>
      <c r="C391" s="255" t="s">
        <v>67</v>
      </c>
      <c r="D391" s="225"/>
      <c r="E391" s="226">
        <v>5</v>
      </c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15"/>
      <c r="Z391" s="215"/>
      <c r="AA391" s="215"/>
      <c r="AB391" s="215"/>
      <c r="AC391" s="215"/>
      <c r="AD391" s="215"/>
      <c r="AE391" s="215"/>
      <c r="AF391" s="215"/>
      <c r="AG391" s="215" t="s">
        <v>138</v>
      </c>
      <c r="AH391" s="215">
        <v>0</v>
      </c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outlineLevel="1" x14ac:dyDescent="0.25">
      <c r="A392" s="245">
        <v>93</v>
      </c>
      <c r="B392" s="246" t="s">
        <v>487</v>
      </c>
      <c r="C392" s="259" t="s">
        <v>488</v>
      </c>
      <c r="D392" s="247" t="s">
        <v>208</v>
      </c>
      <c r="E392" s="248">
        <v>2</v>
      </c>
      <c r="F392" s="249"/>
      <c r="G392" s="250">
        <f>ROUND(E392*F392,2)</f>
        <v>0</v>
      </c>
      <c r="H392" s="249"/>
      <c r="I392" s="250">
        <f>ROUND(E392*H392,2)</f>
        <v>0</v>
      </c>
      <c r="J392" s="249"/>
      <c r="K392" s="250">
        <f>ROUND(E392*J392,2)</f>
        <v>0</v>
      </c>
      <c r="L392" s="250">
        <v>21</v>
      </c>
      <c r="M392" s="250">
        <f>G392*(1+L392/100)</f>
        <v>0</v>
      </c>
      <c r="N392" s="250">
        <v>0</v>
      </c>
      <c r="O392" s="250">
        <f>ROUND(E392*N392,2)</f>
        <v>0</v>
      </c>
      <c r="P392" s="250">
        <v>0</v>
      </c>
      <c r="Q392" s="250">
        <f>ROUND(E392*P392,2)</f>
        <v>0</v>
      </c>
      <c r="R392" s="250" t="s">
        <v>193</v>
      </c>
      <c r="S392" s="250" t="s">
        <v>141</v>
      </c>
      <c r="T392" s="251" t="s">
        <v>142</v>
      </c>
      <c r="U392" s="224">
        <v>0</v>
      </c>
      <c r="V392" s="224">
        <f>ROUND(E392*U392,2)</f>
        <v>0</v>
      </c>
      <c r="W392" s="224"/>
      <c r="X392" s="224" t="s">
        <v>195</v>
      </c>
      <c r="Y392" s="215"/>
      <c r="Z392" s="215"/>
      <c r="AA392" s="215"/>
      <c r="AB392" s="215"/>
      <c r="AC392" s="215"/>
      <c r="AD392" s="215"/>
      <c r="AE392" s="215"/>
      <c r="AF392" s="215"/>
      <c r="AG392" s="215" t="s">
        <v>196</v>
      </c>
      <c r="AH392" s="215"/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x14ac:dyDescent="0.25">
      <c r="A393" s="228" t="s">
        <v>128</v>
      </c>
      <c r="B393" s="229" t="s">
        <v>79</v>
      </c>
      <c r="C393" s="253" t="s">
        <v>80</v>
      </c>
      <c r="D393" s="230"/>
      <c r="E393" s="231"/>
      <c r="F393" s="232"/>
      <c r="G393" s="232">
        <f>SUMIF(AG394:AG412,"&lt;&gt;NOR",G394:G412)</f>
        <v>0</v>
      </c>
      <c r="H393" s="232"/>
      <c r="I393" s="232">
        <f>SUM(I394:I412)</f>
        <v>0</v>
      </c>
      <c r="J393" s="232"/>
      <c r="K393" s="232">
        <f>SUM(K394:K412)</f>
        <v>0</v>
      </c>
      <c r="L393" s="232"/>
      <c r="M393" s="232">
        <f>SUM(M394:M412)</f>
        <v>0</v>
      </c>
      <c r="N393" s="232"/>
      <c r="O393" s="232">
        <f>SUM(O394:O412)</f>
        <v>121.41000000000003</v>
      </c>
      <c r="P393" s="232"/>
      <c r="Q393" s="232">
        <f>SUM(Q394:Q412)</f>
        <v>0</v>
      </c>
      <c r="R393" s="232"/>
      <c r="S393" s="232"/>
      <c r="T393" s="233"/>
      <c r="U393" s="227"/>
      <c r="V393" s="227">
        <f>SUM(V394:V412)</f>
        <v>90.17</v>
      </c>
      <c r="W393" s="227"/>
      <c r="X393" s="227"/>
      <c r="AG393" t="s">
        <v>129</v>
      </c>
    </row>
    <row r="394" spans="1:60" ht="20.399999999999999" outlineLevel="1" x14ac:dyDescent="0.25">
      <c r="A394" s="234">
        <v>94</v>
      </c>
      <c r="B394" s="235" t="s">
        <v>489</v>
      </c>
      <c r="C394" s="254" t="s">
        <v>490</v>
      </c>
      <c r="D394" s="236" t="s">
        <v>293</v>
      </c>
      <c r="E394" s="237">
        <v>317</v>
      </c>
      <c r="F394" s="238"/>
      <c r="G394" s="239">
        <f>ROUND(E394*F394,2)</f>
        <v>0</v>
      </c>
      <c r="H394" s="238"/>
      <c r="I394" s="239">
        <f>ROUND(E394*H394,2)</f>
        <v>0</v>
      </c>
      <c r="J394" s="238"/>
      <c r="K394" s="239">
        <f>ROUND(E394*J394,2)</f>
        <v>0</v>
      </c>
      <c r="L394" s="239">
        <v>21</v>
      </c>
      <c r="M394" s="239">
        <f>G394*(1+L394/100)</f>
        <v>0</v>
      </c>
      <c r="N394" s="239">
        <v>0.10249999999999999</v>
      </c>
      <c r="O394" s="239">
        <f>ROUND(E394*N394,2)</f>
        <v>32.49</v>
      </c>
      <c r="P394" s="239">
        <v>0</v>
      </c>
      <c r="Q394" s="239">
        <f>ROUND(E394*P394,2)</f>
        <v>0</v>
      </c>
      <c r="R394" s="239" t="s">
        <v>133</v>
      </c>
      <c r="S394" s="239" t="s">
        <v>141</v>
      </c>
      <c r="T394" s="240" t="s">
        <v>142</v>
      </c>
      <c r="U394" s="224">
        <v>0.14000000000000001</v>
      </c>
      <c r="V394" s="224">
        <f>ROUND(E394*U394,2)</f>
        <v>44.38</v>
      </c>
      <c r="W394" s="224"/>
      <c r="X394" s="224" t="s">
        <v>135</v>
      </c>
      <c r="Y394" s="215"/>
      <c r="Z394" s="215"/>
      <c r="AA394" s="215"/>
      <c r="AB394" s="215"/>
      <c r="AC394" s="215"/>
      <c r="AD394" s="215"/>
      <c r="AE394" s="215"/>
      <c r="AF394" s="215"/>
      <c r="AG394" s="215" t="s">
        <v>136</v>
      </c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outlineLevel="1" x14ac:dyDescent="0.25">
      <c r="A395" s="222"/>
      <c r="B395" s="223"/>
      <c r="C395" s="256" t="s">
        <v>491</v>
      </c>
      <c r="D395" s="241"/>
      <c r="E395" s="241"/>
      <c r="F395" s="241"/>
      <c r="G395" s="241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15"/>
      <c r="Z395" s="215"/>
      <c r="AA395" s="215"/>
      <c r="AB395" s="215"/>
      <c r="AC395" s="215"/>
      <c r="AD395" s="215"/>
      <c r="AE395" s="215"/>
      <c r="AF395" s="215"/>
      <c r="AG395" s="215" t="s">
        <v>148</v>
      </c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outlineLevel="1" x14ac:dyDescent="0.25">
      <c r="A396" s="222"/>
      <c r="B396" s="223"/>
      <c r="C396" s="255" t="s">
        <v>492</v>
      </c>
      <c r="D396" s="225"/>
      <c r="E396" s="226">
        <v>67</v>
      </c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15"/>
      <c r="Z396" s="215"/>
      <c r="AA396" s="215"/>
      <c r="AB396" s="215"/>
      <c r="AC396" s="215"/>
      <c r="AD396" s="215"/>
      <c r="AE396" s="215"/>
      <c r="AF396" s="215"/>
      <c r="AG396" s="215" t="s">
        <v>138</v>
      </c>
      <c r="AH396" s="215">
        <v>0</v>
      </c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outlineLevel="1" x14ac:dyDescent="0.25">
      <c r="A397" s="222"/>
      <c r="B397" s="223"/>
      <c r="C397" s="255" t="s">
        <v>493</v>
      </c>
      <c r="D397" s="225"/>
      <c r="E397" s="226">
        <v>180</v>
      </c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15"/>
      <c r="Z397" s="215"/>
      <c r="AA397" s="215"/>
      <c r="AB397" s="215"/>
      <c r="AC397" s="215"/>
      <c r="AD397" s="215"/>
      <c r="AE397" s="215"/>
      <c r="AF397" s="215"/>
      <c r="AG397" s="215" t="s">
        <v>138</v>
      </c>
      <c r="AH397" s="215">
        <v>0</v>
      </c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outlineLevel="1" x14ac:dyDescent="0.25">
      <c r="A398" s="222"/>
      <c r="B398" s="223"/>
      <c r="C398" s="255" t="s">
        <v>494</v>
      </c>
      <c r="D398" s="225"/>
      <c r="E398" s="226">
        <v>66</v>
      </c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15"/>
      <c r="Z398" s="215"/>
      <c r="AA398" s="215"/>
      <c r="AB398" s="215"/>
      <c r="AC398" s="215"/>
      <c r="AD398" s="215"/>
      <c r="AE398" s="215"/>
      <c r="AF398" s="215"/>
      <c r="AG398" s="215" t="s">
        <v>138</v>
      </c>
      <c r="AH398" s="215">
        <v>0</v>
      </c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1" x14ac:dyDescent="0.25">
      <c r="A399" s="222"/>
      <c r="B399" s="223"/>
      <c r="C399" s="255" t="s">
        <v>495</v>
      </c>
      <c r="D399" s="225"/>
      <c r="E399" s="226">
        <v>4</v>
      </c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15"/>
      <c r="Z399" s="215"/>
      <c r="AA399" s="215"/>
      <c r="AB399" s="215"/>
      <c r="AC399" s="215"/>
      <c r="AD399" s="215"/>
      <c r="AE399" s="215"/>
      <c r="AF399" s="215"/>
      <c r="AG399" s="215" t="s">
        <v>138</v>
      </c>
      <c r="AH399" s="215">
        <v>0</v>
      </c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1" x14ac:dyDescent="0.25">
      <c r="A400" s="234">
        <v>95</v>
      </c>
      <c r="B400" s="235" t="s">
        <v>496</v>
      </c>
      <c r="C400" s="254" t="s">
        <v>497</v>
      </c>
      <c r="D400" s="236" t="s">
        <v>145</v>
      </c>
      <c r="E400" s="237">
        <v>31.754999999999999</v>
      </c>
      <c r="F400" s="238"/>
      <c r="G400" s="239">
        <f>ROUND(E400*F400,2)</f>
        <v>0</v>
      </c>
      <c r="H400" s="238"/>
      <c r="I400" s="239">
        <f>ROUND(E400*H400,2)</f>
        <v>0</v>
      </c>
      <c r="J400" s="238"/>
      <c r="K400" s="239">
        <f>ROUND(E400*J400,2)</f>
        <v>0</v>
      </c>
      <c r="L400" s="239">
        <v>21</v>
      </c>
      <c r="M400" s="239">
        <f>G400*(1+L400/100)</f>
        <v>0</v>
      </c>
      <c r="N400" s="239">
        <v>2.5249999999999999</v>
      </c>
      <c r="O400" s="239">
        <f>ROUND(E400*N400,2)</f>
        <v>80.180000000000007</v>
      </c>
      <c r="P400" s="239">
        <v>0</v>
      </c>
      <c r="Q400" s="239">
        <f>ROUND(E400*P400,2)</f>
        <v>0</v>
      </c>
      <c r="R400" s="239" t="s">
        <v>133</v>
      </c>
      <c r="S400" s="239" t="s">
        <v>141</v>
      </c>
      <c r="T400" s="240" t="s">
        <v>142</v>
      </c>
      <c r="U400" s="224">
        <v>1.4419999999999999</v>
      </c>
      <c r="V400" s="224">
        <f>ROUND(E400*U400,2)</f>
        <v>45.79</v>
      </c>
      <c r="W400" s="224"/>
      <c r="X400" s="224" t="s">
        <v>135</v>
      </c>
      <c r="Y400" s="215"/>
      <c r="Z400" s="215"/>
      <c r="AA400" s="215"/>
      <c r="AB400" s="215"/>
      <c r="AC400" s="215"/>
      <c r="AD400" s="215"/>
      <c r="AE400" s="215"/>
      <c r="AF400" s="215"/>
      <c r="AG400" s="215" t="s">
        <v>136</v>
      </c>
      <c r="AH400" s="215"/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1" x14ac:dyDescent="0.25">
      <c r="A401" s="222"/>
      <c r="B401" s="223"/>
      <c r="C401" s="256" t="s">
        <v>498</v>
      </c>
      <c r="D401" s="241"/>
      <c r="E401" s="241"/>
      <c r="F401" s="241"/>
      <c r="G401" s="241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15"/>
      <c r="Z401" s="215"/>
      <c r="AA401" s="215"/>
      <c r="AB401" s="215"/>
      <c r="AC401" s="215"/>
      <c r="AD401" s="215"/>
      <c r="AE401" s="215"/>
      <c r="AF401" s="215"/>
      <c r="AG401" s="215" t="s">
        <v>148</v>
      </c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outlineLevel="1" x14ac:dyDescent="0.25">
      <c r="A402" s="222"/>
      <c r="B402" s="223"/>
      <c r="C402" s="255" t="s">
        <v>499</v>
      </c>
      <c r="D402" s="225"/>
      <c r="E402" s="226">
        <v>10.8</v>
      </c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15"/>
      <c r="Z402" s="215"/>
      <c r="AA402" s="215"/>
      <c r="AB402" s="215"/>
      <c r="AC402" s="215"/>
      <c r="AD402" s="215"/>
      <c r="AE402" s="215"/>
      <c r="AF402" s="215"/>
      <c r="AG402" s="215" t="s">
        <v>138</v>
      </c>
      <c r="AH402" s="215">
        <v>0</v>
      </c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outlineLevel="1" x14ac:dyDescent="0.25">
      <c r="A403" s="222"/>
      <c r="B403" s="223"/>
      <c r="C403" s="255" t="s">
        <v>500</v>
      </c>
      <c r="D403" s="225"/>
      <c r="E403" s="226">
        <v>4.0199999999999996</v>
      </c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15"/>
      <c r="Z403" s="215"/>
      <c r="AA403" s="215"/>
      <c r="AB403" s="215"/>
      <c r="AC403" s="215"/>
      <c r="AD403" s="215"/>
      <c r="AE403" s="215"/>
      <c r="AF403" s="215"/>
      <c r="AG403" s="215" t="s">
        <v>138</v>
      </c>
      <c r="AH403" s="215">
        <v>0</v>
      </c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1" x14ac:dyDescent="0.25">
      <c r="A404" s="222"/>
      <c r="B404" s="223"/>
      <c r="C404" s="255" t="s">
        <v>501</v>
      </c>
      <c r="D404" s="225"/>
      <c r="E404" s="226">
        <v>12.734999999999999</v>
      </c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15"/>
      <c r="Z404" s="215"/>
      <c r="AA404" s="215"/>
      <c r="AB404" s="215"/>
      <c r="AC404" s="215"/>
      <c r="AD404" s="215"/>
      <c r="AE404" s="215"/>
      <c r="AF404" s="215"/>
      <c r="AG404" s="215" t="s">
        <v>138</v>
      </c>
      <c r="AH404" s="215">
        <v>0</v>
      </c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outlineLevel="1" x14ac:dyDescent="0.25">
      <c r="A405" s="222"/>
      <c r="B405" s="223"/>
      <c r="C405" s="255" t="s">
        <v>502</v>
      </c>
      <c r="D405" s="225"/>
      <c r="E405" s="226">
        <v>3.96</v>
      </c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15"/>
      <c r="Z405" s="215"/>
      <c r="AA405" s="215"/>
      <c r="AB405" s="215"/>
      <c r="AC405" s="215"/>
      <c r="AD405" s="215"/>
      <c r="AE405" s="215"/>
      <c r="AF405" s="215"/>
      <c r="AG405" s="215" t="s">
        <v>138</v>
      </c>
      <c r="AH405" s="215">
        <v>0</v>
      </c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1" x14ac:dyDescent="0.25">
      <c r="A406" s="222"/>
      <c r="B406" s="223"/>
      <c r="C406" s="255" t="s">
        <v>503</v>
      </c>
      <c r="D406" s="225"/>
      <c r="E406" s="226">
        <v>0.24</v>
      </c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15"/>
      <c r="Z406" s="215"/>
      <c r="AA406" s="215"/>
      <c r="AB406" s="215"/>
      <c r="AC406" s="215"/>
      <c r="AD406" s="215"/>
      <c r="AE406" s="215"/>
      <c r="AF406" s="215"/>
      <c r="AG406" s="215" t="s">
        <v>138</v>
      </c>
      <c r="AH406" s="215">
        <v>0</v>
      </c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</row>
    <row r="407" spans="1:60" outlineLevel="1" x14ac:dyDescent="0.25">
      <c r="A407" s="234">
        <v>96</v>
      </c>
      <c r="B407" s="235" t="s">
        <v>504</v>
      </c>
      <c r="C407" s="254" t="s">
        <v>505</v>
      </c>
      <c r="D407" s="236" t="s">
        <v>208</v>
      </c>
      <c r="E407" s="237">
        <v>137</v>
      </c>
      <c r="F407" s="238"/>
      <c r="G407" s="239">
        <f>ROUND(E407*F407,2)</f>
        <v>0</v>
      </c>
      <c r="H407" s="238"/>
      <c r="I407" s="239">
        <f>ROUND(E407*H407,2)</f>
        <v>0</v>
      </c>
      <c r="J407" s="238"/>
      <c r="K407" s="239">
        <f>ROUND(E407*J407,2)</f>
        <v>0</v>
      </c>
      <c r="L407" s="239">
        <v>21</v>
      </c>
      <c r="M407" s="239">
        <f>G407*(1+L407/100)</f>
        <v>0</v>
      </c>
      <c r="N407" s="239">
        <v>2.7E-2</v>
      </c>
      <c r="O407" s="239">
        <f>ROUND(E407*N407,2)</f>
        <v>3.7</v>
      </c>
      <c r="P407" s="239">
        <v>0</v>
      </c>
      <c r="Q407" s="239">
        <f>ROUND(E407*P407,2)</f>
        <v>0</v>
      </c>
      <c r="R407" s="239" t="s">
        <v>193</v>
      </c>
      <c r="S407" s="239" t="s">
        <v>141</v>
      </c>
      <c r="T407" s="240" t="s">
        <v>142</v>
      </c>
      <c r="U407" s="224">
        <v>0</v>
      </c>
      <c r="V407" s="224">
        <f>ROUND(E407*U407,2)</f>
        <v>0</v>
      </c>
      <c r="W407" s="224"/>
      <c r="X407" s="224" t="s">
        <v>195</v>
      </c>
      <c r="Y407" s="215"/>
      <c r="Z407" s="215"/>
      <c r="AA407" s="215"/>
      <c r="AB407" s="215"/>
      <c r="AC407" s="215"/>
      <c r="AD407" s="215"/>
      <c r="AE407" s="215"/>
      <c r="AF407" s="215"/>
      <c r="AG407" s="215" t="s">
        <v>196</v>
      </c>
      <c r="AH407" s="215"/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</row>
    <row r="408" spans="1:60" outlineLevel="1" x14ac:dyDescent="0.25">
      <c r="A408" s="222"/>
      <c r="B408" s="223"/>
      <c r="C408" s="255" t="s">
        <v>506</v>
      </c>
      <c r="D408" s="225"/>
      <c r="E408" s="226">
        <v>67</v>
      </c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15"/>
      <c r="Z408" s="215"/>
      <c r="AA408" s="215"/>
      <c r="AB408" s="215"/>
      <c r="AC408" s="215"/>
      <c r="AD408" s="215"/>
      <c r="AE408" s="215"/>
      <c r="AF408" s="215"/>
      <c r="AG408" s="215" t="s">
        <v>138</v>
      </c>
      <c r="AH408" s="215">
        <v>0</v>
      </c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outlineLevel="1" x14ac:dyDescent="0.25">
      <c r="A409" s="222"/>
      <c r="B409" s="223"/>
      <c r="C409" s="255" t="s">
        <v>494</v>
      </c>
      <c r="D409" s="225"/>
      <c r="E409" s="226">
        <v>66</v>
      </c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15"/>
      <c r="Z409" s="215"/>
      <c r="AA409" s="215"/>
      <c r="AB409" s="215"/>
      <c r="AC409" s="215"/>
      <c r="AD409" s="215"/>
      <c r="AE409" s="215"/>
      <c r="AF409" s="215"/>
      <c r="AG409" s="215" t="s">
        <v>138</v>
      </c>
      <c r="AH409" s="215">
        <v>0</v>
      </c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outlineLevel="1" x14ac:dyDescent="0.25">
      <c r="A410" s="222"/>
      <c r="B410" s="223"/>
      <c r="C410" s="255" t="s">
        <v>495</v>
      </c>
      <c r="D410" s="225"/>
      <c r="E410" s="226">
        <v>4</v>
      </c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15"/>
      <c r="Z410" s="215"/>
      <c r="AA410" s="215"/>
      <c r="AB410" s="215"/>
      <c r="AC410" s="215"/>
      <c r="AD410" s="215"/>
      <c r="AE410" s="215"/>
      <c r="AF410" s="215"/>
      <c r="AG410" s="215" t="s">
        <v>138</v>
      </c>
      <c r="AH410" s="215">
        <v>0</v>
      </c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outlineLevel="1" x14ac:dyDescent="0.25">
      <c r="A411" s="234">
        <v>97</v>
      </c>
      <c r="B411" s="235" t="s">
        <v>507</v>
      </c>
      <c r="C411" s="254" t="s">
        <v>508</v>
      </c>
      <c r="D411" s="236" t="s">
        <v>208</v>
      </c>
      <c r="E411" s="237">
        <v>360</v>
      </c>
      <c r="F411" s="238"/>
      <c r="G411" s="239">
        <f>ROUND(E411*F411,2)</f>
        <v>0</v>
      </c>
      <c r="H411" s="238"/>
      <c r="I411" s="239">
        <f>ROUND(E411*H411,2)</f>
        <v>0</v>
      </c>
      <c r="J411" s="238"/>
      <c r="K411" s="239">
        <f>ROUND(E411*J411,2)</f>
        <v>0</v>
      </c>
      <c r="L411" s="239">
        <v>21</v>
      </c>
      <c r="M411" s="239">
        <f>G411*(1+L411/100)</f>
        <v>0</v>
      </c>
      <c r="N411" s="239">
        <v>1.4E-2</v>
      </c>
      <c r="O411" s="239">
        <f>ROUND(E411*N411,2)</f>
        <v>5.04</v>
      </c>
      <c r="P411" s="239">
        <v>0</v>
      </c>
      <c r="Q411" s="239">
        <f>ROUND(E411*P411,2)</f>
        <v>0</v>
      </c>
      <c r="R411" s="239" t="s">
        <v>193</v>
      </c>
      <c r="S411" s="239" t="s">
        <v>141</v>
      </c>
      <c r="T411" s="240" t="s">
        <v>142</v>
      </c>
      <c r="U411" s="224">
        <v>0</v>
      </c>
      <c r="V411" s="224">
        <f>ROUND(E411*U411,2)</f>
        <v>0</v>
      </c>
      <c r="W411" s="224"/>
      <c r="X411" s="224" t="s">
        <v>195</v>
      </c>
      <c r="Y411" s="215"/>
      <c r="Z411" s="215"/>
      <c r="AA411" s="215"/>
      <c r="AB411" s="215"/>
      <c r="AC411" s="215"/>
      <c r="AD411" s="215"/>
      <c r="AE411" s="215"/>
      <c r="AF411" s="215"/>
      <c r="AG411" s="215" t="s">
        <v>196</v>
      </c>
      <c r="AH411" s="215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 outlineLevel="1" x14ac:dyDescent="0.25">
      <c r="A412" s="222"/>
      <c r="B412" s="223"/>
      <c r="C412" s="255" t="s">
        <v>509</v>
      </c>
      <c r="D412" s="225"/>
      <c r="E412" s="226">
        <v>360</v>
      </c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15"/>
      <c r="Z412" s="215"/>
      <c r="AA412" s="215"/>
      <c r="AB412" s="215"/>
      <c r="AC412" s="215"/>
      <c r="AD412" s="215"/>
      <c r="AE412" s="215"/>
      <c r="AF412" s="215"/>
      <c r="AG412" s="215" t="s">
        <v>138</v>
      </c>
      <c r="AH412" s="215">
        <v>0</v>
      </c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</row>
    <row r="413" spans="1:60" x14ac:dyDescent="0.25">
      <c r="A413" s="228" t="s">
        <v>128</v>
      </c>
      <c r="B413" s="229" t="s">
        <v>81</v>
      </c>
      <c r="C413" s="253" t="s">
        <v>82</v>
      </c>
      <c r="D413" s="230"/>
      <c r="E413" s="231"/>
      <c r="F413" s="232"/>
      <c r="G413" s="232">
        <f>SUMIF(AG414:AG414,"&lt;&gt;NOR",G414:G414)</f>
        <v>0</v>
      </c>
      <c r="H413" s="232"/>
      <c r="I413" s="232">
        <f>SUM(I414:I414)</f>
        <v>0</v>
      </c>
      <c r="J413" s="232"/>
      <c r="K413" s="232">
        <f>SUM(K414:K414)</f>
        <v>0</v>
      </c>
      <c r="L413" s="232"/>
      <c r="M413" s="232">
        <f>SUM(M414:M414)</f>
        <v>0</v>
      </c>
      <c r="N413" s="232"/>
      <c r="O413" s="232">
        <f>SUM(O414:O414)</f>
        <v>0</v>
      </c>
      <c r="P413" s="232"/>
      <c r="Q413" s="232">
        <f>SUM(Q414:Q414)</f>
        <v>0</v>
      </c>
      <c r="R413" s="232"/>
      <c r="S413" s="232"/>
      <c r="T413" s="233"/>
      <c r="U413" s="227"/>
      <c r="V413" s="227">
        <f>SUM(V414:V414)</f>
        <v>339.23</v>
      </c>
      <c r="W413" s="227"/>
      <c r="X413" s="227"/>
      <c r="AG413" t="s">
        <v>129</v>
      </c>
    </row>
    <row r="414" spans="1:60" outlineLevel="1" x14ac:dyDescent="0.25">
      <c r="A414" s="245">
        <v>98</v>
      </c>
      <c r="B414" s="246" t="s">
        <v>510</v>
      </c>
      <c r="C414" s="259" t="s">
        <v>511</v>
      </c>
      <c r="D414" s="247" t="s">
        <v>192</v>
      </c>
      <c r="E414" s="248">
        <v>4523.0734199999997</v>
      </c>
      <c r="F414" s="249"/>
      <c r="G414" s="250">
        <f>ROUND(E414*F414,2)</f>
        <v>0</v>
      </c>
      <c r="H414" s="249"/>
      <c r="I414" s="250">
        <f>ROUND(E414*H414,2)</f>
        <v>0</v>
      </c>
      <c r="J414" s="249"/>
      <c r="K414" s="250">
        <f>ROUND(E414*J414,2)</f>
        <v>0</v>
      </c>
      <c r="L414" s="250">
        <v>21</v>
      </c>
      <c r="M414" s="250">
        <f>G414*(1+L414/100)</f>
        <v>0</v>
      </c>
      <c r="N414" s="250">
        <v>0</v>
      </c>
      <c r="O414" s="250">
        <f>ROUND(E414*N414,2)</f>
        <v>0</v>
      </c>
      <c r="P414" s="250">
        <v>0</v>
      </c>
      <c r="Q414" s="250">
        <f>ROUND(E414*P414,2)</f>
        <v>0</v>
      </c>
      <c r="R414" s="250"/>
      <c r="S414" s="250" t="s">
        <v>141</v>
      </c>
      <c r="T414" s="251" t="s">
        <v>142</v>
      </c>
      <c r="U414" s="224">
        <v>7.4999999999999997E-2</v>
      </c>
      <c r="V414" s="224">
        <f>ROUND(E414*U414,2)</f>
        <v>339.23</v>
      </c>
      <c r="W414" s="224"/>
      <c r="X414" s="224" t="s">
        <v>512</v>
      </c>
      <c r="Y414" s="215"/>
      <c r="Z414" s="215"/>
      <c r="AA414" s="215"/>
      <c r="AB414" s="215"/>
      <c r="AC414" s="215"/>
      <c r="AD414" s="215"/>
      <c r="AE414" s="215"/>
      <c r="AF414" s="215"/>
      <c r="AG414" s="215" t="s">
        <v>513</v>
      </c>
      <c r="AH414" s="215"/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</row>
    <row r="415" spans="1:60" x14ac:dyDescent="0.25">
      <c r="A415" s="228" t="s">
        <v>128</v>
      </c>
      <c r="B415" s="229" t="s">
        <v>83</v>
      </c>
      <c r="C415" s="253" t="s">
        <v>84</v>
      </c>
      <c r="D415" s="230"/>
      <c r="E415" s="231"/>
      <c r="F415" s="232"/>
      <c r="G415" s="232">
        <f>SUMIF(AG416:AG425,"&lt;&gt;NOR",G416:G425)</f>
        <v>0</v>
      </c>
      <c r="H415" s="232"/>
      <c r="I415" s="232">
        <f>SUM(I416:I425)</f>
        <v>0</v>
      </c>
      <c r="J415" s="232"/>
      <c r="K415" s="232">
        <f>SUM(K416:K425)</f>
        <v>0</v>
      </c>
      <c r="L415" s="232"/>
      <c r="M415" s="232">
        <f>SUM(M416:M425)</f>
        <v>0</v>
      </c>
      <c r="N415" s="232"/>
      <c r="O415" s="232">
        <f>SUM(O416:O425)</f>
        <v>0</v>
      </c>
      <c r="P415" s="232"/>
      <c r="Q415" s="232">
        <f>SUM(Q416:Q425)</f>
        <v>0</v>
      </c>
      <c r="R415" s="232"/>
      <c r="S415" s="232"/>
      <c r="T415" s="233"/>
      <c r="U415" s="227"/>
      <c r="V415" s="227">
        <f>SUM(V416:V425)</f>
        <v>0</v>
      </c>
      <c r="W415" s="227"/>
      <c r="X415" s="227"/>
      <c r="AG415" t="s">
        <v>129</v>
      </c>
    </row>
    <row r="416" spans="1:60" outlineLevel="1" x14ac:dyDescent="0.25">
      <c r="A416" s="234">
        <v>99</v>
      </c>
      <c r="B416" s="235" t="s">
        <v>514</v>
      </c>
      <c r="C416" s="254" t="s">
        <v>515</v>
      </c>
      <c r="D416" s="236" t="s">
        <v>425</v>
      </c>
      <c r="E416" s="237">
        <v>1</v>
      </c>
      <c r="F416" s="238"/>
      <c r="G416" s="239">
        <f>ROUND(E416*F416,2)</f>
        <v>0</v>
      </c>
      <c r="H416" s="238"/>
      <c r="I416" s="239">
        <f>ROUND(E416*H416,2)</f>
        <v>0</v>
      </c>
      <c r="J416" s="238"/>
      <c r="K416" s="239">
        <f>ROUND(E416*J416,2)</f>
        <v>0</v>
      </c>
      <c r="L416" s="239">
        <v>21</v>
      </c>
      <c r="M416" s="239">
        <f>G416*(1+L416/100)</f>
        <v>0</v>
      </c>
      <c r="N416" s="239">
        <v>0</v>
      </c>
      <c r="O416" s="239">
        <f>ROUND(E416*N416,2)</f>
        <v>0</v>
      </c>
      <c r="P416" s="239">
        <v>0</v>
      </c>
      <c r="Q416" s="239">
        <f>ROUND(E416*P416,2)</f>
        <v>0</v>
      </c>
      <c r="R416" s="239"/>
      <c r="S416" s="239" t="s">
        <v>294</v>
      </c>
      <c r="T416" s="240" t="s">
        <v>194</v>
      </c>
      <c r="U416" s="224">
        <v>0</v>
      </c>
      <c r="V416" s="224">
        <f>ROUND(E416*U416,2)</f>
        <v>0</v>
      </c>
      <c r="W416" s="224"/>
      <c r="X416" s="224" t="s">
        <v>135</v>
      </c>
      <c r="Y416" s="215"/>
      <c r="Z416" s="215"/>
      <c r="AA416" s="215"/>
      <c r="AB416" s="215"/>
      <c r="AC416" s="215"/>
      <c r="AD416" s="215"/>
      <c r="AE416" s="215"/>
      <c r="AF416" s="215"/>
      <c r="AG416" s="215" t="s">
        <v>166</v>
      </c>
      <c r="AH416" s="215"/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</row>
    <row r="417" spans="1:60" outlineLevel="1" x14ac:dyDescent="0.25">
      <c r="A417" s="222"/>
      <c r="B417" s="223"/>
      <c r="C417" s="255" t="s">
        <v>43</v>
      </c>
      <c r="D417" s="225"/>
      <c r="E417" s="226">
        <v>1</v>
      </c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15"/>
      <c r="Z417" s="215"/>
      <c r="AA417" s="215"/>
      <c r="AB417" s="215"/>
      <c r="AC417" s="215"/>
      <c r="AD417" s="215"/>
      <c r="AE417" s="215"/>
      <c r="AF417" s="215"/>
      <c r="AG417" s="215" t="s">
        <v>138</v>
      </c>
      <c r="AH417" s="215">
        <v>0</v>
      </c>
      <c r="AI417" s="215"/>
      <c r="AJ417" s="215"/>
      <c r="AK417" s="215"/>
      <c r="AL417" s="215"/>
      <c r="AM417" s="215"/>
      <c r="AN417" s="215"/>
      <c r="AO417" s="215"/>
      <c r="AP417" s="215"/>
      <c r="AQ417" s="215"/>
      <c r="AR417" s="215"/>
      <c r="AS417" s="215"/>
      <c r="AT417" s="215"/>
      <c r="AU417" s="215"/>
      <c r="AV417" s="215"/>
      <c r="AW417" s="215"/>
      <c r="AX417" s="215"/>
      <c r="AY417" s="215"/>
      <c r="AZ417" s="215"/>
      <c r="BA417" s="215"/>
      <c r="BB417" s="215"/>
      <c r="BC417" s="215"/>
      <c r="BD417" s="215"/>
      <c r="BE417" s="215"/>
      <c r="BF417" s="215"/>
      <c r="BG417" s="215"/>
      <c r="BH417" s="215"/>
    </row>
    <row r="418" spans="1:60" outlineLevel="1" x14ac:dyDescent="0.25">
      <c r="A418" s="234">
        <v>100</v>
      </c>
      <c r="B418" s="235" t="s">
        <v>516</v>
      </c>
      <c r="C418" s="254" t="s">
        <v>517</v>
      </c>
      <c r="D418" s="236" t="s">
        <v>432</v>
      </c>
      <c r="E418" s="237">
        <v>3</v>
      </c>
      <c r="F418" s="238"/>
      <c r="G418" s="239">
        <f>ROUND(E418*F418,2)</f>
        <v>0</v>
      </c>
      <c r="H418" s="238"/>
      <c r="I418" s="239">
        <f>ROUND(E418*H418,2)</f>
        <v>0</v>
      </c>
      <c r="J418" s="238"/>
      <c r="K418" s="239">
        <f>ROUND(E418*J418,2)</f>
        <v>0</v>
      </c>
      <c r="L418" s="239">
        <v>21</v>
      </c>
      <c r="M418" s="239">
        <f>G418*(1+L418/100)</f>
        <v>0</v>
      </c>
      <c r="N418" s="239">
        <v>0</v>
      </c>
      <c r="O418" s="239">
        <f>ROUND(E418*N418,2)</f>
        <v>0</v>
      </c>
      <c r="P418" s="239">
        <v>0</v>
      </c>
      <c r="Q418" s="239">
        <f>ROUND(E418*P418,2)</f>
        <v>0</v>
      </c>
      <c r="R418" s="239"/>
      <c r="S418" s="239" t="s">
        <v>294</v>
      </c>
      <c r="T418" s="240" t="s">
        <v>194</v>
      </c>
      <c r="U418" s="224">
        <v>0</v>
      </c>
      <c r="V418" s="224">
        <f>ROUND(E418*U418,2)</f>
        <v>0</v>
      </c>
      <c r="W418" s="224"/>
      <c r="X418" s="224" t="s">
        <v>135</v>
      </c>
      <c r="Y418" s="215"/>
      <c r="Z418" s="215"/>
      <c r="AA418" s="215"/>
      <c r="AB418" s="215"/>
      <c r="AC418" s="215"/>
      <c r="AD418" s="215"/>
      <c r="AE418" s="215"/>
      <c r="AF418" s="215"/>
      <c r="AG418" s="215" t="s">
        <v>166</v>
      </c>
      <c r="AH418" s="215"/>
      <c r="AI418" s="215"/>
      <c r="AJ418" s="215"/>
      <c r="AK418" s="215"/>
      <c r="AL418" s="215"/>
      <c r="AM418" s="215"/>
      <c r="AN418" s="215"/>
      <c r="AO418" s="215"/>
      <c r="AP418" s="215"/>
      <c r="AQ418" s="215"/>
      <c r="AR418" s="215"/>
      <c r="AS418" s="215"/>
      <c r="AT418" s="215"/>
      <c r="AU418" s="215"/>
      <c r="AV418" s="215"/>
      <c r="AW418" s="215"/>
      <c r="AX418" s="215"/>
      <c r="AY418" s="215"/>
      <c r="AZ418" s="215"/>
      <c r="BA418" s="215"/>
      <c r="BB418" s="215"/>
      <c r="BC418" s="215"/>
      <c r="BD418" s="215"/>
      <c r="BE418" s="215"/>
      <c r="BF418" s="215"/>
      <c r="BG418" s="215"/>
      <c r="BH418" s="215"/>
    </row>
    <row r="419" spans="1:60" outlineLevel="1" x14ac:dyDescent="0.25">
      <c r="A419" s="222"/>
      <c r="B419" s="223"/>
      <c r="C419" s="258" t="s">
        <v>518</v>
      </c>
      <c r="D419" s="244"/>
      <c r="E419" s="244"/>
      <c r="F419" s="244"/>
      <c r="G419" s="24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15"/>
      <c r="Z419" s="215"/>
      <c r="AA419" s="215"/>
      <c r="AB419" s="215"/>
      <c r="AC419" s="215"/>
      <c r="AD419" s="215"/>
      <c r="AE419" s="215"/>
      <c r="AF419" s="215"/>
      <c r="AG419" s="215" t="s">
        <v>314</v>
      </c>
      <c r="AH419" s="215"/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5"/>
      <c r="AX419" s="215"/>
      <c r="AY419" s="215"/>
      <c r="AZ419" s="215"/>
      <c r="BA419" s="215"/>
      <c r="BB419" s="215"/>
      <c r="BC419" s="215"/>
      <c r="BD419" s="215"/>
      <c r="BE419" s="215"/>
      <c r="BF419" s="215"/>
      <c r="BG419" s="215"/>
      <c r="BH419" s="215"/>
    </row>
    <row r="420" spans="1:60" outlineLevel="1" x14ac:dyDescent="0.25">
      <c r="A420" s="222"/>
      <c r="B420" s="223"/>
      <c r="C420" s="257" t="s">
        <v>519</v>
      </c>
      <c r="D420" s="243"/>
      <c r="E420" s="243"/>
      <c r="F420" s="243"/>
      <c r="G420" s="243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15"/>
      <c r="Z420" s="215"/>
      <c r="AA420" s="215"/>
      <c r="AB420" s="215"/>
      <c r="AC420" s="215"/>
      <c r="AD420" s="215"/>
      <c r="AE420" s="215"/>
      <c r="AF420" s="215"/>
      <c r="AG420" s="215" t="s">
        <v>314</v>
      </c>
      <c r="AH420" s="215"/>
      <c r="AI420" s="215"/>
      <c r="AJ420" s="215"/>
      <c r="AK420" s="215"/>
      <c r="AL420" s="215"/>
      <c r="AM420" s="215"/>
      <c r="AN420" s="215"/>
      <c r="AO420" s="215"/>
      <c r="AP420" s="215"/>
      <c r="AQ420" s="215"/>
      <c r="AR420" s="215"/>
      <c r="AS420" s="215"/>
      <c r="AT420" s="215"/>
      <c r="AU420" s="215"/>
      <c r="AV420" s="215"/>
      <c r="AW420" s="215"/>
      <c r="AX420" s="215"/>
      <c r="AY420" s="215"/>
      <c r="AZ420" s="215"/>
      <c r="BA420" s="215"/>
      <c r="BB420" s="215"/>
      <c r="BC420" s="215"/>
      <c r="BD420" s="215"/>
      <c r="BE420" s="215"/>
      <c r="BF420" s="215"/>
      <c r="BG420" s="215"/>
      <c r="BH420" s="215"/>
    </row>
    <row r="421" spans="1:60" outlineLevel="1" x14ac:dyDescent="0.25">
      <c r="A421" s="222"/>
      <c r="B421" s="223"/>
      <c r="C421" s="255" t="s">
        <v>520</v>
      </c>
      <c r="D421" s="225"/>
      <c r="E421" s="226">
        <v>3</v>
      </c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15"/>
      <c r="Z421" s="215"/>
      <c r="AA421" s="215"/>
      <c r="AB421" s="215"/>
      <c r="AC421" s="215"/>
      <c r="AD421" s="215"/>
      <c r="AE421" s="215"/>
      <c r="AF421" s="215"/>
      <c r="AG421" s="215" t="s">
        <v>138</v>
      </c>
      <c r="AH421" s="215">
        <v>0</v>
      </c>
      <c r="AI421" s="215"/>
      <c r="AJ421" s="215"/>
      <c r="AK421" s="215"/>
      <c r="AL421" s="215"/>
      <c r="AM421" s="215"/>
      <c r="AN421" s="215"/>
      <c r="AO421" s="215"/>
      <c r="AP421" s="215"/>
      <c r="AQ421" s="215"/>
      <c r="AR421" s="215"/>
      <c r="AS421" s="215"/>
      <c r="AT421" s="215"/>
      <c r="AU421" s="215"/>
      <c r="AV421" s="215"/>
      <c r="AW421" s="215"/>
      <c r="AX421" s="215"/>
      <c r="AY421" s="215"/>
      <c r="AZ421" s="215"/>
      <c r="BA421" s="215"/>
      <c r="BB421" s="215"/>
      <c r="BC421" s="215"/>
      <c r="BD421" s="215"/>
      <c r="BE421" s="215"/>
      <c r="BF421" s="215"/>
      <c r="BG421" s="215"/>
      <c r="BH421" s="215"/>
    </row>
    <row r="422" spans="1:60" outlineLevel="1" x14ac:dyDescent="0.25">
      <c r="A422" s="234">
        <v>101</v>
      </c>
      <c r="B422" s="235" t="s">
        <v>521</v>
      </c>
      <c r="C422" s="254" t="s">
        <v>522</v>
      </c>
      <c r="D422" s="236" t="s">
        <v>425</v>
      </c>
      <c r="E422" s="237">
        <v>1</v>
      </c>
      <c r="F422" s="238"/>
      <c r="G422" s="239">
        <f>ROUND(E422*F422,2)</f>
        <v>0</v>
      </c>
      <c r="H422" s="238"/>
      <c r="I422" s="239">
        <f>ROUND(E422*H422,2)</f>
        <v>0</v>
      </c>
      <c r="J422" s="238"/>
      <c r="K422" s="239">
        <f>ROUND(E422*J422,2)</f>
        <v>0</v>
      </c>
      <c r="L422" s="239">
        <v>21</v>
      </c>
      <c r="M422" s="239">
        <f>G422*(1+L422/100)</f>
        <v>0</v>
      </c>
      <c r="N422" s="239">
        <v>0</v>
      </c>
      <c r="O422" s="239">
        <f>ROUND(E422*N422,2)</f>
        <v>0</v>
      </c>
      <c r="P422" s="239">
        <v>0</v>
      </c>
      <c r="Q422" s="239">
        <f>ROUND(E422*P422,2)</f>
        <v>0</v>
      </c>
      <c r="R422" s="239"/>
      <c r="S422" s="239" t="s">
        <v>294</v>
      </c>
      <c r="T422" s="240" t="s">
        <v>194</v>
      </c>
      <c r="U422" s="224">
        <v>0</v>
      </c>
      <c r="V422" s="224">
        <f>ROUND(E422*U422,2)</f>
        <v>0</v>
      </c>
      <c r="W422" s="224"/>
      <c r="X422" s="224" t="s">
        <v>135</v>
      </c>
      <c r="Y422" s="215"/>
      <c r="Z422" s="215"/>
      <c r="AA422" s="215"/>
      <c r="AB422" s="215"/>
      <c r="AC422" s="215"/>
      <c r="AD422" s="215"/>
      <c r="AE422" s="215"/>
      <c r="AF422" s="215"/>
      <c r="AG422" s="215" t="s">
        <v>166</v>
      </c>
      <c r="AH422" s="215"/>
      <c r="AI422" s="215"/>
      <c r="AJ422" s="215"/>
      <c r="AK422" s="215"/>
      <c r="AL422" s="21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5"/>
      <c r="AZ422" s="215"/>
      <c r="BA422" s="215"/>
      <c r="BB422" s="215"/>
      <c r="BC422" s="215"/>
      <c r="BD422" s="215"/>
      <c r="BE422" s="215"/>
      <c r="BF422" s="215"/>
      <c r="BG422" s="215"/>
      <c r="BH422" s="215"/>
    </row>
    <row r="423" spans="1:60" outlineLevel="1" x14ac:dyDescent="0.25">
      <c r="A423" s="222"/>
      <c r="B423" s="223"/>
      <c r="C423" s="255" t="s">
        <v>43</v>
      </c>
      <c r="D423" s="225"/>
      <c r="E423" s="226">
        <v>1</v>
      </c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15"/>
      <c r="Z423" s="215"/>
      <c r="AA423" s="215"/>
      <c r="AB423" s="215"/>
      <c r="AC423" s="215"/>
      <c r="AD423" s="215"/>
      <c r="AE423" s="215"/>
      <c r="AF423" s="215"/>
      <c r="AG423" s="215" t="s">
        <v>138</v>
      </c>
      <c r="AH423" s="215">
        <v>0</v>
      </c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</row>
    <row r="424" spans="1:60" outlineLevel="1" x14ac:dyDescent="0.25">
      <c r="A424" s="234">
        <v>102</v>
      </c>
      <c r="B424" s="235" t="s">
        <v>523</v>
      </c>
      <c r="C424" s="254" t="s">
        <v>524</v>
      </c>
      <c r="D424" s="236" t="s">
        <v>425</v>
      </c>
      <c r="E424" s="237">
        <v>1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21</v>
      </c>
      <c r="M424" s="239">
        <f>G424*(1+L424/100)</f>
        <v>0</v>
      </c>
      <c r="N424" s="239">
        <v>0</v>
      </c>
      <c r="O424" s="239">
        <f>ROUND(E424*N424,2)</f>
        <v>0</v>
      </c>
      <c r="P424" s="239">
        <v>0</v>
      </c>
      <c r="Q424" s="239">
        <f>ROUND(E424*P424,2)</f>
        <v>0</v>
      </c>
      <c r="R424" s="239"/>
      <c r="S424" s="239" t="s">
        <v>294</v>
      </c>
      <c r="T424" s="240" t="s">
        <v>194</v>
      </c>
      <c r="U424" s="224">
        <v>0</v>
      </c>
      <c r="V424" s="224">
        <f>ROUND(E424*U424,2)</f>
        <v>0</v>
      </c>
      <c r="W424" s="224"/>
      <c r="X424" s="224" t="s">
        <v>135</v>
      </c>
      <c r="Y424" s="215"/>
      <c r="Z424" s="215"/>
      <c r="AA424" s="215"/>
      <c r="AB424" s="215"/>
      <c r="AC424" s="215"/>
      <c r="AD424" s="215"/>
      <c r="AE424" s="215"/>
      <c r="AF424" s="215"/>
      <c r="AG424" s="215" t="s">
        <v>166</v>
      </c>
      <c r="AH424" s="215"/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</row>
    <row r="425" spans="1:60" outlineLevel="1" x14ac:dyDescent="0.25">
      <c r="A425" s="222"/>
      <c r="B425" s="223"/>
      <c r="C425" s="255" t="s">
        <v>43</v>
      </c>
      <c r="D425" s="225"/>
      <c r="E425" s="226">
        <v>1</v>
      </c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15"/>
      <c r="Z425" s="215"/>
      <c r="AA425" s="215"/>
      <c r="AB425" s="215"/>
      <c r="AC425" s="215"/>
      <c r="AD425" s="215"/>
      <c r="AE425" s="215"/>
      <c r="AF425" s="215"/>
      <c r="AG425" s="215" t="s">
        <v>138</v>
      </c>
      <c r="AH425" s="215">
        <v>0</v>
      </c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5"/>
      <c r="AZ425" s="215"/>
      <c r="BA425" s="215"/>
      <c r="BB425" s="215"/>
      <c r="BC425" s="215"/>
      <c r="BD425" s="215"/>
      <c r="BE425" s="215"/>
      <c r="BF425" s="215"/>
      <c r="BG425" s="215"/>
      <c r="BH425" s="215"/>
    </row>
    <row r="426" spans="1:60" x14ac:dyDescent="0.25">
      <c r="A426" s="228" t="s">
        <v>128</v>
      </c>
      <c r="B426" s="229" t="s">
        <v>85</v>
      </c>
      <c r="C426" s="253" t="s">
        <v>86</v>
      </c>
      <c r="D426" s="230"/>
      <c r="E426" s="231"/>
      <c r="F426" s="232"/>
      <c r="G426" s="232">
        <f>SUMIF(AG427:AG434,"&lt;&gt;NOR",G427:G434)</f>
        <v>0</v>
      </c>
      <c r="H426" s="232"/>
      <c r="I426" s="232">
        <f>SUM(I427:I434)</f>
        <v>0</v>
      </c>
      <c r="J426" s="232"/>
      <c r="K426" s="232">
        <f>SUM(K427:K434)</f>
        <v>0</v>
      </c>
      <c r="L426" s="232"/>
      <c r="M426" s="232">
        <f>SUM(M427:M434)</f>
        <v>0</v>
      </c>
      <c r="N426" s="232"/>
      <c r="O426" s="232">
        <f>SUM(O427:O434)</f>
        <v>56.8</v>
      </c>
      <c r="P426" s="232"/>
      <c r="Q426" s="232">
        <f>SUM(Q427:Q434)</f>
        <v>0</v>
      </c>
      <c r="R426" s="232"/>
      <c r="S426" s="232"/>
      <c r="T426" s="233"/>
      <c r="U426" s="227"/>
      <c r="V426" s="227">
        <f>SUM(V427:V434)</f>
        <v>0</v>
      </c>
      <c r="W426" s="227"/>
      <c r="X426" s="227"/>
      <c r="AG426" t="s">
        <v>129</v>
      </c>
    </row>
    <row r="427" spans="1:60" outlineLevel="1" x14ac:dyDescent="0.25">
      <c r="A427" s="234">
        <v>103</v>
      </c>
      <c r="B427" s="235" t="s">
        <v>525</v>
      </c>
      <c r="C427" s="254" t="s">
        <v>526</v>
      </c>
      <c r="D427" s="236" t="s">
        <v>527</v>
      </c>
      <c r="E427" s="237">
        <v>668.25</v>
      </c>
      <c r="F427" s="238"/>
      <c r="G427" s="239">
        <f>ROUND(E427*F427,2)</f>
        <v>0</v>
      </c>
      <c r="H427" s="238"/>
      <c r="I427" s="239">
        <f>ROUND(E427*H427,2)</f>
        <v>0</v>
      </c>
      <c r="J427" s="238"/>
      <c r="K427" s="239">
        <f>ROUND(E427*J427,2)</f>
        <v>0</v>
      </c>
      <c r="L427" s="239">
        <v>21</v>
      </c>
      <c r="M427" s="239">
        <f>G427*(1+L427/100)</f>
        <v>0</v>
      </c>
      <c r="N427" s="239">
        <v>0</v>
      </c>
      <c r="O427" s="239">
        <f>ROUND(E427*N427,2)</f>
        <v>0</v>
      </c>
      <c r="P427" s="239">
        <v>0</v>
      </c>
      <c r="Q427" s="239">
        <f>ROUND(E427*P427,2)</f>
        <v>0</v>
      </c>
      <c r="R427" s="239"/>
      <c r="S427" s="239" t="s">
        <v>294</v>
      </c>
      <c r="T427" s="240" t="s">
        <v>194</v>
      </c>
      <c r="U427" s="224">
        <v>0</v>
      </c>
      <c r="V427" s="224">
        <f>ROUND(E427*U427,2)</f>
        <v>0</v>
      </c>
      <c r="W427" s="224"/>
      <c r="X427" s="224" t="s">
        <v>135</v>
      </c>
      <c r="Y427" s="215"/>
      <c r="Z427" s="215"/>
      <c r="AA427" s="215"/>
      <c r="AB427" s="215"/>
      <c r="AC427" s="215"/>
      <c r="AD427" s="215"/>
      <c r="AE427" s="215"/>
      <c r="AF427" s="215"/>
      <c r="AG427" s="215" t="s">
        <v>136</v>
      </c>
      <c r="AH427" s="215"/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</row>
    <row r="428" spans="1:60" outlineLevel="1" x14ac:dyDescent="0.25">
      <c r="A428" s="222"/>
      <c r="B428" s="223"/>
      <c r="C428" s="255" t="s">
        <v>330</v>
      </c>
      <c r="D428" s="225"/>
      <c r="E428" s="226"/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15"/>
      <c r="Z428" s="215"/>
      <c r="AA428" s="215"/>
      <c r="AB428" s="215"/>
      <c r="AC428" s="215"/>
      <c r="AD428" s="215"/>
      <c r="AE428" s="215"/>
      <c r="AF428" s="215"/>
      <c r="AG428" s="215" t="s">
        <v>138</v>
      </c>
      <c r="AH428" s="215">
        <v>0</v>
      </c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</row>
    <row r="429" spans="1:60" outlineLevel="1" x14ac:dyDescent="0.25">
      <c r="A429" s="222"/>
      <c r="B429" s="223"/>
      <c r="C429" s="255" t="s">
        <v>370</v>
      </c>
      <c r="D429" s="225"/>
      <c r="E429" s="226">
        <v>536.25</v>
      </c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15"/>
      <c r="Z429" s="215"/>
      <c r="AA429" s="215"/>
      <c r="AB429" s="215"/>
      <c r="AC429" s="215"/>
      <c r="AD429" s="215"/>
      <c r="AE429" s="215"/>
      <c r="AF429" s="215"/>
      <c r="AG429" s="215" t="s">
        <v>138</v>
      </c>
      <c r="AH429" s="215">
        <v>0</v>
      </c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</row>
    <row r="430" spans="1:60" outlineLevel="1" x14ac:dyDescent="0.25">
      <c r="A430" s="222"/>
      <c r="B430" s="223"/>
      <c r="C430" s="255" t="s">
        <v>371</v>
      </c>
      <c r="D430" s="225"/>
      <c r="E430" s="226">
        <v>132</v>
      </c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15"/>
      <c r="Z430" s="215"/>
      <c r="AA430" s="215"/>
      <c r="AB430" s="215"/>
      <c r="AC430" s="215"/>
      <c r="AD430" s="215"/>
      <c r="AE430" s="215"/>
      <c r="AF430" s="215"/>
      <c r="AG430" s="215" t="s">
        <v>138</v>
      </c>
      <c r="AH430" s="215">
        <v>0</v>
      </c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5"/>
      <c r="AX430" s="215"/>
      <c r="AY430" s="215"/>
      <c r="AZ430" s="215"/>
      <c r="BA430" s="215"/>
      <c r="BB430" s="215"/>
      <c r="BC430" s="215"/>
      <c r="BD430" s="215"/>
      <c r="BE430" s="215"/>
      <c r="BF430" s="215"/>
      <c r="BG430" s="215"/>
      <c r="BH430" s="215"/>
    </row>
    <row r="431" spans="1:60" outlineLevel="1" x14ac:dyDescent="0.25">
      <c r="A431" s="234">
        <v>104</v>
      </c>
      <c r="B431" s="235" t="s">
        <v>528</v>
      </c>
      <c r="C431" s="254" t="s">
        <v>529</v>
      </c>
      <c r="D431" s="236" t="s">
        <v>132</v>
      </c>
      <c r="E431" s="237">
        <v>668.25</v>
      </c>
      <c r="F431" s="238"/>
      <c r="G431" s="239">
        <f>ROUND(E431*F431,2)</f>
        <v>0</v>
      </c>
      <c r="H431" s="238"/>
      <c r="I431" s="239">
        <f>ROUND(E431*H431,2)</f>
        <v>0</v>
      </c>
      <c r="J431" s="238"/>
      <c r="K431" s="239">
        <f>ROUND(E431*J431,2)</f>
        <v>0</v>
      </c>
      <c r="L431" s="239">
        <v>21</v>
      </c>
      <c r="M431" s="239">
        <f>G431*(1+L431/100)</f>
        <v>0</v>
      </c>
      <c r="N431" s="239">
        <v>8.5000000000000006E-2</v>
      </c>
      <c r="O431" s="239">
        <f>ROUND(E431*N431,2)</f>
        <v>56.8</v>
      </c>
      <c r="P431" s="239">
        <v>0</v>
      </c>
      <c r="Q431" s="239">
        <f>ROUND(E431*P431,2)</f>
        <v>0</v>
      </c>
      <c r="R431" s="239"/>
      <c r="S431" s="239" t="s">
        <v>294</v>
      </c>
      <c r="T431" s="240" t="s">
        <v>194</v>
      </c>
      <c r="U431" s="224">
        <v>0</v>
      </c>
      <c r="V431" s="224">
        <f>ROUND(E431*U431,2)</f>
        <v>0</v>
      </c>
      <c r="W431" s="224"/>
      <c r="X431" s="224" t="s">
        <v>135</v>
      </c>
      <c r="Y431" s="215"/>
      <c r="Z431" s="215"/>
      <c r="AA431" s="215"/>
      <c r="AB431" s="215"/>
      <c r="AC431" s="215"/>
      <c r="AD431" s="215"/>
      <c r="AE431" s="215"/>
      <c r="AF431" s="215"/>
      <c r="AG431" s="215" t="s">
        <v>426</v>
      </c>
      <c r="AH431" s="215"/>
      <c r="AI431" s="215"/>
      <c r="AJ431" s="215"/>
      <c r="AK431" s="215"/>
      <c r="AL431" s="215"/>
      <c r="AM431" s="215"/>
      <c r="AN431" s="215"/>
      <c r="AO431" s="215"/>
      <c r="AP431" s="215"/>
      <c r="AQ431" s="215"/>
      <c r="AR431" s="215"/>
      <c r="AS431" s="215"/>
      <c r="AT431" s="215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</row>
    <row r="432" spans="1:60" outlineLevel="1" x14ac:dyDescent="0.25">
      <c r="A432" s="222"/>
      <c r="B432" s="223"/>
      <c r="C432" s="255" t="s">
        <v>330</v>
      </c>
      <c r="D432" s="225"/>
      <c r="E432" s="226"/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15"/>
      <c r="Z432" s="215"/>
      <c r="AA432" s="215"/>
      <c r="AB432" s="215"/>
      <c r="AC432" s="215"/>
      <c r="AD432" s="215"/>
      <c r="AE432" s="215"/>
      <c r="AF432" s="215"/>
      <c r="AG432" s="215" t="s">
        <v>138</v>
      </c>
      <c r="AH432" s="215">
        <v>0</v>
      </c>
      <c r="AI432" s="215"/>
      <c r="AJ432" s="215"/>
      <c r="AK432" s="215"/>
      <c r="AL432" s="215"/>
      <c r="AM432" s="215"/>
      <c r="AN432" s="215"/>
      <c r="AO432" s="215"/>
      <c r="AP432" s="215"/>
      <c r="AQ432" s="215"/>
      <c r="AR432" s="215"/>
      <c r="AS432" s="215"/>
      <c r="AT432" s="215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</row>
    <row r="433" spans="1:60" outlineLevel="1" x14ac:dyDescent="0.25">
      <c r="A433" s="222"/>
      <c r="B433" s="223"/>
      <c r="C433" s="255" t="s">
        <v>370</v>
      </c>
      <c r="D433" s="225"/>
      <c r="E433" s="226">
        <v>536.25</v>
      </c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15"/>
      <c r="Z433" s="215"/>
      <c r="AA433" s="215"/>
      <c r="AB433" s="215"/>
      <c r="AC433" s="215"/>
      <c r="AD433" s="215"/>
      <c r="AE433" s="215"/>
      <c r="AF433" s="215"/>
      <c r="AG433" s="215" t="s">
        <v>138</v>
      </c>
      <c r="AH433" s="215">
        <v>0</v>
      </c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</row>
    <row r="434" spans="1:60" outlineLevel="1" x14ac:dyDescent="0.25">
      <c r="A434" s="222"/>
      <c r="B434" s="223"/>
      <c r="C434" s="255" t="s">
        <v>371</v>
      </c>
      <c r="D434" s="225"/>
      <c r="E434" s="226">
        <v>132</v>
      </c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15"/>
      <c r="Z434" s="215"/>
      <c r="AA434" s="215"/>
      <c r="AB434" s="215"/>
      <c r="AC434" s="215"/>
      <c r="AD434" s="215"/>
      <c r="AE434" s="215"/>
      <c r="AF434" s="215"/>
      <c r="AG434" s="215" t="s">
        <v>138</v>
      </c>
      <c r="AH434" s="215">
        <v>0</v>
      </c>
      <c r="AI434" s="215"/>
      <c r="AJ434" s="215"/>
      <c r="AK434" s="215"/>
      <c r="AL434" s="215"/>
      <c r="AM434" s="215"/>
      <c r="AN434" s="215"/>
      <c r="AO434" s="215"/>
      <c r="AP434" s="215"/>
      <c r="AQ434" s="215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</row>
    <row r="435" spans="1:60" x14ac:dyDescent="0.25">
      <c r="A435" s="228" t="s">
        <v>128</v>
      </c>
      <c r="B435" s="229" t="s">
        <v>87</v>
      </c>
      <c r="C435" s="253" t="s">
        <v>88</v>
      </c>
      <c r="D435" s="230"/>
      <c r="E435" s="231"/>
      <c r="F435" s="232"/>
      <c r="G435" s="232">
        <f>SUMIF(AG436:AG462,"&lt;&gt;NOR",G436:G462)</f>
        <v>0</v>
      </c>
      <c r="H435" s="232"/>
      <c r="I435" s="232">
        <f>SUM(I436:I462)</f>
        <v>0</v>
      </c>
      <c r="J435" s="232"/>
      <c r="K435" s="232">
        <f>SUM(K436:K462)</f>
        <v>0</v>
      </c>
      <c r="L435" s="232"/>
      <c r="M435" s="232">
        <f>SUM(M436:M462)</f>
        <v>0</v>
      </c>
      <c r="N435" s="232"/>
      <c r="O435" s="232">
        <f>SUM(O436:O462)</f>
        <v>4.8499999999999996</v>
      </c>
      <c r="P435" s="232"/>
      <c r="Q435" s="232">
        <f>SUM(Q436:Q462)</f>
        <v>0</v>
      </c>
      <c r="R435" s="232"/>
      <c r="S435" s="232"/>
      <c r="T435" s="233"/>
      <c r="U435" s="227"/>
      <c r="V435" s="227">
        <f>SUM(V436:V462)</f>
        <v>46.5</v>
      </c>
      <c r="W435" s="227"/>
      <c r="X435" s="227"/>
      <c r="AG435" t="s">
        <v>129</v>
      </c>
    </row>
    <row r="436" spans="1:60" outlineLevel="1" x14ac:dyDescent="0.25">
      <c r="A436" s="234">
        <v>105</v>
      </c>
      <c r="B436" s="235" t="s">
        <v>530</v>
      </c>
      <c r="C436" s="254" t="s">
        <v>531</v>
      </c>
      <c r="D436" s="236" t="s">
        <v>208</v>
      </c>
      <c r="E436" s="237">
        <v>44</v>
      </c>
      <c r="F436" s="238"/>
      <c r="G436" s="239">
        <f>ROUND(E436*F436,2)</f>
        <v>0</v>
      </c>
      <c r="H436" s="238"/>
      <c r="I436" s="239">
        <f>ROUND(E436*H436,2)</f>
        <v>0</v>
      </c>
      <c r="J436" s="238"/>
      <c r="K436" s="239">
        <f>ROUND(E436*J436,2)</f>
        <v>0</v>
      </c>
      <c r="L436" s="239">
        <v>21</v>
      </c>
      <c r="M436" s="239">
        <f>G436*(1+L436/100)</f>
        <v>0</v>
      </c>
      <c r="N436" s="239">
        <v>2.9389999999999999E-2</v>
      </c>
      <c r="O436" s="239">
        <f>ROUND(E436*N436,2)</f>
        <v>1.29</v>
      </c>
      <c r="P436" s="239">
        <v>0</v>
      </c>
      <c r="Q436" s="239">
        <f>ROUND(E436*P436,2)</f>
        <v>0</v>
      </c>
      <c r="R436" s="239" t="s">
        <v>268</v>
      </c>
      <c r="S436" s="239" t="s">
        <v>141</v>
      </c>
      <c r="T436" s="240" t="s">
        <v>142</v>
      </c>
      <c r="U436" s="224">
        <v>0.52</v>
      </c>
      <c r="V436" s="224">
        <f>ROUND(E436*U436,2)</f>
        <v>22.88</v>
      </c>
      <c r="W436" s="224"/>
      <c r="X436" s="224" t="s">
        <v>135</v>
      </c>
      <c r="Y436" s="215"/>
      <c r="Z436" s="215"/>
      <c r="AA436" s="215"/>
      <c r="AB436" s="215"/>
      <c r="AC436" s="215"/>
      <c r="AD436" s="215"/>
      <c r="AE436" s="215"/>
      <c r="AF436" s="215"/>
      <c r="AG436" s="215" t="s">
        <v>426</v>
      </c>
      <c r="AH436" s="215"/>
      <c r="AI436" s="215"/>
      <c r="AJ436" s="215"/>
      <c r="AK436" s="215"/>
      <c r="AL436" s="215"/>
      <c r="AM436" s="215"/>
      <c r="AN436" s="215"/>
      <c r="AO436" s="215"/>
      <c r="AP436" s="215"/>
      <c r="AQ436" s="215"/>
      <c r="AR436" s="215"/>
      <c r="AS436" s="215"/>
      <c r="AT436" s="215"/>
      <c r="AU436" s="215"/>
      <c r="AV436" s="215"/>
      <c r="AW436" s="215"/>
      <c r="AX436" s="215"/>
      <c r="AY436" s="215"/>
      <c r="AZ436" s="215"/>
      <c r="BA436" s="215"/>
      <c r="BB436" s="215"/>
      <c r="BC436" s="215"/>
      <c r="BD436" s="215"/>
      <c r="BE436" s="215"/>
      <c r="BF436" s="215"/>
      <c r="BG436" s="215"/>
      <c r="BH436" s="215"/>
    </row>
    <row r="437" spans="1:60" outlineLevel="1" x14ac:dyDescent="0.25">
      <c r="A437" s="222"/>
      <c r="B437" s="223"/>
      <c r="C437" s="256" t="s">
        <v>532</v>
      </c>
      <c r="D437" s="241"/>
      <c r="E437" s="241"/>
      <c r="F437" s="241"/>
      <c r="G437" s="241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15"/>
      <c r="Z437" s="215"/>
      <c r="AA437" s="215"/>
      <c r="AB437" s="215"/>
      <c r="AC437" s="215"/>
      <c r="AD437" s="215"/>
      <c r="AE437" s="215"/>
      <c r="AF437" s="215"/>
      <c r="AG437" s="215" t="s">
        <v>148</v>
      </c>
      <c r="AH437" s="215"/>
      <c r="AI437" s="215"/>
      <c r="AJ437" s="215"/>
      <c r="AK437" s="215"/>
      <c r="AL437" s="215"/>
      <c r="AM437" s="215"/>
      <c r="AN437" s="215"/>
      <c r="AO437" s="215"/>
      <c r="AP437" s="215"/>
      <c r="AQ437" s="215"/>
      <c r="AR437" s="215"/>
      <c r="AS437" s="215"/>
      <c r="AT437" s="215"/>
      <c r="AU437" s="215"/>
      <c r="AV437" s="215"/>
      <c r="AW437" s="215"/>
      <c r="AX437" s="215"/>
      <c r="AY437" s="215"/>
      <c r="AZ437" s="215"/>
      <c r="BA437" s="215"/>
      <c r="BB437" s="215"/>
      <c r="BC437" s="215"/>
      <c r="BD437" s="215"/>
      <c r="BE437" s="215"/>
      <c r="BF437" s="215"/>
      <c r="BG437" s="215"/>
      <c r="BH437" s="215"/>
    </row>
    <row r="438" spans="1:60" outlineLevel="1" x14ac:dyDescent="0.25">
      <c r="A438" s="222"/>
      <c r="B438" s="223"/>
      <c r="C438" s="255" t="s">
        <v>533</v>
      </c>
      <c r="D438" s="225"/>
      <c r="E438" s="226">
        <v>4</v>
      </c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15"/>
      <c r="Z438" s="215"/>
      <c r="AA438" s="215"/>
      <c r="AB438" s="215"/>
      <c r="AC438" s="215"/>
      <c r="AD438" s="215"/>
      <c r="AE438" s="215"/>
      <c r="AF438" s="215"/>
      <c r="AG438" s="215" t="s">
        <v>138</v>
      </c>
      <c r="AH438" s="215">
        <v>0</v>
      </c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5"/>
      <c r="AT438" s="215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</row>
    <row r="439" spans="1:60" outlineLevel="1" x14ac:dyDescent="0.25">
      <c r="A439" s="222"/>
      <c r="B439" s="223"/>
      <c r="C439" s="255" t="s">
        <v>534</v>
      </c>
      <c r="D439" s="225"/>
      <c r="E439" s="226">
        <v>5</v>
      </c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15"/>
      <c r="Z439" s="215"/>
      <c r="AA439" s="215"/>
      <c r="AB439" s="215"/>
      <c r="AC439" s="215"/>
      <c r="AD439" s="215"/>
      <c r="AE439" s="215"/>
      <c r="AF439" s="215"/>
      <c r="AG439" s="215" t="s">
        <v>138</v>
      </c>
      <c r="AH439" s="215">
        <v>0</v>
      </c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</row>
    <row r="440" spans="1:60" outlineLevel="1" x14ac:dyDescent="0.25">
      <c r="A440" s="222"/>
      <c r="B440" s="223"/>
      <c r="C440" s="255" t="s">
        <v>535</v>
      </c>
      <c r="D440" s="225"/>
      <c r="E440" s="226">
        <v>25</v>
      </c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15"/>
      <c r="Z440" s="215"/>
      <c r="AA440" s="215"/>
      <c r="AB440" s="215"/>
      <c r="AC440" s="215"/>
      <c r="AD440" s="215"/>
      <c r="AE440" s="215"/>
      <c r="AF440" s="215"/>
      <c r="AG440" s="215" t="s">
        <v>138</v>
      </c>
      <c r="AH440" s="215">
        <v>0</v>
      </c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</row>
    <row r="441" spans="1:60" outlineLevel="1" x14ac:dyDescent="0.25">
      <c r="A441" s="222"/>
      <c r="B441" s="223"/>
      <c r="C441" s="255" t="s">
        <v>536</v>
      </c>
      <c r="D441" s="225"/>
      <c r="E441" s="226">
        <v>10</v>
      </c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15"/>
      <c r="Z441" s="215"/>
      <c r="AA441" s="215"/>
      <c r="AB441" s="215"/>
      <c r="AC441" s="215"/>
      <c r="AD441" s="215"/>
      <c r="AE441" s="215"/>
      <c r="AF441" s="215"/>
      <c r="AG441" s="215" t="s">
        <v>138</v>
      </c>
      <c r="AH441" s="215">
        <v>0</v>
      </c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</row>
    <row r="442" spans="1:60" outlineLevel="1" x14ac:dyDescent="0.25">
      <c r="A442" s="234">
        <v>106</v>
      </c>
      <c r="B442" s="235" t="s">
        <v>537</v>
      </c>
      <c r="C442" s="254" t="s">
        <v>538</v>
      </c>
      <c r="D442" s="236" t="s">
        <v>208</v>
      </c>
      <c r="E442" s="237">
        <v>16</v>
      </c>
      <c r="F442" s="238"/>
      <c r="G442" s="239">
        <f>ROUND(E442*F442,2)</f>
        <v>0</v>
      </c>
      <c r="H442" s="238"/>
      <c r="I442" s="239">
        <f>ROUND(E442*H442,2)</f>
        <v>0</v>
      </c>
      <c r="J442" s="238"/>
      <c r="K442" s="239">
        <f>ROUND(E442*J442,2)</f>
        <v>0</v>
      </c>
      <c r="L442" s="239">
        <v>21</v>
      </c>
      <c r="M442" s="239">
        <f>G442*(1+L442/100)</f>
        <v>0</v>
      </c>
      <c r="N442" s="239">
        <v>0</v>
      </c>
      <c r="O442" s="239">
        <f>ROUND(E442*N442,2)</f>
        <v>0</v>
      </c>
      <c r="P442" s="239">
        <v>0</v>
      </c>
      <c r="Q442" s="239">
        <f>ROUND(E442*P442,2)</f>
        <v>0</v>
      </c>
      <c r="R442" s="239"/>
      <c r="S442" s="239" t="s">
        <v>294</v>
      </c>
      <c r="T442" s="240" t="s">
        <v>194</v>
      </c>
      <c r="U442" s="224">
        <v>0.25</v>
      </c>
      <c r="V442" s="224">
        <f>ROUND(E442*U442,2)</f>
        <v>4</v>
      </c>
      <c r="W442" s="224"/>
      <c r="X442" s="224" t="s">
        <v>135</v>
      </c>
      <c r="Y442" s="215"/>
      <c r="Z442" s="215"/>
      <c r="AA442" s="215"/>
      <c r="AB442" s="215"/>
      <c r="AC442" s="215"/>
      <c r="AD442" s="215"/>
      <c r="AE442" s="215"/>
      <c r="AF442" s="215"/>
      <c r="AG442" s="215" t="s">
        <v>426</v>
      </c>
      <c r="AH442" s="215"/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</row>
    <row r="443" spans="1:60" outlineLevel="1" x14ac:dyDescent="0.25">
      <c r="A443" s="222"/>
      <c r="B443" s="223"/>
      <c r="C443" s="258" t="s">
        <v>539</v>
      </c>
      <c r="D443" s="244"/>
      <c r="E443" s="244"/>
      <c r="F443" s="244"/>
      <c r="G443" s="24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15"/>
      <c r="Z443" s="215"/>
      <c r="AA443" s="215"/>
      <c r="AB443" s="215"/>
      <c r="AC443" s="215"/>
      <c r="AD443" s="215"/>
      <c r="AE443" s="215"/>
      <c r="AF443" s="215"/>
      <c r="AG443" s="215" t="s">
        <v>314</v>
      </c>
      <c r="AH443" s="215"/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42" t="str">
        <f>C443</f>
        <v xml:space="preserve"> V položce nejsou zakalkulovány náklady na sloupky a vzpěry.Jejich dodání se oceňuje ve specifikaci. Ztratné se doporučuje ve výši 1 %.</v>
      </c>
      <c r="BB443" s="215"/>
      <c r="BC443" s="215"/>
      <c r="BD443" s="215"/>
      <c r="BE443" s="215"/>
      <c r="BF443" s="215"/>
      <c r="BG443" s="215"/>
      <c r="BH443" s="215"/>
    </row>
    <row r="444" spans="1:60" outlineLevel="1" x14ac:dyDescent="0.25">
      <c r="A444" s="222"/>
      <c r="B444" s="223"/>
      <c r="C444" s="255" t="s">
        <v>540</v>
      </c>
      <c r="D444" s="225"/>
      <c r="E444" s="226">
        <v>16</v>
      </c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15"/>
      <c r="Z444" s="215"/>
      <c r="AA444" s="215"/>
      <c r="AB444" s="215"/>
      <c r="AC444" s="215"/>
      <c r="AD444" s="215"/>
      <c r="AE444" s="215"/>
      <c r="AF444" s="215"/>
      <c r="AG444" s="215" t="s">
        <v>138</v>
      </c>
      <c r="AH444" s="215">
        <v>0</v>
      </c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</row>
    <row r="445" spans="1:60" outlineLevel="1" x14ac:dyDescent="0.25">
      <c r="A445" s="234">
        <v>107</v>
      </c>
      <c r="B445" s="235" t="s">
        <v>541</v>
      </c>
      <c r="C445" s="254" t="s">
        <v>542</v>
      </c>
      <c r="D445" s="236" t="s">
        <v>208</v>
      </c>
      <c r="E445" s="237">
        <v>4</v>
      </c>
      <c r="F445" s="238"/>
      <c r="G445" s="239">
        <f>ROUND(E445*F445,2)</f>
        <v>0</v>
      </c>
      <c r="H445" s="238"/>
      <c r="I445" s="239">
        <f>ROUND(E445*H445,2)</f>
        <v>0</v>
      </c>
      <c r="J445" s="238"/>
      <c r="K445" s="239">
        <f>ROUND(E445*J445,2)</f>
        <v>0</v>
      </c>
      <c r="L445" s="239">
        <v>21</v>
      </c>
      <c r="M445" s="239">
        <f>G445*(1+L445/100)</f>
        <v>0</v>
      </c>
      <c r="N445" s="239">
        <v>0</v>
      </c>
      <c r="O445" s="239">
        <f>ROUND(E445*N445,2)</f>
        <v>0</v>
      </c>
      <c r="P445" s="239">
        <v>0</v>
      </c>
      <c r="Q445" s="239">
        <f>ROUND(E445*P445,2)</f>
        <v>0</v>
      </c>
      <c r="R445" s="239"/>
      <c r="S445" s="239" t="s">
        <v>294</v>
      </c>
      <c r="T445" s="240" t="s">
        <v>194</v>
      </c>
      <c r="U445" s="224">
        <v>0.86</v>
      </c>
      <c r="V445" s="224">
        <f>ROUND(E445*U445,2)</f>
        <v>3.44</v>
      </c>
      <c r="W445" s="224"/>
      <c r="X445" s="224" t="s">
        <v>135</v>
      </c>
      <c r="Y445" s="215"/>
      <c r="Z445" s="215"/>
      <c r="AA445" s="215"/>
      <c r="AB445" s="215"/>
      <c r="AC445" s="215"/>
      <c r="AD445" s="215"/>
      <c r="AE445" s="215"/>
      <c r="AF445" s="215"/>
      <c r="AG445" s="215" t="s">
        <v>426</v>
      </c>
      <c r="AH445" s="215"/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</row>
    <row r="446" spans="1:60" outlineLevel="1" x14ac:dyDescent="0.25">
      <c r="A446" s="222"/>
      <c r="B446" s="223"/>
      <c r="C446" s="255" t="s">
        <v>63</v>
      </c>
      <c r="D446" s="225"/>
      <c r="E446" s="226">
        <v>4</v>
      </c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15"/>
      <c r="Z446" s="215"/>
      <c r="AA446" s="215"/>
      <c r="AB446" s="215"/>
      <c r="AC446" s="215"/>
      <c r="AD446" s="215"/>
      <c r="AE446" s="215"/>
      <c r="AF446" s="215"/>
      <c r="AG446" s="215" t="s">
        <v>138</v>
      </c>
      <c r="AH446" s="215">
        <v>0</v>
      </c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</row>
    <row r="447" spans="1:60" outlineLevel="1" x14ac:dyDescent="0.25">
      <c r="A447" s="234">
        <v>108</v>
      </c>
      <c r="B447" s="235" t="s">
        <v>543</v>
      </c>
      <c r="C447" s="254" t="s">
        <v>544</v>
      </c>
      <c r="D447" s="236" t="s">
        <v>545</v>
      </c>
      <c r="E447" s="237">
        <v>3172.4</v>
      </c>
      <c r="F447" s="238"/>
      <c r="G447" s="239">
        <f>ROUND(E447*F447,2)</f>
        <v>0</v>
      </c>
      <c r="H447" s="238"/>
      <c r="I447" s="239">
        <f>ROUND(E447*H447,2)</f>
        <v>0</v>
      </c>
      <c r="J447" s="238"/>
      <c r="K447" s="239">
        <f>ROUND(E447*J447,2)</f>
        <v>0</v>
      </c>
      <c r="L447" s="239">
        <v>21</v>
      </c>
      <c r="M447" s="239">
        <f>G447*(1+L447/100)</f>
        <v>0</v>
      </c>
      <c r="N447" s="239">
        <v>1E-3</v>
      </c>
      <c r="O447" s="239">
        <f>ROUND(E447*N447,2)</f>
        <v>3.17</v>
      </c>
      <c r="P447" s="239">
        <v>0</v>
      </c>
      <c r="Q447" s="239">
        <f>ROUND(E447*P447,2)</f>
        <v>0</v>
      </c>
      <c r="R447" s="239"/>
      <c r="S447" s="239" t="s">
        <v>294</v>
      </c>
      <c r="T447" s="240" t="s">
        <v>194</v>
      </c>
      <c r="U447" s="224">
        <v>0</v>
      </c>
      <c r="V447" s="224">
        <f>ROUND(E447*U447,2)</f>
        <v>0</v>
      </c>
      <c r="W447" s="224"/>
      <c r="X447" s="224" t="s">
        <v>195</v>
      </c>
      <c r="Y447" s="215"/>
      <c r="Z447" s="215"/>
      <c r="AA447" s="215"/>
      <c r="AB447" s="215"/>
      <c r="AC447" s="215"/>
      <c r="AD447" s="215"/>
      <c r="AE447" s="215"/>
      <c r="AF447" s="215"/>
      <c r="AG447" s="215" t="s">
        <v>546</v>
      </c>
      <c r="AH447" s="215"/>
      <c r="AI447" s="215"/>
      <c r="AJ447" s="215"/>
      <c r="AK447" s="215"/>
      <c r="AL447" s="215"/>
      <c r="AM447" s="215"/>
      <c r="AN447" s="215"/>
      <c r="AO447" s="215"/>
      <c r="AP447" s="215"/>
      <c r="AQ447" s="215"/>
      <c r="AR447" s="215"/>
      <c r="AS447" s="215"/>
      <c r="AT447" s="215"/>
      <c r="AU447" s="215"/>
      <c r="AV447" s="215"/>
      <c r="AW447" s="215"/>
      <c r="AX447" s="215"/>
      <c r="AY447" s="215"/>
      <c r="AZ447" s="215"/>
      <c r="BA447" s="215"/>
      <c r="BB447" s="215"/>
      <c r="BC447" s="215"/>
      <c r="BD447" s="215"/>
      <c r="BE447" s="215"/>
      <c r="BF447" s="215"/>
      <c r="BG447" s="215"/>
      <c r="BH447" s="215"/>
    </row>
    <row r="448" spans="1:60" outlineLevel="1" x14ac:dyDescent="0.25">
      <c r="A448" s="222"/>
      <c r="B448" s="223"/>
      <c r="C448" s="258" t="s">
        <v>547</v>
      </c>
      <c r="D448" s="244"/>
      <c r="E448" s="244"/>
      <c r="F448" s="244"/>
      <c r="G448" s="244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15"/>
      <c r="Z448" s="215"/>
      <c r="AA448" s="215"/>
      <c r="AB448" s="215"/>
      <c r="AC448" s="215"/>
      <c r="AD448" s="215"/>
      <c r="AE448" s="215"/>
      <c r="AF448" s="215"/>
      <c r="AG448" s="215" t="s">
        <v>314</v>
      </c>
      <c r="AH448" s="215"/>
      <c r="AI448" s="215"/>
      <c r="AJ448" s="215"/>
      <c r="AK448" s="215"/>
      <c r="AL448" s="215"/>
      <c r="AM448" s="215"/>
      <c r="AN448" s="215"/>
      <c r="AO448" s="215"/>
      <c r="AP448" s="215"/>
      <c r="AQ448" s="215"/>
      <c r="AR448" s="215"/>
      <c r="AS448" s="215"/>
      <c r="AT448" s="215"/>
      <c r="AU448" s="215"/>
      <c r="AV448" s="215"/>
      <c r="AW448" s="215"/>
      <c r="AX448" s="215"/>
      <c r="AY448" s="215"/>
      <c r="AZ448" s="215"/>
      <c r="BA448" s="215"/>
      <c r="BB448" s="215"/>
      <c r="BC448" s="215"/>
      <c r="BD448" s="215"/>
      <c r="BE448" s="215"/>
      <c r="BF448" s="215"/>
      <c r="BG448" s="215"/>
      <c r="BH448" s="215"/>
    </row>
    <row r="449" spans="1:60" outlineLevel="1" x14ac:dyDescent="0.25">
      <c r="A449" s="222"/>
      <c r="B449" s="223"/>
      <c r="C449" s="255" t="s">
        <v>548</v>
      </c>
      <c r="D449" s="225"/>
      <c r="E449" s="226">
        <v>3172.4</v>
      </c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15"/>
      <c r="Z449" s="215"/>
      <c r="AA449" s="215"/>
      <c r="AB449" s="215"/>
      <c r="AC449" s="215"/>
      <c r="AD449" s="215"/>
      <c r="AE449" s="215"/>
      <c r="AF449" s="215"/>
      <c r="AG449" s="215" t="s">
        <v>138</v>
      </c>
      <c r="AH449" s="215">
        <v>0</v>
      </c>
      <c r="AI449" s="215"/>
      <c r="AJ449" s="215"/>
      <c r="AK449" s="215"/>
      <c r="AL449" s="215"/>
      <c r="AM449" s="215"/>
      <c r="AN449" s="215"/>
      <c r="AO449" s="215"/>
      <c r="AP449" s="215"/>
      <c r="AQ449" s="215"/>
      <c r="AR449" s="215"/>
      <c r="AS449" s="215"/>
      <c r="AT449" s="215"/>
      <c r="AU449" s="215"/>
      <c r="AV449" s="215"/>
      <c r="AW449" s="215"/>
      <c r="AX449" s="215"/>
      <c r="AY449" s="215"/>
      <c r="AZ449" s="215"/>
      <c r="BA449" s="215"/>
      <c r="BB449" s="215"/>
      <c r="BC449" s="215"/>
      <c r="BD449" s="215"/>
      <c r="BE449" s="215"/>
      <c r="BF449" s="215"/>
      <c r="BG449" s="215"/>
      <c r="BH449" s="215"/>
    </row>
    <row r="450" spans="1:60" outlineLevel="1" x14ac:dyDescent="0.25">
      <c r="A450" s="234">
        <v>109</v>
      </c>
      <c r="B450" s="235" t="s">
        <v>549</v>
      </c>
      <c r="C450" s="254" t="s">
        <v>648</v>
      </c>
      <c r="D450" s="236" t="s">
        <v>432</v>
      </c>
      <c r="E450" s="237">
        <v>2</v>
      </c>
      <c r="F450" s="238"/>
      <c r="G450" s="239">
        <f>ROUND(E450*F450,2)</f>
        <v>0</v>
      </c>
      <c r="H450" s="238"/>
      <c r="I450" s="239">
        <f>ROUND(E450*H450,2)</f>
        <v>0</v>
      </c>
      <c r="J450" s="238"/>
      <c r="K450" s="239">
        <f>ROUND(E450*J450,2)</f>
        <v>0</v>
      </c>
      <c r="L450" s="239">
        <v>21</v>
      </c>
      <c r="M450" s="239">
        <f>G450*(1+L450/100)</f>
        <v>0</v>
      </c>
      <c r="N450" s="239">
        <v>2.5000000000000001E-2</v>
      </c>
      <c r="O450" s="239">
        <f>ROUND(E450*N450,2)</f>
        <v>0.05</v>
      </c>
      <c r="P450" s="239">
        <v>0</v>
      </c>
      <c r="Q450" s="239">
        <f>ROUND(E450*P450,2)</f>
        <v>0</v>
      </c>
      <c r="R450" s="239"/>
      <c r="S450" s="239" t="s">
        <v>294</v>
      </c>
      <c r="T450" s="240" t="s">
        <v>194</v>
      </c>
      <c r="U450" s="224">
        <v>0</v>
      </c>
      <c r="V450" s="224">
        <f>ROUND(E450*U450,2)</f>
        <v>0</v>
      </c>
      <c r="W450" s="224"/>
      <c r="X450" s="224" t="s">
        <v>195</v>
      </c>
      <c r="Y450" s="215"/>
      <c r="Z450" s="215"/>
      <c r="AA450" s="215"/>
      <c r="AB450" s="215"/>
      <c r="AC450" s="215"/>
      <c r="AD450" s="215"/>
      <c r="AE450" s="215"/>
      <c r="AF450" s="215"/>
      <c r="AG450" s="215" t="s">
        <v>433</v>
      </c>
      <c r="AH450" s="215"/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/>
      <c r="AU450" s="215"/>
      <c r="AV450" s="215"/>
      <c r="AW450" s="215"/>
      <c r="AX450" s="215"/>
      <c r="AY450" s="215"/>
      <c r="AZ450" s="215"/>
      <c r="BA450" s="215"/>
      <c r="BB450" s="215"/>
      <c r="BC450" s="215"/>
      <c r="BD450" s="215"/>
      <c r="BE450" s="215"/>
      <c r="BF450" s="215"/>
      <c r="BG450" s="215"/>
      <c r="BH450" s="215"/>
    </row>
    <row r="451" spans="1:60" outlineLevel="1" x14ac:dyDescent="0.25">
      <c r="A451" s="222"/>
      <c r="B451" s="223"/>
      <c r="C451" s="258" t="s">
        <v>550</v>
      </c>
      <c r="D451" s="244"/>
      <c r="E451" s="244"/>
      <c r="F451" s="244"/>
      <c r="G451" s="24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15"/>
      <c r="Z451" s="215"/>
      <c r="AA451" s="215"/>
      <c r="AB451" s="215"/>
      <c r="AC451" s="215"/>
      <c r="AD451" s="215"/>
      <c r="AE451" s="215"/>
      <c r="AF451" s="215"/>
      <c r="AG451" s="215" t="s">
        <v>314</v>
      </c>
      <c r="AH451" s="215"/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</row>
    <row r="452" spans="1:60" outlineLevel="1" x14ac:dyDescent="0.25">
      <c r="A452" s="222"/>
      <c r="B452" s="223"/>
      <c r="C452" s="255" t="s">
        <v>59</v>
      </c>
      <c r="D452" s="225"/>
      <c r="E452" s="226">
        <v>2</v>
      </c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15"/>
      <c r="Z452" s="215"/>
      <c r="AA452" s="215"/>
      <c r="AB452" s="215"/>
      <c r="AC452" s="215"/>
      <c r="AD452" s="215"/>
      <c r="AE452" s="215"/>
      <c r="AF452" s="215"/>
      <c r="AG452" s="215" t="s">
        <v>138</v>
      </c>
      <c r="AH452" s="215">
        <v>0</v>
      </c>
      <c r="AI452" s="215"/>
      <c r="AJ452" s="215"/>
      <c r="AK452" s="215"/>
      <c r="AL452" s="215"/>
      <c r="AM452" s="215"/>
      <c r="AN452" s="215"/>
      <c r="AO452" s="215"/>
      <c r="AP452" s="215"/>
      <c r="AQ452" s="215"/>
      <c r="AR452" s="215"/>
      <c r="AS452" s="215"/>
      <c r="AT452" s="215"/>
      <c r="AU452" s="215"/>
      <c r="AV452" s="215"/>
      <c r="AW452" s="215"/>
      <c r="AX452" s="215"/>
      <c r="AY452" s="215"/>
      <c r="AZ452" s="215"/>
      <c r="BA452" s="215"/>
      <c r="BB452" s="215"/>
      <c r="BC452" s="215"/>
      <c r="BD452" s="215"/>
      <c r="BE452" s="215"/>
      <c r="BF452" s="215"/>
      <c r="BG452" s="215"/>
      <c r="BH452" s="215"/>
    </row>
    <row r="453" spans="1:60" outlineLevel="1" x14ac:dyDescent="0.25">
      <c r="A453" s="234">
        <v>110</v>
      </c>
      <c r="B453" s="235" t="s">
        <v>551</v>
      </c>
      <c r="C453" s="254" t="s">
        <v>552</v>
      </c>
      <c r="D453" s="236" t="s">
        <v>545</v>
      </c>
      <c r="E453" s="237">
        <v>334.72</v>
      </c>
      <c r="F453" s="238"/>
      <c r="G453" s="239">
        <f>ROUND(E453*F453,2)</f>
        <v>0</v>
      </c>
      <c r="H453" s="238"/>
      <c r="I453" s="239">
        <f>ROUND(E453*H453,2)</f>
        <v>0</v>
      </c>
      <c r="J453" s="238"/>
      <c r="K453" s="239">
        <f>ROUND(E453*J453,2)</f>
        <v>0</v>
      </c>
      <c r="L453" s="239">
        <v>21</v>
      </c>
      <c r="M453" s="239">
        <f>G453*(1+L453/100)</f>
        <v>0</v>
      </c>
      <c r="N453" s="239">
        <v>1E-3</v>
      </c>
      <c r="O453" s="239">
        <f>ROUND(E453*N453,2)</f>
        <v>0.33</v>
      </c>
      <c r="P453" s="239">
        <v>0</v>
      </c>
      <c r="Q453" s="239">
        <f>ROUND(E453*P453,2)</f>
        <v>0</v>
      </c>
      <c r="R453" s="239"/>
      <c r="S453" s="239" t="s">
        <v>294</v>
      </c>
      <c r="T453" s="240" t="s">
        <v>194</v>
      </c>
      <c r="U453" s="224">
        <v>0</v>
      </c>
      <c r="V453" s="224">
        <f>ROUND(E453*U453,2)</f>
        <v>0</v>
      </c>
      <c r="W453" s="224"/>
      <c r="X453" s="224" t="s">
        <v>195</v>
      </c>
      <c r="Y453" s="215"/>
      <c r="Z453" s="215"/>
      <c r="AA453" s="215"/>
      <c r="AB453" s="215"/>
      <c r="AC453" s="215"/>
      <c r="AD453" s="215"/>
      <c r="AE453" s="215"/>
      <c r="AF453" s="215"/>
      <c r="AG453" s="215" t="s">
        <v>433</v>
      </c>
      <c r="AH453" s="215"/>
      <c r="AI453" s="215"/>
      <c r="AJ453" s="215"/>
      <c r="AK453" s="215"/>
      <c r="AL453" s="215"/>
      <c r="AM453" s="215"/>
      <c r="AN453" s="215"/>
      <c r="AO453" s="215"/>
      <c r="AP453" s="215"/>
      <c r="AQ453" s="215"/>
      <c r="AR453" s="215"/>
      <c r="AS453" s="215"/>
      <c r="AT453" s="215"/>
      <c r="AU453" s="215"/>
      <c r="AV453" s="215"/>
      <c r="AW453" s="215"/>
      <c r="AX453" s="215"/>
      <c r="AY453" s="215"/>
      <c r="AZ453" s="215"/>
      <c r="BA453" s="215"/>
      <c r="BB453" s="215"/>
      <c r="BC453" s="215"/>
      <c r="BD453" s="215"/>
      <c r="BE453" s="215"/>
      <c r="BF453" s="215"/>
      <c r="BG453" s="215"/>
      <c r="BH453" s="215"/>
    </row>
    <row r="454" spans="1:60" outlineLevel="1" x14ac:dyDescent="0.25">
      <c r="A454" s="222"/>
      <c r="B454" s="223"/>
      <c r="C454" s="255" t="s">
        <v>553</v>
      </c>
      <c r="D454" s="225"/>
      <c r="E454" s="226">
        <v>334.72</v>
      </c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15"/>
      <c r="Z454" s="215"/>
      <c r="AA454" s="215"/>
      <c r="AB454" s="215"/>
      <c r="AC454" s="215"/>
      <c r="AD454" s="215"/>
      <c r="AE454" s="215"/>
      <c r="AF454" s="215"/>
      <c r="AG454" s="215" t="s">
        <v>138</v>
      </c>
      <c r="AH454" s="215">
        <v>0</v>
      </c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</row>
    <row r="455" spans="1:60" outlineLevel="1" x14ac:dyDescent="0.25">
      <c r="A455" s="234">
        <v>111</v>
      </c>
      <c r="B455" s="235" t="s">
        <v>554</v>
      </c>
      <c r="C455" s="254" t="s">
        <v>555</v>
      </c>
      <c r="D455" s="236" t="s">
        <v>432</v>
      </c>
      <c r="E455" s="237">
        <v>32</v>
      </c>
      <c r="F455" s="238"/>
      <c r="G455" s="239">
        <f>ROUND(E455*F455,2)</f>
        <v>0</v>
      </c>
      <c r="H455" s="238"/>
      <c r="I455" s="239">
        <f>ROUND(E455*H455,2)</f>
        <v>0</v>
      </c>
      <c r="J455" s="238"/>
      <c r="K455" s="239">
        <f>ROUND(E455*J455,2)</f>
        <v>0</v>
      </c>
      <c r="L455" s="239">
        <v>21</v>
      </c>
      <c r="M455" s="239">
        <f>G455*(1+L455/100)</f>
        <v>0</v>
      </c>
      <c r="N455" s="239">
        <v>2.9999999999999997E-4</v>
      </c>
      <c r="O455" s="239">
        <f>ROUND(E455*N455,2)</f>
        <v>0.01</v>
      </c>
      <c r="P455" s="239">
        <v>0</v>
      </c>
      <c r="Q455" s="239">
        <f>ROUND(E455*P455,2)</f>
        <v>0</v>
      </c>
      <c r="R455" s="239"/>
      <c r="S455" s="239" t="s">
        <v>294</v>
      </c>
      <c r="T455" s="240" t="s">
        <v>556</v>
      </c>
      <c r="U455" s="224">
        <v>0</v>
      </c>
      <c r="V455" s="224">
        <f>ROUND(E455*U455,2)</f>
        <v>0</v>
      </c>
      <c r="W455" s="224"/>
      <c r="X455" s="224" t="s">
        <v>195</v>
      </c>
      <c r="Y455" s="215"/>
      <c r="Z455" s="215"/>
      <c r="AA455" s="215"/>
      <c r="AB455" s="215"/>
      <c r="AC455" s="215"/>
      <c r="AD455" s="215"/>
      <c r="AE455" s="215"/>
      <c r="AF455" s="215"/>
      <c r="AG455" s="215" t="s">
        <v>433</v>
      </c>
      <c r="AH455" s="215"/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</row>
    <row r="456" spans="1:60" outlineLevel="1" x14ac:dyDescent="0.25">
      <c r="A456" s="222"/>
      <c r="B456" s="223"/>
      <c r="C456" s="258" t="s">
        <v>550</v>
      </c>
      <c r="D456" s="244"/>
      <c r="E456" s="244"/>
      <c r="F456" s="244"/>
      <c r="G456" s="24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15"/>
      <c r="Z456" s="215"/>
      <c r="AA456" s="215"/>
      <c r="AB456" s="215"/>
      <c r="AC456" s="215"/>
      <c r="AD456" s="215"/>
      <c r="AE456" s="215"/>
      <c r="AF456" s="215"/>
      <c r="AG456" s="215" t="s">
        <v>314</v>
      </c>
      <c r="AH456" s="215"/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</row>
    <row r="457" spans="1:60" outlineLevel="1" x14ac:dyDescent="0.25">
      <c r="A457" s="222"/>
      <c r="B457" s="223"/>
      <c r="C457" s="255" t="s">
        <v>557</v>
      </c>
      <c r="D457" s="225"/>
      <c r="E457" s="226">
        <v>32</v>
      </c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15"/>
      <c r="Z457" s="215"/>
      <c r="AA457" s="215"/>
      <c r="AB457" s="215"/>
      <c r="AC457" s="215"/>
      <c r="AD457" s="215"/>
      <c r="AE457" s="215"/>
      <c r="AF457" s="215"/>
      <c r="AG457" s="215" t="s">
        <v>138</v>
      </c>
      <c r="AH457" s="215">
        <v>0</v>
      </c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</row>
    <row r="458" spans="1:60" outlineLevel="1" x14ac:dyDescent="0.25">
      <c r="A458" s="234">
        <v>112</v>
      </c>
      <c r="B458" s="235" t="s">
        <v>558</v>
      </c>
      <c r="C458" s="254" t="s">
        <v>559</v>
      </c>
      <c r="D458" s="236" t="s">
        <v>432</v>
      </c>
      <c r="E458" s="237">
        <v>32</v>
      </c>
      <c r="F458" s="238"/>
      <c r="G458" s="239">
        <f>ROUND(E458*F458,2)</f>
        <v>0</v>
      </c>
      <c r="H458" s="238"/>
      <c r="I458" s="239">
        <f>ROUND(E458*H458,2)</f>
        <v>0</v>
      </c>
      <c r="J458" s="238"/>
      <c r="K458" s="239">
        <f>ROUND(E458*J458,2)</f>
        <v>0</v>
      </c>
      <c r="L458" s="239">
        <v>21</v>
      </c>
      <c r="M458" s="239">
        <f>G458*(1+L458/100)</f>
        <v>0</v>
      </c>
      <c r="N458" s="239">
        <v>1E-4</v>
      </c>
      <c r="O458" s="239">
        <f>ROUND(E458*N458,2)</f>
        <v>0</v>
      </c>
      <c r="P458" s="239">
        <v>0</v>
      </c>
      <c r="Q458" s="239">
        <f>ROUND(E458*P458,2)</f>
        <v>0</v>
      </c>
      <c r="R458" s="239"/>
      <c r="S458" s="239" t="s">
        <v>294</v>
      </c>
      <c r="T458" s="240" t="s">
        <v>556</v>
      </c>
      <c r="U458" s="224">
        <v>0</v>
      </c>
      <c r="V458" s="224">
        <f>ROUND(E458*U458,2)</f>
        <v>0</v>
      </c>
      <c r="W458" s="224"/>
      <c r="X458" s="224" t="s">
        <v>195</v>
      </c>
      <c r="Y458" s="215"/>
      <c r="Z458" s="215"/>
      <c r="AA458" s="215"/>
      <c r="AB458" s="215"/>
      <c r="AC458" s="215"/>
      <c r="AD458" s="215"/>
      <c r="AE458" s="215"/>
      <c r="AF458" s="215"/>
      <c r="AG458" s="215" t="s">
        <v>433</v>
      </c>
      <c r="AH458" s="215"/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</row>
    <row r="459" spans="1:60" outlineLevel="1" x14ac:dyDescent="0.25">
      <c r="A459" s="222"/>
      <c r="B459" s="223"/>
      <c r="C459" s="258" t="s">
        <v>550</v>
      </c>
      <c r="D459" s="244"/>
      <c r="E459" s="244"/>
      <c r="F459" s="244"/>
      <c r="G459" s="24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15"/>
      <c r="Z459" s="215"/>
      <c r="AA459" s="215"/>
      <c r="AB459" s="215"/>
      <c r="AC459" s="215"/>
      <c r="AD459" s="215"/>
      <c r="AE459" s="215"/>
      <c r="AF459" s="215"/>
      <c r="AG459" s="215" t="s">
        <v>314</v>
      </c>
      <c r="AH459" s="215"/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</row>
    <row r="460" spans="1:60" outlineLevel="1" x14ac:dyDescent="0.25">
      <c r="A460" s="222"/>
      <c r="B460" s="223"/>
      <c r="C460" s="255" t="s">
        <v>557</v>
      </c>
      <c r="D460" s="225"/>
      <c r="E460" s="226">
        <v>32</v>
      </c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15"/>
      <c r="Z460" s="215"/>
      <c r="AA460" s="215"/>
      <c r="AB460" s="215"/>
      <c r="AC460" s="215"/>
      <c r="AD460" s="215"/>
      <c r="AE460" s="215"/>
      <c r="AF460" s="215"/>
      <c r="AG460" s="215" t="s">
        <v>138</v>
      </c>
      <c r="AH460" s="215">
        <v>0</v>
      </c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</row>
    <row r="461" spans="1:60" outlineLevel="1" x14ac:dyDescent="0.25">
      <c r="A461" s="234">
        <v>113</v>
      </c>
      <c r="B461" s="235" t="s">
        <v>560</v>
      </c>
      <c r="C461" s="254" t="s">
        <v>561</v>
      </c>
      <c r="D461" s="236" t="s">
        <v>192</v>
      </c>
      <c r="E461" s="237">
        <v>4.8630800000000001</v>
      </c>
      <c r="F461" s="238"/>
      <c r="G461" s="239">
        <f>ROUND(E461*F461,2)</f>
        <v>0</v>
      </c>
      <c r="H461" s="238"/>
      <c r="I461" s="239">
        <f>ROUND(E461*H461,2)</f>
        <v>0</v>
      </c>
      <c r="J461" s="238"/>
      <c r="K461" s="239">
        <f>ROUND(E461*J461,2)</f>
        <v>0</v>
      </c>
      <c r="L461" s="239">
        <v>21</v>
      </c>
      <c r="M461" s="239">
        <f>G461*(1+L461/100)</f>
        <v>0</v>
      </c>
      <c r="N461" s="239">
        <v>0</v>
      </c>
      <c r="O461" s="239">
        <f>ROUND(E461*N461,2)</f>
        <v>0</v>
      </c>
      <c r="P461" s="239">
        <v>0</v>
      </c>
      <c r="Q461" s="239">
        <f>ROUND(E461*P461,2)</f>
        <v>0</v>
      </c>
      <c r="R461" s="239" t="s">
        <v>562</v>
      </c>
      <c r="S461" s="239" t="s">
        <v>141</v>
      </c>
      <c r="T461" s="240" t="s">
        <v>142</v>
      </c>
      <c r="U461" s="224">
        <v>3.327</v>
      </c>
      <c r="V461" s="224">
        <f>ROUND(E461*U461,2)</f>
        <v>16.18</v>
      </c>
      <c r="W461" s="224"/>
      <c r="X461" s="224" t="s">
        <v>512</v>
      </c>
      <c r="Y461" s="215"/>
      <c r="Z461" s="215"/>
      <c r="AA461" s="215"/>
      <c r="AB461" s="215"/>
      <c r="AC461" s="215"/>
      <c r="AD461" s="215"/>
      <c r="AE461" s="215"/>
      <c r="AF461" s="215"/>
      <c r="AG461" s="215" t="s">
        <v>513</v>
      </c>
      <c r="AH461" s="215"/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</row>
    <row r="462" spans="1:60" outlineLevel="1" x14ac:dyDescent="0.25">
      <c r="A462" s="222"/>
      <c r="B462" s="223"/>
      <c r="C462" s="256" t="s">
        <v>563</v>
      </c>
      <c r="D462" s="241"/>
      <c r="E462" s="241"/>
      <c r="F462" s="241"/>
      <c r="G462" s="241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15"/>
      <c r="Z462" s="215"/>
      <c r="AA462" s="215"/>
      <c r="AB462" s="215"/>
      <c r="AC462" s="215"/>
      <c r="AD462" s="215"/>
      <c r="AE462" s="215"/>
      <c r="AF462" s="215"/>
      <c r="AG462" s="215" t="s">
        <v>148</v>
      </c>
      <c r="AH462" s="215"/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</row>
    <row r="463" spans="1:60" x14ac:dyDescent="0.25">
      <c r="A463" s="228" t="s">
        <v>128</v>
      </c>
      <c r="B463" s="229" t="s">
        <v>89</v>
      </c>
      <c r="C463" s="253" t="s">
        <v>90</v>
      </c>
      <c r="D463" s="230"/>
      <c r="E463" s="231"/>
      <c r="F463" s="232"/>
      <c r="G463" s="232">
        <f>SUMIF(AG464:AG480,"&lt;&gt;NOR",G464:G480)</f>
        <v>0</v>
      </c>
      <c r="H463" s="232"/>
      <c r="I463" s="232">
        <f>SUM(I464:I480)</f>
        <v>0</v>
      </c>
      <c r="J463" s="232"/>
      <c r="K463" s="232">
        <f>SUM(K464:K480)</f>
        <v>0</v>
      </c>
      <c r="L463" s="232"/>
      <c r="M463" s="232">
        <f>SUM(M464:M480)</f>
        <v>0</v>
      </c>
      <c r="N463" s="232"/>
      <c r="O463" s="232">
        <f>SUM(O464:O480)</f>
        <v>0.72</v>
      </c>
      <c r="P463" s="232"/>
      <c r="Q463" s="232">
        <f>SUM(Q464:Q480)</f>
        <v>0</v>
      </c>
      <c r="R463" s="232"/>
      <c r="S463" s="232"/>
      <c r="T463" s="233"/>
      <c r="U463" s="227"/>
      <c r="V463" s="227">
        <f>SUM(V464:V480)</f>
        <v>20.53</v>
      </c>
      <c r="W463" s="227"/>
      <c r="X463" s="227"/>
      <c r="AG463" t="s">
        <v>129</v>
      </c>
    </row>
    <row r="464" spans="1:60" outlineLevel="1" x14ac:dyDescent="0.25">
      <c r="A464" s="234">
        <v>114</v>
      </c>
      <c r="B464" s="235" t="s">
        <v>564</v>
      </c>
      <c r="C464" s="254" t="s">
        <v>565</v>
      </c>
      <c r="D464" s="236" t="s">
        <v>293</v>
      </c>
      <c r="E464" s="237">
        <v>604</v>
      </c>
      <c r="F464" s="238"/>
      <c r="G464" s="239">
        <f>ROUND(E464*F464,2)</f>
        <v>0</v>
      </c>
      <c r="H464" s="238"/>
      <c r="I464" s="239">
        <f>ROUND(E464*H464,2)</f>
        <v>0</v>
      </c>
      <c r="J464" s="238"/>
      <c r="K464" s="239">
        <f>ROUND(E464*J464,2)</f>
        <v>0</v>
      </c>
      <c r="L464" s="239">
        <v>21</v>
      </c>
      <c r="M464" s="239">
        <f>G464*(1+L464/100)</f>
        <v>0</v>
      </c>
      <c r="N464" s="239">
        <v>0</v>
      </c>
      <c r="O464" s="239">
        <f>ROUND(E464*N464,2)</f>
        <v>0</v>
      </c>
      <c r="P464" s="239">
        <v>0</v>
      </c>
      <c r="Q464" s="239">
        <f>ROUND(E464*P464,2)</f>
        <v>0</v>
      </c>
      <c r="R464" s="239"/>
      <c r="S464" s="239" t="s">
        <v>294</v>
      </c>
      <c r="T464" s="240" t="s">
        <v>194</v>
      </c>
      <c r="U464" s="224">
        <v>0</v>
      </c>
      <c r="V464" s="224">
        <f>ROUND(E464*U464,2)</f>
        <v>0</v>
      </c>
      <c r="W464" s="224"/>
      <c r="X464" s="224" t="s">
        <v>135</v>
      </c>
      <c r="Y464" s="215"/>
      <c r="Z464" s="215"/>
      <c r="AA464" s="215"/>
      <c r="AB464" s="215"/>
      <c r="AC464" s="215"/>
      <c r="AD464" s="215"/>
      <c r="AE464" s="215"/>
      <c r="AF464" s="215"/>
      <c r="AG464" s="215" t="s">
        <v>426</v>
      </c>
      <c r="AH464" s="215"/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</row>
    <row r="465" spans="1:60" outlineLevel="1" x14ac:dyDescent="0.25">
      <c r="A465" s="222"/>
      <c r="B465" s="223"/>
      <c r="C465" s="255" t="s">
        <v>566</v>
      </c>
      <c r="D465" s="225"/>
      <c r="E465" s="226">
        <v>604</v>
      </c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15"/>
      <c r="Z465" s="215"/>
      <c r="AA465" s="215"/>
      <c r="AB465" s="215"/>
      <c r="AC465" s="215"/>
      <c r="AD465" s="215"/>
      <c r="AE465" s="215"/>
      <c r="AF465" s="215"/>
      <c r="AG465" s="215" t="s">
        <v>138</v>
      </c>
      <c r="AH465" s="215">
        <v>0</v>
      </c>
      <c r="AI465" s="215"/>
      <c r="AJ465" s="215"/>
      <c r="AK465" s="215"/>
      <c r="AL465" s="215"/>
      <c r="AM465" s="215"/>
      <c r="AN465" s="215"/>
      <c r="AO465" s="215"/>
      <c r="AP465" s="215"/>
      <c r="AQ465" s="215"/>
      <c r="AR465" s="215"/>
      <c r="AS465" s="215"/>
      <c r="AT465" s="215"/>
      <c r="AU465" s="215"/>
      <c r="AV465" s="215"/>
      <c r="AW465" s="215"/>
      <c r="AX465" s="215"/>
      <c r="AY465" s="215"/>
      <c r="AZ465" s="215"/>
      <c r="BA465" s="215"/>
      <c r="BB465" s="215"/>
      <c r="BC465" s="215"/>
      <c r="BD465" s="215"/>
      <c r="BE465" s="215"/>
      <c r="BF465" s="215"/>
      <c r="BG465" s="215"/>
      <c r="BH465" s="215"/>
    </row>
    <row r="466" spans="1:60" outlineLevel="1" x14ac:dyDescent="0.25">
      <c r="A466" s="234">
        <v>115</v>
      </c>
      <c r="B466" s="235" t="s">
        <v>567</v>
      </c>
      <c r="C466" s="254" t="s">
        <v>568</v>
      </c>
      <c r="D466" s="236" t="s">
        <v>293</v>
      </c>
      <c r="E466" s="237">
        <v>120.8</v>
      </c>
      <c r="F466" s="238"/>
      <c r="G466" s="239">
        <f>ROUND(E466*F466,2)</f>
        <v>0</v>
      </c>
      <c r="H466" s="238"/>
      <c r="I466" s="239">
        <f>ROUND(E466*H466,2)</f>
        <v>0</v>
      </c>
      <c r="J466" s="238"/>
      <c r="K466" s="239">
        <f>ROUND(E466*J466,2)</f>
        <v>0</v>
      </c>
      <c r="L466" s="239">
        <v>21</v>
      </c>
      <c r="M466" s="239">
        <f>G466*(1+L466/100)</f>
        <v>0</v>
      </c>
      <c r="N466" s="239">
        <v>0</v>
      </c>
      <c r="O466" s="239">
        <f>ROUND(E466*N466,2)</f>
        <v>0</v>
      </c>
      <c r="P466" s="239">
        <v>0</v>
      </c>
      <c r="Q466" s="239">
        <f>ROUND(E466*P466,2)</f>
        <v>0</v>
      </c>
      <c r="R466" s="239"/>
      <c r="S466" s="239" t="s">
        <v>294</v>
      </c>
      <c r="T466" s="240" t="s">
        <v>194</v>
      </c>
      <c r="U466" s="224">
        <v>0.15</v>
      </c>
      <c r="V466" s="224">
        <f>ROUND(E466*U466,2)</f>
        <v>18.12</v>
      </c>
      <c r="W466" s="224"/>
      <c r="X466" s="224" t="s">
        <v>135</v>
      </c>
      <c r="Y466" s="215"/>
      <c r="Z466" s="215"/>
      <c r="AA466" s="215"/>
      <c r="AB466" s="215"/>
      <c r="AC466" s="215"/>
      <c r="AD466" s="215"/>
      <c r="AE466" s="215"/>
      <c r="AF466" s="215"/>
      <c r="AG466" s="215" t="s">
        <v>426</v>
      </c>
      <c r="AH466" s="215"/>
      <c r="AI466" s="215"/>
      <c r="AJ466" s="215"/>
      <c r="AK466" s="215"/>
      <c r="AL466" s="215"/>
      <c r="AM466" s="215"/>
      <c r="AN466" s="215"/>
      <c r="AO466" s="215"/>
      <c r="AP466" s="215"/>
      <c r="AQ466" s="215"/>
      <c r="AR466" s="215"/>
      <c r="AS466" s="215"/>
      <c r="AT466" s="215"/>
      <c r="AU466" s="215"/>
      <c r="AV466" s="215"/>
      <c r="AW466" s="215"/>
      <c r="AX466" s="215"/>
      <c r="AY466" s="215"/>
      <c r="AZ466" s="215"/>
      <c r="BA466" s="215"/>
      <c r="BB466" s="215"/>
      <c r="BC466" s="215"/>
      <c r="BD466" s="215"/>
      <c r="BE466" s="215"/>
      <c r="BF466" s="215"/>
      <c r="BG466" s="215"/>
      <c r="BH466" s="215"/>
    </row>
    <row r="467" spans="1:60" outlineLevel="1" x14ac:dyDescent="0.25">
      <c r="A467" s="222"/>
      <c r="B467" s="223"/>
      <c r="C467" s="255" t="s">
        <v>569</v>
      </c>
      <c r="D467" s="225"/>
      <c r="E467" s="226">
        <v>120.8</v>
      </c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15"/>
      <c r="Z467" s="215"/>
      <c r="AA467" s="215"/>
      <c r="AB467" s="215"/>
      <c r="AC467" s="215"/>
      <c r="AD467" s="215"/>
      <c r="AE467" s="215"/>
      <c r="AF467" s="215"/>
      <c r="AG467" s="215" t="s">
        <v>138</v>
      </c>
      <c r="AH467" s="215">
        <v>0</v>
      </c>
      <c r="AI467" s="215"/>
      <c r="AJ467" s="215"/>
      <c r="AK467" s="215"/>
      <c r="AL467" s="215"/>
      <c r="AM467" s="215"/>
      <c r="AN467" s="215"/>
      <c r="AO467" s="215"/>
      <c r="AP467" s="215"/>
      <c r="AQ467" s="215"/>
      <c r="AR467" s="215"/>
      <c r="AS467" s="215"/>
      <c r="AT467" s="215"/>
      <c r="AU467" s="215"/>
      <c r="AV467" s="215"/>
      <c r="AW467" s="215"/>
      <c r="AX467" s="215"/>
      <c r="AY467" s="215"/>
      <c r="AZ467" s="215"/>
      <c r="BA467" s="215"/>
      <c r="BB467" s="215"/>
      <c r="BC467" s="215"/>
      <c r="BD467" s="215"/>
      <c r="BE467" s="215"/>
      <c r="BF467" s="215"/>
      <c r="BG467" s="215"/>
      <c r="BH467" s="215"/>
    </row>
    <row r="468" spans="1:60" outlineLevel="1" x14ac:dyDescent="0.25">
      <c r="A468" s="234">
        <v>116</v>
      </c>
      <c r="B468" s="235" t="s">
        <v>570</v>
      </c>
      <c r="C468" s="254" t="s">
        <v>571</v>
      </c>
      <c r="D468" s="236" t="s">
        <v>432</v>
      </c>
      <c r="E468" s="237">
        <v>25</v>
      </c>
      <c r="F468" s="238"/>
      <c r="G468" s="239">
        <f>ROUND(E468*F468,2)</f>
        <v>0</v>
      </c>
      <c r="H468" s="238"/>
      <c r="I468" s="239">
        <f>ROUND(E468*H468,2)</f>
        <v>0</v>
      </c>
      <c r="J468" s="238"/>
      <c r="K468" s="239">
        <f>ROUND(E468*J468,2)</f>
        <v>0</v>
      </c>
      <c r="L468" s="239">
        <v>21</v>
      </c>
      <c r="M468" s="239">
        <f>G468*(1+L468/100)</f>
        <v>0</v>
      </c>
      <c r="N468" s="239">
        <v>0</v>
      </c>
      <c r="O468" s="239">
        <f>ROUND(E468*N468,2)</f>
        <v>0</v>
      </c>
      <c r="P468" s="239">
        <v>0</v>
      </c>
      <c r="Q468" s="239">
        <f>ROUND(E468*P468,2)</f>
        <v>0</v>
      </c>
      <c r="R468" s="239"/>
      <c r="S468" s="239" t="s">
        <v>294</v>
      </c>
      <c r="T468" s="240" t="s">
        <v>194</v>
      </c>
      <c r="U468" s="224">
        <v>0</v>
      </c>
      <c r="V468" s="224">
        <f>ROUND(E468*U468,2)</f>
        <v>0</v>
      </c>
      <c r="W468" s="224"/>
      <c r="X468" s="224" t="s">
        <v>195</v>
      </c>
      <c r="Y468" s="215"/>
      <c r="Z468" s="215"/>
      <c r="AA468" s="215"/>
      <c r="AB468" s="215"/>
      <c r="AC468" s="215"/>
      <c r="AD468" s="215"/>
      <c r="AE468" s="215"/>
      <c r="AF468" s="215"/>
      <c r="AG468" s="215" t="s">
        <v>196</v>
      </c>
      <c r="AH468" s="215"/>
      <c r="AI468" s="215"/>
      <c r="AJ468" s="215"/>
      <c r="AK468" s="215"/>
      <c r="AL468" s="215"/>
      <c r="AM468" s="215"/>
      <c r="AN468" s="215"/>
      <c r="AO468" s="215"/>
      <c r="AP468" s="215"/>
      <c r="AQ468" s="215"/>
      <c r="AR468" s="215"/>
      <c r="AS468" s="215"/>
      <c r="AT468" s="215"/>
      <c r="AU468" s="215"/>
      <c r="AV468" s="215"/>
      <c r="AW468" s="215"/>
      <c r="AX468" s="215"/>
      <c r="AY468" s="215"/>
      <c r="AZ468" s="215"/>
      <c r="BA468" s="215"/>
      <c r="BB468" s="215"/>
      <c r="BC468" s="215"/>
      <c r="BD468" s="215"/>
      <c r="BE468" s="215"/>
      <c r="BF468" s="215"/>
      <c r="BG468" s="215"/>
      <c r="BH468" s="215"/>
    </row>
    <row r="469" spans="1:60" outlineLevel="1" x14ac:dyDescent="0.25">
      <c r="A469" s="222"/>
      <c r="B469" s="223"/>
      <c r="C469" s="255" t="s">
        <v>572</v>
      </c>
      <c r="D469" s="225"/>
      <c r="E469" s="226">
        <v>25</v>
      </c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15"/>
      <c r="Z469" s="215"/>
      <c r="AA469" s="215"/>
      <c r="AB469" s="215"/>
      <c r="AC469" s="215"/>
      <c r="AD469" s="215"/>
      <c r="AE469" s="215"/>
      <c r="AF469" s="215"/>
      <c r="AG469" s="215" t="s">
        <v>138</v>
      </c>
      <c r="AH469" s="215">
        <v>0</v>
      </c>
      <c r="AI469" s="215"/>
      <c r="AJ469" s="215"/>
      <c r="AK469" s="215"/>
      <c r="AL469" s="215"/>
      <c r="AM469" s="215"/>
      <c r="AN469" s="215"/>
      <c r="AO469" s="215"/>
      <c r="AP469" s="215"/>
      <c r="AQ469" s="215"/>
      <c r="AR469" s="215"/>
      <c r="AS469" s="215"/>
      <c r="AT469" s="215"/>
      <c r="AU469" s="215"/>
      <c r="AV469" s="215"/>
      <c r="AW469" s="215"/>
      <c r="AX469" s="215"/>
      <c r="AY469" s="215"/>
      <c r="AZ469" s="215"/>
      <c r="BA469" s="215"/>
      <c r="BB469" s="215"/>
      <c r="BC469" s="215"/>
      <c r="BD469" s="215"/>
      <c r="BE469" s="215"/>
      <c r="BF469" s="215"/>
      <c r="BG469" s="215"/>
      <c r="BH469" s="215"/>
    </row>
    <row r="470" spans="1:60" outlineLevel="1" x14ac:dyDescent="0.25">
      <c r="A470" s="234">
        <v>117</v>
      </c>
      <c r="B470" s="235" t="s">
        <v>573</v>
      </c>
      <c r="C470" s="254" t="s">
        <v>574</v>
      </c>
      <c r="D470" s="236" t="s">
        <v>293</v>
      </c>
      <c r="E470" s="237">
        <v>664.4</v>
      </c>
      <c r="F470" s="238"/>
      <c r="G470" s="239">
        <f>ROUND(E470*F470,2)</f>
        <v>0</v>
      </c>
      <c r="H470" s="238"/>
      <c r="I470" s="239">
        <f>ROUND(E470*H470,2)</f>
        <v>0</v>
      </c>
      <c r="J470" s="238"/>
      <c r="K470" s="239">
        <f>ROUND(E470*J470,2)</f>
        <v>0</v>
      </c>
      <c r="L470" s="239">
        <v>21</v>
      </c>
      <c r="M470" s="239">
        <f>G470*(1+L470/100)</f>
        <v>0</v>
      </c>
      <c r="N470" s="239">
        <v>0</v>
      </c>
      <c r="O470" s="239">
        <f>ROUND(E470*N470,2)</f>
        <v>0</v>
      </c>
      <c r="P470" s="239">
        <v>0</v>
      </c>
      <c r="Q470" s="239">
        <f>ROUND(E470*P470,2)</f>
        <v>0</v>
      </c>
      <c r="R470" s="239"/>
      <c r="S470" s="239" t="s">
        <v>294</v>
      </c>
      <c r="T470" s="240" t="s">
        <v>194</v>
      </c>
      <c r="U470" s="224">
        <v>0</v>
      </c>
      <c r="V470" s="224">
        <f>ROUND(E470*U470,2)</f>
        <v>0</v>
      </c>
      <c r="W470" s="224"/>
      <c r="X470" s="224" t="s">
        <v>195</v>
      </c>
      <c r="Y470" s="215"/>
      <c r="Z470" s="215"/>
      <c r="AA470" s="215"/>
      <c r="AB470" s="215"/>
      <c r="AC470" s="215"/>
      <c r="AD470" s="215"/>
      <c r="AE470" s="215"/>
      <c r="AF470" s="215"/>
      <c r="AG470" s="215" t="s">
        <v>196</v>
      </c>
      <c r="AH470" s="215"/>
      <c r="AI470" s="215"/>
      <c r="AJ470" s="215"/>
      <c r="AK470" s="215"/>
      <c r="AL470" s="215"/>
      <c r="AM470" s="215"/>
      <c r="AN470" s="215"/>
      <c r="AO470" s="215"/>
      <c r="AP470" s="215"/>
      <c r="AQ470" s="215"/>
      <c r="AR470" s="215"/>
      <c r="AS470" s="215"/>
      <c r="AT470" s="215"/>
      <c r="AU470" s="215"/>
      <c r="AV470" s="215"/>
      <c r="AW470" s="215"/>
      <c r="AX470" s="215"/>
      <c r="AY470" s="215"/>
      <c r="AZ470" s="215"/>
      <c r="BA470" s="215"/>
      <c r="BB470" s="215"/>
      <c r="BC470" s="215"/>
      <c r="BD470" s="215"/>
      <c r="BE470" s="215"/>
      <c r="BF470" s="215"/>
      <c r="BG470" s="215"/>
      <c r="BH470" s="215"/>
    </row>
    <row r="471" spans="1:60" outlineLevel="1" x14ac:dyDescent="0.25">
      <c r="A471" s="222"/>
      <c r="B471" s="223"/>
      <c r="C471" s="255" t="s">
        <v>575</v>
      </c>
      <c r="D471" s="225"/>
      <c r="E471" s="226">
        <v>664.4</v>
      </c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15"/>
      <c r="Z471" s="215"/>
      <c r="AA471" s="215"/>
      <c r="AB471" s="215"/>
      <c r="AC471" s="215"/>
      <c r="AD471" s="215"/>
      <c r="AE471" s="215"/>
      <c r="AF471" s="215"/>
      <c r="AG471" s="215" t="s">
        <v>138</v>
      </c>
      <c r="AH471" s="215">
        <v>0</v>
      </c>
      <c r="AI471" s="215"/>
      <c r="AJ471" s="215"/>
      <c r="AK471" s="215"/>
      <c r="AL471" s="215"/>
      <c r="AM471" s="215"/>
      <c r="AN471" s="215"/>
      <c r="AO471" s="215"/>
      <c r="AP471" s="215"/>
      <c r="AQ471" s="215"/>
      <c r="AR471" s="215"/>
      <c r="AS471" s="215"/>
      <c r="AT471" s="215"/>
      <c r="AU471" s="215"/>
      <c r="AV471" s="215"/>
      <c r="AW471" s="215"/>
      <c r="AX471" s="215"/>
      <c r="AY471" s="215"/>
      <c r="AZ471" s="215"/>
      <c r="BA471" s="215"/>
      <c r="BB471" s="215"/>
      <c r="BC471" s="215"/>
      <c r="BD471" s="215"/>
      <c r="BE471" s="215"/>
      <c r="BF471" s="215"/>
      <c r="BG471" s="215"/>
      <c r="BH471" s="215"/>
    </row>
    <row r="472" spans="1:60" outlineLevel="1" x14ac:dyDescent="0.25">
      <c r="A472" s="234">
        <v>118</v>
      </c>
      <c r="B472" s="235" t="s">
        <v>576</v>
      </c>
      <c r="C472" s="254" t="s">
        <v>577</v>
      </c>
      <c r="D472" s="236" t="s">
        <v>432</v>
      </c>
      <c r="E472" s="237">
        <v>100</v>
      </c>
      <c r="F472" s="238"/>
      <c r="G472" s="239">
        <f>ROUND(E472*F472,2)</f>
        <v>0</v>
      </c>
      <c r="H472" s="238"/>
      <c r="I472" s="239">
        <f>ROUND(E472*H472,2)</f>
        <v>0</v>
      </c>
      <c r="J472" s="238"/>
      <c r="K472" s="239">
        <f>ROUND(E472*J472,2)</f>
        <v>0</v>
      </c>
      <c r="L472" s="239">
        <v>21</v>
      </c>
      <c r="M472" s="239">
        <f>G472*(1+L472/100)</f>
        <v>0</v>
      </c>
      <c r="N472" s="239">
        <v>0</v>
      </c>
      <c r="O472" s="239">
        <f>ROUND(E472*N472,2)</f>
        <v>0</v>
      </c>
      <c r="P472" s="239">
        <v>0</v>
      </c>
      <c r="Q472" s="239">
        <f>ROUND(E472*P472,2)</f>
        <v>0</v>
      </c>
      <c r="R472" s="239"/>
      <c r="S472" s="239" t="s">
        <v>294</v>
      </c>
      <c r="T472" s="240" t="s">
        <v>194</v>
      </c>
      <c r="U472" s="224">
        <v>0</v>
      </c>
      <c r="V472" s="224">
        <f>ROUND(E472*U472,2)</f>
        <v>0</v>
      </c>
      <c r="W472" s="224"/>
      <c r="X472" s="224" t="s">
        <v>195</v>
      </c>
      <c r="Y472" s="215"/>
      <c r="Z472" s="215"/>
      <c r="AA472" s="215"/>
      <c r="AB472" s="215"/>
      <c r="AC472" s="215"/>
      <c r="AD472" s="215"/>
      <c r="AE472" s="215"/>
      <c r="AF472" s="215"/>
      <c r="AG472" s="215" t="s">
        <v>196</v>
      </c>
      <c r="AH472" s="215"/>
      <c r="AI472" s="215"/>
      <c r="AJ472" s="215"/>
      <c r="AK472" s="215"/>
      <c r="AL472" s="215"/>
      <c r="AM472" s="215"/>
      <c r="AN472" s="215"/>
      <c r="AO472" s="215"/>
      <c r="AP472" s="215"/>
      <c r="AQ472" s="215"/>
      <c r="AR472" s="215"/>
      <c r="AS472" s="215"/>
      <c r="AT472" s="215"/>
      <c r="AU472" s="215"/>
      <c r="AV472" s="215"/>
      <c r="AW472" s="215"/>
      <c r="AX472" s="215"/>
      <c r="AY472" s="215"/>
      <c r="AZ472" s="215"/>
      <c r="BA472" s="215"/>
      <c r="BB472" s="215"/>
      <c r="BC472" s="215"/>
      <c r="BD472" s="215"/>
      <c r="BE472" s="215"/>
      <c r="BF472" s="215"/>
      <c r="BG472" s="215"/>
      <c r="BH472" s="215"/>
    </row>
    <row r="473" spans="1:60" outlineLevel="1" x14ac:dyDescent="0.25">
      <c r="A473" s="222"/>
      <c r="B473" s="223"/>
      <c r="C473" s="255" t="s">
        <v>578</v>
      </c>
      <c r="D473" s="225"/>
      <c r="E473" s="226">
        <v>100</v>
      </c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15"/>
      <c r="Z473" s="215"/>
      <c r="AA473" s="215"/>
      <c r="AB473" s="215"/>
      <c r="AC473" s="215"/>
      <c r="AD473" s="215"/>
      <c r="AE473" s="215"/>
      <c r="AF473" s="215"/>
      <c r="AG473" s="215" t="s">
        <v>138</v>
      </c>
      <c r="AH473" s="215">
        <v>0</v>
      </c>
      <c r="AI473" s="215"/>
      <c r="AJ473" s="215"/>
      <c r="AK473" s="215"/>
      <c r="AL473" s="215"/>
      <c r="AM473" s="215"/>
      <c r="AN473" s="215"/>
      <c r="AO473" s="215"/>
      <c r="AP473" s="215"/>
      <c r="AQ473" s="215"/>
      <c r="AR473" s="215"/>
      <c r="AS473" s="215"/>
      <c r="AT473" s="215"/>
      <c r="AU473" s="215"/>
      <c r="AV473" s="215"/>
      <c r="AW473" s="215"/>
      <c r="AX473" s="215"/>
      <c r="AY473" s="215"/>
      <c r="AZ473" s="215"/>
      <c r="BA473" s="215"/>
      <c r="BB473" s="215"/>
      <c r="BC473" s="215"/>
      <c r="BD473" s="215"/>
      <c r="BE473" s="215"/>
      <c r="BF473" s="215"/>
      <c r="BG473" s="215"/>
      <c r="BH473" s="215"/>
    </row>
    <row r="474" spans="1:60" outlineLevel="1" x14ac:dyDescent="0.25">
      <c r="A474" s="234">
        <v>119</v>
      </c>
      <c r="B474" s="235" t="s">
        <v>579</v>
      </c>
      <c r="C474" s="254" t="s">
        <v>580</v>
      </c>
      <c r="D474" s="236" t="s">
        <v>432</v>
      </c>
      <c r="E474" s="237">
        <v>1812</v>
      </c>
      <c r="F474" s="238"/>
      <c r="G474" s="239">
        <f>ROUND(E474*F474,2)</f>
        <v>0</v>
      </c>
      <c r="H474" s="238"/>
      <c r="I474" s="239">
        <f>ROUND(E474*H474,2)</f>
        <v>0</v>
      </c>
      <c r="J474" s="238"/>
      <c r="K474" s="239">
        <f>ROUND(E474*J474,2)</f>
        <v>0</v>
      </c>
      <c r="L474" s="239">
        <v>21</v>
      </c>
      <c r="M474" s="239">
        <f>G474*(1+L474/100)</f>
        <v>0</v>
      </c>
      <c r="N474" s="239">
        <v>0</v>
      </c>
      <c r="O474" s="239">
        <f>ROUND(E474*N474,2)</f>
        <v>0</v>
      </c>
      <c r="P474" s="239">
        <v>0</v>
      </c>
      <c r="Q474" s="239">
        <f>ROUND(E474*P474,2)</f>
        <v>0</v>
      </c>
      <c r="R474" s="239"/>
      <c r="S474" s="239" t="s">
        <v>294</v>
      </c>
      <c r="T474" s="240" t="s">
        <v>194</v>
      </c>
      <c r="U474" s="224">
        <v>0</v>
      </c>
      <c r="V474" s="224">
        <f>ROUND(E474*U474,2)</f>
        <v>0</v>
      </c>
      <c r="W474" s="224"/>
      <c r="X474" s="224" t="s">
        <v>195</v>
      </c>
      <c r="Y474" s="215"/>
      <c r="Z474" s="215"/>
      <c r="AA474" s="215"/>
      <c r="AB474" s="215"/>
      <c r="AC474" s="215"/>
      <c r="AD474" s="215"/>
      <c r="AE474" s="215"/>
      <c r="AF474" s="215"/>
      <c r="AG474" s="215" t="s">
        <v>196</v>
      </c>
      <c r="AH474" s="215"/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5"/>
      <c r="AZ474" s="215"/>
      <c r="BA474" s="215"/>
      <c r="BB474" s="215"/>
      <c r="BC474" s="215"/>
      <c r="BD474" s="215"/>
      <c r="BE474" s="215"/>
      <c r="BF474" s="215"/>
      <c r="BG474" s="215"/>
      <c r="BH474" s="215"/>
    </row>
    <row r="475" spans="1:60" outlineLevel="1" x14ac:dyDescent="0.25">
      <c r="A475" s="222"/>
      <c r="B475" s="223"/>
      <c r="C475" s="255" t="s">
        <v>581</v>
      </c>
      <c r="D475" s="225"/>
      <c r="E475" s="226">
        <v>1812</v>
      </c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15"/>
      <c r="Z475" s="215"/>
      <c r="AA475" s="215"/>
      <c r="AB475" s="215"/>
      <c r="AC475" s="215"/>
      <c r="AD475" s="215"/>
      <c r="AE475" s="215"/>
      <c r="AF475" s="215"/>
      <c r="AG475" s="215" t="s">
        <v>138</v>
      </c>
      <c r="AH475" s="215">
        <v>0</v>
      </c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</row>
    <row r="476" spans="1:60" outlineLevel="1" x14ac:dyDescent="0.25">
      <c r="A476" s="234">
        <v>120</v>
      </c>
      <c r="B476" s="235" t="s">
        <v>582</v>
      </c>
      <c r="C476" s="254" t="s">
        <v>583</v>
      </c>
      <c r="D476" s="236" t="s">
        <v>132</v>
      </c>
      <c r="E476" s="237">
        <v>724.8</v>
      </c>
      <c r="F476" s="238"/>
      <c r="G476" s="239">
        <f>ROUND(E476*F476,2)</f>
        <v>0</v>
      </c>
      <c r="H476" s="238"/>
      <c r="I476" s="239">
        <f>ROUND(E476*H476,2)</f>
        <v>0</v>
      </c>
      <c r="J476" s="238"/>
      <c r="K476" s="239">
        <f>ROUND(E476*J476,2)</f>
        <v>0</v>
      </c>
      <c r="L476" s="239">
        <v>21</v>
      </c>
      <c r="M476" s="239">
        <f>G476*(1+L476/100)</f>
        <v>0</v>
      </c>
      <c r="N476" s="239">
        <v>1E-3</v>
      </c>
      <c r="O476" s="239">
        <f>ROUND(E476*N476,2)</f>
        <v>0.72</v>
      </c>
      <c r="P476" s="239">
        <v>0</v>
      </c>
      <c r="Q476" s="239">
        <f>ROUND(E476*P476,2)</f>
        <v>0</v>
      </c>
      <c r="R476" s="239"/>
      <c r="S476" s="239" t="s">
        <v>294</v>
      </c>
      <c r="T476" s="240" t="s">
        <v>194</v>
      </c>
      <c r="U476" s="224">
        <v>0</v>
      </c>
      <c r="V476" s="224">
        <f>ROUND(E476*U476,2)</f>
        <v>0</v>
      </c>
      <c r="W476" s="224"/>
      <c r="X476" s="224" t="s">
        <v>195</v>
      </c>
      <c r="Y476" s="215"/>
      <c r="Z476" s="215"/>
      <c r="AA476" s="215"/>
      <c r="AB476" s="215"/>
      <c r="AC476" s="215"/>
      <c r="AD476" s="215"/>
      <c r="AE476" s="215"/>
      <c r="AF476" s="215"/>
      <c r="AG476" s="215" t="s">
        <v>433</v>
      </c>
      <c r="AH476" s="215"/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</row>
    <row r="477" spans="1:60" outlineLevel="1" x14ac:dyDescent="0.25">
      <c r="A477" s="222"/>
      <c r="B477" s="223"/>
      <c r="C477" s="258" t="s">
        <v>437</v>
      </c>
      <c r="D477" s="244"/>
      <c r="E477" s="244"/>
      <c r="F477" s="244"/>
      <c r="G477" s="24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15"/>
      <c r="Z477" s="215"/>
      <c r="AA477" s="215"/>
      <c r="AB477" s="215"/>
      <c r="AC477" s="215"/>
      <c r="AD477" s="215"/>
      <c r="AE477" s="215"/>
      <c r="AF477" s="215"/>
      <c r="AG477" s="215" t="s">
        <v>314</v>
      </c>
      <c r="AH477" s="215"/>
      <c r="AI477" s="215"/>
      <c r="AJ477" s="215"/>
      <c r="AK477" s="215"/>
      <c r="AL477" s="215"/>
      <c r="AM477" s="215"/>
      <c r="AN477" s="215"/>
      <c r="AO477" s="215"/>
      <c r="AP477" s="215"/>
      <c r="AQ477" s="215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</row>
    <row r="478" spans="1:60" outlineLevel="1" x14ac:dyDescent="0.25">
      <c r="A478" s="222"/>
      <c r="B478" s="223"/>
      <c r="C478" s="255" t="s">
        <v>584</v>
      </c>
      <c r="D478" s="225"/>
      <c r="E478" s="226">
        <v>724.8</v>
      </c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15"/>
      <c r="Z478" s="215"/>
      <c r="AA478" s="215"/>
      <c r="AB478" s="215"/>
      <c r="AC478" s="215"/>
      <c r="AD478" s="215"/>
      <c r="AE478" s="215"/>
      <c r="AF478" s="215"/>
      <c r="AG478" s="215" t="s">
        <v>138</v>
      </c>
      <c r="AH478" s="215">
        <v>0</v>
      </c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</row>
    <row r="479" spans="1:60" outlineLevel="1" x14ac:dyDescent="0.25">
      <c r="A479" s="234">
        <v>121</v>
      </c>
      <c r="B479" s="235" t="s">
        <v>560</v>
      </c>
      <c r="C479" s="254" t="s">
        <v>561</v>
      </c>
      <c r="D479" s="236" t="s">
        <v>192</v>
      </c>
      <c r="E479" s="237">
        <v>0.7248</v>
      </c>
      <c r="F479" s="238"/>
      <c r="G479" s="239">
        <f>ROUND(E479*F479,2)</f>
        <v>0</v>
      </c>
      <c r="H479" s="238"/>
      <c r="I479" s="239">
        <f>ROUND(E479*H479,2)</f>
        <v>0</v>
      </c>
      <c r="J479" s="238"/>
      <c r="K479" s="239">
        <f>ROUND(E479*J479,2)</f>
        <v>0</v>
      </c>
      <c r="L479" s="239">
        <v>21</v>
      </c>
      <c r="M479" s="239">
        <f>G479*(1+L479/100)</f>
        <v>0</v>
      </c>
      <c r="N479" s="239">
        <v>0</v>
      </c>
      <c r="O479" s="239">
        <f>ROUND(E479*N479,2)</f>
        <v>0</v>
      </c>
      <c r="P479" s="239">
        <v>0</v>
      </c>
      <c r="Q479" s="239">
        <f>ROUND(E479*P479,2)</f>
        <v>0</v>
      </c>
      <c r="R479" s="239" t="s">
        <v>562</v>
      </c>
      <c r="S479" s="239" t="s">
        <v>141</v>
      </c>
      <c r="T479" s="240" t="s">
        <v>585</v>
      </c>
      <c r="U479" s="224">
        <v>3.327</v>
      </c>
      <c r="V479" s="224">
        <f>ROUND(E479*U479,2)</f>
        <v>2.41</v>
      </c>
      <c r="W479" s="224"/>
      <c r="X479" s="224" t="s">
        <v>512</v>
      </c>
      <c r="Y479" s="215"/>
      <c r="Z479" s="215"/>
      <c r="AA479" s="215"/>
      <c r="AB479" s="215"/>
      <c r="AC479" s="215"/>
      <c r="AD479" s="215"/>
      <c r="AE479" s="215"/>
      <c r="AF479" s="215"/>
      <c r="AG479" s="215" t="s">
        <v>513</v>
      </c>
      <c r="AH479" s="215"/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</row>
    <row r="480" spans="1:60" outlineLevel="1" x14ac:dyDescent="0.25">
      <c r="A480" s="222"/>
      <c r="B480" s="223"/>
      <c r="C480" s="256" t="s">
        <v>563</v>
      </c>
      <c r="D480" s="241"/>
      <c r="E480" s="241"/>
      <c r="F480" s="241"/>
      <c r="G480" s="241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15"/>
      <c r="Z480" s="215"/>
      <c r="AA480" s="215"/>
      <c r="AB480" s="215"/>
      <c r="AC480" s="215"/>
      <c r="AD480" s="215"/>
      <c r="AE480" s="215"/>
      <c r="AF480" s="215"/>
      <c r="AG480" s="215" t="s">
        <v>148</v>
      </c>
      <c r="AH480" s="215"/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</row>
    <row r="481" spans="1:60" x14ac:dyDescent="0.25">
      <c r="A481" s="228" t="s">
        <v>128</v>
      </c>
      <c r="B481" s="229" t="s">
        <v>91</v>
      </c>
      <c r="C481" s="253" t="s">
        <v>92</v>
      </c>
      <c r="D481" s="230"/>
      <c r="E481" s="231"/>
      <c r="F481" s="232"/>
      <c r="G481" s="232">
        <f>SUMIF(AG482:AG492,"&lt;&gt;NOR",G482:G492)</f>
        <v>0</v>
      </c>
      <c r="H481" s="232"/>
      <c r="I481" s="232">
        <f>SUM(I482:I492)</f>
        <v>0</v>
      </c>
      <c r="J481" s="232"/>
      <c r="K481" s="232">
        <f>SUM(K482:K492)</f>
        <v>0</v>
      </c>
      <c r="L481" s="232"/>
      <c r="M481" s="232">
        <f>SUM(M482:M492)</f>
        <v>0</v>
      </c>
      <c r="N481" s="232"/>
      <c r="O481" s="232">
        <f>SUM(O482:O492)</f>
        <v>1.37</v>
      </c>
      <c r="P481" s="232"/>
      <c r="Q481" s="232">
        <f>SUM(Q482:Q492)</f>
        <v>0</v>
      </c>
      <c r="R481" s="232"/>
      <c r="S481" s="232"/>
      <c r="T481" s="233"/>
      <c r="U481" s="227"/>
      <c r="V481" s="227">
        <f>SUM(V482:V492)</f>
        <v>77.209999999999994</v>
      </c>
      <c r="W481" s="227"/>
      <c r="X481" s="227"/>
      <c r="AG481" t="s">
        <v>129</v>
      </c>
    </row>
    <row r="482" spans="1:60" ht="20.399999999999999" outlineLevel="1" x14ac:dyDescent="0.25">
      <c r="A482" s="234">
        <v>122</v>
      </c>
      <c r="B482" s="235" t="s">
        <v>586</v>
      </c>
      <c r="C482" s="254" t="s">
        <v>587</v>
      </c>
      <c r="D482" s="236" t="s">
        <v>132</v>
      </c>
      <c r="E482" s="237">
        <v>282.14999999999998</v>
      </c>
      <c r="F482" s="238"/>
      <c r="G482" s="239">
        <f>ROUND(E482*F482,2)</f>
        <v>0</v>
      </c>
      <c r="H482" s="238"/>
      <c r="I482" s="239">
        <f>ROUND(E482*H482,2)</f>
        <v>0</v>
      </c>
      <c r="J482" s="238"/>
      <c r="K482" s="239">
        <f>ROUND(E482*J482,2)</f>
        <v>0</v>
      </c>
      <c r="L482" s="239">
        <v>21</v>
      </c>
      <c r="M482" s="239">
        <f>G482*(1+L482/100)</f>
        <v>0</v>
      </c>
      <c r="N482" s="239">
        <v>5.8E-4</v>
      </c>
      <c r="O482" s="239">
        <f>ROUND(E482*N482,2)</f>
        <v>0.16</v>
      </c>
      <c r="P482" s="239">
        <v>0</v>
      </c>
      <c r="Q482" s="239">
        <f>ROUND(E482*P482,2)</f>
        <v>0</v>
      </c>
      <c r="R482" s="239" t="s">
        <v>588</v>
      </c>
      <c r="S482" s="239" t="s">
        <v>141</v>
      </c>
      <c r="T482" s="240" t="s">
        <v>142</v>
      </c>
      <c r="U482" s="224">
        <v>0.26600000000000001</v>
      </c>
      <c r="V482" s="224">
        <f>ROUND(E482*U482,2)</f>
        <v>75.05</v>
      </c>
      <c r="W482" s="224"/>
      <c r="X482" s="224" t="s">
        <v>135</v>
      </c>
      <c r="Y482" s="215"/>
      <c r="Z482" s="215"/>
      <c r="AA482" s="215"/>
      <c r="AB482" s="215"/>
      <c r="AC482" s="215"/>
      <c r="AD482" s="215"/>
      <c r="AE482" s="215"/>
      <c r="AF482" s="215"/>
      <c r="AG482" s="215" t="s">
        <v>136</v>
      </c>
      <c r="AH482" s="215"/>
      <c r="AI482" s="215"/>
      <c r="AJ482" s="215"/>
      <c r="AK482" s="215"/>
      <c r="AL482" s="215"/>
      <c r="AM482" s="215"/>
      <c r="AN482" s="215"/>
      <c r="AO482" s="215"/>
      <c r="AP482" s="215"/>
      <c r="AQ482" s="215"/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</row>
    <row r="483" spans="1:60" outlineLevel="1" x14ac:dyDescent="0.25">
      <c r="A483" s="222"/>
      <c r="B483" s="223"/>
      <c r="C483" s="255" t="s">
        <v>589</v>
      </c>
      <c r="D483" s="225"/>
      <c r="E483" s="226">
        <v>42.9</v>
      </c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15"/>
      <c r="Z483" s="215"/>
      <c r="AA483" s="215"/>
      <c r="AB483" s="215"/>
      <c r="AC483" s="215"/>
      <c r="AD483" s="215"/>
      <c r="AE483" s="215"/>
      <c r="AF483" s="215"/>
      <c r="AG483" s="215" t="s">
        <v>138</v>
      </c>
      <c r="AH483" s="215">
        <v>0</v>
      </c>
      <c r="AI483" s="215"/>
      <c r="AJ483" s="215"/>
      <c r="AK483" s="215"/>
      <c r="AL483" s="215"/>
      <c r="AM483" s="215"/>
      <c r="AN483" s="215"/>
      <c r="AO483" s="215"/>
      <c r="AP483" s="215"/>
      <c r="AQ483" s="215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</row>
    <row r="484" spans="1:60" outlineLevel="1" x14ac:dyDescent="0.25">
      <c r="A484" s="222"/>
      <c r="B484" s="223"/>
      <c r="C484" s="255" t="s">
        <v>590</v>
      </c>
      <c r="D484" s="225"/>
      <c r="E484" s="226">
        <v>239.25</v>
      </c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15"/>
      <c r="Z484" s="215"/>
      <c r="AA484" s="215"/>
      <c r="AB484" s="215"/>
      <c r="AC484" s="215"/>
      <c r="AD484" s="215"/>
      <c r="AE484" s="215"/>
      <c r="AF484" s="215"/>
      <c r="AG484" s="215" t="s">
        <v>138</v>
      </c>
      <c r="AH484" s="215">
        <v>0</v>
      </c>
      <c r="AI484" s="215"/>
      <c r="AJ484" s="215"/>
      <c r="AK484" s="215"/>
      <c r="AL484" s="215"/>
      <c r="AM484" s="215"/>
      <c r="AN484" s="215"/>
      <c r="AO484" s="215"/>
      <c r="AP484" s="215"/>
      <c r="AQ484" s="215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</row>
    <row r="485" spans="1:60" ht="20.399999999999999" outlineLevel="1" x14ac:dyDescent="0.25">
      <c r="A485" s="234">
        <v>123</v>
      </c>
      <c r="B485" s="235" t="s">
        <v>591</v>
      </c>
      <c r="C485" s="254" t="s">
        <v>592</v>
      </c>
      <c r="D485" s="236" t="s">
        <v>132</v>
      </c>
      <c r="E485" s="237">
        <v>282.14999999999998</v>
      </c>
      <c r="F485" s="238"/>
      <c r="G485" s="239">
        <f>ROUND(E485*F485,2)</f>
        <v>0</v>
      </c>
      <c r="H485" s="238"/>
      <c r="I485" s="239">
        <f>ROUND(E485*H485,2)</f>
        <v>0</v>
      </c>
      <c r="J485" s="238"/>
      <c r="K485" s="239">
        <f>ROUND(E485*J485,2)</f>
        <v>0</v>
      </c>
      <c r="L485" s="239">
        <v>21</v>
      </c>
      <c r="M485" s="239">
        <f>G485*(1+L485/100)</f>
        <v>0</v>
      </c>
      <c r="N485" s="239">
        <v>5.9999999999999995E-4</v>
      </c>
      <c r="O485" s="239">
        <f>ROUND(E485*N485,2)</f>
        <v>0.17</v>
      </c>
      <c r="P485" s="239">
        <v>0</v>
      </c>
      <c r="Q485" s="239">
        <f>ROUND(E485*P485,2)</f>
        <v>0</v>
      </c>
      <c r="R485" s="239" t="s">
        <v>193</v>
      </c>
      <c r="S485" s="239" t="s">
        <v>593</v>
      </c>
      <c r="T485" s="240" t="s">
        <v>593</v>
      </c>
      <c r="U485" s="224">
        <v>0</v>
      </c>
      <c r="V485" s="224">
        <f>ROUND(E485*U485,2)</f>
        <v>0</v>
      </c>
      <c r="W485" s="224"/>
      <c r="X485" s="224" t="s">
        <v>195</v>
      </c>
      <c r="Y485" s="215"/>
      <c r="Z485" s="215"/>
      <c r="AA485" s="215"/>
      <c r="AB485" s="215"/>
      <c r="AC485" s="215"/>
      <c r="AD485" s="215"/>
      <c r="AE485" s="215"/>
      <c r="AF485" s="215"/>
      <c r="AG485" s="215" t="s">
        <v>196</v>
      </c>
      <c r="AH485" s="215"/>
      <c r="AI485" s="215"/>
      <c r="AJ485" s="215"/>
      <c r="AK485" s="215"/>
      <c r="AL485" s="215"/>
      <c r="AM485" s="215"/>
      <c r="AN485" s="215"/>
      <c r="AO485" s="215"/>
      <c r="AP485" s="215"/>
      <c r="AQ485" s="215"/>
      <c r="AR485" s="215"/>
      <c r="AS485" s="215"/>
      <c r="AT485" s="215"/>
      <c r="AU485" s="215"/>
      <c r="AV485" s="215"/>
      <c r="AW485" s="215"/>
      <c r="AX485" s="215"/>
      <c r="AY485" s="215"/>
      <c r="AZ485" s="215"/>
      <c r="BA485" s="215"/>
      <c r="BB485" s="215"/>
      <c r="BC485" s="215"/>
      <c r="BD485" s="215"/>
      <c r="BE485" s="215"/>
      <c r="BF485" s="215"/>
      <c r="BG485" s="215"/>
      <c r="BH485" s="215"/>
    </row>
    <row r="486" spans="1:60" outlineLevel="1" x14ac:dyDescent="0.25">
      <c r="A486" s="222"/>
      <c r="B486" s="223"/>
      <c r="C486" s="255" t="s">
        <v>589</v>
      </c>
      <c r="D486" s="225"/>
      <c r="E486" s="226">
        <v>42.9</v>
      </c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15"/>
      <c r="Z486" s="215"/>
      <c r="AA486" s="215"/>
      <c r="AB486" s="215"/>
      <c r="AC486" s="215"/>
      <c r="AD486" s="215"/>
      <c r="AE486" s="215"/>
      <c r="AF486" s="215"/>
      <c r="AG486" s="215" t="s">
        <v>138</v>
      </c>
      <c r="AH486" s="215">
        <v>0</v>
      </c>
      <c r="AI486" s="215"/>
      <c r="AJ486" s="215"/>
      <c r="AK486" s="215"/>
      <c r="AL486" s="215"/>
      <c r="AM486" s="215"/>
      <c r="AN486" s="215"/>
      <c r="AO486" s="215"/>
      <c r="AP486" s="215"/>
      <c r="AQ486" s="215"/>
      <c r="AR486" s="215"/>
      <c r="AS486" s="215"/>
      <c r="AT486" s="215"/>
      <c r="AU486" s="215"/>
      <c r="AV486" s="215"/>
      <c r="AW486" s="215"/>
      <c r="AX486" s="215"/>
      <c r="AY486" s="215"/>
      <c r="AZ486" s="215"/>
      <c r="BA486" s="215"/>
      <c r="BB486" s="215"/>
      <c r="BC486" s="215"/>
      <c r="BD486" s="215"/>
      <c r="BE486" s="215"/>
      <c r="BF486" s="215"/>
      <c r="BG486" s="215"/>
      <c r="BH486" s="215"/>
    </row>
    <row r="487" spans="1:60" outlineLevel="1" x14ac:dyDescent="0.25">
      <c r="A487" s="222"/>
      <c r="B487" s="223"/>
      <c r="C487" s="255" t="s">
        <v>590</v>
      </c>
      <c r="D487" s="225"/>
      <c r="E487" s="226">
        <v>239.25</v>
      </c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15"/>
      <c r="Z487" s="215"/>
      <c r="AA487" s="215"/>
      <c r="AB487" s="215"/>
      <c r="AC487" s="215"/>
      <c r="AD487" s="215"/>
      <c r="AE487" s="215"/>
      <c r="AF487" s="215"/>
      <c r="AG487" s="215" t="s">
        <v>138</v>
      </c>
      <c r="AH487" s="215">
        <v>0</v>
      </c>
      <c r="AI487" s="215"/>
      <c r="AJ487" s="215"/>
      <c r="AK487" s="215"/>
      <c r="AL487" s="215"/>
      <c r="AM487" s="215"/>
      <c r="AN487" s="215"/>
      <c r="AO487" s="215"/>
      <c r="AP487" s="215"/>
      <c r="AQ487" s="215"/>
      <c r="AR487" s="215"/>
      <c r="AS487" s="215"/>
      <c r="AT487" s="215"/>
      <c r="AU487" s="215"/>
      <c r="AV487" s="215"/>
      <c r="AW487" s="215"/>
      <c r="AX487" s="215"/>
      <c r="AY487" s="215"/>
      <c r="AZ487" s="215"/>
      <c r="BA487" s="215"/>
      <c r="BB487" s="215"/>
      <c r="BC487" s="215"/>
      <c r="BD487" s="215"/>
      <c r="BE487" s="215"/>
      <c r="BF487" s="215"/>
      <c r="BG487" s="215"/>
      <c r="BH487" s="215"/>
    </row>
    <row r="488" spans="1:60" ht="20.399999999999999" outlineLevel="1" x14ac:dyDescent="0.25">
      <c r="A488" s="234">
        <v>124</v>
      </c>
      <c r="B488" s="235" t="s">
        <v>594</v>
      </c>
      <c r="C488" s="254" t="s">
        <v>595</v>
      </c>
      <c r="D488" s="236" t="s">
        <v>132</v>
      </c>
      <c r="E488" s="237">
        <v>282.14999999999998</v>
      </c>
      <c r="F488" s="238"/>
      <c r="G488" s="239">
        <f>ROUND(E488*F488,2)</f>
        <v>0</v>
      </c>
      <c r="H488" s="238"/>
      <c r="I488" s="239">
        <f>ROUND(E488*H488,2)</f>
        <v>0</v>
      </c>
      <c r="J488" s="238"/>
      <c r="K488" s="239">
        <f>ROUND(E488*J488,2)</f>
        <v>0</v>
      </c>
      <c r="L488" s="239">
        <v>21</v>
      </c>
      <c r="M488" s="239">
        <f>G488*(1+L488/100)</f>
        <v>0</v>
      </c>
      <c r="N488" s="239">
        <v>3.7000000000000002E-3</v>
      </c>
      <c r="O488" s="239">
        <f>ROUND(E488*N488,2)</f>
        <v>1.04</v>
      </c>
      <c r="P488" s="239">
        <v>0</v>
      </c>
      <c r="Q488" s="239">
        <f>ROUND(E488*P488,2)</f>
        <v>0</v>
      </c>
      <c r="R488" s="239" t="s">
        <v>193</v>
      </c>
      <c r="S488" s="239" t="s">
        <v>142</v>
      </c>
      <c r="T488" s="240" t="s">
        <v>142</v>
      </c>
      <c r="U488" s="224">
        <v>0</v>
      </c>
      <c r="V488" s="224">
        <f>ROUND(E488*U488,2)</f>
        <v>0</v>
      </c>
      <c r="W488" s="224"/>
      <c r="X488" s="224" t="s">
        <v>195</v>
      </c>
      <c r="Y488" s="215"/>
      <c r="Z488" s="215"/>
      <c r="AA488" s="215"/>
      <c r="AB488" s="215"/>
      <c r="AC488" s="215"/>
      <c r="AD488" s="215"/>
      <c r="AE488" s="215"/>
      <c r="AF488" s="215"/>
      <c r="AG488" s="215" t="s">
        <v>196</v>
      </c>
      <c r="AH488" s="215"/>
      <c r="AI488" s="215"/>
      <c r="AJ488" s="215"/>
      <c r="AK488" s="215"/>
      <c r="AL488" s="215"/>
      <c r="AM488" s="215"/>
      <c r="AN488" s="215"/>
      <c r="AO488" s="215"/>
      <c r="AP488" s="215"/>
      <c r="AQ488" s="215"/>
      <c r="AR488" s="215"/>
      <c r="AS488" s="215"/>
      <c r="AT488" s="215"/>
      <c r="AU488" s="215"/>
      <c r="AV488" s="215"/>
      <c r="AW488" s="215"/>
      <c r="AX488" s="215"/>
      <c r="AY488" s="215"/>
      <c r="AZ488" s="215"/>
      <c r="BA488" s="215"/>
      <c r="BB488" s="215"/>
      <c r="BC488" s="215"/>
      <c r="BD488" s="215"/>
      <c r="BE488" s="215"/>
      <c r="BF488" s="215"/>
      <c r="BG488" s="215"/>
      <c r="BH488" s="215"/>
    </row>
    <row r="489" spans="1:60" outlineLevel="1" x14ac:dyDescent="0.25">
      <c r="A489" s="222"/>
      <c r="B489" s="223"/>
      <c r="C489" s="255" t="s">
        <v>589</v>
      </c>
      <c r="D489" s="225"/>
      <c r="E489" s="226">
        <v>42.9</v>
      </c>
      <c r="F489" s="224"/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15"/>
      <c r="Z489" s="215"/>
      <c r="AA489" s="215"/>
      <c r="AB489" s="215"/>
      <c r="AC489" s="215"/>
      <c r="AD489" s="215"/>
      <c r="AE489" s="215"/>
      <c r="AF489" s="215"/>
      <c r="AG489" s="215" t="s">
        <v>138</v>
      </c>
      <c r="AH489" s="215">
        <v>0</v>
      </c>
      <c r="AI489" s="215"/>
      <c r="AJ489" s="215"/>
      <c r="AK489" s="215"/>
      <c r="AL489" s="215"/>
      <c r="AM489" s="215"/>
      <c r="AN489" s="215"/>
      <c r="AO489" s="215"/>
      <c r="AP489" s="215"/>
      <c r="AQ489" s="215"/>
      <c r="AR489" s="215"/>
      <c r="AS489" s="215"/>
      <c r="AT489" s="215"/>
      <c r="AU489" s="215"/>
      <c r="AV489" s="215"/>
      <c r="AW489" s="215"/>
      <c r="AX489" s="215"/>
      <c r="AY489" s="215"/>
      <c r="AZ489" s="215"/>
      <c r="BA489" s="215"/>
      <c r="BB489" s="215"/>
      <c r="BC489" s="215"/>
      <c r="BD489" s="215"/>
      <c r="BE489" s="215"/>
      <c r="BF489" s="215"/>
      <c r="BG489" s="215"/>
      <c r="BH489" s="215"/>
    </row>
    <row r="490" spans="1:60" outlineLevel="1" x14ac:dyDescent="0.25">
      <c r="A490" s="222"/>
      <c r="B490" s="223"/>
      <c r="C490" s="255" t="s">
        <v>590</v>
      </c>
      <c r="D490" s="225"/>
      <c r="E490" s="226">
        <v>239.25</v>
      </c>
      <c r="F490" s="224"/>
      <c r="G490" s="224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15"/>
      <c r="Z490" s="215"/>
      <c r="AA490" s="215"/>
      <c r="AB490" s="215"/>
      <c r="AC490" s="215"/>
      <c r="AD490" s="215"/>
      <c r="AE490" s="215"/>
      <c r="AF490" s="215"/>
      <c r="AG490" s="215" t="s">
        <v>138</v>
      </c>
      <c r="AH490" s="215">
        <v>0</v>
      </c>
      <c r="AI490" s="215"/>
      <c r="AJ490" s="215"/>
      <c r="AK490" s="215"/>
      <c r="AL490" s="215"/>
      <c r="AM490" s="215"/>
      <c r="AN490" s="215"/>
      <c r="AO490" s="215"/>
      <c r="AP490" s="215"/>
      <c r="AQ490" s="215"/>
      <c r="AR490" s="215"/>
      <c r="AS490" s="215"/>
      <c r="AT490" s="215"/>
      <c r="AU490" s="215"/>
      <c r="AV490" s="215"/>
      <c r="AW490" s="215"/>
      <c r="AX490" s="215"/>
      <c r="AY490" s="215"/>
      <c r="AZ490" s="215"/>
      <c r="BA490" s="215"/>
      <c r="BB490" s="215"/>
      <c r="BC490" s="215"/>
      <c r="BD490" s="215"/>
      <c r="BE490" s="215"/>
      <c r="BF490" s="215"/>
      <c r="BG490" s="215"/>
      <c r="BH490" s="215"/>
    </row>
    <row r="491" spans="1:60" outlineLevel="1" x14ac:dyDescent="0.25">
      <c r="A491" s="234">
        <v>125</v>
      </c>
      <c r="B491" s="235" t="s">
        <v>596</v>
      </c>
      <c r="C491" s="254" t="s">
        <v>597</v>
      </c>
      <c r="D491" s="236" t="s">
        <v>192</v>
      </c>
      <c r="E491" s="237">
        <v>1.3768899999999999</v>
      </c>
      <c r="F491" s="238"/>
      <c r="G491" s="239">
        <f>ROUND(E491*F491,2)</f>
        <v>0</v>
      </c>
      <c r="H491" s="238"/>
      <c r="I491" s="239">
        <f>ROUND(E491*H491,2)</f>
        <v>0</v>
      </c>
      <c r="J491" s="238"/>
      <c r="K491" s="239">
        <f>ROUND(E491*J491,2)</f>
        <v>0</v>
      </c>
      <c r="L491" s="239">
        <v>21</v>
      </c>
      <c r="M491" s="239">
        <f>G491*(1+L491/100)</f>
        <v>0</v>
      </c>
      <c r="N491" s="239">
        <v>0</v>
      </c>
      <c r="O491" s="239">
        <f>ROUND(E491*N491,2)</f>
        <v>0</v>
      </c>
      <c r="P491" s="239">
        <v>0</v>
      </c>
      <c r="Q491" s="239">
        <f>ROUND(E491*P491,2)</f>
        <v>0</v>
      </c>
      <c r="R491" s="239" t="s">
        <v>588</v>
      </c>
      <c r="S491" s="239" t="s">
        <v>141</v>
      </c>
      <c r="T491" s="240" t="s">
        <v>142</v>
      </c>
      <c r="U491" s="224">
        <v>1.5669999999999999</v>
      </c>
      <c r="V491" s="224">
        <f>ROUND(E491*U491,2)</f>
        <v>2.16</v>
      </c>
      <c r="W491" s="224"/>
      <c r="X491" s="224" t="s">
        <v>512</v>
      </c>
      <c r="Y491" s="215"/>
      <c r="Z491" s="215"/>
      <c r="AA491" s="215"/>
      <c r="AB491" s="215"/>
      <c r="AC491" s="215"/>
      <c r="AD491" s="215"/>
      <c r="AE491" s="215"/>
      <c r="AF491" s="215"/>
      <c r="AG491" s="215" t="s">
        <v>513</v>
      </c>
      <c r="AH491" s="215"/>
      <c r="AI491" s="215"/>
      <c r="AJ491" s="215"/>
      <c r="AK491" s="215"/>
      <c r="AL491" s="215"/>
      <c r="AM491" s="215"/>
      <c r="AN491" s="215"/>
      <c r="AO491" s="215"/>
      <c r="AP491" s="215"/>
      <c r="AQ491" s="215"/>
      <c r="AR491" s="215"/>
      <c r="AS491" s="215"/>
      <c r="AT491" s="215"/>
      <c r="AU491" s="215"/>
      <c r="AV491" s="215"/>
      <c r="AW491" s="215"/>
      <c r="AX491" s="215"/>
      <c r="AY491" s="215"/>
      <c r="AZ491" s="215"/>
      <c r="BA491" s="215"/>
      <c r="BB491" s="215"/>
      <c r="BC491" s="215"/>
      <c r="BD491" s="215"/>
      <c r="BE491" s="215"/>
      <c r="BF491" s="215"/>
      <c r="BG491" s="215"/>
      <c r="BH491" s="215"/>
    </row>
    <row r="492" spans="1:60" outlineLevel="1" x14ac:dyDescent="0.25">
      <c r="A492" s="222"/>
      <c r="B492" s="223"/>
      <c r="C492" s="256" t="s">
        <v>598</v>
      </c>
      <c r="D492" s="241"/>
      <c r="E492" s="241"/>
      <c r="F492" s="241"/>
      <c r="G492" s="241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15"/>
      <c r="Z492" s="215"/>
      <c r="AA492" s="215"/>
      <c r="AB492" s="215"/>
      <c r="AC492" s="215"/>
      <c r="AD492" s="215"/>
      <c r="AE492" s="215"/>
      <c r="AF492" s="215"/>
      <c r="AG492" s="215" t="s">
        <v>148</v>
      </c>
      <c r="AH492" s="215"/>
      <c r="AI492" s="215"/>
      <c r="AJ492" s="215"/>
      <c r="AK492" s="215"/>
      <c r="AL492" s="215"/>
      <c r="AM492" s="215"/>
      <c r="AN492" s="215"/>
      <c r="AO492" s="215"/>
      <c r="AP492" s="215"/>
      <c r="AQ492" s="215"/>
      <c r="AR492" s="215"/>
      <c r="AS492" s="215"/>
      <c r="AT492" s="215"/>
      <c r="AU492" s="215"/>
      <c r="AV492" s="215"/>
      <c r="AW492" s="215"/>
      <c r="AX492" s="215"/>
      <c r="AY492" s="215"/>
      <c r="AZ492" s="215"/>
      <c r="BA492" s="215"/>
      <c r="BB492" s="215"/>
      <c r="BC492" s="215"/>
      <c r="BD492" s="215"/>
      <c r="BE492" s="215"/>
      <c r="BF492" s="215"/>
      <c r="BG492" s="215"/>
      <c r="BH492" s="215"/>
    </row>
    <row r="493" spans="1:60" x14ac:dyDescent="0.25">
      <c r="A493" s="228" t="s">
        <v>128</v>
      </c>
      <c r="B493" s="229" t="s">
        <v>93</v>
      </c>
      <c r="C493" s="253" t="s">
        <v>94</v>
      </c>
      <c r="D493" s="230"/>
      <c r="E493" s="231"/>
      <c r="F493" s="232"/>
      <c r="G493" s="232">
        <f>SUMIF(AG494:AG509,"&lt;&gt;NOR",G494:G509)</f>
        <v>0</v>
      </c>
      <c r="H493" s="232"/>
      <c r="I493" s="232">
        <f>SUM(I494:I509)</f>
        <v>0</v>
      </c>
      <c r="J493" s="232"/>
      <c r="K493" s="232">
        <f>SUM(K494:K509)</f>
        <v>0</v>
      </c>
      <c r="L493" s="232"/>
      <c r="M493" s="232">
        <f>SUM(M494:M509)</f>
        <v>0</v>
      </c>
      <c r="N493" s="232"/>
      <c r="O493" s="232">
        <f>SUM(O494:O509)</f>
        <v>0.57000000000000006</v>
      </c>
      <c r="P493" s="232"/>
      <c r="Q493" s="232">
        <f>SUM(Q494:Q509)</f>
        <v>0</v>
      </c>
      <c r="R493" s="232"/>
      <c r="S493" s="232"/>
      <c r="T493" s="233"/>
      <c r="U493" s="227"/>
      <c r="V493" s="227">
        <f>SUM(V494:V509)</f>
        <v>0</v>
      </c>
      <c r="W493" s="227"/>
      <c r="X493" s="227"/>
      <c r="AG493" t="s">
        <v>129</v>
      </c>
    </row>
    <row r="494" spans="1:60" outlineLevel="1" x14ac:dyDescent="0.25">
      <c r="A494" s="234">
        <v>126</v>
      </c>
      <c r="B494" s="235" t="s">
        <v>599</v>
      </c>
      <c r="C494" s="254" t="s">
        <v>600</v>
      </c>
      <c r="D494" s="236" t="s">
        <v>293</v>
      </c>
      <c r="E494" s="237">
        <v>4.5</v>
      </c>
      <c r="F494" s="238"/>
      <c r="G494" s="239">
        <f>ROUND(E494*F494,2)</f>
        <v>0</v>
      </c>
      <c r="H494" s="238"/>
      <c r="I494" s="239">
        <f>ROUND(E494*H494,2)</f>
        <v>0</v>
      </c>
      <c r="J494" s="238"/>
      <c r="K494" s="239">
        <f>ROUND(E494*J494,2)</f>
        <v>0</v>
      </c>
      <c r="L494" s="239">
        <v>21</v>
      </c>
      <c r="M494" s="239">
        <f>G494*(1+L494/100)</f>
        <v>0</v>
      </c>
      <c r="N494" s="239">
        <v>0</v>
      </c>
      <c r="O494" s="239">
        <f>ROUND(E494*N494,2)</f>
        <v>0</v>
      </c>
      <c r="P494" s="239">
        <v>0</v>
      </c>
      <c r="Q494" s="239">
        <f>ROUND(E494*P494,2)</f>
        <v>0</v>
      </c>
      <c r="R494" s="239"/>
      <c r="S494" s="239" t="s">
        <v>294</v>
      </c>
      <c r="T494" s="240" t="s">
        <v>194</v>
      </c>
      <c r="U494" s="224">
        <v>0</v>
      </c>
      <c r="V494" s="224">
        <f>ROUND(E494*U494,2)</f>
        <v>0</v>
      </c>
      <c r="W494" s="224"/>
      <c r="X494" s="224" t="s">
        <v>135</v>
      </c>
      <c r="Y494" s="215"/>
      <c r="Z494" s="215"/>
      <c r="AA494" s="215"/>
      <c r="AB494" s="215"/>
      <c r="AC494" s="215"/>
      <c r="AD494" s="215"/>
      <c r="AE494" s="215"/>
      <c r="AF494" s="215"/>
      <c r="AG494" s="215" t="s">
        <v>136</v>
      </c>
      <c r="AH494" s="215"/>
      <c r="AI494" s="215"/>
      <c r="AJ494" s="215"/>
      <c r="AK494" s="215"/>
      <c r="AL494" s="215"/>
      <c r="AM494" s="215"/>
      <c r="AN494" s="215"/>
      <c r="AO494" s="215"/>
      <c r="AP494" s="215"/>
      <c r="AQ494" s="215"/>
      <c r="AR494" s="215"/>
      <c r="AS494" s="215"/>
      <c r="AT494" s="215"/>
      <c r="AU494" s="215"/>
      <c r="AV494" s="215"/>
      <c r="AW494" s="215"/>
      <c r="AX494" s="215"/>
      <c r="AY494" s="215"/>
      <c r="AZ494" s="215"/>
      <c r="BA494" s="215"/>
      <c r="BB494" s="215"/>
      <c r="BC494" s="215"/>
      <c r="BD494" s="215"/>
      <c r="BE494" s="215"/>
      <c r="BF494" s="215"/>
      <c r="BG494" s="215"/>
      <c r="BH494" s="215"/>
    </row>
    <row r="495" spans="1:60" outlineLevel="1" x14ac:dyDescent="0.25">
      <c r="A495" s="222"/>
      <c r="B495" s="223"/>
      <c r="C495" s="255" t="s">
        <v>601</v>
      </c>
      <c r="D495" s="225"/>
      <c r="E495" s="226">
        <v>4.5</v>
      </c>
      <c r="F495" s="224"/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15"/>
      <c r="Z495" s="215"/>
      <c r="AA495" s="215"/>
      <c r="AB495" s="215"/>
      <c r="AC495" s="215"/>
      <c r="AD495" s="215"/>
      <c r="AE495" s="215"/>
      <c r="AF495" s="215"/>
      <c r="AG495" s="215" t="s">
        <v>138</v>
      </c>
      <c r="AH495" s="215">
        <v>0</v>
      </c>
      <c r="AI495" s="215"/>
      <c r="AJ495" s="215"/>
      <c r="AK495" s="215"/>
      <c r="AL495" s="215"/>
      <c r="AM495" s="215"/>
      <c r="AN495" s="215"/>
      <c r="AO495" s="215"/>
      <c r="AP495" s="215"/>
      <c r="AQ495" s="215"/>
      <c r="AR495" s="215"/>
      <c r="AS495" s="215"/>
      <c r="AT495" s="215"/>
      <c r="AU495" s="215"/>
      <c r="AV495" s="215"/>
      <c r="AW495" s="215"/>
      <c r="AX495" s="215"/>
      <c r="AY495" s="215"/>
      <c r="AZ495" s="215"/>
      <c r="BA495" s="215"/>
      <c r="BB495" s="215"/>
      <c r="BC495" s="215"/>
      <c r="BD495" s="215"/>
      <c r="BE495" s="215"/>
      <c r="BF495" s="215"/>
      <c r="BG495" s="215"/>
      <c r="BH495" s="215"/>
    </row>
    <row r="496" spans="1:60" ht="20.399999999999999" outlineLevel="1" x14ac:dyDescent="0.25">
      <c r="A496" s="234">
        <v>127</v>
      </c>
      <c r="B496" s="235" t="s">
        <v>602</v>
      </c>
      <c r="C496" s="254" t="s">
        <v>603</v>
      </c>
      <c r="D496" s="236" t="s">
        <v>432</v>
      </c>
      <c r="E496" s="237">
        <v>1</v>
      </c>
      <c r="F496" s="238"/>
      <c r="G496" s="239">
        <f>ROUND(E496*F496,2)</f>
        <v>0</v>
      </c>
      <c r="H496" s="238"/>
      <c r="I496" s="239">
        <f>ROUND(E496*H496,2)</f>
        <v>0</v>
      </c>
      <c r="J496" s="238"/>
      <c r="K496" s="239">
        <f>ROUND(E496*J496,2)</f>
        <v>0</v>
      </c>
      <c r="L496" s="239">
        <v>21</v>
      </c>
      <c r="M496" s="239">
        <f>G496*(1+L496/100)</f>
        <v>0</v>
      </c>
      <c r="N496" s="239">
        <v>0</v>
      </c>
      <c r="O496" s="239">
        <f>ROUND(E496*N496,2)</f>
        <v>0</v>
      </c>
      <c r="P496" s="239">
        <v>0</v>
      </c>
      <c r="Q496" s="239">
        <f>ROUND(E496*P496,2)</f>
        <v>0</v>
      </c>
      <c r="R496" s="239"/>
      <c r="S496" s="239" t="s">
        <v>294</v>
      </c>
      <c r="T496" s="240" t="s">
        <v>194</v>
      </c>
      <c r="U496" s="224">
        <v>0</v>
      </c>
      <c r="V496" s="224">
        <f>ROUND(E496*U496,2)</f>
        <v>0</v>
      </c>
      <c r="W496" s="224"/>
      <c r="X496" s="224" t="s">
        <v>135</v>
      </c>
      <c r="Y496" s="215"/>
      <c r="Z496" s="215"/>
      <c r="AA496" s="215"/>
      <c r="AB496" s="215"/>
      <c r="AC496" s="215"/>
      <c r="AD496" s="215"/>
      <c r="AE496" s="215"/>
      <c r="AF496" s="215"/>
      <c r="AG496" s="215" t="s">
        <v>136</v>
      </c>
      <c r="AH496" s="215"/>
      <c r="AI496" s="215"/>
      <c r="AJ496" s="215"/>
      <c r="AK496" s="215"/>
      <c r="AL496" s="215"/>
      <c r="AM496" s="215"/>
      <c r="AN496" s="215"/>
      <c r="AO496" s="215"/>
      <c r="AP496" s="215"/>
      <c r="AQ496" s="215"/>
      <c r="AR496" s="215"/>
      <c r="AS496" s="215"/>
      <c r="AT496" s="215"/>
      <c r="AU496" s="215"/>
      <c r="AV496" s="215"/>
      <c r="AW496" s="215"/>
      <c r="AX496" s="215"/>
      <c r="AY496" s="215"/>
      <c r="AZ496" s="215"/>
      <c r="BA496" s="215"/>
      <c r="BB496" s="215"/>
      <c r="BC496" s="215"/>
      <c r="BD496" s="215"/>
      <c r="BE496" s="215"/>
      <c r="BF496" s="215"/>
      <c r="BG496" s="215"/>
      <c r="BH496" s="215"/>
    </row>
    <row r="497" spans="1:60" outlineLevel="1" x14ac:dyDescent="0.25">
      <c r="A497" s="222"/>
      <c r="B497" s="223"/>
      <c r="C497" s="255" t="s">
        <v>43</v>
      </c>
      <c r="D497" s="225"/>
      <c r="E497" s="226">
        <v>1</v>
      </c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15"/>
      <c r="Z497" s="215"/>
      <c r="AA497" s="215"/>
      <c r="AB497" s="215"/>
      <c r="AC497" s="215"/>
      <c r="AD497" s="215"/>
      <c r="AE497" s="215"/>
      <c r="AF497" s="215"/>
      <c r="AG497" s="215" t="s">
        <v>138</v>
      </c>
      <c r="AH497" s="215">
        <v>0</v>
      </c>
      <c r="AI497" s="215"/>
      <c r="AJ497" s="215"/>
      <c r="AK497" s="215"/>
      <c r="AL497" s="215"/>
      <c r="AM497" s="215"/>
      <c r="AN497" s="215"/>
      <c r="AO497" s="215"/>
      <c r="AP497" s="215"/>
      <c r="AQ497" s="215"/>
      <c r="AR497" s="215"/>
      <c r="AS497" s="215"/>
      <c r="AT497" s="215"/>
      <c r="AU497" s="215"/>
      <c r="AV497" s="215"/>
      <c r="AW497" s="215"/>
      <c r="AX497" s="215"/>
      <c r="AY497" s="215"/>
      <c r="AZ497" s="215"/>
      <c r="BA497" s="215"/>
      <c r="BB497" s="215"/>
      <c r="BC497" s="215"/>
      <c r="BD497" s="215"/>
      <c r="BE497" s="215"/>
      <c r="BF497" s="215"/>
      <c r="BG497" s="215"/>
      <c r="BH497" s="215"/>
    </row>
    <row r="498" spans="1:60" outlineLevel="1" x14ac:dyDescent="0.25">
      <c r="A498" s="234">
        <v>128</v>
      </c>
      <c r="B498" s="235" t="s">
        <v>604</v>
      </c>
      <c r="C498" s="254" t="s">
        <v>605</v>
      </c>
      <c r="D498" s="236" t="s">
        <v>226</v>
      </c>
      <c r="E498" s="237">
        <v>532.79999999999995</v>
      </c>
      <c r="F498" s="238"/>
      <c r="G498" s="239">
        <f>ROUND(E498*F498,2)</f>
        <v>0</v>
      </c>
      <c r="H498" s="238"/>
      <c r="I498" s="239">
        <f>ROUND(E498*H498,2)</f>
        <v>0</v>
      </c>
      <c r="J498" s="238"/>
      <c r="K498" s="239">
        <f>ROUND(E498*J498,2)</f>
        <v>0</v>
      </c>
      <c r="L498" s="239">
        <v>21</v>
      </c>
      <c r="M498" s="239">
        <f>G498*(1+L498/100)</f>
        <v>0</v>
      </c>
      <c r="N498" s="239">
        <v>1E-3</v>
      </c>
      <c r="O498" s="239">
        <f>ROUND(E498*N498,2)</f>
        <v>0.53</v>
      </c>
      <c r="P498" s="239">
        <v>0</v>
      </c>
      <c r="Q498" s="239">
        <f>ROUND(E498*P498,2)</f>
        <v>0</v>
      </c>
      <c r="R498" s="239"/>
      <c r="S498" s="239" t="s">
        <v>294</v>
      </c>
      <c r="T498" s="240" t="s">
        <v>194</v>
      </c>
      <c r="U498" s="224">
        <v>0</v>
      </c>
      <c r="V498" s="224">
        <f>ROUND(E498*U498,2)</f>
        <v>0</v>
      </c>
      <c r="W498" s="224"/>
      <c r="X498" s="224" t="s">
        <v>135</v>
      </c>
      <c r="Y498" s="215"/>
      <c r="Z498" s="215"/>
      <c r="AA498" s="215"/>
      <c r="AB498" s="215"/>
      <c r="AC498" s="215"/>
      <c r="AD498" s="215"/>
      <c r="AE498" s="215"/>
      <c r="AF498" s="215"/>
      <c r="AG498" s="215" t="s">
        <v>136</v>
      </c>
      <c r="AH498" s="215"/>
      <c r="AI498" s="215"/>
      <c r="AJ498" s="215"/>
      <c r="AK498" s="215"/>
      <c r="AL498" s="215"/>
      <c r="AM498" s="215"/>
      <c r="AN498" s="215"/>
      <c r="AO498" s="215"/>
      <c r="AP498" s="215"/>
      <c r="AQ498" s="215"/>
      <c r="AR498" s="215"/>
      <c r="AS498" s="215"/>
      <c r="AT498" s="215"/>
      <c r="AU498" s="215"/>
      <c r="AV498" s="215"/>
      <c r="AW498" s="215"/>
      <c r="AX498" s="215"/>
      <c r="AY498" s="215"/>
      <c r="AZ498" s="215"/>
      <c r="BA498" s="215"/>
      <c r="BB498" s="215"/>
      <c r="BC498" s="215"/>
      <c r="BD498" s="215"/>
      <c r="BE498" s="215"/>
      <c r="BF498" s="215"/>
      <c r="BG498" s="215"/>
      <c r="BH498" s="215"/>
    </row>
    <row r="499" spans="1:60" outlineLevel="1" x14ac:dyDescent="0.25">
      <c r="A499" s="222"/>
      <c r="B499" s="223"/>
      <c r="C499" s="255" t="s">
        <v>606</v>
      </c>
      <c r="D499" s="225"/>
      <c r="E499" s="226">
        <v>312</v>
      </c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15"/>
      <c r="Z499" s="215"/>
      <c r="AA499" s="215"/>
      <c r="AB499" s="215"/>
      <c r="AC499" s="215"/>
      <c r="AD499" s="215"/>
      <c r="AE499" s="215"/>
      <c r="AF499" s="215"/>
      <c r="AG499" s="215" t="s">
        <v>138</v>
      </c>
      <c r="AH499" s="215">
        <v>0</v>
      </c>
      <c r="AI499" s="215"/>
      <c r="AJ499" s="215"/>
      <c r="AK499" s="215"/>
      <c r="AL499" s="215"/>
      <c r="AM499" s="215"/>
      <c r="AN499" s="215"/>
      <c r="AO499" s="215"/>
      <c r="AP499" s="215"/>
      <c r="AQ499" s="215"/>
      <c r="AR499" s="215"/>
      <c r="AS499" s="215"/>
      <c r="AT499" s="215"/>
      <c r="AU499" s="215"/>
      <c r="AV499" s="215"/>
      <c r="AW499" s="215"/>
      <c r="AX499" s="215"/>
      <c r="AY499" s="215"/>
      <c r="AZ499" s="215"/>
      <c r="BA499" s="215"/>
      <c r="BB499" s="215"/>
      <c r="BC499" s="215"/>
      <c r="BD499" s="215"/>
      <c r="BE499" s="215"/>
      <c r="BF499" s="215"/>
      <c r="BG499" s="215"/>
      <c r="BH499" s="215"/>
    </row>
    <row r="500" spans="1:60" outlineLevel="1" x14ac:dyDescent="0.25">
      <c r="A500" s="222"/>
      <c r="B500" s="223"/>
      <c r="C500" s="255" t="s">
        <v>607</v>
      </c>
      <c r="D500" s="225"/>
      <c r="E500" s="226">
        <v>220.8</v>
      </c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15"/>
      <c r="Z500" s="215"/>
      <c r="AA500" s="215"/>
      <c r="AB500" s="215"/>
      <c r="AC500" s="215"/>
      <c r="AD500" s="215"/>
      <c r="AE500" s="215"/>
      <c r="AF500" s="215"/>
      <c r="AG500" s="215" t="s">
        <v>138</v>
      </c>
      <c r="AH500" s="215">
        <v>0</v>
      </c>
      <c r="AI500" s="215"/>
      <c r="AJ500" s="215"/>
      <c r="AK500" s="215"/>
      <c r="AL500" s="215"/>
      <c r="AM500" s="215"/>
      <c r="AN500" s="215"/>
      <c r="AO500" s="215"/>
      <c r="AP500" s="215"/>
      <c r="AQ500" s="215"/>
      <c r="AR500" s="215"/>
      <c r="AS500" s="215"/>
      <c r="AT500" s="215"/>
      <c r="AU500" s="215"/>
      <c r="AV500" s="215"/>
      <c r="AW500" s="215"/>
      <c r="AX500" s="215"/>
      <c r="AY500" s="215"/>
      <c r="AZ500" s="215"/>
      <c r="BA500" s="215"/>
      <c r="BB500" s="215"/>
      <c r="BC500" s="215"/>
      <c r="BD500" s="215"/>
      <c r="BE500" s="215"/>
      <c r="BF500" s="215"/>
      <c r="BG500" s="215"/>
      <c r="BH500" s="215"/>
    </row>
    <row r="501" spans="1:60" outlineLevel="1" x14ac:dyDescent="0.25">
      <c r="A501" s="234">
        <v>129</v>
      </c>
      <c r="B501" s="235" t="s">
        <v>608</v>
      </c>
      <c r="C501" s="254" t="s">
        <v>609</v>
      </c>
      <c r="D501" s="236" t="s">
        <v>226</v>
      </c>
      <c r="E501" s="237">
        <v>551.6</v>
      </c>
      <c r="F501" s="238"/>
      <c r="G501" s="239">
        <f>ROUND(E501*F501,2)</f>
        <v>0</v>
      </c>
      <c r="H501" s="238"/>
      <c r="I501" s="239">
        <f>ROUND(E501*H501,2)</f>
        <v>0</v>
      </c>
      <c r="J501" s="238"/>
      <c r="K501" s="239">
        <f>ROUND(E501*J501,2)</f>
        <v>0</v>
      </c>
      <c r="L501" s="239">
        <v>21</v>
      </c>
      <c r="M501" s="239">
        <f>G501*(1+L501/100)</f>
        <v>0</v>
      </c>
      <c r="N501" s="239">
        <v>0</v>
      </c>
      <c r="O501" s="239">
        <f>ROUND(E501*N501,2)</f>
        <v>0</v>
      </c>
      <c r="P501" s="239">
        <v>0</v>
      </c>
      <c r="Q501" s="239">
        <f>ROUND(E501*P501,2)</f>
        <v>0</v>
      </c>
      <c r="R501" s="239"/>
      <c r="S501" s="239" t="s">
        <v>294</v>
      </c>
      <c r="T501" s="240" t="s">
        <v>194</v>
      </c>
      <c r="U501" s="224">
        <v>0</v>
      </c>
      <c r="V501" s="224">
        <f>ROUND(E501*U501,2)</f>
        <v>0</v>
      </c>
      <c r="W501" s="224"/>
      <c r="X501" s="224" t="s">
        <v>135</v>
      </c>
      <c r="Y501" s="215"/>
      <c r="Z501" s="215"/>
      <c r="AA501" s="215"/>
      <c r="AB501" s="215"/>
      <c r="AC501" s="215"/>
      <c r="AD501" s="215"/>
      <c r="AE501" s="215"/>
      <c r="AF501" s="215"/>
      <c r="AG501" s="215" t="s">
        <v>136</v>
      </c>
      <c r="AH501" s="215"/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5"/>
      <c r="AT501" s="215"/>
      <c r="AU501" s="215"/>
      <c r="AV501" s="215"/>
      <c r="AW501" s="215"/>
      <c r="AX501" s="215"/>
      <c r="AY501" s="215"/>
      <c r="AZ501" s="215"/>
      <c r="BA501" s="215"/>
      <c r="BB501" s="215"/>
      <c r="BC501" s="215"/>
      <c r="BD501" s="215"/>
      <c r="BE501" s="215"/>
      <c r="BF501" s="215"/>
      <c r="BG501" s="215"/>
      <c r="BH501" s="215"/>
    </row>
    <row r="502" spans="1:60" outlineLevel="1" x14ac:dyDescent="0.25">
      <c r="A502" s="222"/>
      <c r="B502" s="223"/>
      <c r="C502" s="255" t="s">
        <v>610</v>
      </c>
      <c r="D502" s="225"/>
      <c r="E502" s="226">
        <v>287.27999999999997</v>
      </c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15"/>
      <c r="Z502" s="215"/>
      <c r="AA502" s="215"/>
      <c r="AB502" s="215"/>
      <c r="AC502" s="215"/>
      <c r="AD502" s="215"/>
      <c r="AE502" s="215"/>
      <c r="AF502" s="215"/>
      <c r="AG502" s="215" t="s">
        <v>138</v>
      </c>
      <c r="AH502" s="215">
        <v>0</v>
      </c>
      <c r="AI502" s="215"/>
      <c r="AJ502" s="215"/>
      <c r="AK502" s="215"/>
      <c r="AL502" s="215"/>
      <c r="AM502" s="215"/>
      <c r="AN502" s="215"/>
      <c r="AO502" s="215"/>
      <c r="AP502" s="215"/>
      <c r="AQ502" s="215"/>
      <c r="AR502" s="215"/>
      <c r="AS502" s="215"/>
      <c r="AT502" s="215"/>
      <c r="AU502" s="215"/>
      <c r="AV502" s="215"/>
      <c r="AW502" s="215"/>
      <c r="AX502" s="215"/>
      <c r="AY502" s="215"/>
      <c r="AZ502" s="215"/>
      <c r="BA502" s="215"/>
      <c r="BB502" s="215"/>
      <c r="BC502" s="215"/>
      <c r="BD502" s="215"/>
      <c r="BE502" s="215"/>
      <c r="BF502" s="215"/>
      <c r="BG502" s="215"/>
      <c r="BH502" s="215"/>
    </row>
    <row r="503" spans="1:60" outlineLevel="1" x14ac:dyDescent="0.25">
      <c r="A503" s="222"/>
      <c r="B503" s="223"/>
      <c r="C503" s="255" t="s">
        <v>611</v>
      </c>
      <c r="D503" s="225"/>
      <c r="E503" s="226">
        <v>264.32</v>
      </c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15"/>
      <c r="Z503" s="215"/>
      <c r="AA503" s="215"/>
      <c r="AB503" s="215"/>
      <c r="AC503" s="215"/>
      <c r="AD503" s="215"/>
      <c r="AE503" s="215"/>
      <c r="AF503" s="215"/>
      <c r="AG503" s="215" t="s">
        <v>138</v>
      </c>
      <c r="AH503" s="215">
        <v>0</v>
      </c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5"/>
      <c r="AT503" s="215"/>
      <c r="AU503" s="215"/>
      <c r="AV503" s="215"/>
      <c r="AW503" s="215"/>
      <c r="AX503" s="215"/>
      <c r="AY503" s="215"/>
      <c r="AZ503" s="215"/>
      <c r="BA503" s="215"/>
      <c r="BB503" s="215"/>
      <c r="BC503" s="215"/>
      <c r="BD503" s="215"/>
      <c r="BE503" s="215"/>
      <c r="BF503" s="215"/>
      <c r="BG503" s="215"/>
      <c r="BH503" s="215"/>
    </row>
    <row r="504" spans="1:60" outlineLevel="1" x14ac:dyDescent="0.25">
      <c r="A504" s="234">
        <v>130</v>
      </c>
      <c r="B504" s="235" t="s">
        <v>612</v>
      </c>
      <c r="C504" s="254" t="s">
        <v>613</v>
      </c>
      <c r="D504" s="236" t="s">
        <v>226</v>
      </c>
      <c r="E504" s="237">
        <v>865.2</v>
      </c>
      <c r="F504" s="238"/>
      <c r="G504" s="239">
        <f>ROUND(E504*F504,2)</f>
        <v>0</v>
      </c>
      <c r="H504" s="238"/>
      <c r="I504" s="239">
        <f>ROUND(E504*H504,2)</f>
        <v>0</v>
      </c>
      <c r="J504" s="238"/>
      <c r="K504" s="239">
        <f>ROUND(E504*J504,2)</f>
        <v>0</v>
      </c>
      <c r="L504" s="239">
        <v>21</v>
      </c>
      <c r="M504" s="239">
        <f>G504*(1+L504/100)</f>
        <v>0</v>
      </c>
      <c r="N504" s="239">
        <v>0</v>
      </c>
      <c r="O504" s="239">
        <f>ROUND(E504*N504,2)</f>
        <v>0</v>
      </c>
      <c r="P504" s="239">
        <v>0</v>
      </c>
      <c r="Q504" s="239">
        <f>ROUND(E504*P504,2)</f>
        <v>0</v>
      </c>
      <c r="R504" s="239"/>
      <c r="S504" s="239" t="s">
        <v>294</v>
      </c>
      <c r="T504" s="240" t="s">
        <v>194</v>
      </c>
      <c r="U504" s="224">
        <v>0</v>
      </c>
      <c r="V504" s="224">
        <f>ROUND(E504*U504,2)</f>
        <v>0</v>
      </c>
      <c r="W504" s="224"/>
      <c r="X504" s="224" t="s">
        <v>135</v>
      </c>
      <c r="Y504" s="215"/>
      <c r="Z504" s="215"/>
      <c r="AA504" s="215"/>
      <c r="AB504" s="215"/>
      <c r="AC504" s="215"/>
      <c r="AD504" s="215"/>
      <c r="AE504" s="215"/>
      <c r="AF504" s="215"/>
      <c r="AG504" s="215" t="s">
        <v>136</v>
      </c>
      <c r="AH504" s="215"/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15"/>
      <c r="AT504" s="215"/>
      <c r="AU504" s="215"/>
      <c r="AV504" s="215"/>
      <c r="AW504" s="215"/>
      <c r="AX504" s="215"/>
      <c r="AY504" s="215"/>
      <c r="AZ504" s="215"/>
      <c r="BA504" s="215"/>
      <c r="BB504" s="215"/>
      <c r="BC504" s="215"/>
      <c r="BD504" s="215"/>
      <c r="BE504" s="215"/>
      <c r="BF504" s="215"/>
      <c r="BG504" s="215"/>
      <c r="BH504" s="215"/>
    </row>
    <row r="505" spans="1:60" outlineLevel="1" x14ac:dyDescent="0.25">
      <c r="A505" s="222"/>
      <c r="B505" s="223"/>
      <c r="C505" s="255" t="s">
        <v>614</v>
      </c>
      <c r="D505" s="225"/>
      <c r="E505" s="226">
        <v>865.2</v>
      </c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15"/>
      <c r="Z505" s="215"/>
      <c r="AA505" s="215"/>
      <c r="AB505" s="215"/>
      <c r="AC505" s="215"/>
      <c r="AD505" s="215"/>
      <c r="AE505" s="215"/>
      <c r="AF505" s="215"/>
      <c r="AG505" s="215" t="s">
        <v>138</v>
      </c>
      <c r="AH505" s="215">
        <v>0</v>
      </c>
      <c r="AI505" s="215"/>
      <c r="AJ505" s="215"/>
      <c r="AK505" s="215"/>
      <c r="AL505" s="215"/>
      <c r="AM505" s="215"/>
      <c r="AN505" s="215"/>
      <c r="AO505" s="215"/>
      <c r="AP505" s="215"/>
      <c r="AQ505" s="215"/>
      <c r="AR505" s="215"/>
      <c r="AS505" s="215"/>
      <c r="AT505" s="215"/>
      <c r="AU505" s="215"/>
      <c r="AV505" s="215"/>
      <c r="AW505" s="215"/>
      <c r="AX505" s="215"/>
      <c r="AY505" s="215"/>
      <c r="AZ505" s="215"/>
      <c r="BA505" s="215"/>
      <c r="BB505" s="215"/>
      <c r="BC505" s="215"/>
      <c r="BD505" s="215"/>
      <c r="BE505" s="215"/>
      <c r="BF505" s="215"/>
      <c r="BG505" s="215"/>
      <c r="BH505" s="215"/>
    </row>
    <row r="506" spans="1:60" outlineLevel="1" x14ac:dyDescent="0.25">
      <c r="A506" s="234">
        <v>131</v>
      </c>
      <c r="B506" s="235" t="s">
        <v>615</v>
      </c>
      <c r="C506" s="254" t="s">
        <v>616</v>
      </c>
      <c r="D506" s="236" t="s">
        <v>226</v>
      </c>
      <c r="E506" s="237">
        <v>222</v>
      </c>
      <c r="F506" s="238"/>
      <c r="G506" s="239">
        <f>ROUND(E506*F506,2)</f>
        <v>0</v>
      </c>
      <c r="H506" s="238"/>
      <c r="I506" s="239">
        <f>ROUND(E506*H506,2)</f>
        <v>0</v>
      </c>
      <c r="J506" s="238"/>
      <c r="K506" s="239">
        <f>ROUND(E506*J506,2)</f>
        <v>0</v>
      </c>
      <c r="L506" s="239">
        <v>21</v>
      </c>
      <c r="M506" s="239">
        <f>G506*(1+L506/100)</f>
        <v>0</v>
      </c>
      <c r="N506" s="239">
        <v>0</v>
      </c>
      <c r="O506" s="239">
        <f>ROUND(E506*N506,2)</f>
        <v>0</v>
      </c>
      <c r="P506" s="239">
        <v>0</v>
      </c>
      <c r="Q506" s="239">
        <f>ROUND(E506*P506,2)</f>
        <v>0</v>
      </c>
      <c r="R506" s="239"/>
      <c r="S506" s="239" t="s">
        <v>294</v>
      </c>
      <c r="T506" s="240" t="s">
        <v>194</v>
      </c>
      <c r="U506" s="224">
        <v>0</v>
      </c>
      <c r="V506" s="224">
        <f>ROUND(E506*U506,2)</f>
        <v>0</v>
      </c>
      <c r="W506" s="224"/>
      <c r="X506" s="224" t="s">
        <v>135</v>
      </c>
      <c r="Y506" s="215"/>
      <c r="Z506" s="215"/>
      <c r="AA506" s="215"/>
      <c r="AB506" s="215"/>
      <c r="AC506" s="215"/>
      <c r="AD506" s="215"/>
      <c r="AE506" s="215"/>
      <c r="AF506" s="215"/>
      <c r="AG506" s="215" t="s">
        <v>136</v>
      </c>
      <c r="AH506" s="215"/>
      <c r="AI506" s="215"/>
      <c r="AJ506" s="215"/>
      <c r="AK506" s="215"/>
      <c r="AL506" s="215"/>
      <c r="AM506" s="215"/>
      <c r="AN506" s="215"/>
      <c r="AO506" s="215"/>
      <c r="AP506" s="215"/>
      <c r="AQ506" s="215"/>
      <c r="AR506" s="215"/>
      <c r="AS506" s="215"/>
      <c r="AT506" s="215"/>
      <c r="AU506" s="215"/>
      <c r="AV506" s="215"/>
      <c r="AW506" s="215"/>
      <c r="AX506" s="215"/>
      <c r="AY506" s="215"/>
      <c r="AZ506" s="215"/>
      <c r="BA506" s="215"/>
      <c r="BB506" s="215"/>
      <c r="BC506" s="215"/>
      <c r="BD506" s="215"/>
      <c r="BE506" s="215"/>
      <c r="BF506" s="215"/>
      <c r="BG506" s="215"/>
      <c r="BH506" s="215"/>
    </row>
    <row r="507" spans="1:60" outlineLevel="1" x14ac:dyDescent="0.25">
      <c r="A507" s="222"/>
      <c r="B507" s="223"/>
      <c r="C507" s="255" t="s">
        <v>617</v>
      </c>
      <c r="D507" s="225"/>
      <c r="E507" s="226">
        <v>222</v>
      </c>
      <c r="F507" s="224"/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15"/>
      <c r="Z507" s="215"/>
      <c r="AA507" s="215"/>
      <c r="AB507" s="215"/>
      <c r="AC507" s="215"/>
      <c r="AD507" s="215"/>
      <c r="AE507" s="215"/>
      <c r="AF507" s="215"/>
      <c r="AG507" s="215" t="s">
        <v>138</v>
      </c>
      <c r="AH507" s="215">
        <v>0</v>
      </c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15"/>
      <c r="AT507" s="215"/>
      <c r="AU507" s="215"/>
      <c r="AV507" s="215"/>
      <c r="AW507" s="215"/>
      <c r="AX507" s="215"/>
      <c r="AY507" s="215"/>
      <c r="AZ507" s="215"/>
      <c r="BA507" s="215"/>
      <c r="BB507" s="215"/>
      <c r="BC507" s="215"/>
      <c r="BD507" s="215"/>
      <c r="BE507" s="215"/>
      <c r="BF507" s="215"/>
      <c r="BG507" s="215"/>
      <c r="BH507" s="215"/>
    </row>
    <row r="508" spans="1:60" outlineLevel="1" x14ac:dyDescent="0.25">
      <c r="A508" s="234">
        <v>132</v>
      </c>
      <c r="B508" s="235" t="s">
        <v>618</v>
      </c>
      <c r="C508" s="254" t="s">
        <v>619</v>
      </c>
      <c r="D508" s="236" t="s">
        <v>132</v>
      </c>
      <c r="E508" s="237">
        <v>200</v>
      </c>
      <c r="F508" s="238"/>
      <c r="G508" s="239">
        <f>ROUND(E508*F508,2)</f>
        <v>0</v>
      </c>
      <c r="H508" s="238"/>
      <c r="I508" s="239">
        <f>ROUND(E508*H508,2)</f>
        <v>0</v>
      </c>
      <c r="J508" s="238"/>
      <c r="K508" s="239">
        <f>ROUND(E508*J508,2)</f>
        <v>0</v>
      </c>
      <c r="L508" s="239">
        <v>21</v>
      </c>
      <c r="M508" s="239">
        <f>G508*(1+L508/100)</f>
        <v>0</v>
      </c>
      <c r="N508" s="239">
        <v>1.8000000000000001E-4</v>
      </c>
      <c r="O508" s="239">
        <f>ROUND(E508*N508,2)</f>
        <v>0.04</v>
      </c>
      <c r="P508" s="239">
        <v>0</v>
      </c>
      <c r="Q508" s="239">
        <f>ROUND(E508*P508,2)</f>
        <v>0</v>
      </c>
      <c r="R508" s="239"/>
      <c r="S508" s="239" t="s">
        <v>294</v>
      </c>
      <c r="T508" s="240" t="s">
        <v>194</v>
      </c>
      <c r="U508" s="224">
        <v>0</v>
      </c>
      <c r="V508" s="224">
        <f>ROUND(E508*U508,2)</f>
        <v>0</v>
      </c>
      <c r="W508" s="224"/>
      <c r="X508" s="224" t="s">
        <v>195</v>
      </c>
      <c r="Y508" s="215"/>
      <c r="Z508" s="215"/>
      <c r="AA508" s="215"/>
      <c r="AB508" s="215"/>
      <c r="AC508" s="215"/>
      <c r="AD508" s="215"/>
      <c r="AE508" s="215"/>
      <c r="AF508" s="215"/>
      <c r="AG508" s="215" t="s">
        <v>196</v>
      </c>
      <c r="AH508" s="215"/>
      <c r="AI508" s="215"/>
      <c r="AJ508" s="215"/>
      <c r="AK508" s="215"/>
      <c r="AL508" s="215"/>
      <c r="AM508" s="215"/>
      <c r="AN508" s="215"/>
      <c r="AO508" s="215"/>
      <c r="AP508" s="215"/>
      <c r="AQ508" s="215"/>
      <c r="AR508" s="215"/>
      <c r="AS508" s="215"/>
      <c r="AT508" s="215"/>
      <c r="AU508" s="215"/>
      <c r="AV508" s="215"/>
      <c r="AW508" s="215"/>
      <c r="AX508" s="215"/>
      <c r="AY508" s="215"/>
      <c r="AZ508" s="215"/>
      <c r="BA508" s="215"/>
      <c r="BB508" s="215"/>
      <c r="BC508" s="215"/>
      <c r="BD508" s="215"/>
      <c r="BE508" s="215"/>
      <c r="BF508" s="215"/>
      <c r="BG508" s="215"/>
      <c r="BH508" s="215"/>
    </row>
    <row r="509" spans="1:60" outlineLevel="1" x14ac:dyDescent="0.25">
      <c r="A509" s="222"/>
      <c r="B509" s="223"/>
      <c r="C509" s="255" t="s">
        <v>620</v>
      </c>
      <c r="D509" s="225"/>
      <c r="E509" s="226">
        <v>200</v>
      </c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15"/>
      <c r="Z509" s="215"/>
      <c r="AA509" s="215"/>
      <c r="AB509" s="215"/>
      <c r="AC509" s="215"/>
      <c r="AD509" s="215"/>
      <c r="AE509" s="215"/>
      <c r="AF509" s="215"/>
      <c r="AG509" s="215" t="s">
        <v>138</v>
      </c>
      <c r="AH509" s="215">
        <v>0</v>
      </c>
      <c r="AI509" s="215"/>
      <c r="AJ509" s="215"/>
      <c r="AK509" s="215"/>
      <c r="AL509" s="215"/>
      <c r="AM509" s="215"/>
      <c r="AN509" s="215"/>
      <c r="AO509" s="215"/>
      <c r="AP509" s="215"/>
      <c r="AQ509" s="215"/>
      <c r="AR509" s="215"/>
      <c r="AS509" s="215"/>
      <c r="AT509" s="215"/>
      <c r="AU509" s="215"/>
      <c r="AV509" s="215"/>
      <c r="AW509" s="215"/>
      <c r="AX509" s="215"/>
      <c r="AY509" s="215"/>
      <c r="AZ509" s="215"/>
      <c r="BA509" s="215"/>
      <c r="BB509" s="215"/>
      <c r="BC509" s="215"/>
      <c r="BD509" s="215"/>
      <c r="BE509" s="215"/>
      <c r="BF509" s="215"/>
      <c r="BG509" s="215"/>
      <c r="BH509" s="215"/>
    </row>
    <row r="510" spans="1:60" x14ac:dyDescent="0.25">
      <c r="A510" s="228" t="s">
        <v>128</v>
      </c>
      <c r="B510" s="229" t="s">
        <v>95</v>
      </c>
      <c r="C510" s="253" t="s">
        <v>96</v>
      </c>
      <c r="D510" s="230"/>
      <c r="E510" s="231"/>
      <c r="F510" s="232"/>
      <c r="G510" s="232">
        <f>SUMIF(AG511:AG513,"&lt;&gt;NOR",G511:G513)</f>
        <v>0</v>
      </c>
      <c r="H510" s="232"/>
      <c r="I510" s="232">
        <f>SUM(I511:I513)</f>
        <v>0</v>
      </c>
      <c r="J510" s="232"/>
      <c r="K510" s="232">
        <f>SUM(K511:K513)</f>
        <v>0</v>
      </c>
      <c r="L510" s="232"/>
      <c r="M510" s="232">
        <f>SUM(M511:M513)</f>
        <v>0</v>
      </c>
      <c r="N510" s="232"/>
      <c r="O510" s="232">
        <f>SUM(O511:O513)</f>
        <v>0</v>
      </c>
      <c r="P510" s="232"/>
      <c r="Q510" s="232">
        <f>SUM(Q511:Q513)</f>
        <v>0</v>
      </c>
      <c r="R510" s="232"/>
      <c r="S510" s="232"/>
      <c r="T510" s="233"/>
      <c r="U510" s="227"/>
      <c r="V510" s="227">
        <f>SUM(V511:V513)</f>
        <v>4.54</v>
      </c>
      <c r="W510" s="227"/>
      <c r="X510" s="227"/>
      <c r="AG510" t="s">
        <v>129</v>
      </c>
    </row>
    <row r="511" spans="1:60" outlineLevel="1" x14ac:dyDescent="0.25">
      <c r="A511" s="234">
        <v>133</v>
      </c>
      <c r="B511" s="235" t="s">
        <v>621</v>
      </c>
      <c r="C511" s="254" t="s">
        <v>622</v>
      </c>
      <c r="D511" s="236" t="s">
        <v>132</v>
      </c>
      <c r="E511" s="237">
        <v>648</v>
      </c>
      <c r="F511" s="238"/>
      <c r="G511" s="239">
        <f>ROUND(E511*F511,2)</f>
        <v>0</v>
      </c>
      <c r="H511" s="238"/>
      <c r="I511" s="239">
        <f>ROUND(E511*H511,2)</f>
        <v>0</v>
      </c>
      <c r="J511" s="238"/>
      <c r="K511" s="239">
        <f>ROUND(E511*J511,2)</f>
        <v>0</v>
      </c>
      <c r="L511" s="239">
        <v>21</v>
      </c>
      <c r="M511" s="239">
        <f>G511*(1+L511/100)</f>
        <v>0</v>
      </c>
      <c r="N511" s="239">
        <v>0</v>
      </c>
      <c r="O511" s="239">
        <f>ROUND(E511*N511,2)</f>
        <v>0</v>
      </c>
      <c r="P511" s="239">
        <v>0</v>
      </c>
      <c r="Q511" s="239">
        <f>ROUND(E511*P511,2)</f>
        <v>0</v>
      </c>
      <c r="R511" s="239"/>
      <c r="S511" s="239" t="s">
        <v>294</v>
      </c>
      <c r="T511" s="240" t="s">
        <v>194</v>
      </c>
      <c r="U511" s="224">
        <v>7.0000000000000001E-3</v>
      </c>
      <c r="V511" s="224">
        <f>ROUND(E511*U511,2)</f>
        <v>4.54</v>
      </c>
      <c r="W511" s="224"/>
      <c r="X511" s="224" t="s">
        <v>135</v>
      </c>
      <c r="Y511" s="215"/>
      <c r="Z511" s="215"/>
      <c r="AA511" s="215"/>
      <c r="AB511" s="215"/>
      <c r="AC511" s="215"/>
      <c r="AD511" s="215"/>
      <c r="AE511" s="215"/>
      <c r="AF511" s="215"/>
      <c r="AG511" s="215" t="s">
        <v>136</v>
      </c>
      <c r="AH511" s="215"/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</row>
    <row r="512" spans="1:60" outlineLevel="1" x14ac:dyDescent="0.25">
      <c r="A512" s="222"/>
      <c r="B512" s="223"/>
      <c r="C512" s="258" t="s">
        <v>390</v>
      </c>
      <c r="D512" s="244"/>
      <c r="E512" s="244"/>
      <c r="F512" s="244"/>
      <c r="G512" s="24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15"/>
      <c r="Z512" s="215"/>
      <c r="AA512" s="215"/>
      <c r="AB512" s="215"/>
      <c r="AC512" s="215"/>
      <c r="AD512" s="215"/>
      <c r="AE512" s="215"/>
      <c r="AF512" s="215"/>
      <c r="AG512" s="215" t="s">
        <v>314</v>
      </c>
      <c r="AH512" s="215"/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</row>
    <row r="513" spans="1:60" outlineLevel="1" x14ac:dyDescent="0.25">
      <c r="A513" s="222"/>
      <c r="B513" s="223"/>
      <c r="C513" s="255" t="s">
        <v>623</v>
      </c>
      <c r="D513" s="225"/>
      <c r="E513" s="226">
        <v>648</v>
      </c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15"/>
      <c r="Z513" s="215"/>
      <c r="AA513" s="215"/>
      <c r="AB513" s="215"/>
      <c r="AC513" s="215"/>
      <c r="AD513" s="215"/>
      <c r="AE513" s="215"/>
      <c r="AF513" s="215"/>
      <c r="AG513" s="215" t="s">
        <v>138</v>
      </c>
      <c r="AH513" s="215">
        <v>0</v>
      </c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</row>
    <row r="514" spans="1:60" x14ac:dyDescent="0.25">
      <c r="A514" s="228" t="s">
        <v>128</v>
      </c>
      <c r="B514" s="229" t="s">
        <v>97</v>
      </c>
      <c r="C514" s="253" t="s">
        <v>98</v>
      </c>
      <c r="D514" s="230"/>
      <c r="E514" s="231"/>
      <c r="F514" s="232"/>
      <c r="G514" s="232">
        <f>SUMIF(AG515:AG519,"&lt;&gt;NOR",G515:G519)</f>
        <v>0</v>
      </c>
      <c r="H514" s="232"/>
      <c r="I514" s="232">
        <f>SUM(I515:I519)</f>
        <v>0</v>
      </c>
      <c r="J514" s="232"/>
      <c r="K514" s="232">
        <f>SUM(K515:K519)</f>
        <v>0</v>
      </c>
      <c r="L514" s="232"/>
      <c r="M514" s="232">
        <f>SUM(M515:M519)</f>
        <v>0</v>
      </c>
      <c r="N514" s="232"/>
      <c r="O514" s="232">
        <f>SUM(O515:O519)</f>
        <v>0</v>
      </c>
      <c r="P514" s="232"/>
      <c r="Q514" s="232">
        <f>SUM(Q515:Q519)</f>
        <v>0</v>
      </c>
      <c r="R514" s="232"/>
      <c r="S514" s="232"/>
      <c r="T514" s="233"/>
      <c r="U514" s="227"/>
      <c r="V514" s="227">
        <f>SUM(V515:V519)</f>
        <v>410.04</v>
      </c>
      <c r="W514" s="227"/>
      <c r="X514" s="227"/>
      <c r="AG514" t="s">
        <v>129</v>
      </c>
    </row>
    <row r="515" spans="1:60" outlineLevel="1" x14ac:dyDescent="0.25">
      <c r="A515" s="245">
        <v>134</v>
      </c>
      <c r="B515" s="246" t="s">
        <v>624</v>
      </c>
      <c r="C515" s="259" t="s">
        <v>625</v>
      </c>
      <c r="D515" s="247" t="s">
        <v>192</v>
      </c>
      <c r="E515" s="248">
        <v>626.97775000000001</v>
      </c>
      <c r="F515" s="249"/>
      <c r="G515" s="250">
        <f>ROUND(E515*F515,2)</f>
        <v>0</v>
      </c>
      <c r="H515" s="249"/>
      <c r="I515" s="250">
        <f>ROUND(E515*H515,2)</f>
        <v>0</v>
      </c>
      <c r="J515" s="249"/>
      <c r="K515" s="250">
        <f>ROUND(E515*J515,2)</f>
        <v>0</v>
      </c>
      <c r="L515" s="250">
        <v>21</v>
      </c>
      <c r="M515" s="250">
        <f>G515*(1+L515/100)</f>
        <v>0</v>
      </c>
      <c r="N515" s="250">
        <v>0</v>
      </c>
      <c r="O515" s="250">
        <f>ROUND(E515*N515,2)</f>
        <v>0</v>
      </c>
      <c r="P515" s="250">
        <v>0</v>
      </c>
      <c r="Q515" s="250">
        <f>ROUND(E515*P515,2)</f>
        <v>0</v>
      </c>
      <c r="R515" s="250"/>
      <c r="S515" s="250" t="s">
        <v>141</v>
      </c>
      <c r="T515" s="251" t="s">
        <v>142</v>
      </c>
      <c r="U515" s="224">
        <v>0.16400000000000001</v>
      </c>
      <c r="V515" s="224">
        <f>ROUND(E515*U515,2)</f>
        <v>102.82</v>
      </c>
      <c r="W515" s="224"/>
      <c r="X515" s="224" t="s">
        <v>626</v>
      </c>
      <c r="Y515" s="215"/>
      <c r="Z515" s="215"/>
      <c r="AA515" s="215"/>
      <c r="AB515" s="215"/>
      <c r="AC515" s="215"/>
      <c r="AD515" s="215"/>
      <c r="AE515" s="215"/>
      <c r="AF515" s="215"/>
      <c r="AG515" s="215" t="s">
        <v>627</v>
      </c>
      <c r="AH515" s="215"/>
      <c r="AI515" s="215"/>
      <c r="AJ515" s="215"/>
      <c r="AK515" s="215"/>
      <c r="AL515" s="215"/>
      <c r="AM515" s="215"/>
      <c r="AN515" s="215"/>
      <c r="AO515" s="215"/>
      <c r="AP515" s="215"/>
      <c r="AQ515" s="215"/>
      <c r="AR515" s="215"/>
      <c r="AS515" s="215"/>
      <c r="AT515" s="215"/>
      <c r="AU515" s="215"/>
      <c r="AV515" s="215"/>
      <c r="AW515" s="215"/>
      <c r="AX515" s="215"/>
      <c r="AY515" s="215"/>
      <c r="AZ515" s="215"/>
      <c r="BA515" s="215"/>
      <c r="BB515" s="215"/>
      <c r="BC515" s="215"/>
      <c r="BD515" s="215"/>
      <c r="BE515" s="215"/>
      <c r="BF515" s="215"/>
      <c r="BG515" s="215"/>
      <c r="BH515" s="215"/>
    </row>
    <row r="516" spans="1:60" outlineLevel="1" x14ac:dyDescent="0.25">
      <c r="A516" s="234">
        <v>135</v>
      </c>
      <c r="B516" s="235" t="s">
        <v>628</v>
      </c>
      <c r="C516" s="254" t="s">
        <v>629</v>
      </c>
      <c r="D516" s="236" t="s">
        <v>192</v>
      </c>
      <c r="E516" s="237">
        <v>626.97775000000001</v>
      </c>
      <c r="F516" s="238"/>
      <c r="G516" s="239">
        <f>ROUND(E516*F516,2)</f>
        <v>0</v>
      </c>
      <c r="H516" s="238"/>
      <c r="I516" s="239">
        <f>ROUND(E516*H516,2)</f>
        <v>0</v>
      </c>
      <c r="J516" s="238"/>
      <c r="K516" s="239">
        <f>ROUND(E516*J516,2)</f>
        <v>0</v>
      </c>
      <c r="L516" s="239">
        <v>21</v>
      </c>
      <c r="M516" s="239">
        <f>G516*(1+L516/100)</f>
        <v>0</v>
      </c>
      <c r="N516" s="239">
        <v>0</v>
      </c>
      <c r="O516" s="239">
        <f>ROUND(E516*N516,2)</f>
        <v>0</v>
      </c>
      <c r="P516" s="239">
        <v>0</v>
      </c>
      <c r="Q516" s="239">
        <f>ROUND(E516*P516,2)</f>
        <v>0</v>
      </c>
      <c r="R516" s="239" t="s">
        <v>630</v>
      </c>
      <c r="S516" s="239" t="s">
        <v>141</v>
      </c>
      <c r="T516" s="240" t="s">
        <v>142</v>
      </c>
      <c r="U516" s="224">
        <v>0.49</v>
      </c>
      <c r="V516" s="224">
        <f>ROUND(E516*U516,2)</f>
        <v>307.22000000000003</v>
      </c>
      <c r="W516" s="224"/>
      <c r="X516" s="224" t="s">
        <v>626</v>
      </c>
      <c r="Y516" s="215"/>
      <c r="Z516" s="215"/>
      <c r="AA516" s="215"/>
      <c r="AB516" s="215"/>
      <c r="AC516" s="215"/>
      <c r="AD516" s="215"/>
      <c r="AE516" s="215"/>
      <c r="AF516" s="215"/>
      <c r="AG516" s="215" t="s">
        <v>627</v>
      </c>
      <c r="AH516" s="215"/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</row>
    <row r="517" spans="1:60" outlineLevel="1" x14ac:dyDescent="0.25">
      <c r="A517" s="222"/>
      <c r="B517" s="223"/>
      <c r="C517" s="258" t="s">
        <v>631</v>
      </c>
      <c r="D517" s="244"/>
      <c r="E517" s="244"/>
      <c r="F517" s="244"/>
      <c r="G517" s="244"/>
      <c r="H517" s="22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15"/>
      <c r="Z517" s="215"/>
      <c r="AA517" s="215"/>
      <c r="AB517" s="215"/>
      <c r="AC517" s="215"/>
      <c r="AD517" s="215"/>
      <c r="AE517" s="215"/>
      <c r="AF517" s="215"/>
      <c r="AG517" s="215" t="s">
        <v>314</v>
      </c>
      <c r="AH517" s="215"/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5"/>
      <c r="AT517" s="215"/>
      <c r="AU517" s="215"/>
      <c r="AV517" s="215"/>
      <c r="AW517" s="215"/>
      <c r="AX517" s="215"/>
      <c r="AY517" s="215"/>
      <c r="AZ517" s="215"/>
      <c r="BA517" s="215"/>
      <c r="BB517" s="215"/>
      <c r="BC517" s="215"/>
      <c r="BD517" s="215"/>
      <c r="BE517" s="215"/>
      <c r="BF517" s="215"/>
      <c r="BG517" s="215"/>
      <c r="BH517" s="215"/>
    </row>
    <row r="518" spans="1:60" outlineLevel="1" x14ac:dyDescent="0.25">
      <c r="A518" s="245">
        <v>136</v>
      </c>
      <c r="B518" s="246" t="s">
        <v>632</v>
      </c>
      <c r="C518" s="259" t="s">
        <v>633</v>
      </c>
      <c r="D518" s="247" t="s">
        <v>192</v>
      </c>
      <c r="E518" s="248">
        <v>6269.7775000000001</v>
      </c>
      <c r="F518" s="249"/>
      <c r="G518" s="250">
        <f>ROUND(E518*F518,2)</f>
        <v>0</v>
      </c>
      <c r="H518" s="249"/>
      <c r="I518" s="250">
        <f>ROUND(E518*H518,2)</f>
        <v>0</v>
      </c>
      <c r="J518" s="249"/>
      <c r="K518" s="250">
        <f>ROUND(E518*J518,2)</f>
        <v>0</v>
      </c>
      <c r="L518" s="250">
        <v>21</v>
      </c>
      <c r="M518" s="250">
        <f>G518*(1+L518/100)</f>
        <v>0</v>
      </c>
      <c r="N518" s="250">
        <v>0</v>
      </c>
      <c r="O518" s="250">
        <f>ROUND(E518*N518,2)</f>
        <v>0</v>
      </c>
      <c r="P518" s="250">
        <v>0</v>
      </c>
      <c r="Q518" s="250">
        <f>ROUND(E518*P518,2)</f>
        <v>0</v>
      </c>
      <c r="R518" s="250" t="s">
        <v>630</v>
      </c>
      <c r="S518" s="250" t="s">
        <v>141</v>
      </c>
      <c r="T518" s="251" t="s">
        <v>142</v>
      </c>
      <c r="U518" s="224">
        <v>0</v>
      </c>
      <c r="V518" s="224">
        <f>ROUND(E518*U518,2)</f>
        <v>0</v>
      </c>
      <c r="W518" s="224"/>
      <c r="X518" s="224" t="s">
        <v>626</v>
      </c>
      <c r="Y518" s="215"/>
      <c r="Z518" s="215"/>
      <c r="AA518" s="215"/>
      <c r="AB518" s="215"/>
      <c r="AC518" s="215"/>
      <c r="AD518" s="215"/>
      <c r="AE518" s="215"/>
      <c r="AF518" s="215"/>
      <c r="AG518" s="215" t="s">
        <v>627</v>
      </c>
      <c r="AH518" s="215"/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</row>
    <row r="519" spans="1:60" outlineLevel="1" x14ac:dyDescent="0.25">
      <c r="A519" s="245">
        <v>137</v>
      </c>
      <c r="B519" s="246" t="s">
        <v>634</v>
      </c>
      <c r="C519" s="259" t="s">
        <v>635</v>
      </c>
      <c r="D519" s="247" t="s">
        <v>192</v>
      </c>
      <c r="E519" s="248">
        <v>626.97775000000001</v>
      </c>
      <c r="F519" s="249"/>
      <c r="G519" s="250">
        <f>ROUND(E519*F519,2)</f>
        <v>0</v>
      </c>
      <c r="H519" s="249"/>
      <c r="I519" s="250">
        <f>ROUND(E519*H519,2)</f>
        <v>0</v>
      </c>
      <c r="J519" s="249"/>
      <c r="K519" s="250">
        <f>ROUND(E519*J519,2)</f>
        <v>0</v>
      </c>
      <c r="L519" s="250">
        <v>21</v>
      </c>
      <c r="M519" s="250">
        <f>G519*(1+L519/100)</f>
        <v>0</v>
      </c>
      <c r="N519" s="250">
        <v>0</v>
      </c>
      <c r="O519" s="250">
        <f>ROUND(E519*N519,2)</f>
        <v>0</v>
      </c>
      <c r="P519" s="250">
        <v>0</v>
      </c>
      <c r="Q519" s="250">
        <f>ROUND(E519*P519,2)</f>
        <v>0</v>
      </c>
      <c r="R519" s="250" t="s">
        <v>630</v>
      </c>
      <c r="S519" s="250" t="s">
        <v>141</v>
      </c>
      <c r="T519" s="251" t="s">
        <v>142</v>
      </c>
      <c r="U519" s="224">
        <v>0</v>
      </c>
      <c r="V519" s="224">
        <f>ROUND(E519*U519,2)</f>
        <v>0</v>
      </c>
      <c r="W519" s="224"/>
      <c r="X519" s="224" t="s">
        <v>626</v>
      </c>
      <c r="Y519" s="215"/>
      <c r="Z519" s="215"/>
      <c r="AA519" s="215"/>
      <c r="AB519" s="215"/>
      <c r="AC519" s="215"/>
      <c r="AD519" s="215"/>
      <c r="AE519" s="215"/>
      <c r="AF519" s="215"/>
      <c r="AG519" s="215" t="s">
        <v>627</v>
      </c>
      <c r="AH519" s="215"/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</row>
    <row r="520" spans="1:60" x14ac:dyDescent="0.25">
      <c r="A520" s="228" t="s">
        <v>128</v>
      </c>
      <c r="B520" s="229" t="s">
        <v>100</v>
      </c>
      <c r="C520" s="253" t="s">
        <v>27</v>
      </c>
      <c r="D520" s="230"/>
      <c r="E520" s="231"/>
      <c r="F520" s="232"/>
      <c r="G520" s="232">
        <f>SUMIF(AG521:AG523,"&lt;&gt;NOR",G521:G523)</f>
        <v>0</v>
      </c>
      <c r="H520" s="232"/>
      <c r="I520" s="232">
        <f>SUM(I521:I523)</f>
        <v>0</v>
      </c>
      <c r="J520" s="232"/>
      <c r="K520" s="232">
        <f>SUM(K521:K523)</f>
        <v>0</v>
      </c>
      <c r="L520" s="232"/>
      <c r="M520" s="232">
        <f>SUM(M521:M523)</f>
        <v>0</v>
      </c>
      <c r="N520" s="232"/>
      <c r="O520" s="232">
        <f>SUM(O521:O523)</f>
        <v>0</v>
      </c>
      <c r="P520" s="232"/>
      <c r="Q520" s="232">
        <f>SUM(Q521:Q523)</f>
        <v>0</v>
      </c>
      <c r="R520" s="232"/>
      <c r="S520" s="232"/>
      <c r="T520" s="233"/>
      <c r="U520" s="227"/>
      <c r="V520" s="227">
        <f>SUM(V521:V523)</f>
        <v>0</v>
      </c>
      <c r="W520" s="227"/>
      <c r="X520" s="227"/>
      <c r="AG520" t="s">
        <v>129</v>
      </c>
    </row>
    <row r="521" spans="1:60" outlineLevel="1" x14ac:dyDescent="0.25">
      <c r="A521" s="234">
        <v>138</v>
      </c>
      <c r="B521" s="235" t="s">
        <v>636</v>
      </c>
      <c r="C521" s="254" t="s">
        <v>637</v>
      </c>
      <c r="D521" s="236" t="s">
        <v>638</v>
      </c>
      <c r="E521" s="237">
        <v>1</v>
      </c>
      <c r="F521" s="238"/>
      <c r="G521" s="239">
        <f>ROUND(E521*F521,2)</f>
        <v>0</v>
      </c>
      <c r="H521" s="238"/>
      <c r="I521" s="239">
        <f>ROUND(E521*H521,2)</f>
        <v>0</v>
      </c>
      <c r="J521" s="238"/>
      <c r="K521" s="239">
        <f>ROUND(E521*J521,2)</f>
        <v>0</v>
      </c>
      <c r="L521" s="239">
        <v>21</v>
      </c>
      <c r="M521" s="239">
        <f>G521*(1+L521/100)</f>
        <v>0</v>
      </c>
      <c r="N521" s="239">
        <v>0</v>
      </c>
      <c r="O521" s="239">
        <f>ROUND(E521*N521,2)</f>
        <v>0</v>
      </c>
      <c r="P521" s="239">
        <v>0</v>
      </c>
      <c r="Q521" s="239">
        <f>ROUND(E521*P521,2)</f>
        <v>0</v>
      </c>
      <c r="R521" s="239"/>
      <c r="S521" s="239" t="s">
        <v>141</v>
      </c>
      <c r="T521" s="240" t="s">
        <v>194</v>
      </c>
      <c r="U521" s="224">
        <v>0</v>
      </c>
      <c r="V521" s="224">
        <f>ROUND(E521*U521,2)</f>
        <v>0</v>
      </c>
      <c r="W521" s="224"/>
      <c r="X521" s="224" t="s">
        <v>639</v>
      </c>
      <c r="Y521" s="215"/>
      <c r="Z521" s="215"/>
      <c r="AA521" s="215"/>
      <c r="AB521" s="215"/>
      <c r="AC521" s="215"/>
      <c r="AD521" s="215"/>
      <c r="AE521" s="215"/>
      <c r="AF521" s="215"/>
      <c r="AG521" s="215" t="s">
        <v>640</v>
      </c>
      <c r="AH521" s="215"/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5"/>
      <c r="AT521" s="215"/>
      <c r="AU521" s="215"/>
      <c r="AV521" s="215"/>
      <c r="AW521" s="215"/>
      <c r="AX521" s="215"/>
      <c r="AY521" s="215"/>
      <c r="AZ521" s="215"/>
      <c r="BA521" s="215"/>
      <c r="BB521" s="215"/>
      <c r="BC521" s="215"/>
      <c r="BD521" s="215"/>
      <c r="BE521" s="215"/>
      <c r="BF521" s="215"/>
      <c r="BG521" s="215"/>
      <c r="BH521" s="215"/>
    </row>
    <row r="522" spans="1:60" outlineLevel="1" x14ac:dyDescent="0.25">
      <c r="A522" s="222"/>
      <c r="B522" s="223"/>
      <c r="C522" s="258" t="s">
        <v>641</v>
      </c>
      <c r="D522" s="244"/>
      <c r="E522" s="244"/>
      <c r="F522" s="244"/>
      <c r="G522" s="244"/>
      <c r="H522" s="224"/>
      <c r="I522" s="224"/>
      <c r="J522" s="224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15"/>
      <c r="Z522" s="215"/>
      <c r="AA522" s="215"/>
      <c r="AB522" s="215"/>
      <c r="AC522" s="215"/>
      <c r="AD522" s="215"/>
      <c r="AE522" s="215"/>
      <c r="AF522" s="215"/>
      <c r="AG522" s="215" t="s">
        <v>314</v>
      </c>
      <c r="AH522" s="215"/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</row>
    <row r="523" spans="1:60" outlineLevel="1" x14ac:dyDescent="0.25">
      <c r="A523" s="222"/>
      <c r="B523" s="223"/>
      <c r="C523" s="255" t="s">
        <v>43</v>
      </c>
      <c r="D523" s="225"/>
      <c r="E523" s="226">
        <v>1</v>
      </c>
      <c r="F523" s="224"/>
      <c r="G523" s="224"/>
      <c r="H523" s="224"/>
      <c r="I523" s="224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15"/>
      <c r="Z523" s="215"/>
      <c r="AA523" s="215"/>
      <c r="AB523" s="215"/>
      <c r="AC523" s="215"/>
      <c r="AD523" s="215"/>
      <c r="AE523" s="215"/>
      <c r="AF523" s="215"/>
      <c r="AG523" s="215" t="s">
        <v>138</v>
      </c>
      <c r="AH523" s="215">
        <v>0</v>
      </c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</row>
    <row r="524" spans="1:60" x14ac:dyDescent="0.25">
      <c r="A524" s="3"/>
      <c r="B524" s="4"/>
      <c r="C524" s="260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AE524">
        <v>15</v>
      </c>
      <c r="AF524">
        <v>21</v>
      </c>
      <c r="AG524" t="s">
        <v>115</v>
      </c>
    </row>
    <row r="525" spans="1:60" x14ac:dyDescent="0.25">
      <c r="A525" s="218"/>
      <c r="B525" s="219" t="s">
        <v>29</v>
      </c>
      <c r="C525" s="261"/>
      <c r="D525" s="220"/>
      <c r="E525" s="221"/>
      <c r="F525" s="221"/>
      <c r="G525" s="252">
        <f>G8+G72+G104+G137+G155+G174+G232+G247+G287+G335+G362+G369+G393+G413+G415+G426+G435+G463+G481+G493+G510+G514+G520</f>
        <v>0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AE525">
        <f>SUMIF(L7:L523,AE524,G7:G523)</f>
        <v>0</v>
      </c>
      <c r="AF525">
        <f>SUMIF(L7:L523,AF524,G7:G523)</f>
        <v>0</v>
      </c>
      <c r="AG525" t="s">
        <v>642</v>
      </c>
    </row>
    <row r="526" spans="1:60" x14ac:dyDescent="0.25">
      <c r="C526" s="262"/>
      <c r="D526" s="10"/>
      <c r="AG526" t="s">
        <v>643</v>
      </c>
    </row>
    <row r="527" spans="1:60" x14ac:dyDescent="0.25">
      <c r="D527" s="10"/>
    </row>
    <row r="528" spans="1:60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U5GTXuKouLvNcI3IGxpr2uchVRQa8hsTLpa6pmRIQNM9AJwlK5yuQAxfaEl2AodA2oKzwjPDO0H2I6GPy1c3w==" saltValue="lVOf6YmKDdVg7R4WS5j2/A==" spinCount="100000" sheet="1"/>
  <mergeCells count="69">
    <mergeCell ref="C512:G512"/>
    <mergeCell ref="C517:G517"/>
    <mergeCell ref="C522:G522"/>
    <mergeCell ref="C456:G456"/>
    <mergeCell ref="C459:G459"/>
    <mergeCell ref="C462:G462"/>
    <mergeCell ref="C477:G477"/>
    <mergeCell ref="C480:G480"/>
    <mergeCell ref="C492:G492"/>
    <mergeCell ref="C419:G419"/>
    <mergeCell ref="C420:G420"/>
    <mergeCell ref="C437:G437"/>
    <mergeCell ref="C443:G443"/>
    <mergeCell ref="C448:G448"/>
    <mergeCell ref="C451:G451"/>
    <mergeCell ref="C375:G375"/>
    <mergeCell ref="C379:G379"/>
    <mergeCell ref="C380:G380"/>
    <mergeCell ref="C381:G381"/>
    <mergeCell ref="C395:G395"/>
    <mergeCell ref="C401:G401"/>
    <mergeCell ref="C354:G354"/>
    <mergeCell ref="C357:G357"/>
    <mergeCell ref="C360:G360"/>
    <mergeCell ref="C364:G364"/>
    <mergeCell ref="C367:G367"/>
    <mergeCell ref="C371:G371"/>
    <mergeCell ref="C323:G323"/>
    <mergeCell ref="C330:G330"/>
    <mergeCell ref="C331:G331"/>
    <mergeCell ref="C337:G337"/>
    <mergeCell ref="C342:G342"/>
    <mergeCell ref="C345:G345"/>
    <mergeCell ref="C295:G295"/>
    <mergeCell ref="C299:G299"/>
    <mergeCell ref="C305:G305"/>
    <mergeCell ref="C310:G310"/>
    <mergeCell ref="C315:G315"/>
    <mergeCell ref="C319:G319"/>
    <mergeCell ref="C168:G168"/>
    <mergeCell ref="C209:G209"/>
    <mergeCell ref="C253:G253"/>
    <mergeCell ref="C259:G259"/>
    <mergeCell ref="C264:G264"/>
    <mergeCell ref="C289:G289"/>
    <mergeCell ref="C126:G126"/>
    <mergeCell ref="C132:G132"/>
    <mergeCell ref="C139:G139"/>
    <mergeCell ref="C161:G161"/>
    <mergeCell ref="C162:G162"/>
    <mergeCell ref="C165:G165"/>
    <mergeCell ref="C74:G74"/>
    <mergeCell ref="C77:G77"/>
    <mergeCell ref="C80:G80"/>
    <mergeCell ref="C89:G89"/>
    <mergeCell ref="C92:G92"/>
    <mergeCell ref="C112:G112"/>
    <mergeCell ref="C24:G24"/>
    <mergeCell ref="C29:G29"/>
    <mergeCell ref="C36:G36"/>
    <mergeCell ref="C53:G53"/>
    <mergeCell ref="C57:G57"/>
    <mergeCell ref="C60:G60"/>
    <mergeCell ref="A1:G1"/>
    <mergeCell ref="C2:G2"/>
    <mergeCell ref="C3:G3"/>
    <mergeCell ref="C4:G4"/>
    <mergeCell ref="C14:G14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Hošek</dc:creator>
  <cp:lastModifiedBy>Ondřej Hošek</cp:lastModifiedBy>
  <cp:lastPrinted>2019-03-19T12:27:02Z</cp:lastPrinted>
  <dcterms:created xsi:type="dcterms:W3CDTF">2009-04-08T07:15:50Z</dcterms:created>
  <dcterms:modified xsi:type="dcterms:W3CDTF">2019-09-09T13:25:45Z</dcterms:modified>
</cp:coreProperties>
</file>