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628" yWindow="0" windowWidth="16056" windowHeight="1317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externalReferences>
    <externalReference r:id="rId38"/>
  </externalReference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1.06'!$B$2:$L$36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E20" i="8" l="1"/>
  <c r="H26" i="14" l="1"/>
  <c r="J24" i="52" l="1"/>
  <c r="K24" i="52"/>
  <c r="I24" i="52" l="1"/>
  <c r="J61" i="35"/>
  <c r="I61" i="35"/>
  <c r="H61" i="35" s="1"/>
  <c r="H34" i="52"/>
  <c r="E21" i="8" s="1"/>
  <c r="E22" i="8" s="1"/>
  <c r="K32" i="52"/>
  <c r="I32" i="52" s="1"/>
  <c r="J32" i="52"/>
  <c r="K31" i="52"/>
  <c r="J31" i="52"/>
  <c r="I31" i="52" s="1"/>
  <c r="K30" i="52"/>
  <c r="J30" i="52"/>
  <c r="I30" i="52"/>
  <c r="K29" i="52"/>
  <c r="J29" i="52"/>
  <c r="I29" i="52"/>
  <c r="K28" i="52"/>
  <c r="I28" i="52" s="1"/>
  <c r="J28" i="52"/>
  <c r="K27" i="52"/>
  <c r="J27" i="52"/>
  <c r="I27" i="52" s="1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I19" i="52" s="1"/>
  <c r="J19" i="52"/>
  <c r="K17" i="52"/>
  <c r="J17" i="52"/>
  <c r="I17" i="52" s="1"/>
  <c r="K15" i="52"/>
  <c r="J15" i="52"/>
  <c r="K13" i="52"/>
  <c r="J13" i="52"/>
  <c r="I4" i="52"/>
  <c r="I3" i="52"/>
  <c r="I2" i="52"/>
  <c r="C2" i="52"/>
  <c r="I15" i="52" l="1"/>
  <c r="J34" i="52"/>
  <c r="G21" i="8" s="1"/>
  <c r="K34" i="52"/>
  <c r="H21" i="8" s="1"/>
  <c r="I13" i="52"/>
  <c r="L21" i="46"/>
  <c r="K21" i="46"/>
  <c r="J21" i="46"/>
  <c r="L20" i="46"/>
  <c r="J20" i="46" s="1"/>
  <c r="K20" i="46"/>
  <c r="L19" i="46"/>
  <c r="K19" i="46"/>
  <c r="C2" i="53"/>
  <c r="I37" i="53"/>
  <c r="L34" i="53"/>
  <c r="K34" i="53"/>
  <c r="J34" i="53" s="1"/>
  <c r="L33" i="53"/>
  <c r="J33" i="53" s="1"/>
  <c r="K33" i="53"/>
  <c r="L32" i="53"/>
  <c r="K32" i="53"/>
  <c r="L31" i="53"/>
  <c r="K31" i="53"/>
  <c r="J31" i="53" s="1"/>
  <c r="L30" i="53"/>
  <c r="K30" i="53"/>
  <c r="J30" i="53" s="1"/>
  <c r="L29" i="53"/>
  <c r="K29" i="53"/>
  <c r="L28" i="53"/>
  <c r="K28" i="53"/>
  <c r="L27" i="53"/>
  <c r="K27" i="53"/>
  <c r="J27" i="53" s="1"/>
  <c r="L26" i="53"/>
  <c r="K26" i="53"/>
  <c r="L25" i="53"/>
  <c r="K25" i="53"/>
  <c r="J25" i="53"/>
  <c r="L24" i="53"/>
  <c r="K24" i="53"/>
  <c r="L23" i="53"/>
  <c r="K23" i="53"/>
  <c r="J23" i="53" s="1"/>
  <c r="L22" i="53"/>
  <c r="K22" i="53"/>
  <c r="J22" i="53"/>
  <c r="L21" i="53"/>
  <c r="J21" i="53" s="1"/>
  <c r="K21" i="53"/>
  <c r="L20" i="53"/>
  <c r="K20" i="53"/>
  <c r="L18" i="53"/>
  <c r="K18" i="53"/>
  <c r="J18" i="53" s="1"/>
  <c r="L17" i="53"/>
  <c r="K17" i="53"/>
  <c r="J17" i="53"/>
  <c r="L16" i="53"/>
  <c r="K16" i="53"/>
  <c r="J16" i="53"/>
  <c r="L15" i="53"/>
  <c r="K15" i="53"/>
  <c r="L14" i="53"/>
  <c r="K14" i="53"/>
  <c r="J14" i="53" s="1"/>
  <c r="L13" i="53"/>
  <c r="K13" i="53"/>
  <c r="L12" i="53"/>
  <c r="K12" i="53"/>
  <c r="J12" i="53" s="1"/>
  <c r="J4" i="53"/>
  <c r="I4" i="53"/>
  <c r="I3" i="53"/>
  <c r="J2" i="53"/>
  <c r="I2" i="53"/>
  <c r="J29" i="53" l="1"/>
  <c r="J26" i="53"/>
  <c r="J19" i="46"/>
  <c r="I34" i="52"/>
  <c r="F21" i="8" s="1"/>
  <c r="J20" i="53"/>
  <c r="J28" i="53"/>
  <c r="K37" i="53"/>
  <c r="L37" i="53"/>
  <c r="J24" i="53"/>
  <c r="J32" i="53"/>
  <c r="J15" i="53"/>
  <c r="J13" i="53"/>
  <c r="J37" i="53" l="1"/>
  <c r="C2" i="51" l="1"/>
  <c r="H40" i="5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K32" i="51"/>
  <c r="J32" i="51"/>
  <c r="K31" i="51"/>
  <c r="J31" i="51"/>
  <c r="K30" i="51"/>
  <c r="J30" i="51"/>
  <c r="I30" i="51"/>
  <c r="K29" i="51"/>
  <c r="J29" i="51"/>
  <c r="I29" i="51"/>
  <c r="K28" i="51"/>
  <c r="I28" i="51" s="1"/>
  <c r="J28" i="51"/>
  <c r="K27" i="51"/>
  <c r="J27" i="51"/>
  <c r="I27" i="51" s="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I4" i="51"/>
  <c r="H4" i="51"/>
  <c r="H3" i="51"/>
  <c r="I2" i="51"/>
  <c r="H2" i="51"/>
  <c r="I34" i="51" l="1"/>
  <c r="I13" i="51"/>
  <c r="I26" i="51"/>
  <c r="I25" i="51"/>
  <c r="I15" i="51"/>
  <c r="I32" i="51"/>
  <c r="J40" i="51"/>
  <c r="G20" i="8" s="1"/>
  <c r="G22" i="8" s="1"/>
  <c r="I19" i="51"/>
  <c r="I22" i="51"/>
  <c r="I31" i="51"/>
  <c r="K40" i="51"/>
  <c r="H20" i="8" s="1"/>
  <c r="H22" i="8" s="1"/>
  <c r="I15" i="22"/>
  <c r="H15" i="22" s="1"/>
  <c r="J15" i="22"/>
  <c r="I40" i="51" l="1"/>
  <c r="F20" i="8" s="1"/>
  <c r="F22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6" i="47" l="1"/>
  <c r="K16" i="47"/>
  <c r="J16" i="47" l="1"/>
  <c r="K27" i="10" l="1"/>
  <c r="L27" i="10"/>
  <c r="J27" i="10" l="1"/>
  <c r="K15" i="38"/>
  <c r="J15" i="38"/>
  <c r="K14" i="38"/>
  <c r="J14" i="38"/>
  <c r="I15" i="38" l="1"/>
  <c r="I14" i="38"/>
  <c r="H43" i="19" l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/>
  <c r="K28" i="14"/>
  <c r="J28" i="14"/>
  <c r="I28" i="14"/>
  <c r="K27" i="14"/>
  <c r="J27" i="14"/>
  <c r="I27" i="14"/>
  <c r="K26" i="14"/>
  <c r="J26" i="14"/>
  <c r="I26" i="14"/>
  <c r="J31" i="14"/>
  <c r="K31" i="14"/>
  <c r="J32" i="14"/>
  <c r="K32" i="14"/>
  <c r="J33" i="14"/>
  <c r="K33" i="14"/>
  <c r="I32" i="14" l="1"/>
  <c r="I33" i="14"/>
  <c r="I31" i="14"/>
  <c r="L25" i="47" l="1"/>
  <c r="K25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5" i="47"/>
  <c r="H13" i="50" l="1"/>
  <c r="I13" i="50"/>
  <c r="H14" i="50"/>
  <c r="I14" i="50"/>
  <c r="C2" i="50"/>
  <c r="F17" i="50"/>
  <c r="E41" i="8" s="1"/>
  <c r="I12" i="50"/>
  <c r="H12" i="50"/>
  <c r="G4" i="8"/>
  <c r="G3" i="8"/>
  <c r="G2" i="8"/>
  <c r="H3" i="5"/>
  <c r="H4" i="5"/>
  <c r="H2" i="5"/>
  <c r="J19" i="19"/>
  <c r="I3" i="51" l="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6" i="47" l="1"/>
  <c r="E14" i="8" s="1"/>
  <c r="L33" i="47"/>
  <c r="K33" i="47"/>
  <c r="L32" i="47"/>
  <c r="K32" i="47"/>
  <c r="L31" i="47"/>
  <c r="K31" i="47"/>
  <c r="L30" i="47"/>
  <c r="K30" i="47"/>
  <c r="L29" i="47"/>
  <c r="K29" i="47"/>
  <c r="L28" i="47"/>
  <c r="K28" i="47"/>
  <c r="L27" i="47"/>
  <c r="K27" i="47"/>
  <c r="L26" i="47"/>
  <c r="K26" i="47"/>
  <c r="L24" i="47"/>
  <c r="K24" i="47"/>
  <c r="L23" i="47"/>
  <c r="K23" i="47"/>
  <c r="L22" i="47"/>
  <c r="K22" i="47"/>
  <c r="L21" i="47"/>
  <c r="K21" i="47"/>
  <c r="L19" i="47"/>
  <c r="K19" i="47"/>
  <c r="L18" i="47"/>
  <c r="K18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J14" i="44" s="1"/>
  <c r="L13" i="44"/>
  <c r="K13" i="44"/>
  <c r="L12" i="44"/>
  <c r="K12" i="44"/>
  <c r="J4" i="44"/>
  <c r="J3" i="44"/>
  <c r="J2" i="44"/>
  <c r="J21" i="45" l="1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19" i="47"/>
  <c r="J27" i="47"/>
  <c r="J29" i="47"/>
  <c r="J31" i="47"/>
  <c r="J26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3" i="47"/>
  <c r="J32" i="47"/>
  <c r="J15" i="47"/>
  <c r="J29" i="44"/>
  <c r="J18" i="44"/>
  <c r="J19" i="45"/>
  <c r="J26" i="45"/>
  <c r="J29" i="45"/>
  <c r="J31" i="45"/>
  <c r="J33" i="45"/>
  <c r="J35" i="45"/>
  <c r="J25" i="46"/>
  <c r="J28" i="46"/>
  <c r="J18" i="47"/>
  <c r="J21" i="47"/>
  <c r="J24" i="47"/>
  <c r="J30" i="47"/>
  <c r="J33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6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6" i="47"/>
  <c r="H14" i="8" s="1"/>
  <c r="J22" i="47"/>
  <c r="J28" i="47"/>
  <c r="J12" i="47"/>
  <c r="J12" i="46"/>
  <c r="J12" i="45"/>
  <c r="J12" i="44"/>
  <c r="C2" i="10"/>
  <c r="J40" i="46" l="1"/>
  <c r="F13" i="8" s="1"/>
  <c r="J36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7" i="14" l="1"/>
  <c r="J17" i="14"/>
  <c r="I17" i="14" l="1"/>
  <c r="K44" i="37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/>
  <c r="K26" i="37"/>
  <c r="J26" i="37"/>
  <c r="I26" i="37"/>
  <c r="I38" i="37" l="1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/>
  <c r="K25" i="37"/>
  <c r="J25" i="37"/>
  <c r="I25" i="37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I32" i="37"/>
  <c r="K31" i="37"/>
  <c r="J31" i="37"/>
  <c r="I31" i="37"/>
  <c r="K30" i="37"/>
  <c r="J30" i="37"/>
  <c r="I30" i="37"/>
  <c r="K29" i="37"/>
  <c r="J29" i="37"/>
  <c r="I29" i="37"/>
  <c r="K24" i="37"/>
  <c r="J24" i="37"/>
  <c r="I24" i="37"/>
  <c r="K23" i="37"/>
  <c r="J23" i="37"/>
  <c r="I23" i="37"/>
  <c r="K22" i="37"/>
  <c r="J22" i="37"/>
  <c r="I22" i="37"/>
  <c r="K20" i="37"/>
  <c r="J20" i="37"/>
  <c r="I20" i="37"/>
  <c r="K19" i="37"/>
  <c r="J19" i="37"/>
  <c r="I19" i="37"/>
  <c r="K18" i="37"/>
  <c r="J18" i="37"/>
  <c r="I18" i="37"/>
  <c r="K17" i="37"/>
  <c r="J17" i="37"/>
  <c r="I17" i="37"/>
  <c r="K16" i="37"/>
  <c r="J16" i="37"/>
  <c r="I16" i="37"/>
  <c r="K14" i="37"/>
  <c r="J14" i="37"/>
  <c r="I14" i="37"/>
  <c r="K13" i="37"/>
  <c r="J13" i="37"/>
  <c r="I13" i="37"/>
  <c r="K12" i="37"/>
  <c r="J12" i="37"/>
  <c r="I4" i="37"/>
  <c r="I3" i="37"/>
  <c r="I2" i="37"/>
  <c r="J47" i="37" l="1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G13" i="29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E19" i="8"/>
  <c r="I43" i="10"/>
  <c r="E9" i="8" s="1"/>
  <c r="G12" i="29" l="1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K14" i="13"/>
  <c r="J16" i="13"/>
  <c r="K16" i="13"/>
  <c r="J17" i="13"/>
  <c r="K17" i="13"/>
  <c r="J18" i="13"/>
  <c r="K18" i="13"/>
  <c r="J19" i="13"/>
  <c r="K19" i="13"/>
  <c r="J20" i="13"/>
  <c r="K20" i="13"/>
  <c r="J22" i="13"/>
  <c r="K22" i="13"/>
  <c r="J23" i="13"/>
  <c r="K23" i="13"/>
  <c r="J24" i="13"/>
  <c r="K24" i="13"/>
  <c r="J26" i="13"/>
  <c r="K26" i="13"/>
  <c r="J27" i="13"/>
  <c r="K27" i="13"/>
  <c r="J28" i="13"/>
  <c r="K28" i="13"/>
  <c r="J29" i="13"/>
  <c r="K29" i="13"/>
  <c r="J31" i="13"/>
  <c r="K31" i="13"/>
  <c r="H44" i="13"/>
  <c r="E19" i="5" s="1"/>
  <c r="E22" i="5" s="1"/>
  <c r="H40" i="14"/>
  <c r="E25" i="5" s="1"/>
  <c r="E27" i="5" s="1"/>
  <c r="H76" i="3"/>
  <c r="E9" i="5" s="1"/>
  <c r="J14" i="14"/>
  <c r="K14" i="14"/>
  <c r="J15" i="14"/>
  <c r="K15" i="14"/>
  <c r="J18" i="14"/>
  <c r="K18" i="14"/>
  <c r="J19" i="14"/>
  <c r="K19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6" i="14" l="1"/>
  <c r="I35" i="14"/>
  <c r="I22" i="14"/>
  <c r="I19" i="14"/>
  <c r="I14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20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18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I15" i="14"/>
  <c r="J44" i="13"/>
  <c r="G19" i="5" s="1"/>
  <c r="G22" i="5" s="1"/>
  <c r="K44" i="13"/>
  <c r="H19" i="5" s="1"/>
  <c r="H22" i="5" s="1"/>
  <c r="I13" i="14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J43" i="19"/>
  <c r="G19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H18" i="22"/>
  <c r="F35" i="8" s="1"/>
  <c r="H19" i="23"/>
  <c r="F36" i="8" s="1"/>
  <c r="I13" i="13" l="1"/>
  <c r="I14" i="13"/>
  <c r="I16" i="13"/>
  <c r="I17" i="13"/>
  <c r="I18" i="13"/>
  <c r="I19" i="13"/>
  <c r="I20" i="13"/>
  <c r="I22" i="13"/>
  <c r="I23" i="13"/>
  <c r="I24" i="13"/>
  <c r="I26" i="13"/>
  <c r="I27" i="13"/>
  <c r="I28" i="13"/>
  <c r="I29" i="13"/>
  <c r="I31" i="13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H16" i="8"/>
  <c r="G16" i="8"/>
  <c r="E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<sst xmlns="http://schemas.openxmlformats.org/spreadsheetml/2006/main" count="2777" uniqueCount="1190">
  <si>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</si>
  <si>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</si>
  <si>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</si>
  <si>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</si>
  <si>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</si>
  <si>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</si>
  <si>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</si>
  <si>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</si>
  <si>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</si>
  <si>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</si>
  <si>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</si>
  <si>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</si>
  <si>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</si>
  <si>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</si>
  <si>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</si>
  <si>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</si>
  <si>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</si>
  <si>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</si>
  <si>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</si>
  <si>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</si>
  <si>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</si>
  <si>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</si>
  <si>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</si>
  <si>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</si>
  <si>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</si>
  <si>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</si>
  <si>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</si>
  <si>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</si>
  <si>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</si>
  <si>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</si>
  <si>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</si>
  <si>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</si>
  <si>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</si>
  <si>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</si>
  <si>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</si>
  <si>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</si>
  <si>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</si>
  <si>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</si>
  <si>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</si>
  <si>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</si>
  <si>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</si>
  <si>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</si>
  <si>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</si>
  <si>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</si>
  <si>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</si>
  <si>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</si>
  <si>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</si>
  <si>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</si>
  <si>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</si>
  <si>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</si>
  <si>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</si>
  <si>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</si>
  <si>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</si>
  <si>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</si>
  <si>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</si>
  <si>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</si>
  <si>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</si>
  <si>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</si>
  <si>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</si>
  <si>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</si>
  <si>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</si>
  <si>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</si>
  <si>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</si>
  <si>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</si>
  <si>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</si>
  <si>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</si>
  <si>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</si>
  <si>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</si>
  <si>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</si>
  <si>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</si>
  <si>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</si>
  <si>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</si>
  <si>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</si>
  <si>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</si>
  <si>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</si>
  <si>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</si>
  <si>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</si>
  <si>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</si>
  <si>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</si>
  <si>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</si>
  <si>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</si>
  <si>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</si>
  <si>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</si>
  <si>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</si>
  <si>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</si>
  <si>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</si>
  <si>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</si>
  <si>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</si>
  <si>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</si>
  <si>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</si>
  <si>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</si>
  <si>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</si>
  <si>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</si>
  <si>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</si>
  <si>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</si>
  <si>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</si>
  <si>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</si>
  <si>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</si>
  <si>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</si>
  <si>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</si>
  <si>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</si>
  <si>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</si>
  <si>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</si>
  <si>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</si>
  <si>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</si>
  <si>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</si>
  <si>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</si>
  <si>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</si>
  <si>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</si>
  <si>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</si>
  <si>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</si>
  <si>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</si>
  <si>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</si>
  <si>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</si>
  <si>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</si>
  <si>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</si>
  <si>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</si>
  <si>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</si>
  <si>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</si>
  <si>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</si>
  <si>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</si>
  <si>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</si>
  <si>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</si>
  <si>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</si>
  <si>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</si>
  <si>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</si>
  <si>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</si>
  <si>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</si>
  <si>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</si>
  <si>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</si>
  <si>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</si>
  <si>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</si>
  <si>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</si>
  <si>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</si>
  <si>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</si>
  <si>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</si>
  <si>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</si>
  <si>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</si>
  <si>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</si>
  <si>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</si>
  <si>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</si>
  <si>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</si>
  <si>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</si>
  <si>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</si>
  <si>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</si>
  <si>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</si>
  <si>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</si>
  <si>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</si>
  <si>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</si>
  <si>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</si>
  <si>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</si>
  <si>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</si>
  <si>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</si>
  <si>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</si>
  <si>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</si>
  <si>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</si>
  <si>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</si>
  <si>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</si>
  <si>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</si>
  <si>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</si>
  <si>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</si>
  <si>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</si>
  <si>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</si>
  <si>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</si>
  <si>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</si>
  <si>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</si>
  <si>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</si>
  <si>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</si>
  <si>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</si>
  <si>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</si>
  <si>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</si>
  <si>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</si>
  <si>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</si>
  <si>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</si>
  <si>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</si>
  <si>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</si>
  <si>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</si>
  <si>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</si>
  <si>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</si>
  <si>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</si>
  <si>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</si>
  <si>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</si>
  <si>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</si>
  <si>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</si>
  <si>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</si>
  <si>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</si>
  <si>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</si>
  <si>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</si>
  <si>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</si>
  <si>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</si>
  <si>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</si>
  <si>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</si>
  <si>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</si>
  <si>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</si>
  <si>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</si>
  <si>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</si>
  <si>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</si>
  <si>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</si>
  <si>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</si>
  <si>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</si>
  <si>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</si>
  <si>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</si>
  <si>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</si>
  <si>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</si>
  <si>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</si>
  <si>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</si>
  <si>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</si>
  <si>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</si>
  <si>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</si>
  <si>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</si>
  <si>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</si>
  <si>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</si>
  <si>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</si>
  <si>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</si>
  <si>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</si>
  <si>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</si>
  <si>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</si>
  <si>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</si>
  <si>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</si>
  <si>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</si>
  <si>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</si>
  <si>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</si>
  <si>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</si>
  <si>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</si>
  <si>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</si>
  <si>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</si>
  <si>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</si>
  <si>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</si>
  <si>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</si>
  <si>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</si>
  <si>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</si>
  <si>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</si>
  <si>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</si>
  <si>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</si>
  <si>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</si>
  <si>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</si>
  <si>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</si>
  <si>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</si>
  <si>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</si>
  <si>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</si>
  <si>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</si>
  <si>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</si>
  <si>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</si>
  <si>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</si>
  <si>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</si>
  <si>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</si>
  <si>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</si>
  <si>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</si>
  <si>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</si>
  <si>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</si>
  <si>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</si>
  <si>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</si>
  <si>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</si>
  <si>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</si>
  <si>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</si>
  <si>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</si>
  <si>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</si>
  <si>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</si>
  <si>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</si>
  <si>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</si>
  <si>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</si>
  <si>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</si>
  <si>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</si>
  <si>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</si>
  <si>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</si>
  <si>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</si>
  <si>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</si>
  <si>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</si>
  <si>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</si>
  <si>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</si>
  <si>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</si>
  <si>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</si>
  <si>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</si>
  <si>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</si>
  <si>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</si>
  <si>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</si>
  <si>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</si>
  <si>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</si>
  <si>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</si>
  <si>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</si>
  <si>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</si>
  <si>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</si>
  <si>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</si>
  <si>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</si>
  <si>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</si>
  <si>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</si>
  <si>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</si>
  <si>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</si>
  <si>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</si>
  <si>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</si>
  <si>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</si>
  <si>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</si>
  <si>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</si>
  <si>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</si>
  <si>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</si>
  <si>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</si>
  <si>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</si>
  <si>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</si>
  <si>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</si>
  <si>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</si>
  <si>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</si>
  <si>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</si>
  <si>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</si>
  <si>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</si>
  <si>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</si>
  <si>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</si>
  <si>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</si>
  <si>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</si>
  <si>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</si>
  <si>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</si>
  <si>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</si>
  <si>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</si>
  <si>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</si>
  <si>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</si>
  <si>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</si>
  <si>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</si>
  <si>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</si>
  <si>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</si>
  <si>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</si>
  <si>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</si>
  <si>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</si>
  <si>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</si>
  <si>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</si>
  <si>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</si>
  <si>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</si>
  <si>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</si>
  <si>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</si>
  <si>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</si>
  <si>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</si>
  <si>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</si>
  <si>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</si>
  <si>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</si>
  <si>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</si>
  <si>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</si>
  <si>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</si>
  <si>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</si>
  <si>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</si>
  <si>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</si>
  <si>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</si>
  <si>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</si>
  <si>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</si>
  <si>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</si>
  <si>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</si>
  <si>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</si>
  <si>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</si>
  <si>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</si>
  <si>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</si>
  <si>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</si>
  <si>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</si>
  <si>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</si>
  <si>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</si>
  <si>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</si>
  <si>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</si>
  <si>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</si>
  <si>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</si>
  <si>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</si>
  <si>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</si>
  <si>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</si>
  <si>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</si>
  <si>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</si>
  <si>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</si>
  <si>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</si>
  <si>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</si>
  <si>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</si>
  <si>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</si>
  <si>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</si>
  <si>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</si>
  <si>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</si>
  <si>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</si>
  <si>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</si>
  <si>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</si>
  <si>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</si>
  <si>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</si>
  <si>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</si>
  <si>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</si>
  <si>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</si>
  <si>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</si>
  <si>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</si>
  <si>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</si>
  <si>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</si>
  <si>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</si>
  <si>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</si>
  <si>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</si>
  <si>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</si>
  <si>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</si>
  <si>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</si>
  <si>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</si>
  <si>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</si>
  <si>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</si>
  <si>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</si>
  <si>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</si>
  <si>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</si>
  <si>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</si>
  <si>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</si>
  <si>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</si>
  <si>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</si>
  <si>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</si>
  <si>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</si>
  <si>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</si>
  <si>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</si>
  <si>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</si>
  <si>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</si>
  <si>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</si>
  <si>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</si>
  <si>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</si>
  <si>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</si>
  <si>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</si>
  <si>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</si>
  <si>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</si>
  <si>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</si>
  <si>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</si>
  <si>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</si>
  <si>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</si>
  <si>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</si>
  <si>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</si>
  <si>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</si>
  <si>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</si>
  <si>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</si>
  <si>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</si>
  <si>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</si>
  <si>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</si>
  <si>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</si>
  <si>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</si>
  <si>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</si>
  <si>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</si>
  <si>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</si>
  <si>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</si>
  <si>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</si>
  <si>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</si>
  <si>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</si>
  <si>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</si>
  <si>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</si>
  <si>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</si>
  <si>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</si>
  <si>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</si>
  <si>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</si>
  <si>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</si>
  <si>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</si>
  <si>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</si>
  <si>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</si>
  <si>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</si>
  <si>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</si>
  <si>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</si>
  <si>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</si>
  <si>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</si>
  <si>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</si>
  <si>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</si>
  <si>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</si>
  <si>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</si>
  <si>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</si>
  <si>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</si>
  <si>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</si>
  <si>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</si>
  <si>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</si>
  <si>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</si>
  <si>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</si>
  <si>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</si>
  <si>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</si>
  <si>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</si>
  <si>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</si>
  <si>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</si>
  <si>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</si>
  <si>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</si>
  <si>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</si>
  <si>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</si>
  <si>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</si>
  <si>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</si>
  <si>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</si>
  <si>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</si>
  <si>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</si>
  <si>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</si>
  <si>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</si>
  <si>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</si>
  <si>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</si>
  <si>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</si>
  <si>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</si>
  <si>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</si>
  <si>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</si>
  <si>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</si>
  <si>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</si>
  <si>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</si>
  <si>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</si>
  <si>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</si>
  <si>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</si>
  <si>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</si>
  <si>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</si>
  <si>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</si>
  <si>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</si>
  <si>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</si>
  <si>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</si>
  <si>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</si>
  <si>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</si>
  <si>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</si>
  <si>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</si>
  <si>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</si>
  <si>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</si>
  <si>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</si>
  <si>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</si>
  <si>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</si>
  <si>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</si>
  <si>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</si>
  <si>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</si>
  <si>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</si>
  <si>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</si>
  <si>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</si>
  <si>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</si>
  <si>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</si>
  <si>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</si>
  <si>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</si>
  <si>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</si>
  <si>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</si>
  <si>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</si>
  <si>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</si>
  <si>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</si>
  <si>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</si>
  <si>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</si>
  <si>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</si>
  <si>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</si>
  <si>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</si>
  <si>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</si>
  <si>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</si>
  <si>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</si>
  <si>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</si>
  <si>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</si>
  <si>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</si>
  <si>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</si>
  <si>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</si>
  <si>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</si>
  <si>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</si>
  <si>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</si>
  <si>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</si>
  <si>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</si>
  <si>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</si>
  <si>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</si>
  <si>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</si>
  <si>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</si>
  <si>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</si>
  <si>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</si>
  <si>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</si>
  <si>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</si>
  <si>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</si>
  <si>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</si>
  <si>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</si>
  <si>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</si>
  <si>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</si>
  <si>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</si>
  <si>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</si>
  <si>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</si>
  <si>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</si>
  <si>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</si>
  <si>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</si>
  <si>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</si>
  <si>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</si>
  <si>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</si>
  <si>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</si>
  <si>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</si>
  <si>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</si>
  <si>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</si>
  <si>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</si>
  <si>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</si>
  <si>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</si>
  <si>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</si>
  <si>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</si>
  <si>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</si>
  <si>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</si>
  <si>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</si>
  <si>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</si>
  <si>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</si>
  <si>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</si>
  <si>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</si>
  <si>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</si>
  <si>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</si>
  <si>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</si>
  <si>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</si>
  <si>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</si>
  <si>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</si>
  <si>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</si>
  <si>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</si>
  <si>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</si>
  <si>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</si>
  <si>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</si>
  <si>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</si>
  <si>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</si>
  <si>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</si>
  <si>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</si>
  <si>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</si>
  <si>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</si>
  <si>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</si>
  <si>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</si>
  <si>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</si>
  <si>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</si>
  <si>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</si>
  <si>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</si>
  <si>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</si>
  <si>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</si>
  <si>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</si>
  <si>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</si>
  <si>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</si>
  <si>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</si>
  <si>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</si>
  <si>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</si>
  <si>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</si>
  <si>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</si>
  <si>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</si>
  <si>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</si>
  <si>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</si>
  <si>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</si>
  <si>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</si>
  <si>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</si>
  <si>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</si>
  <si>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</si>
  <si>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</si>
  <si>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</si>
  <si>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</si>
  <si>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</si>
  <si>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</si>
  <si>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</si>
  <si>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</si>
  <si>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</si>
  <si>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</si>
  <si>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</si>
  <si>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</si>
  <si>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</si>
  <si>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</si>
  <si>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</si>
  <si>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</si>
  <si>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</si>
  <si>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</si>
  <si>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</si>
  <si>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</si>
  <si>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</si>
  <si>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</si>
  <si>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</si>
  <si>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</si>
  <si>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</si>
  <si>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</si>
  <si>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</si>
  <si>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</si>
  <si>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</si>
  <si>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</si>
  <si>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</si>
  <si>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</si>
  <si>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</si>
  <si>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</si>
  <si>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</si>
  <si>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</si>
  <si>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</si>
  <si>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</si>
  <si>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</si>
  <si>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</si>
  <si>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</si>
  <si>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</si>
  <si>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</si>
  <si>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</si>
  <si>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</si>
  <si>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</si>
  <si>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</si>
  <si>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</si>
  <si>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</si>
  <si>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</si>
  <si>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</si>
  <si>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</si>
  <si>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</si>
  <si>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</si>
  <si>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</si>
  <si>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</si>
  <si>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</si>
  <si>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</si>
  <si>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</si>
  <si>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</si>
  <si>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</si>
  <si>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</si>
  <si>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</si>
  <si>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</si>
  <si>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</si>
  <si>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</si>
  <si>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</si>
  <si>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</si>
  <si>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</si>
  <si>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XX.XX.2019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</si>
  <si>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</si>
  <si>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</si>
  <si>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</si>
  <si>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</si>
  <si>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</si>
  <si>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</si>
  <si>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</si>
  <si>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</si>
  <si>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</si>
  <si>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</si>
  <si>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</si>
  <si>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</si>
  <si>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</si>
  <si>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</si>
  <si>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</si>
  <si>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</si>
  <si>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</si>
  <si>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</si>
  <si>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</si>
  <si>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</si>
  <si>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</si>
  <si>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</si>
  <si>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</si>
  <si>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</si>
  <si>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</si>
  <si>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</si>
  <si>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</si>
  <si>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</si>
  <si>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Mrazicí nábytek s agregátem</t>
  </si>
  <si>
    <t>Mrazicí ostrůvky s agregátem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</si>
  <si>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</si>
  <si>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</si>
  <si>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</si>
  <si>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</si>
  <si>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</si>
  <si>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</si>
  <si>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</si>
  <si>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</si>
  <si>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</si>
  <si>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</si>
  <si>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</si>
  <si>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</si>
  <si>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</si>
  <si>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</si>
  <si>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</si>
  <si>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</si>
  <si>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</si>
  <si>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</si>
  <si>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</si>
  <si>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</si>
  <si>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</si>
  <si>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</si>
  <si>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</si>
  <si>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</si>
  <si>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</si>
  <si>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</si>
  <si>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</si>
  <si>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</si>
  <si>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</si>
  <si>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</si>
  <si>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</si>
  <si>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</si>
  <si>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</si>
  <si>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</si>
  <si>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</si>
  <si>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</si>
  <si>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</si>
  <si>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</si>
  <si>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</si>
  <si>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</si>
  <si>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</si>
  <si>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</si>
  <si>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</si>
  <si>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</si>
  <si>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</si>
  <si>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</si>
  <si>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</si>
  <si>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</si>
  <si>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</si>
  <si>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</si>
  <si>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</si>
  <si>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</si>
  <si>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</si>
  <si>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</si>
  <si>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</si>
  <si>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</si>
  <si>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</si>
  <si>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</si>
  <si>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</si>
  <si>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</si>
  <si>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</si>
  <si>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</si>
  <si>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</si>
  <si>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</si>
  <si>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</si>
  <si>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</si>
  <si>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</si>
  <si>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</si>
  <si>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</si>
  <si>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</si>
  <si>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</si>
  <si>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</si>
  <si>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</si>
  <si>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</si>
  <si>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</si>
  <si>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</si>
  <si>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</si>
  <si>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</si>
  <si>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</si>
  <si>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</si>
  <si>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</si>
  <si>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</si>
  <si>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</si>
  <si>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</si>
  <si>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</si>
  <si>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</si>
  <si>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</si>
  <si>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</si>
  <si>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</si>
  <si>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</si>
  <si>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 xml:space="preserve">Rychlé teplotní čidlo 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</si>
  <si>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</si>
  <si>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</si>
  <si>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</si>
  <si>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</si>
  <si>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</si>
  <si>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</si>
  <si>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</si>
  <si>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</si>
  <si>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</si>
  <si>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</si>
  <si>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</si>
  <si>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</si>
  <si>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</si>
  <si>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</si>
  <si>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</si>
  <si>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</si>
  <si>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</si>
  <si>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</si>
  <si>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</si>
  <si>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</si>
  <si>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</si>
  <si>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</si>
  <si>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</si>
  <si>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</si>
  <si>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</si>
  <si>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</si>
  <si>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</si>
  <si>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</si>
  <si>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</si>
  <si>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</si>
  <si>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</si>
  <si>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</si>
  <si>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</si>
  <si>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</si>
  <si>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</si>
  <si>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</si>
  <si>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</si>
  <si>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</si>
  <si>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</si>
  <si>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</si>
  <si>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</si>
  <si>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</si>
  <si>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</si>
  <si>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</si>
  <si>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</si>
  <si>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</si>
  <si>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</si>
  <si>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</si>
  <si>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</si>
  <si>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</si>
  <si>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</si>
  <si>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</si>
  <si>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</si>
  <si>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</si>
  <si>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</si>
  <si>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</si>
  <si>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</si>
  <si>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</si>
  <si>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</si>
  <si>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</si>
  <si>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</si>
  <si>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</si>
  <si>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</si>
  <si>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</si>
  <si>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</si>
  <si>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</si>
  <si>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</si>
  <si>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</si>
  <si>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</si>
  <si>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</si>
  <si>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</si>
  <si>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</si>
  <si>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</si>
  <si>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</si>
  <si>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</si>
  <si>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</si>
  <si>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</si>
  <si>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</si>
  <si>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</si>
  <si>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</si>
  <si>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</si>
  <si>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</si>
  <si>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</si>
  <si>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</si>
  <si>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</si>
  <si>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</si>
  <si>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</si>
  <si>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</si>
  <si>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</si>
  <si>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</si>
  <si>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</si>
  <si>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</si>
  <si>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</si>
  <si>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</si>
  <si>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</si>
  <si>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</si>
  <si>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</si>
  <si>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</si>
  <si>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</si>
  <si>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</si>
  <si>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</si>
  <si>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 xml:space="preserve">vč. ochranných plastových nárazníků, těsnící podlahová lišta </t>
  </si>
  <si>
    <t>s možností napojení (MODBUS) na monitorovací systém (teploty, alarmy)</t>
  </si>
  <si>
    <t>Standardní provedení:</t>
  </si>
  <si>
    <t>Popis : mrazicí ostrůvek s posuvnými prosklennými víky a se zabudovaným agregátem (230 V) - verze L1, teplota -22/-24°C, klima kat. 3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</si>
  <si>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</si>
  <si>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</si>
  <si>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</si>
  <si>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vnitřní osvětlení LED , bezúdržbový (samočistící) kondenzátor s EC ventilátorem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</si>
  <si>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</si>
  <si>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</si>
  <si>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</si>
  <si>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</si>
  <si>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</si>
  <si>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</si>
  <si>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</si>
  <si>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</si>
  <si>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Požadovaný</t>
  </si>
  <si>
    <t>výkon (W)
delta T 8K</t>
  </si>
  <si>
    <t>výkon (W)
Delta T 8K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</si>
  <si>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</si>
  <si>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</si>
  <si>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</si>
  <si>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</si>
  <si>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</si>
  <si>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</si>
  <si>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</si>
  <si>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</si>
  <si>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</si>
  <si>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</si>
  <si>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</si>
  <si>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</si>
  <si>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</si>
  <si>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</si>
  <si>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</si>
  <si>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</si>
  <si>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s ochranným lakováním, nerezovými kryty a elektrickým odtáváním, ventilátory výparníku s EC motory, vyhřívání odpadu</t>
  </si>
  <si>
    <t>čidlo pro přítomnost člověka</t>
  </si>
  <si>
    <t>výparník s elektrickým odtáváním, ventilátory výparníku s EC motory, vyhřívání odpadu (pro mrazírnu ryb i s ochranným lakováním a nerezovými kryty)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</si>
  <si>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</si>
  <si>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</si>
  <si>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</si>
  <si>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</si>
  <si>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</si>
  <si>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</si>
  <si>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1. kompresor jednotky řízený invertorem, adaptivní vypařovací teplota nastavitelná podle aktuálních potřeb a pro denní/noční režim</t>
  </si>
  <si>
    <t>ventilátory kondenzátorů s EC motory řízené frekvenčním měničem</t>
  </si>
  <si>
    <t>chladicí výkon (kW)</t>
  </si>
  <si>
    <t>Chladicí kondenzační jednotky - MT</t>
  </si>
  <si>
    <t>Mrazicí kondenzační jednotky - LT</t>
  </si>
  <si>
    <t>Chladicí kondenzační jednotky - HT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</si>
  <si>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</si>
  <si>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</si>
  <si>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</si>
  <si>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</si>
  <si>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</si>
  <si>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Požadavky : měděné chladivové potrubí podle DIN 8905/59752 a EN12735-1</t>
  </si>
  <si>
    <t>Požadavky : potrubní sítě musí mít izolováno sací i kapalinové potrubí.</t>
  </si>
  <si>
    <t>Síla izolace pro mrazicí sací potrubí je požadována 19-25mm (M) nebo 32 mm (T) a 13-15.5mm (H) pro chladicí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</si>
  <si>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</si>
  <si>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</si>
  <si>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</si>
  <si>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</si>
  <si>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</si>
  <si>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</si>
  <si>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</si>
  <si>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</si>
  <si>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</si>
  <si>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</si>
  <si>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</si>
  <si>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Elektro kabely pro nábytek, kondenzační a kompresorové jednotky, výparníky a elektrorozvaděče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</si>
  <si>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</si>
  <si>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</si>
  <si>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</si>
  <si>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</si>
  <si>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</si>
  <si>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</si>
  <si>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</si>
  <si>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</si>
  <si>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</si>
  <si>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</si>
  <si>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</si>
  <si>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</si>
  <si>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</si>
  <si>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</si>
  <si>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</si>
  <si>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</si>
  <si>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</si>
  <si>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</si>
  <si>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</si>
  <si>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</si>
  <si>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</si>
  <si>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</si>
  <si>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</si>
  <si>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</si>
  <si>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</si>
  <si>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</si>
  <si>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</si>
  <si>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</si>
  <si>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</si>
  <si>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</si>
  <si>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</si>
  <si>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</si>
  <si>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</si>
  <si>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</si>
  <si>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</si>
  <si>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</si>
  <si>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</si>
  <si>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</si>
  <si>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</si>
  <si>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</si>
  <si>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</si>
  <si>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</si>
  <si>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</si>
  <si>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</si>
  <si>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</si>
  <si>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</si>
  <si>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</si>
  <si>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</si>
  <si>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</si>
  <si>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</si>
  <si>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</si>
  <si>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</si>
  <si>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</si>
  <si>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</si>
  <si>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</si>
  <si>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</si>
  <si>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</si>
  <si>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</si>
  <si>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</si>
  <si>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</si>
  <si>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</si>
  <si>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</si>
  <si>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</si>
  <si>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</si>
  <si>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</si>
  <si>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</si>
  <si>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</si>
  <si>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</si>
  <si>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</si>
  <si>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 pro použití v teplotách okolí +40°C</t>
    </r>
  </si>
  <si>
    <t xml:space="preserve">V ceně potrubí je požadována i cena fitinek (T-kusů, oblouků, sifonů) a spojovacího materiálu  </t>
  </si>
  <si>
    <t>Přívodní kabely k centrálním elektro rozvaděčům technologie chlazení nejsou předmětem dodávky technologie chlazení.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</si>
  <si>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</si>
  <si>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</si>
  <si>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</si>
  <si>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</si>
  <si>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>Požadovaný min.</t>
  </si>
  <si>
    <t xml:space="preserve">Cena chladicí jednotky je včetně všech agregátů, výměníků, sběračů a regulátorů apod.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</si>
  <si>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kompresorové jednotky s kondenzátory s chladivem GWP&lt;2500 pro použití v teplotách okolí +40°C</t>
    </r>
  </si>
  <si>
    <t>KCHJ pro delivery</t>
  </si>
  <si>
    <t>KCHJ pro výrobníky ledu</t>
  </si>
  <si>
    <t>KCHJ pro akvária</t>
  </si>
  <si>
    <t xml:space="preserve"> </t>
  </si>
  <si>
    <t>Cena chladicí jednotky je včetně všech dalších agregátů, výměníků, sběračů apod.</t>
  </si>
  <si>
    <t>KCHJ pro mrazicí box (-22/-24°C) 5,2x4,9x3,9 m</t>
  </si>
  <si>
    <t>To -20°C/Tok.+40°</t>
  </si>
  <si>
    <t>To -10°C/Tok.+32°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</si>
  <si>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</si>
  <si>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</si>
  <si>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</si>
  <si>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</si>
  <si>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</si>
  <si>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</si>
  <si>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</si>
  <si>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výparník (s elektrickým odtáváním), ventilátory výparníku s EC motory, vyhřívání odpadu (pro mrazírnu ryb i s ochranným lakováním a nerezovými kryty)</t>
  </si>
  <si>
    <t>Pos.
T 2.03</t>
  </si>
  <si>
    <t>Company</t>
  </si>
  <si>
    <t>Project name</t>
  </si>
  <si>
    <t>Date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</si>
  <si>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</t>
    </r>
  </si>
  <si>
    <t>vč. ovládacího panelu a automatického čistícího systému</t>
  </si>
  <si>
    <t>výkon (kg/den)</t>
  </si>
  <si>
    <t>[EUR]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</si>
  <si>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</si>
  <si>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</si>
  <si>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</si>
  <si>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</si>
  <si>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</si>
  <si>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</si>
  <si>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Hlavní elektro rozvaděče pro kondenzační a kompresorové jednotky, chladicí a mrazicí nábytek, chladírny, mrazírny a klimatizované místnosti.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</si>
  <si>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</si>
  <si>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</si>
  <si>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</si>
  <si>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</si>
  <si>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</si>
  <si>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</si>
  <si>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</si>
  <si>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</si>
  <si>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</si>
  <si>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</si>
  <si>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</si>
  <si>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</si>
  <si>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</si>
  <si>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</si>
  <si>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</si>
  <si>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</si>
  <si>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</si>
  <si>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</si>
  <si>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</si>
  <si>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</si>
  <si>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</si>
  <si>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</si>
  <si>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</si>
  <si>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</si>
  <si>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</si>
  <si>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</si>
  <si>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</si>
  <si>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</si>
  <si>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</si>
  <si>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</si>
  <si>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</si>
  <si>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</si>
  <si>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</si>
  <si>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</si>
  <si>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</si>
  <si>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</si>
  <si>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</si>
  <si>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</si>
  <si>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</si>
  <si>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</si>
  <si>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</si>
  <si>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</si>
  <si>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</si>
  <si>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</si>
  <si>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</si>
  <si>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</si>
  <si>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</si>
  <si>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Potrubí pro mrazicí okruhy a jednotky (LT)</t>
  </si>
  <si>
    <t>celkem</t>
  </si>
  <si>
    <t xml:space="preserve">potrubí pro chladicí (MT) a klimatizační (HT) okruhy a KJ </t>
  </si>
  <si>
    <t xml:space="preserve">Měření spotřeby elektrické energie pro chladicí  a mrazicí nábytek, chladírny, mrazírny a klimatizované místnosti, ohřev TUV, popř. i pro výrobníky ledu, akvária, apod. </t>
  </si>
  <si>
    <t>Makro Cestlice - tender pro remodelling chlazení</t>
  </si>
  <si>
    <t>CHB odpadky 1081 (u F&amp;V) a CHB maso-vrácené zboži 1098</t>
  </si>
  <si>
    <t>CHB salámy  1086 - 2x výparník, CH box maso 1097</t>
  </si>
  <si>
    <t>CHB maso 1083 - 1 výparník</t>
  </si>
  <si>
    <t>CHB prodej maso 1080 - 4 výparníky</t>
  </si>
  <si>
    <t>CHB majonézy 1085</t>
  </si>
  <si>
    <t>CHB mleko 1092 (2 výparníky)</t>
  </si>
  <si>
    <t>CHB vejce 1091</t>
  </si>
  <si>
    <t>CHB 1056 O+Z - 2x výparník</t>
  </si>
  <si>
    <t>CHB 1063 ryby s výrobníky ledu</t>
  </si>
  <si>
    <t>CHB 1064 rybí saláty</t>
  </si>
  <si>
    <t>MB ryby</t>
  </si>
  <si>
    <t xml:space="preserve">MB maso a MB pizza </t>
  </si>
  <si>
    <t>MB pekárna</t>
  </si>
  <si>
    <t>MB zmrzlina</t>
  </si>
  <si>
    <t xml:space="preserve">MB hranolky </t>
  </si>
  <si>
    <t>MB potraviny</t>
  </si>
  <si>
    <t>MB drubez</t>
  </si>
  <si>
    <t>etiketování masa, mlečných výrobků, ryb,  O+Z</t>
  </si>
  <si>
    <t xml:space="preserve">chodba MOPRO 4x výparník </t>
  </si>
  <si>
    <t xml:space="preserve">chodba ryby </t>
  </si>
  <si>
    <t xml:space="preserve">příjem mléko (2xvýparník) </t>
  </si>
  <si>
    <t>příjem O+Z a chodba O+Z - 2x2 vyparníky</t>
  </si>
  <si>
    <t>chodba O+Z (1x výp.), příjem maso (2x výp.),</t>
  </si>
  <si>
    <t xml:space="preserve">2x prodej ryby, </t>
  </si>
  <si>
    <t>6x prodej O+Z</t>
  </si>
  <si>
    <t>mrazicí box delivery  -24°C ( 104 m3 )</t>
  </si>
  <si>
    <t>356 kW / To -10 C</t>
  </si>
  <si>
    <t>25 kW / To -35 C</t>
  </si>
  <si>
    <t>180 kW / To +2 C</t>
  </si>
  <si>
    <t>KCHJ pro výrobník ledu 1500 (kgledu /24 h.)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</si>
  <si>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</si>
  <si>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</si>
  <si>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</si>
  <si>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</si>
  <si>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</si>
  <si>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</si>
  <si>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>chladivo R290, frekvenčně řízený kompresor, automatické odtávání horkými parami, externí barva RAL 7016, interní bílá</t>
  </si>
  <si>
    <t>nerezová konzole 1250 mm na háky</t>
  </si>
  <si>
    <t>nerezová konzole 1875 mm na háky</t>
  </si>
  <si>
    <t xml:space="preserve">nerezové háky </t>
  </si>
  <si>
    <t>přepínatelný chladicí/mrazicí ostrůvek se zabudovaným agregátem</t>
  </si>
  <si>
    <t>čelní modul</t>
  </si>
  <si>
    <t>přepínatelný chladicí/mrazicí ostrůvek a se zabudovaným agregátem</t>
  </si>
  <si>
    <t>sada s těsnící podlahovou lištou  - z čela i z boků</t>
  </si>
  <si>
    <t xml:space="preserve">sada s těsnící podlahovou lištou </t>
  </si>
  <si>
    <t>vnitřní osvětlení LED přední a zadní - barva studená bílá (5700K)</t>
  </si>
  <si>
    <t>Popis požadavků : verze L1, teplota -22/-24°C, klima kat. 3, EC mototy ventilátorů , TEV vč. všech teplotních a tlakových čidel, el. rozvaděč vč. řízení a s displejem pro každý modul nábytku, uzavírací kulové ventily pro sací a kapalinové potrubí</t>
  </si>
  <si>
    <t>TEV s příslušenstvím</t>
  </si>
  <si>
    <t>řídící elektronický regulátor s příslušenstvím</t>
  </si>
  <si>
    <t>Popis požadavků : verze M2, teplota +4/+6°C, klima kat. 3, EC mototy ventilátorů , TEV vč. všech teplotních a tlakových čidel, el. rozvaděč vč. řízení a displejem pro každý modul nábytku, uzavírací kulové ventily pro sací a kapalinové potrubí</t>
  </si>
  <si>
    <t>V ceně bude zahrnuto uskladnění odsátého regenerovaného chladiva a vytipovaných demontovaných dílů pro potřeby Makro po dobu 3 let !!!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</si>
  <si>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</si>
  <si>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</si>
  <si>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>4 řady nerezových polic 500 mm, zesílené police pro max. zatížení polic a spodní výložné police 220 kg/m2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</si>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</sst>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%20190421_tender%20refrigeration-Makro_Olom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+T"/>
      <sheetName val="Cabinets"/>
      <sheetName val="Technology"/>
      <sheetName val="C 1.01"/>
      <sheetName val="C 1.02"/>
      <sheetName val="C 1.03"/>
      <sheetName val="C 1.04"/>
      <sheetName val="C 1.05"/>
      <sheetName val="C 1.06"/>
      <sheetName val="C 2.01"/>
      <sheetName val="C 2.02"/>
      <sheetName val="C 3.01"/>
      <sheetName val="C 4.01"/>
      <sheetName val="C 5.01 Extras"/>
      <sheetName val="T 1.01"/>
      <sheetName val="T 1.02"/>
      <sheetName val="T 1.03"/>
      <sheetName val="T 1.04"/>
      <sheetName val="T 1.05"/>
      <sheetName val="T 1.06"/>
      <sheetName val="T 1.07"/>
      <sheetName val="T 2.01"/>
      <sheetName val="T 2.02"/>
      <sheetName val="T 2.03"/>
      <sheetName val="T 3.01"/>
      <sheetName val="T 4.01"/>
      <sheetName val="T 4.02"/>
      <sheetName val="T 5.01"/>
      <sheetName val="T 5.02"/>
      <sheetName val="T 5.03"/>
      <sheetName val="T 6.0 Description"/>
      <sheetName val="T 6.01"/>
      <sheetName val="T 6.02"/>
      <sheetName val="T 7.0 Description"/>
      <sheetName val="T 7.01"/>
      <sheetName val="T 8.01"/>
      <sheetName val="T 9.01"/>
      <sheetName val="T 10.01"/>
      <sheetName val="T 11.01 Extras"/>
    </sheetNames>
    <sheetDataSet>
      <sheetData sheetId="0" refreshError="1"/>
      <sheetData sheetId="1" refreshError="1"/>
      <sheetData sheetId="2">
        <row r="2">
          <cell r="G2" t="str">
            <v>Makro CZ Olomouc</v>
          </cell>
        </row>
        <row r="3">
          <cell r="G3" t="str">
            <v>Tender Refrigeration CZ</v>
          </cell>
        </row>
        <row r="4">
          <cell r="G4">
            <v>43576</v>
          </cell>
        </row>
        <row r="21">
          <cell r="D21" t="str">
            <v>Výrobníky ledu a příslušenství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70" zoomScaleNormal="70" workbookViewId="0"/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51" t="s">
        <v>681</v>
      </c>
      <c r="E2" s="452"/>
      <c r="F2" s="453"/>
      <c r="G2" s="35" t="s">
        <v>682</v>
      </c>
      <c r="H2" s="131" t="s">
        <v>691</v>
      </c>
    </row>
    <row r="3" spans="2:8" s="16" customFormat="1" ht="29.4" thickBot="1" x14ac:dyDescent="0.35">
      <c r="B3" s="14"/>
      <c r="C3" s="15"/>
      <c r="D3" s="454"/>
      <c r="E3" s="455"/>
      <c r="F3" s="456"/>
      <c r="G3" s="36" t="s">
        <v>683</v>
      </c>
      <c r="H3" s="383" t="s">
        <v>1133</v>
      </c>
    </row>
    <row r="4" spans="2:8" ht="21.6" thickBot="1" x14ac:dyDescent="0.35">
      <c r="B4" s="19"/>
      <c r="C4" s="20"/>
      <c r="D4" s="457" t="s">
        <v>692</v>
      </c>
      <c r="E4" s="458"/>
      <c r="F4" s="459"/>
      <c r="G4" s="37" t="s">
        <v>684</v>
      </c>
      <c r="H4" s="132" t="s">
        <v>679</v>
      </c>
    </row>
    <row r="5" spans="2:8" ht="21" x14ac:dyDescent="0.35">
      <c r="B5" s="276"/>
      <c r="C5" s="276"/>
      <c r="D5" s="277"/>
      <c r="E5" s="4"/>
      <c r="F5" s="4"/>
      <c r="G5" s="4"/>
      <c r="H5" s="4"/>
    </row>
    <row r="6" spans="2:8" ht="15" thickBot="1" x14ac:dyDescent="0.4">
      <c r="E6" s="2"/>
    </row>
    <row r="7" spans="2:8" x14ac:dyDescent="0.3">
      <c r="B7" s="439" t="s">
        <v>685</v>
      </c>
      <c r="C7" s="440"/>
      <c r="D7" s="441"/>
      <c r="E7" s="449" t="s">
        <v>686</v>
      </c>
      <c r="F7" s="447" t="s">
        <v>687</v>
      </c>
      <c r="G7" s="445" t="s">
        <v>698</v>
      </c>
      <c r="H7" s="446"/>
    </row>
    <row r="8" spans="2:8" ht="15" thickBot="1" x14ac:dyDescent="0.35">
      <c r="B8" s="442"/>
      <c r="C8" s="443"/>
      <c r="D8" s="444"/>
      <c r="E8" s="450"/>
      <c r="F8" s="448"/>
      <c r="G8" s="133" t="s">
        <v>688</v>
      </c>
      <c r="H8" s="138" t="s">
        <v>689</v>
      </c>
    </row>
    <row r="9" spans="2:8" s="11" customFormat="1" ht="18" x14ac:dyDescent="0.35">
      <c r="B9" s="437" t="s">
        <v>693</v>
      </c>
      <c r="C9" s="438"/>
      <c r="D9" s="438"/>
      <c r="E9" s="302">
        <f>Nábytek!E39</f>
        <v>3421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.45" x14ac:dyDescent="0.45">
      <c r="B10" s="433" t="s">
        <v>694</v>
      </c>
      <c r="C10" s="434"/>
      <c r="D10" s="434"/>
      <c r="E10" s="303">
        <f>Technologie!E64</f>
        <v>4766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" thickBot="1" x14ac:dyDescent="0.4">
      <c r="B11" s="3"/>
      <c r="C11" s="4"/>
      <c r="D11" s="4"/>
      <c r="E11" s="304"/>
      <c r="F11" s="278"/>
      <c r="G11" s="278"/>
      <c r="H11" s="279"/>
    </row>
    <row r="12" spans="2:8" ht="18.600000000000001" thickBot="1" x14ac:dyDescent="0.4">
      <c r="B12" s="435" t="s">
        <v>690</v>
      </c>
      <c r="C12" s="436"/>
      <c r="D12" s="436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D2:F2"/>
    <mergeCell ref="D3:F3"/>
    <mergeCell ref="D4:F4"/>
    <mergeCell ref="B10:D10"/>
    <mergeCell ref="B12:D12"/>
    <mergeCell ref="B9:D9"/>
    <mergeCell ref="B7:D8"/>
    <mergeCell ref="G7:H7"/>
    <mergeCell ref="F7:F8"/>
    <mergeCell ref="E7:E8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70" zoomScaleNormal="7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1" bestFit="1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4"/>
    <row r="2" spans="2:24" ht="21.6" thickBot="1" x14ac:dyDescent="0.35">
      <c r="B2" s="17"/>
      <c r="C2" s="18"/>
      <c r="D2" s="451" t="str">
        <f>'Celkem  Nab+Tech'!D2:F2</f>
        <v xml:space="preserve">MAKRO Cash &amp; Carry CR </v>
      </c>
      <c r="E2" s="452"/>
      <c r="F2" s="453"/>
      <c r="G2" s="35" t="s">
        <v>682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29.4" thickBot="1" x14ac:dyDescent="0.35">
      <c r="B3" s="14"/>
      <c r="C3" s="15"/>
      <c r="D3" s="454"/>
      <c r="E3" s="455"/>
      <c r="F3" s="456"/>
      <c r="G3" s="36" t="s">
        <v>683</v>
      </c>
      <c r="H3" s="269" t="str">
        <f>'Celkem  Nab+Tech'!H3</f>
        <v>Makro Cestlice - tender pro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6" thickBot="1" x14ac:dyDescent="0.35">
      <c r="B4" s="19"/>
      <c r="C4" s="20"/>
      <c r="D4" s="457" t="s">
        <v>695</v>
      </c>
      <c r="E4" s="458"/>
      <c r="F4" s="459"/>
      <c r="G4" s="37" t="s">
        <v>684</v>
      </c>
      <c r="H4" s="270" t="str">
        <f>'Celkem  Nab+Tech'!H4</f>
        <v>XX.XX.2019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" thickBot="1" x14ac:dyDescent="0.35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 x14ac:dyDescent="0.3">
      <c r="B6" s="468" t="s">
        <v>696</v>
      </c>
      <c r="C6" s="469"/>
      <c r="D6" s="474" t="s">
        <v>697</v>
      </c>
      <c r="E6" s="474" t="s">
        <v>686</v>
      </c>
      <c r="F6" s="476" t="s">
        <v>687</v>
      </c>
      <c r="G6" s="445" t="s">
        <v>698</v>
      </c>
      <c r="H6" s="446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" thickBot="1" x14ac:dyDescent="0.35">
      <c r="B7" s="470"/>
      <c r="C7" s="471"/>
      <c r="D7" s="475"/>
      <c r="E7" s="475"/>
      <c r="F7" s="477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 x14ac:dyDescent="0.3">
      <c r="B8" s="137" t="s">
        <v>0</v>
      </c>
      <c r="C8" s="472" t="s">
        <v>711</v>
      </c>
      <c r="D8" s="472"/>
      <c r="E8" s="472"/>
      <c r="F8" s="472"/>
      <c r="G8" s="472"/>
      <c r="H8" s="473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 x14ac:dyDescent="0.3">
      <c r="B9" s="3"/>
      <c r="C9" s="13" t="s">
        <v>5</v>
      </c>
      <c r="D9" s="12" t="s">
        <v>700</v>
      </c>
      <c r="E9" s="297">
        <f>'C 1.01'!H76</f>
        <v>1084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 x14ac:dyDescent="0.3">
      <c r="B10" s="3"/>
      <c r="C10" s="13" t="s">
        <v>6</v>
      </c>
      <c r="D10" s="12" t="s">
        <v>701</v>
      </c>
      <c r="E10" s="297">
        <f>'C 1.02'!H82</f>
        <v>113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 x14ac:dyDescent="0.3">
      <c r="B11" s="3"/>
      <c r="C11" s="13" t="s">
        <v>7</v>
      </c>
      <c r="D11" s="12" t="s">
        <v>702</v>
      </c>
      <c r="E11" s="297">
        <f>'C 1.03'!H86</f>
        <v>868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 x14ac:dyDescent="0.3">
      <c r="B12" s="3"/>
      <c r="C12" s="13" t="s">
        <v>8</v>
      </c>
      <c r="D12" s="12" t="s">
        <v>703</v>
      </c>
      <c r="E12" s="297">
        <f>'C 1.04'!H86</f>
        <v>115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 x14ac:dyDescent="0.3">
      <c r="B13" s="3"/>
      <c r="C13" s="13" t="s">
        <v>9</v>
      </c>
      <c r="D13" s="12" t="s">
        <v>704</v>
      </c>
      <c r="E13" s="297">
        <f>'C 1.05'!H90</f>
        <v>47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 x14ac:dyDescent="0.3">
      <c r="B14" s="3"/>
      <c r="C14" s="13" t="s">
        <v>14</v>
      </c>
      <c r="D14" s="12" t="s">
        <v>705</v>
      </c>
      <c r="E14" s="297">
        <f>'C 1.06'!H87</f>
        <v>261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" thickBot="1" x14ac:dyDescent="0.4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45" x14ac:dyDescent="0.35">
      <c r="B16" s="286"/>
      <c r="C16" s="462" t="s">
        <v>710</v>
      </c>
      <c r="D16" s="463"/>
      <c r="E16" s="306">
        <f>SUM(E9:E15)</f>
        <v>2488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" thickBot="1" x14ac:dyDescent="0.4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 x14ac:dyDescent="0.3">
      <c r="B18" s="33" t="s">
        <v>1</v>
      </c>
      <c r="C18" s="472" t="s">
        <v>707</v>
      </c>
      <c r="D18" s="472"/>
      <c r="E18" s="472"/>
      <c r="F18" s="472"/>
      <c r="G18" s="472"/>
      <c r="H18" s="473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6" x14ac:dyDescent="0.3">
      <c r="B19" s="3"/>
      <c r="C19" s="13" t="s">
        <v>11</v>
      </c>
      <c r="D19" s="12" t="s">
        <v>706</v>
      </c>
      <c r="E19" s="297">
        <f>'C 2.01'!H44</f>
        <v>104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 x14ac:dyDescent="0.3">
      <c r="B20" s="3"/>
      <c r="C20" s="13" t="s">
        <v>12</v>
      </c>
      <c r="D20" s="12" t="s">
        <v>882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5" customHeight="1" x14ac:dyDescent="0.3">
      <c r="B22" s="286"/>
      <c r="C22" s="462" t="s">
        <v>710</v>
      </c>
      <c r="D22" s="463"/>
      <c r="E22" s="306">
        <f>SUM(E19:E21)</f>
        <v>104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6" x14ac:dyDescent="0.3">
      <c r="B24" s="34" t="s">
        <v>2</v>
      </c>
      <c r="C24" s="472" t="s">
        <v>708</v>
      </c>
      <c r="D24" s="472"/>
      <c r="E24" s="472"/>
      <c r="F24" s="472"/>
      <c r="G24" s="472"/>
      <c r="H24" s="473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 x14ac:dyDescent="0.3">
      <c r="B25" s="3"/>
      <c r="C25" s="309" t="s">
        <v>10</v>
      </c>
      <c r="D25" s="12" t="s">
        <v>709</v>
      </c>
      <c r="E25" s="311">
        <f>'C 3.01'!H40</f>
        <v>773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" thickBot="1" x14ac:dyDescent="0.35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5" customHeight="1" x14ac:dyDescent="0.3">
      <c r="B27" s="286"/>
      <c r="C27" s="462" t="s">
        <v>710</v>
      </c>
      <c r="D27" s="463"/>
      <c r="E27" s="318">
        <f>SUM(E25:E26)</f>
        <v>773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2" thickBot="1" x14ac:dyDescent="0.35">
      <c r="B29" s="466" t="s">
        <v>712</v>
      </c>
      <c r="C29" s="467"/>
      <c r="D29" s="467"/>
      <c r="E29" s="298">
        <f>E16+E22+E27</f>
        <v>3365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" thickBot="1" x14ac:dyDescent="0.35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6" x14ac:dyDescent="0.3">
      <c r="B31" s="30" t="s">
        <v>3</v>
      </c>
      <c r="C31" s="464" t="s">
        <v>713</v>
      </c>
      <c r="D31" s="464"/>
      <c r="E31" s="464"/>
      <c r="F31" s="464"/>
      <c r="G31" s="464"/>
      <c r="H31" s="465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" thickBot="1" x14ac:dyDescent="0.35">
      <c r="B32" s="3"/>
      <c r="C32" s="13" t="s">
        <v>13</v>
      </c>
      <c r="D32" s="12" t="s">
        <v>714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05" customHeight="1" thickBot="1" x14ac:dyDescent="0.35">
      <c r="B33" s="285"/>
      <c r="C33" s="462" t="s">
        <v>710</v>
      </c>
      <c r="D33" s="463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" thickBot="1" x14ac:dyDescent="0.35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6" x14ac:dyDescent="0.3">
      <c r="B35" s="30" t="s">
        <v>4</v>
      </c>
      <c r="C35" s="464" t="s">
        <v>715</v>
      </c>
      <c r="D35" s="464"/>
      <c r="E35" s="464"/>
      <c r="F35" s="464"/>
      <c r="G35" s="464"/>
      <c r="H35" s="465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" thickBot="1" x14ac:dyDescent="0.35">
      <c r="B36" s="3"/>
      <c r="C36" s="13" t="s">
        <v>15</v>
      </c>
      <c r="D36" s="12" t="s">
        <v>716</v>
      </c>
      <c r="E36" s="76">
        <f>'C 5.01 Extras'!F34</f>
        <v>55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05" customHeight="1" thickBot="1" x14ac:dyDescent="0.35">
      <c r="B37" s="285"/>
      <c r="C37" s="462" t="s">
        <v>710</v>
      </c>
      <c r="D37" s="463"/>
      <c r="E37" s="77">
        <f>SUM(E36)</f>
        <v>55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" thickBot="1" x14ac:dyDescent="0.35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8.600000000000001" thickBot="1" x14ac:dyDescent="0.4">
      <c r="B39" s="460" t="s">
        <v>693</v>
      </c>
      <c r="C39" s="461"/>
      <c r="D39" s="461"/>
      <c r="E39" s="301">
        <f>E29+E33+E37</f>
        <v>3421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" x14ac:dyDescent="0.3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70" zoomScaleNormal="70" workbookViewId="0">
      <pane ySplit="7" topLeftCell="A8" activePane="bottomLeft" state="frozenSplit"/>
      <selection pane="bottomLeft" activeCell="A8" sqref="A8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4"/>
    <row r="2" spans="2:19" ht="21.6" thickBot="1" x14ac:dyDescent="0.35">
      <c r="B2" s="17"/>
      <c r="C2" s="18"/>
      <c r="D2" s="451" t="str">
        <f>'Celkem  Nab+Tech'!D2:F2</f>
        <v xml:space="preserve">MAKRO Cash &amp; Carry CR </v>
      </c>
      <c r="E2" s="488"/>
      <c r="F2" s="35" t="s">
        <v>682</v>
      </c>
      <c r="G2" s="482" t="str">
        <f>'Celkem  Nab+Tech'!H2</f>
        <v>XY</v>
      </c>
      <c r="H2" s="483"/>
    </row>
    <row r="3" spans="2:19" s="16" customFormat="1" ht="16.2" thickBot="1" x14ac:dyDescent="0.35">
      <c r="B3" s="14"/>
      <c r="C3" s="15"/>
      <c r="D3" s="490"/>
      <c r="E3" s="491"/>
      <c r="F3" s="36" t="s">
        <v>683</v>
      </c>
      <c r="G3" s="484" t="str">
        <f>'Celkem  Nab+Tech'!H3</f>
        <v>Makro Cestlice - tender pro remodelling chlazení</v>
      </c>
      <c r="H3" s="485"/>
      <c r="I3" s="432"/>
    </row>
    <row r="4" spans="2:19" s="16" customFormat="1" ht="21.6" thickBot="1" x14ac:dyDescent="0.35">
      <c r="B4" s="31"/>
      <c r="C4" s="32"/>
      <c r="D4" s="457" t="s">
        <v>699</v>
      </c>
      <c r="E4" s="489"/>
      <c r="F4" s="37" t="s">
        <v>684</v>
      </c>
      <c r="G4" s="486" t="str">
        <f>'Celkem  Nab+Tech'!H4</f>
        <v>XX.XX.2019</v>
      </c>
      <c r="H4" s="487"/>
      <c r="I4" s="432"/>
    </row>
    <row r="5" spans="2:19" ht="15" thickBot="1" x14ac:dyDescent="0.35">
      <c r="E5" s="2"/>
    </row>
    <row r="6" spans="2:19" x14ac:dyDescent="0.3">
      <c r="B6" s="468" t="s">
        <v>696</v>
      </c>
      <c r="C6" s="469"/>
      <c r="D6" s="474" t="s">
        <v>697</v>
      </c>
      <c r="E6" s="474" t="s">
        <v>686</v>
      </c>
      <c r="F6" s="476" t="s">
        <v>687</v>
      </c>
      <c r="G6" s="445" t="s">
        <v>698</v>
      </c>
      <c r="H6" s="446"/>
      <c r="P6" s="325"/>
    </row>
    <row r="7" spans="2:19" s="9" customFormat="1" ht="15" thickBot="1" x14ac:dyDescent="0.35">
      <c r="B7" s="470"/>
      <c r="C7" s="471"/>
      <c r="D7" s="475"/>
      <c r="E7" s="475"/>
      <c r="F7" s="477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6" x14ac:dyDescent="0.3">
      <c r="B8" s="30" t="s">
        <v>0</v>
      </c>
      <c r="C8" s="480" t="s">
        <v>718</v>
      </c>
      <c r="D8" s="480"/>
      <c r="E8" s="480"/>
      <c r="F8" s="480"/>
      <c r="G8" s="480"/>
      <c r="H8" s="481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 x14ac:dyDescent="0.3">
      <c r="B9" s="3"/>
      <c r="C9" s="13" t="s">
        <v>5</v>
      </c>
      <c r="D9" s="12" t="s">
        <v>720</v>
      </c>
      <c r="E9" s="76">
        <f>'T 1.01'!I43</f>
        <v>130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 x14ac:dyDescent="0.3">
      <c r="B10" s="3"/>
      <c r="C10" s="13" t="s">
        <v>6</v>
      </c>
      <c r="D10" s="12" t="s">
        <v>719</v>
      </c>
      <c r="E10" s="76">
        <f>'T 1.02'!I38</f>
        <v>48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 x14ac:dyDescent="0.3">
      <c r="B11" s="3"/>
      <c r="C11" s="13" t="s">
        <v>7</v>
      </c>
      <c r="D11" s="12" t="s">
        <v>721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 x14ac:dyDescent="0.3">
      <c r="B12" s="3"/>
      <c r="C12" s="13" t="s">
        <v>8</v>
      </c>
      <c r="D12" s="12" t="s">
        <v>722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 x14ac:dyDescent="0.3">
      <c r="B13" s="3"/>
      <c r="C13" s="13" t="s">
        <v>9</v>
      </c>
      <c r="D13" s="12" t="s">
        <v>723</v>
      </c>
      <c r="E13" s="76">
        <f>'T 1.05'!I40</f>
        <v>116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 x14ac:dyDescent="0.3">
      <c r="B14" s="3"/>
      <c r="C14" s="13" t="s">
        <v>14</v>
      </c>
      <c r="D14" s="12" t="s">
        <v>724</v>
      </c>
      <c r="E14" s="76">
        <f>'T 1.06'!I36</f>
        <v>285</v>
      </c>
      <c r="F14" s="290">
        <f>'T 1.06'!J36</f>
        <v>0</v>
      </c>
      <c r="G14" s="291">
        <f>'T 1.06'!K36</f>
        <v>0</v>
      </c>
      <c r="H14" s="292">
        <f>'T 1.06'!L36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" thickBot="1" x14ac:dyDescent="0.4">
      <c r="B15" s="3"/>
      <c r="C15" s="13" t="s">
        <v>1059</v>
      </c>
      <c r="D15" s="12" t="s">
        <v>1060</v>
      </c>
      <c r="E15" s="76"/>
      <c r="F15" s="290"/>
      <c r="G15" s="293"/>
      <c r="H15" s="294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05" thickBot="1" x14ac:dyDescent="0.4">
      <c r="B16" s="28"/>
      <c r="C16" s="478" t="s">
        <v>710</v>
      </c>
      <c r="D16" s="479"/>
      <c r="E16" s="77">
        <f>SUM(E9:E15)</f>
        <v>629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" thickBot="1" x14ac:dyDescent="0.4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6" x14ac:dyDescent="0.3">
      <c r="B18" s="30" t="s">
        <v>1</v>
      </c>
      <c r="C18" s="480" t="s">
        <v>1063</v>
      </c>
      <c r="D18" s="480"/>
      <c r="E18" s="480"/>
      <c r="F18" s="480"/>
      <c r="G18" s="480"/>
      <c r="H18" s="48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x14ac:dyDescent="0.3">
      <c r="B19" s="3"/>
      <c r="C19" s="13" t="s">
        <v>11</v>
      </c>
      <c r="D19" s="12" t="s">
        <v>1047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x14ac:dyDescent="0.3">
      <c r="B20" s="3"/>
      <c r="C20" s="13" t="s">
        <v>12</v>
      </c>
      <c r="D20" s="12" t="s">
        <v>1046</v>
      </c>
      <c r="E20" s="76">
        <f>'T 2.02'!H40</f>
        <v>5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" thickBot="1" x14ac:dyDescent="0.35">
      <c r="B21" s="3"/>
      <c r="C21" s="13" t="s">
        <v>1061</v>
      </c>
      <c r="D21" s="12" t="s">
        <v>1062</v>
      </c>
      <c r="E21" s="76">
        <f>'T 2.03'!H34</f>
        <v>0</v>
      </c>
      <c r="F21" s="290">
        <f>'T 2.03'!I34</f>
        <v>0</v>
      </c>
      <c r="G21" s="291">
        <f>'T 2.03'!J34</f>
        <v>0</v>
      </c>
      <c r="H21" s="292">
        <f>'T 2.03'!K34</f>
        <v>0</v>
      </c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2" thickBot="1" x14ac:dyDescent="0.35">
      <c r="B22" s="28"/>
      <c r="C22" s="478" t="s">
        <v>710</v>
      </c>
      <c r="D22" s="479"/>
      <c r="E22" s="77">
        <f>SUM(E19:E21)</f>
        <v>5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" thickBot="1" x14ac:dyDescent="0.4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45" x14ac:dyDescent="0.35">
      <c r="B24" s="30" t="s">
        <v>2</v>
      </c>
      <c r="C24" s="480" t="s">
        <v>725</v>
      </c>
      <c r="D24" s="480"/>
      <c r="E24" s="480"/>
      <c r="F24" s="480"/>
      <c r="G24" s="480"/>
      <c r="H24" s="48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" thickBot="1" x14ac:dyDescent="0.4">
      <c r="B25" s="3"/>
      <c r="C25" s="13" t="s">
        <v>10</v>
      </c>
      <c r="D25" s="12" t="s">
        <v>725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05" thickBot="1" x14ac:dyDescent="0.4">
      <c r="B26" s="28"/>
      <c r="C26" s="478" t="s">
        <v>710</v>
      </c>
      <c r="D26" s="479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" thickBot="1" x14ac:dyDescent="0.4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6" x14ac:dyDescent="0.3">
      <c r="B28" s="30" t="s">
        <v>3</v>
      </c>
      <c r="C28" s="480" t="s">
        <v>726</v>
      </c>
      <c r="D28" s="480"/>
      <c r="E28" s="480"/>
      <c r="F28" s="480"/>
      <c r="G28" s="480"/>
      <c r="H28" s="48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 x14ac:dyDescent="0.3">
      <c r="B29" s="3"/>
      <c r="C29" s="13" t="s">
        <v>13</v>
      </c>
      <c r="D29" s="12" t="s">
        <v>956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" thickBot="1" x14ac:dyDescent="0.35">
      <c r="B30" s="3"/>
      <c r="C30" s="13" t="s">
        <v>589</v>
      </c>
      <c r="D30" s="12" t="s">
        <v>727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05" thickBot="1" x14ac:dyDescent="0.4">
      <c r="B31" s="28"/>
      <c r="C31" s="478" t="s">
        <v>710</v>
      </c>
      <c r="D31" s="479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" thickBot="1" x14ac:dyDescent="0.4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6" x14ac:dyDescent="0.3">
      <c r="B33" s="30" t="s">
        <v>4</v>
      </c>
      <c r="C33" s="480" t="s">
        <v>728</v>
      </c>
      <c r="D33" s="480"/>
      <c r="E33" s="480"/>
      <c r="F33" s="480"/>
      <c r="G33" s="480"/>
      <c r="H33" s="481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 ht="14.55" x14ac:dyDescent="0.35">
      <c r="B34" s="3"/>
      <c r="C34" s="13" t="s">
        <v>15</v>
      </c>
      <c r="D34" s="12" t="s">
        <v>729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 x14ac:dyDescent="0.3">
      <c r="B35" s="3"/>
      <c r="C35" s="13" t="s">
        <v>592</v>
      </c>
      <c r="D35" s="12" t="s">
        <v>730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" thickBot="1" x14ac:dyDescent="0.35">
      <c r="B36" s="3"/>
      <c r="C36" s="13" t="s">
        <v>593</v>
      </c>
      <c r="D36" s="12" t="s">
        <v>731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05" customHeight="1" thickBot="1" x14ac:dyDescent="0.35">
      <c r="B37" s="28"/>
      <c r="C37" s="478" t="s">
        <v>710</v>
      </c>
      <c r="D37" s="479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" thickBot="1" x14ac:dyDescent="0.35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6" x14ac:dyDescent="0.3">
      <c r="B39" s="30" t="s">
        <v>249</v>
      </c>
      <c r="C39" s="480" t="s">
        <v>732</v>
      </c>
      <c r="D39" s="480"/>
      <c r="E39" s="480"/>
      <c r="F39" s="480"/>
      <c r="G39" s="480"/>
      <c r="H39" s="48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 x14ac:dyDescent="0.3">
      <c r="B40" s="3"/>
      <c r="C40" s="13" t="s">
        <v>601</v>
      </c>
      <c r="D40" s="12" t="s">
        <v>733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" thickBot="1" x14ac:dyDescent="0.35">
      <c r="B41" s="3"/>
      <c r="C41" s="13" t="s">
        <v>602</v>
      </c>
      <c r="D41" s="12" t="s">
        <v>734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05" customHeight="1" thickBot="1" x14ac:dyDescent="0.35">
      <c r="B42" s="28"/>
      <c r="C42" s="478" t="s">
        <v>710</v>
      </c>
      <c r="D42" s="479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" thickBot="1" x14ac:dyDescent="0.35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6" x14ac:dyDescent="0.3">
      <c r="B44" s="30" t="s">
        <v>17</v>
      </c>
      <c r="C44" s="480" t="s">
        <v>735</v>
      </c>
      <c r="D44" s="480"/>
      <c r="E44" s="480"/>
      <c r="F44" s="480"/>
      <c r="G44" s="480"/>
      <c r="H44" s="48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" thickBot="1" x14ac:dyDescent="0.35">
      <c r="B45" s="3"/>
      <c r="C45" s="13" t="s">
        <v>22</v>
      </c>
      <c r="D45" s="12" t="s">
        <v>735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05" customHeight="1" thickBot="1" x14ac:dyDescent="0.35">
      <c r="B46" s="28"/>
      <c r="C46" s="478" t="s">
        <v>710</v>
      </c>
      <c r="D46" s="479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" thickBot="1" x14ac:dyDescent="0.35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6" x14ac:dyDescent="0.3">
      <c r="B48" s="30" t="s">
        <v>18</v>
      </c>
      <c r="C48" s="480" t="s">
        <v>736</v>
      </c>
      <c r="D48" s="480"/>
      <c r="E48" s="480"/>
      <c r="F48" s="480"/>
      <c r="G48" s="480"/>
      <c r="H48" s="48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" thickBot="1" x14ac:dyDescent="0.35">
      <c r="B49" s="3"/>
      <c r="C49" s="13" t="s">
        <v>23</v>
      </c>
      <c r="D49" s="12" t="s">
        <v>736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05" customHeight="1" thickBot="1" x14ac:dyDescent="0.35">
      <c r="B50" s="28"/>
      <c r="C50" s="478" t="s">
        <v>710</v>
      </c>
      <c r="D50" s="479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" thickBot="1" x14ac:dyDescent="0.35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6" x14ac:dyDescent="0.3">
      <c r="B52" s="30" t="s">
        <v>19</v>
      </c>
      <c r="C52" s="480" t="s">
        <v>737</v>
      </c>
      <c r="D52" s="480"/>
      <c r="E52" s="480"/>
      <c r="F52" s="480"/>
      <c r="G52" s="480"/>
      <c r="H52" s="48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2" thickBot="1" x14ac:dyDescent="0.35">
      <c r="B53" s="3"/>
      <c r="C53" s="13" t="s">
        <v>24</v>
      </c>
      <c r="D53" s="12" t="s">
        <v>737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05" customHeight="1" thickBot="1" x14ac:dyDescent="0.35">
      <c r="B54" s="28"/>
      <c r="C54" s="478" t="s">
        <v>710</v>
      </c>
      <c r="D54" s="479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" thickBot="1" x14ac:dyDescent="0.35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6" x14ac:dyDescent="0.3">
      <c r="B56" s="30" t="s">
        <v>20</v>
      </c>
      <c r="C56" s="480" t="s">
        <v>738</v>
      </c>
      <c r="D56" s="480"/>
      <c r="E56" s="480"/>
      <c r="F56" s="480"/>
      <c r="G56" s="480"/>
      <c r="H56" s="48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" thickBot="1" x14ac:dyDescent="0.35">
      <c r="B57" s="3"/>
      <c r="C57" s="13" t="s">
        <v>25</v>
      </c>
      <c r="D57" s="12" t="s">
        <v>738</v>
      </c>
      <c r="E57" s="299">
        <f>'T 10.01'!G63</f>
        <v>2397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2" thickBot="1" x14ac:dyDescent="0.35">
      <c r="B58" s="28"/>
      <c r="C58" s="478" t="s">
        <v>710</v>
      </c>
      <c r="D58" s="479"/>
      <c r="E58" s="300">
        <f>SUM(E57:E57)</f>
        <v>2397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" thickBot="1" x14ac:dyDescent="0.35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6" x14ac:dyDescent="0.3">
      <c r="B60" s="30" t="s">
        <v>21</v>
      </c>
      <c r="C60" s="480" t="s">
        <v>717</v>
      </c>
      <c r="D60" s="480"/>
      <c r="E60" s="480"/>
      <c r="F60" s="480"/>
      <c r="G60" s="480"/>
      <c r="H60" s="4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" thickBot="1" x14ac:dyDescent="0.35">
      <c r="B61" s="3"/>
      <c r="C61" s="13" t="s">
        <v>26</v>
      </c>
      <c r="D61" s="12" t="s">
        <v>716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2" thickBot="1" x14ac:dyDescent="0.35">
      <c r="B62" s="28"/>
      <c r="C62" s="478" t="s">
        <v>710</v>
      </c>
      <c r="D62" s="479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" thickBot="1" x14ac:dyDescent="0.35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8.600000000000001" thickBot="1" x14ac:dyDescent="0.4">
      <c r="B64" s="460" t="s">
        <v>694</v>
      </c>
      <c r="C64" s="461"/>
      <c r="D64" s="461"/>
      <c r="E64" s="301">
        <f>E16+E22+E26+E31+E37+E42+E46+E50+E54+E58+E62</f>
        <v>4766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 x14ac:dyDescent="0.3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C18:H18"/>
    <mergeCell ref="C22:D22"/>
    <mergeCell ref="C28:H28"/>
    <mergeCell ref="C31:D31"/>
    <mergeCell ref="C39:H39"/>
    <mergeCell ref="C46:D46"/>
    <mergeCell ref="C48:H48"/>
    <mergeCell ref="C50:D50"/>
    <mergeCell ref="C56:H56"/>
    <mergeCell ref="C58:D58"/>
    <mergeCell ref="C52:H52"/>
    <mergeCell ref="C54:D54"/>
    <mergeCell ref="G2:H2"/>
    <mergeCell ref="G3:H3"/>
    <mergeCell ref="G4:H4"/>
    <mergeCell ref="D2:E2"/>
    <mergeCell ref="D4:E4"/>
    <mergeCell ref="D3:E3"/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4"/>
    <row r="2" spans="2:11" ht="21.75" customHeight="1" thickBot="1" x14ac:dyDescent="0.35">
      <c r="B2" s="531" t="s">
        <v>138</v>
      </c>
      <c r="C2" s="517" t="str">
        <f>Nábytek!D9</f>
        <v>Chladicí regály Mléko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08"/>
      <c r="K2" s="509"/>
    </row>
    <row r="3" spans="2:11" ht="16.2" thickBot="1" x14ac:dyDescent="0.35">
      <c r="B3" s="532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3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812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8" x14ac:dyDescent="0.3">
      <c r="B6" s="524" t="s">
        <v>1164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1185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741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105" t="s">
        <v>744</v>
      </c>
      <c r="F9" s="105" t="s">
        <v>745</v>
      </c>
      <c r="G9" s="228" t="s">
        <v>689</v>
      </c>
      <c r="H9" s="534" t="s">
        <v>686</v>
      </c>
      <c r="I9" s="38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106" t="s">
        <v>27</v>
      </c>
      <c r="F10" s="106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750</v>
      </c>
      <c r="D14" s="113"/>
      <c r="E14" s="114">
        <v>2500</v>
      </c>
      <c r="F14" s="43"/>
      <c r="G14" s="160"/>
      <c r="H14" s="367">
        <v>13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751</v>
      </c>
      <c r="D15" s="113"/>
      <c r="E15" s="114">
        <v>3750</v>
      </c>
      <c r="F15" s="43"/>
      <c r="G15" s="160"/>
      <c r="H15" s="367">
        <v>23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754</v>
      </c>
      <c r="D18" s="113"/>
      <c r="E18" s="114"/>
      <c r="F18" s="43"/>
      <c r="G18" s="225"/>
      <c r="H18" s="367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755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756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757</v>
      </c>
      <c r="D21" s="115" t="s">
        <v>759</v>
      </c>
      <c r="E21" s="116"/>
      <c r="F21" s="43"/>
      <c r="G21" s="225"/>
      <c r="H21" s="367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758</v>
      </c>
      <c r="D22" s="115" t="s">
        <v>759</v>
      </c>
      <c r="E22" s="116"/>
      <c r="F22" s="43"/>
      <c r="G22" s="225"/>
      <c r="H22" s="367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760</v>
      </c>
      <c r="D23" s="115"/>
      <c r="E23" s="116"/>
      <c r="F23" s="43"/>
      <c r="G23" s="225"/>
      <c r="H23" s="367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761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762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763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764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765</v>
      </c>
      <c r="D29" s="113"/>
      <c r="E29" s="116"/>
      <c r="F29" s="43"/>
      <c r="G29" s="225"/>
      <c r="H29" s="367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766</v>
      </c>
      <c r="D30" s="113"/>
      <c r="E30" s="116"/>
      <c r="F30" s="43"/>
      <c r="G30" s="225"/>
      <c r="H30" s="367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767</v>
      </c>
      <c r="D31" s="113"/>
      <c r="E31" s="116"/>
      <c r="F31" s="43"/>
      <c r="G31" s="225"/>
      <c r="H31" s="367">
        <v>6</v>
      </c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13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23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773</v>
      </c>
      <c r="D39" s="122" t="s">
        <v>771</v>
      </c>
      <c r="E39" s="123"/>
      <c r="F39" s="43"/>
      <c r="G39" s="225"/>
      <c r="H39" s="367">
        <v>52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774</v>
      </c>
      <c r="D40" s="122" t="s">
        <v>771</v>
      </c>
      <c r="E40" s="123"/>
      <c r="F40" s="43"/>
      <c r="G40" s="225"/>
      <c r="H40" s="367">
        <v>92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775</v>
      </c>
      <c r="D41" s="501" t="s">
        <v>779</v>
      </c>
      <c r="E41" s="502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780</v>
      </c>
      <c r="D45" s="501" t="s">
        <v>781</v>
      </c>
      <c r="E45" s="502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780</v>
      </c>
      <c r="D46" s="501" t="s">
        <v>782</v>
      </c>
      <c r="E46" s="502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780</v>
      </c>
      <c r="D47" s="501" t="s">
        <v>783</v>
      </c>
      <c r="E47" s="502"/>
      <c r="F47" s="217"/>
      <c r="G47" s="225"/>
      <c r="H47" s="367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780</v>
      </c>
      <c r="D48" s="501" t="s">
        <v>784</v>
      </c>
      <c r="E48" s="502"/>
      <c r="F48" s="217"/>
      <c r="G48" s="225"/>
      <c r="H48" s="367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785</v>
      </c>
      <c r="D49" s="501" t="s">
        <v>236</v>
      </c>
      <c r="E49" s="502"/>
      <c r="F49" s="43"/>
      <c r="G49" s="225"/>
      <c r="H49" s="367">
        <v>380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786</v>
      </c>
      <c r="D50" s="501" t="s">
        <v>236</v>
      </c>
      <c r="E50" s="502"/>
      <c r="F50" s="43"/>
      <c r="G50" s="225"/>
      <c r="H50" s="367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787</v>
      </c>
      <c r="D53" s="113"/>
      <c r="E53" s="114">
        <v>2500</v>
      </c>
      <c r="F53" s="43"/>
      <c r="G53" s="225"/>
      <c r="H53" s="367">
        <v>13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787</v>
      </c>
      <c r="D54" s="113"/>
      <c r="E54" s="114">
        <v>3750</v>
      </c>
      <c r="F54" s="43"/>
      <c r="G54" s="225"/>
      <c r="H54" s="367">
        <v>23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05" customHeight="1" x14ac:dyDescent="0.3">
      <c r="B55" s="273"/>
      <c r="C55" s="117" t="s">
        <v>795</v>
      </c>
      <c r="D55" s="379" t="s">
        <v>796</v>
      </c>
      <c r="E55" s="379" t="s">
        <v>742</v>
      </c>
      <c r="F55" s="80"/>
      <c r="G55" s="162"/>
      <c r="H55" s="367"/>
      <c r="I55" s="167"/>
      <c r="J55" s="152"/>
      <c r="K55" s="151"/>
    </row>
    <row r="56" spans="2:11" s="72" customFormat="1" ht="13.8" x14ac:dyDescent="0.3">
      <c r="B56" s="272" t="s">
        <v>83</v>
      </c>
      <c r="C56" s="395" t="s">
        <v>797</v>
      </c>
      <c r="D56" s="256"/>
      <c r="E56" s="378"/>
      <c r="F56" s="43"/>
      <c r="G56" s="225"/>
      <c r="H56" s="367">
        <v>36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798</v>
      </c>
      <c r="D57" s="256"/>
      <c r="E57" s="378"/>
      <c r="F57" s="43"/>
      <c r="G57" s="225"/>
      <c r="H57" s="367">
        <v>36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1040</v>
      </c>
      <c r="D58" s="256"/>
      <c r="E58" s="378"/>
      <c r="F58" s="43"/>
      <c r="G58" s="160"/>
      <c r="H58" s="367">
        <v>36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926</v>
      </c>
      <c r="D59" s="256"/>
      <c r="E59" s="378"/>
      <c r="F59" s="43"/>
      <c r="G59" s="225"/>
      <c r="H59" s="367">
        <v>108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800</v>
      </c>
      <c r="D60" s="256"/>
      <c r="E60" s="378"/>
      <c r="F60" s="43"/>
      <c r="G60" s="225"/>
      <c r="H60" s="367">
        <v>36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801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802</v>
      </c>
      <c r="D62" s="382"/>
      <c r="E62" s="382"/>
      <c r="F62" s="43"/>
      <c r="G62" s="160"/>
      <c r="H62" s="367">
        <v>36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803</v>
      </c>
      <c r="D63" s="119"/>
      <c r="E63" s="120"/>
      <c r="F63" s="43"/>
      <c r="G63" s="160"/>
      <c r="H63" s="367">
        <v>36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804</v>
      </c>
      <c r="D64" s="119"/>
      <c r="E64" s="120"/>
      <c r="F64" s="43"/>
      <c r="G64" s="160"/>
      <c r="H64" s="367">
        <v>36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03" t="s">
        <v>901</v>
      </c>
      <c r="D65" s="504"/>
      <c r="E65" s="505"/>
      <c r="F65" s="43"/>
      <c r="G65" s="160"/>
      <c r="H65" s="367">
        <v>36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788</v>
      </c>
      <c r="D66" s="145"/>
      <c r="E66" s="146" t="s">
        <v>790</v>
      </c>
      <c r="F66" s="80"/>
      <c r="G66" s="162"/>
      <c r="H66" s="367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788</v>
      </c>
      <c r="D67" s="145" t="s">
        <v>789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400" t="s">
        <v>788</v>
      </c>
      <c r="D68" s="396" t="s">
        <v>789</v>
      </c>
      <c r="E68" s="114">
        <v>1875</v>
      </c>
      <c r="F68" s="43"/>
      <c r="G68" s="160"/>
      <c r="H68" s="367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400" t="s">
        <v>788</v>
      </c>
      <c r="D69" s="396" t="s">
        <v>789</v>
      </c>
      <c r="E69" s="114">
        <v>2500</v>
      </c>
      <c r="F69" s="43"/>
      <c r="G69" s="160"/>
      <c r="H69" s="367">
        <v>7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400" t="s">
        <v>788</v>
      </c>
      <c r="D70" s="396" t="s">
        <v>789</v>
      </c>
      <c r="E70" s="114">
        <v>3750</v>
      </c>
      <c r="F70" s="43"/>
      <c r="G70" s="160"/>
      <c r="H70" s="367">
        <v>23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793</v>
      </c>
      <c r="D71" s="242" t="s">
        <v>791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06" t="s">
        <v>792</v>
      </c>
      <c r="D72" s="501"/>
      <c r="E72" s="502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8" t="s">
        <v>794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498" t="s">
        <v>710</v>
      </c>
      <c r="C76" s="499"/>
      <c r="D76" s="499"/>
      <c r="E76" s="499"/>
      <c r="F76" s="499"/>
      <c r="G76" s="500"/>
      <c r="H76" s="222">
        <f>SUM(H11:H74)</f>
        <v>1084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70" zoomScaleNormal="7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239</v>
      </c>
      <c r="C2" s="517" t="str">
        <f>Nábytek!D10</f>
        <v>Chladicí regály O+Z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812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s="72" customFormat="1" ht="13.8" x14ac:dyDescent="0.3">
      <c r="B6" s="524" t="s">
        <v>1164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1186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741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751</v>
      </c>
      <c r="D15" s="113"/>
      <c r="E15" s="114">
        <v>3750</v>
      </c>
      <c r="F15" s="43"/>
      <c r="G15" s="160"/>
      <c r="H15" s="367">
        <v>3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766</v>
      </c>
      <c r="D30" s="113"/>
      <c r="E30" s="116"/>
      <c r="F30" s="43"/>
      <c r="G30" s="225"/>
      <c r="H30" s="367">
        <v>3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767</v>
      </c>
      <c r="D31" s="113"/>
      <c r="E31" s="116"/>
      <c r="F31" s="43"/>
      <c r="G31" s="225"/>
      <c r="H31" s="367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3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770</v>
      </c>
      <c r="D37" s="122" t="s">
        <v>771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772</v>
      </c>
      <c r="D38" s="122" t="s">
        <v>771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773</v>
      </c>
      <c r="D39" s="122" t="s">
        <v>771</v>
      </c>
      <c r="E39" s="123"/>
      <c r="F39" s="43"/>
      <c r="G39" s="225"/>
      <c r="H39" s="367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774</v>
      </c>
      <c r="D40" s="122" t="s">
        <v>771</v>
      </c>
      <c r="E40" s="123"/>
      <c r="F40" s="43"/>
      <c r="G40" s="225"/>
      <c r="H40" s="367">
        <v>9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775</v>
      </c>
      <c r="D41" s="501" t="s">
        <v>779</v>
      </c>
      <c r="E41" s="50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780</v>
      </c>
      <c r="D45" s="501" t="s">
        <v>781</v>
      </c>
      <c r="E45" s="50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780</v>
      </c>
      <c r="D46" s="501" t="s">
        <v>782</v>
      </c>
      <c r="E46" s="50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780</v>
      </c>
      <c r="D47" s="501" t="s">
        <v>783</v>
      </c>
      <c r="E47" s="50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780</v>
      </c>
      <c r="D48" s="501" t="s">
        <v>784</v>
      </c>
      <c r="E48" s="50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785</v>
      </c>
      <c r="D49" s="501" t="s">
        <v>806</v>
      </c>
      <c r="E49" s="502"/>
      <c r="F49" s="43"/>
      <c r="G49" s="225"/>
      <c r="H49" s="367">
        <v>33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786</v>
      </c>
      <c r="D50" s="501" t="s">
        <v>806</v>
      </c>
      <c r="E50" s="50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787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787</v>
      </c>
      <c r="D54" s="113"/>
      <c r="E54" s="114">
        <v>3750</v>
      </c>
      <c r="F54" s="43"/>
      <c r="G54" s="225"/>
      <c r="H54" s="367">
        <v>3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807</v>
      </c>
      <c r="D58" s="113"/>
      <c r="E58" s="114">
        <v>3750</v>
      </c>
      <c r="F58" s="43"/>
      <c r="G58" s="225"/>
      <c r="H58" s="367">
        <v>3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808</v>
      </c>
      <c r="D59" s="113"/>
      <c r="E59" s="114"/>
      <c r="F59" s="43"/>
      <c r="G59" s="225"/>
      <c r="H59" s="367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809</v>
      </c>
      <c r="D60" s="113"/>
      <c r="E60" s="114"/>
      <c r="F60" s="43"/>
      <c r="G60" s="225"/>
      <c r="H60" s="367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05" customHeight="1" x14ac:dyDescent="0.3">
      <c r="B61" s="272"/>
      <c r="C61" s="117" t="s">
        <v>795</v>
      </c>
      <c r="D61" s="379" t="s">
        <v>796</v>
      </c>
      <c r="E61" s="379" t="s">
        <v>742</v>
      </c>
      <c r="F61" s="80"/>
      <c r="G61" s="162"/>
      <c r="H61" s="367"/>
      <c r="I61" s="167"/>
      <c r="J61" s="152"/>
      <c r="K61" s="151"/>
    </row>
    <row r="62" spans="2:11" s="72" customFormat="1" ht="13.8" x14ac:dyDescent="0.3">
      <c r="B62" s="272" t="s">
        <v>296</v>
      </c>
      <c r="C62" s="395" t="s">
        <v>797</v>
      </c>
      <c r="D62" s="256"/>
      <c r="E62" s="378"/>
      <c r="F62" s="43"/>
      <c r="G62" s="225"/>
      <c r="H62" s="367">
        <v>4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400" t="s">
        <v>798</v>
      </c>
      <c r="D63" s="256"/>
      <c r="E63" s="378"/>
      <c r="F63" s="43"/>
      <c r="G63" s="225"/>
      <c r="H63" s="367">
        <v>4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5" t="s">
        <v>799</v>
      </c>
      <c r="D64" s="256"/>
      <c r="E64" s="378"/>
      <c r="F64" s="43"/>
      <c r="G64" s="160"/>
      <c r="H64" s="367">
        <v>4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5" t="s">
        <v>926</v>
      </c>
      <c r="D65" s="256"/>
      <c r="E65" s="378"/>
      <c r="F65" s="43"/>
      <c r="G65" s="225"/>
      <c r="H65" s="367">
        <v>12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395" t="s">
        <v>800</v>
      </c>
      <c r="D66" s="256"/>
      <c r="E66" s="378"/>
      <c r="F66" s="43"/>
      <c r="G66" s="225"/>
      <c r="H66" s="367">
        <v>4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5" t="s">
        <v>801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400" t="s">
        <v>802</v>
      </c>
      <c r="D68" s="382"/>
      <c r="E68" s="382"/>
      <c r="F68" s="43"/>
      <c r="G68" s="160"/>
      <c r="H68" s="367">
        <v>4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5" t="s">
        <v>803</v>
      </c>
      <c r="D69" s="119"/>
      <c r="E69" s="120"/>
      <c r="F69" s="43"/>
      <c r="G69" s="160"/>
      <c r="H69" s="367">
        <v>4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804</v>
      </c>
      <c r="D70" s="119"/>
      <c r="E70" s="120"/>
      <c r="F70" s="43"/>
      <c r="G70" s="160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03" t="s">
        <v>901</v>
      </c>
      <c r="D71" s="504"/>
      <c r="E71" s="505"/>
      <c r="F71" s="43"/>
      <c r="G71" s="160"/>
      <c r="H71" s="367">
        <v>4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788</v>
      </c>
      <c r="D72" s="396"/>
      <c r="E72" s="397" t="s">
        <v>790</v>
      </c>
      <c r="F72" s="80"/>
      <c r="G72" s="162"/>
      <c r="H72" s="367"/>
      <c r="I72" s="167"/>
      <c r="J72" s="152"/>
      <c r="K72" s="151"/>
    </row>
    <row r="73" spans="2:11" s="72" customFormat="1" ht="13.8" x14ac:dyDescent="0.3">
      <c r="B73" s="272" t="s">
        <v>306</v>
      </c>
      <c r="C73" s="400" t="s">
        <v>788</v>
      </c>
      <c r="D73" s="396" t="s">
        <v>789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400" t="s">
        <v>788</v>
      </c>
      <c r="D74" s="396" t="s">
        <v>789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400" t="s">
        <v>788</v>
      </c>
      <c r="D75" s="396" t="s">
        <v>789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400" t="s">
        <v>788</v>
      </c>
      <c r="D76" s="396" t="s">
        <v>789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400" t="s">
        <v>793</v>
      </c>
      <c r="D77" s="396" t="s">
        <v>791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06" t="s">
        <v>792</v>
      </c>
      <c r="D78" s="501"/>
      <c r="E78" s="502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8" t="s">
        <v>810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498" t="s">
        <v>710</v>
      </c>
      <c r="C82" s="499"/>
      <c r="D82" s="499"/>
      <c r="E82" s="499"/>
      <c r="F82" s="499"/>
      <c r="G82" s="500"/>
      <c r="H82" s="222">
        <f>SUM(H11:H80)</f>
        <v>113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78:E78"/>
    <mergeCell ref="B82:G82"/>
    <mergeCell ref="D47:E47"/>
    <mergeCell ref="D48:E48"/>
    <mergeCell ref="D49:E49"/>
    <mergeCell ref="D50:E50"/>
    <mergeCell ref="C71:E71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70" zoomScaleNormal="7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240</v>
      </c>
      <c r="C2" s="517" t="str">
        <f>Nábytek!D11</f>
        <v>Chladicí regály Maso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811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s="72" customFormat="1" ht="13.8" x14ac:dyDescent="0.3">
      <c r="B6" s="524" t="s">
        <v>1164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1187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816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748</v>
      </c>
      <c r="D12" s="113"/>
      <c r="E12" s="114">
        <v>1250</v>
      </c>
      <c r="F12" s="43"/>
      <c r="G12" s="160"/>
      <c r="H12" s="367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749</v>
      </c>
      <c r="D13" s="113"/>
      <c r="E13" s="114">
        <v>1875</v>
      </c>
      <c r="F13" s="43"/>
      <c r="G13" s="160"/>
      <c r="H13" s="367">
        <v>1</v>
      </c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750</v>
      </c>
      <c r="D14" s="113"/>
      <c r="E14" s="114">
        <v>2500</v>
      </c>
      <c r="F14" s="43"/>
      <c r="G14" s="160"/>
      <c r="H14" s="367">
        <v>10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751</v>
      </c>
      <c r="D15" s="113"/>
      <c r="E15" s="114">
        <v>3750</v>
      </c>
      <c r="F15" s="43"/>
      <c r="G15" s="160"/>
      <c r="H15" s="367">
        <v>14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753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754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757</v>
      </c>
      <c r="D21" s="115" t="s">
        <v>759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758</v>
      </c>
      <c r="D22" s="115" t="s">
        <v>759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760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765</v>
      </c>
      <c r="D29" s="113"/>
      <c r="E29" s="116"/>
      <c r="F29" s="43"/>
      <c r="G29" s="225"/>
      <c r="H29" s="367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767</v>
      </c>
      <c r="D31" s="113"/>
      <c r="E31" s="116"/>
      <c r="F31" s="43"/>
      <c r="G31" s="225"/>
      <c r="H31" s="367">
        <v>4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768</v>
      </c>
      <c r="D32" s="115" t="s">
        <v>820</v>
      </c>
      <c r="E32" s="118" t="s">
        <v>86</v>
      </c>
      <c r="F32" s="43"/>
      <c r="G32" s="225"/>
      <c r="H32" s="367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768</v>
      </c>
      <c r="D33" s="115" t="s">
        <v>820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768</v>
      </c>
      <c r="D34" s="115" t="s">
        <v>820</v>
      </c>
      <c r="E34" s="118" t="s">
        <v>88</v>
      </c>
      <c r="F34" s="43"/>
      <c r="G34" s="225"/>
      <c r="H34" s="367">
        <v>10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768</v>
      </c>
      <c r="D35" s="115" t="s">
        <v>820</v>
      </c>
      <c r="E35" s="118" t="s">
        <v>89</v>
      </c>
      <c r="F35" s="43"/>
      <c r="G35" s="225"/>
      <c r="H35" s="367">
        <v>14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318</v>
      </c>
      <c r="C37" s="121" t="s">
        <v>770</v>
      </c>
      <c r="D37" s="122" t="s">
        <v>771</v>
      </c>
      <c r="E37" s="123"/>
      <c r="F37" s="43"/>
      <c r="G37" s="224"/>
      <c r="H37" s="367">
        <v>4</v>
      </c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05" customHeight="1" x14ac:dyDescent="0.3">
      <c r="B38" s="272" t="s">
        <v>336</v>
      </c>
      <c r="C38" s="240" t="s">
        <v>772</v>
      </c>
      <c r="D38" s="122" t="s">
        <v>771</v>
      </c>
      <c r="E38" s="123"/>
      <c r="F38" s="43"/>
      <c r="G38" s="225"/>
      <c r="H38" s="367">
        <v>4</v>
      </c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05" customHeight="1" x14ac:dyDescent="0.3">
      <c r="B39" s="272" t="s">
        <v>337</v>
      </c>
      <c r="C39" s="121" t="s">
        <v>773</v>
      </c>
      <c r="D39" s="122" t="s">
        <v>771</v>
      </c>
      <c r="E39" s="123"/>
      <c r="F39" s="43"/>
      <c r="G39" s="225"/>
      <c r="H39" s="367">
        <v>40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05" customHeight="1" x14ac:dyDescent="0.3">
      <c r="B40" s="272" t="s">
        <v>338</v>
      </c>
      <c r="C40" s="121" t="s">
        <v>774</v>
      </c>
      <c r="D40" s="122" t="s">
        <v>771</v>
      </c>
      <c r="E40" s="123"/>
      <c r="F40" s="43"/>
      <c r="G40" s="225"/>
      <c r="H40" s="367">
        <v>56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814</v>
      </c>
      <c r="D41" s="501" t="s">
        <v>779</v>
      </c>
      <c r="E41" s="50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340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341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780</v>
      </c>
      <c r="D45" s="501" t="s">
        <v>781</v>
      </c>
      <c r="E45" s="502"/>
      <c r="F45" s="217"/>
      <c r="G45" s="225"/>
      <c r="H45" s="367">
        <v>4</v>
      </c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780</v>
      </c>
      <c r="D46" s="501" t="s">
        <v>782</v>
      </c>
      <c r="E46" s="502"/>
      <c r="F46" s="217"/>
      <c r="G46" s="225"/>
      <c r="H46" s="367">
        <v>4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780</v>
      </c>
      <c r="D47" s="501" t="s">
        <v>783</v>
      </c>
      <c r="E47" s="502"/>
      <c r="F47" s="217"/>
      <c r="G47" s="225"/>
      <c r="H47" s="367">
        <v>40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780</v>
      </c>
      <c r="D48" s="501" t="s">
        <v>784</v>
      </c>
      <c r="E48" s="502"/>
      <c r="F48" s="217"/>
      <c r="G48" s="225"/>
      <c r="H48" s="367">
        <v>56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785</v>
      </c>
      <c r="D49" s="501" t="s">
        <v>806</v>
      </c>
      <c r="E49" s="502"/>
      <c r="F49" s="43"/>
      <c r="G49" s="225"/>
      <c r="H49" s="367">
        <v>252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786</v>
      </c>
      <c r="D50" s="501" t="s">
        <v>806</v>
      </c>
      <c r="E50" s="502"/>
      <c r="F50" s="43"/>
      <c r="G50" s="225"/>
      <c r="H50" s="367">
        <v>4</v>
      </c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787</v>
      </c>
      <c r="D51" s="113"/>
      <c r="E51" s="114">
        <v>1250</v>
      </c>
      <c r="F51" s="43"/>
      <c r="G51" s="225"/>
      <c r="H51" s="367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787</v>
      </c>
      <c r="D52" s="113"/>
      <c r="E52" s="114">
        <v>1875</v>
      </c>
      <c r="F52" s="43"/>
      <c r="G52" s="225"/>
      <c r="H52" s="367">
        <v>1</v>
      </c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787</v>
      </c>
      <c r="D53" s="113"/>
      <c r="E53" s="114">
        <v>2500</v>
      </c>
      <c r="F53" s="43"/>
      <c r="G53" s="225"/>
      <c r="H53" s="367">
        <v>10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787</v>
      </c>
      <c r="D54" s="113"/>
      <c r="E54" s="114">
        <v>3750</v>
      </c>
      <c r="F54" s="43"/>
      <c r="G54" s="225"/>
      <c r="H54" s="367">
        <v>14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807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807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807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815</v>
      </c>
      <c r="D63" s="113"/>
      <c r="E63" s="114">
        <v>2500</v>
      </c>
      <c r="F63" s="43"/>
      <c r="G63" s="225"/>
      <c r="H63" s="367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364</v>
      </c>
      <c r="C66" s="395" t="s">
        <v>797</v>
      </c>
      <c r="D66" s="256"/>
      <c r="E66" s="378"/>
      <c r="F66" s="43"/>
      <c r="G66" s="225"/>
      <c r="H66" s="367">
        <v>26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400" t="s">
        <v>798</v>
      </c>
      <c r="D67" s="256"/>
      <c r="E67" s="378"/>
      <c r="F67" s="43"/>
      <c r="G67" s="225"/>
      <c r="H67" s="367">
        <v>26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5" t="s">
        <v>799</v>
      </c>
      <c r="D68" s="256"/>
      <c r="E68" s="378"/>
      <c r="F68" s="43"/>
      <c r="G68" s="160"/>
      <c r="H68" s="367">
        <v>26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5" t="s">
        <v>926</v>
      </c>
      <c r="D69" s="256"/>
      <c r="E69" s="378"/>
      <c r="F69" s="43"/>
      <c r="G69" s="225"/>
      <c r="H69" s="367">
        <v>78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395" t="s">
        <v>800</v>
      </c>
      <c r="D70" s="256"/>
      <c r="E70" s="378"/>
      <c r="F70" s="43"/>
      <c r="G70" s="225"/>
      <c r="H70" s="367">
        <v>26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5" t="s">
        <v>801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400" t="s">
        <v>802</v>
      </c>
      <c r="D72" s="382"/>
      <c r="E72" s="382"/>
      <c r="F72" s="43"/>
      <c r="G72" s="160"/>
      <c r="H72" s="367">
        <v>26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5" t="s">
        <v>803</v>
      </c>
      <c r="D73" s="119"/>
      <c r="E73" s="120"/>
      <c r="F73" s="43"/>
      <c r="G73" s="160"/>
      <c r="H73" s="367">
        <v>26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804</v>
      </c>
      <c r="D74" s="119"/>
      <c r="E74" s="120"/>
      <c r="F74" s="43"/>
      <c r="G74" s="160"/>
      <c r="H74" s="367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03" t="s">
        <v>901</v>
      </c>
      <c r="D75" s="504"/>
      <c r="E75" s="505"/>
      <c r="F75" s="43"/>
      <c r="G75" s="160"/>
      <c r="H75" s="367">
        <v>26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363</v>
      </c>
      <c r="C77" s="400" t="s">
        <v>788</v>
      </c>
      <c r="D77" s="396" t="s">
        <v>789</v>
      </c>
      <c r="E77" s="114">
        <v>1250</v>
      </c>
      <c r="F77" s="43"/>
      <c r="G77" s="160"/>
      <c r="H77" s="367">
        <v>1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400" t="s">
        <v>788</v>
      </c>
      <c r="D78" s="396" t="s">
        <v>789</v>
      </c>
      <c r="E78" s="114">
        <v>1875</v>
      </c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400" t="s">
        <v>788</v>
      </c>
      <c r="D79" s="396" t="s">
        <v>789</v>
      </c>
      <c r="E79" s="114">
        <v>2500</v>
      </c>
      <c r="F79" s="43"/>
      <c r="G79" s="160"/>
      <c r="H79" s="367">
        <v>6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400" t="s">
        <v>788</v>
      </c>
      <c r="D80" s="396" t="s">
        <v>789</v>
      </c>
      <c r="E80" s="114">
        <v>3750</v>
      </c>
      <c r="F80" s="43"/>
      <c r="G80" s="160"/>
      <c r="H80" s="367">
        <v>14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06" t="s">
        <v>792</v>
      </c>
      <c r="D82" s="501"/>
      <c r="E82" s="50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498" t="s">
        <v>710</v>
      </c>
      <c r="C86" s="499"/>
      <c r="D86" s="499"/>
      <c r="E86" s="499"/>
      <c r="F86" s="499"/>
      <c r="G86" s="500"/>
      <c r="H86" s="222">
        <f>SUM(H11:H84)</f>
        <v>868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82:E82"/>
    <mergeCell ref="B86:G86"/>
    <mergeCell ref="D47:E47"/>
    <mergeCell ref="D48:E48"/>
    <mergeCell ref="D49:E49"/>
    <mergeCell ref="D50:E50"/>
    <mergeCell ref="C75:E75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241</v>
      </c>
      <c r="C2" s="517" t="str">
        <f>Nábytek!D12</f>
        <v>Chladicí regály Ryby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811</v>
      </c>
      <c r="C5" s="522"/>
      <c r="D5" s="522"/>
      <c r="E5" s="522"/>
      <c r="F5" s="522"/>
      <c r="G5" s="522"/>
      <c r="H5" s="522"/>
      <c r="I5" s="522"/>
      <c r="J5" s="522"/>
      <c r="K5" s="523"/>
    </row>
    <row r="6" spans="2:11" s="72" customFormat="1" ht="13.8" x14ac:dyDescent="0.3">
      <c r="B6" s="524" t="s">
        <v>1165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817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818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748</v>
      </c>
      <c r="D12" s="113"/>
      <c r="E12" s="114">
        <v>1250</v>
      </c>
      <c r="F12" s="43"/>
      <c r="G12" s="160"/>
      <c r="H12" s="367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749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751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753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754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757</v>
      </c>
      <c r="D21" s="115" t="s">
        <v>759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758</v>
      </c>
      <c r="D22" s="115" t="s">
        <v>759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760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763</v>
      </c>
      <c r="D27" s="113"/>
      <c r="E27" s="116"/>
      <c r="F27" s="43"/>
      <c r="G27" s="224"/>
      <c r="H27" s="367">
        <v>1</v>
      </c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765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766</v>
      </c>
      <c r="D30" s="113"/>
      <c r="E30" s="116"/>
      <c r="F30" s="43"/>
      <c r="G30" s="225"/>
      <c r="H30" s="367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767</v>
      </c>
      <c r="D31" s="113"/>
      <c r="E31" s="116"/>
      <c r="F31" s="43"/>
      <c r="G31" s="225"/>
      <c r="H31" s="367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768</v>
      </c>
      <c r="D32" s="115" t="s">
        <v>819</v>
      </c>
      <c r="E32" s="118" t="s">
        <v>86</v>
      </c>
      <c r="F32" s="43"/>
      <c r="G32" s="225"/>
      <c r="H32" s="367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768</v>
      </c>
      <c r="D33" s="115" t="s">
        <v>819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768</v>
      </c>
      <c r="D35" s="115" t="s">
        <v>819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05" customHeight="1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418</v>
      </c>
      <c r="C37" s="121" t="s">
        <v>770</v>
      </c>
      <c r="D37" s="122" t="s">
        <v>771</v>
      </c>
      <c r="E37" s="123"/>
      <c r="F37" s="43"/>
      <c r="G37" s="224"/>
      <c r="H37" s="367">
        <v>3</v>
      </c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05" customHeight="1" x14ac:dyDescent="0.3">
      <c r="B38" s="272" t="s">
        <v>419</v>
      </c>
      <c r="C38" s="240" t="s">
        <v>772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05" customHeight="1" x14ac:dyDescent="0.3">
      <c r="B39" s="272" t="s">
        <v>420</v>
      </c>
      <c r="C39" s="121" t="s">
        <v>773</v>
      </c>
      <c r="D39" s="122" t="s">
        <v>771</v>
      </c>
      <c r="E39" s="123"/>
      <c r="F39" s="43"/>
      <c r="G39" s="225"/>
      <c r="H39" s="367">
        <v>6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05" customHeight="1" x14ac:dyDescent="0.3">
      <c r="B40" s="272" t="s">
        <v>421</v>
      </c>
      <c r="C40" s="121" t="s">
        <v>774</v>
      </c>
      <c r="D40" s="122" t="s">
        <v>771</v>
      </c>
      <c r="E40" s="123"/>
      <c r="F40" s="43"/>
      <c r="G40" s="225"/>
      <c r="H40" s="367">
        <v>9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05" customHeight="1" x14ac:dyDescent="0.3">
      <c r="B41" s="272" t="s">
        <v>422</v>
      </c>
      <c r="C41" s="240" t="s">
        <v>814</v>
      </c>
      <c r="D41" s="501" t="s">
        <v>779</v>
      </c>
      <c r="E41" s="50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423</v>
      </c>
      <c r="C42" s="240" t="s">
        <v>776</v>
      </c>
      <c r="D42" s="501" t="s">
        <v>779</v>
      </c>
      <c r="E42" s="50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424</v>
      </c>
      <c r="C43" s="240" t="s">
        <v>777</v>
      </c>
      <c r="D43" s="501" t="s">
        <v>779</v>
      </c>
      <c r="E43" s="50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778</v>
      </c>
      <c r="D44" s="501" t="s">
        <v>779</v>
      </c>
      <c r="E44" s="50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780</v>
      </c>
      <c r="D45" s="501" t="s">
        <v>781</v>
      </c>
      <c r="E45" s="50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780</v>
      </c>
      <c r="D46" s="501" t="s">
        <v>782</v>
      </c>
      <c r="E46" s="50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780</v>
      </c>
      <c r="D47" s="501" t="s">
        <v>783</v>
      </c>
      <c r="E47" s="50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780</v>
      </c>
      <c r="D48" s="501" t="s">
        <v>784</v>
      </c>
      <c r="E48" s="50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785</v>
      </c>
      <c r="D49" s="501" t="s">
        <v>806</v>
      </c>
      <c r="E49" s="502"/>
      <c r="F49" s="43"/>
      <c r="G49" s="225"/>
      <c r="H49" s="367">
        <v>42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786</v>
      </c>
      <c r="D50" s="501" t="s">
        <v>806</v>
      </c>
      <c r="E50" s="50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787</v>
      </c>
      <c r="D51" s="113"/>
      <c r="E51" s="114">
        <v>1250</v>
      </c>
      <c r="F51" s="43"/>
      <c r="G51" s="225"/>
      <c r="H51" s="367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787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787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787</v>
      </c>
      <c r="D54" s="113"/>
      <c r="E54" s="114">
        <v>3750</v>
      </c>
      <c r="F54" s="43"/>
      <c r="G54" s="225"/>
      <c r="H54" s="367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807</v>
      </c>
      <c r="D55" s="113"/>
      <c r="E55" s="114">
        <v>1250</v>
      </c>
      <c r="F55" s="43"/>
      <c r="G55" s="225"/>
      <c r="H55" s="367">
        <v>1</v>
      </c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807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807</v>
      </c>
      <c r="D57" s="113"/>
      <c r="E57" s="114">
        <v>2500</v>
      </c>
      <c r="F57" s="43"/>
      <c r="G57" s="225"/>
      <c r="H57" s="367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807</v>
      </c>
      <c r="D58" s="113"/>
      <c r="E58" s="114">
        <v>3750</v>
      </c>
      <c r="F58" s="43"/>
      <c r="G58" s="225"/>
      <c r="H58" s="367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808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809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815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815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815</v>
      </c>
      <c r="D63" s="113"/>
      <c r="E63" s="114">
        <v>2500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815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05" customHeight="1" x14ac:dyDescent="0.3">
      <c r="B65" s="273"/>
      <c r="C65" s="117" t="s">
        <v>795</v>
      </c>
      <c r="D65" s="379" t="s">
        <v>796</v>
      </c>
      <c r="E65" s="379" t="s">
        <v>742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403</v>
      </c>
      <c r="C66" s="395" t="s">
        <v>797</v>
      </c>
      <c r="D66" s="256"/>
      <c r="E66" s="378"/>
      <c r="F66" s="43"/>
      <c r="G66" s="225"/>
      <c r="H66" s="367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400" t="s">
        <v>798</v>
      </c>
      <c r="D67" s="256"/>
      <c r="E67" s="378"/>
      <c r="F67" s="43"/>
      <c r="G67" s="225"/>
      <c r="H67" s="367">
        <v>3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5" t="s">
        <v>799</v>
      </c>
      <c r="D68" s="256"/>
      <c r="E68" s="378"/>
      <c r="F68" s="43"/>
      <c r="G68" s="160"/>
      <c r="H68" s="367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5" t="s">
        <v>926</v>
      </c>
      <c r="D69" s="256"/>
      <c r="E69" s="378"/>
      <c r="F69" s="43"/>
      <c r="G69" s="225"/>
      <c r="H69" s="367">
        <v>9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395" t="s">
        <v>800</v>
      </c>
      <c r="D70" s="256"/>
      <c r="E70" s="378"/>
      <c r="F70" s="43"/>
      <c r="G70" s="225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5" t="s">
        <v>801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400" t="s">
        <v>802</v>
      </c>
      <c r="D72" s="382"/>
      <c r="E72" s="382"/>
      <c r="F72" s="43"/>
      <c r="G72" s="160"/>
      <c r="H72" s="367">
        <v>3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5" t="s">
        <v>803</v>
      </c>
      <c r="D73" s="119"/>
      <c r="E73" s="120"/>
      <c r="F73" s="43"/>
      <c r="G73" s="160"/>
      <c r="H73" s="367">
        <v>3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804</v>
      </c>
      <c r="D74" s="119"/>
      <c r="E74" s="120"/>
      <c r="F74" s="43"/>
      <c r="G74" s="160"/>
      <c r="H74" s="367">
        <v>3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03" t="s">
        <v>901</v>
      </c>
      <c r="D75" s="504"/>
      <c r="E75" s="505"/>
      <c r="F75" s="43"/>
      <c r="G75" s="160"/>
      <c r="H75" s="367">
        <v>3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788</v>
      </c>
      <c r="D76" s="396"/>
      <c r="E76" s="397" t="s">
        <v>790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402</v>
      </c>
      <c r="C77" s="400" t="s">
        <v>788</v>
      </c>
      <c r="D77" s="396" t="s">
        <v>789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400" t="s">
        <v>788</v>
      </c>
      <c r="D78" s="396" t="s">
        <v>789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400" t="s">
        <v>788</v>
      </c>
      <c r="D79" s="396" t="s">
        <v>789</v>
      </c>
      <c r="E79" s="114">
        <v>2500</v>
      </c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400" t="s">
        <v>788</v>
      </c>
      <c r="D80" s="396" t="s">
        <v>789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400" t="s">
        <v>793</v>
      </c>
      <c r="D81" s="396" t="s">
        <v>791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06" t="s">
        <v>792</v>
      </c>
      <c r="D82" s="501"/>
      <c r="E82" s="50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8" t="s">
        <v>810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498" t="s">
        <v>710</v>
      </c>
      <c r="C86" s="499"/>
      <c r="D86" s="499"/>
      <c r="E86" s="499"/>
      <c r="F86" s="499"/>
      <c r="G86" s="500"/>
      <c r="H86" s="222">
        <f>SUM(H11:H84)</f>
        <v>115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C82:E82"/>
    <mergeCell ref="B86:G86"/>
    <mergeCell ref="D47:E47"/>
    <mergeCell ref="D48:E48"/>
    <mergeCell ref="D49:E49"/>
    <mergeCell ref="D50:E50"/>
    <mergeCell ref="C75:E75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446</v>
      </c>
      <c r="C2" s="517" t="str">
        <f>Nábytek!D13</f>
        <v>Chladicí regály Zákusky a pečivo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1183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05" customHeight="1" x14ac:dyDescent="0.3">
      <c r="B6" s="524" t="s">
        <v>1166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05" customHeight="1" x14ac:dyDescent="0.3">
      <c r="B7" s="524" t="s">
        <v>1188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1044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748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749</v>
      </c>
      <c r="D13" s="113"/>
      <c r="E13" s="114">
        <v>1875</v>
      </c>
      <c r="F13" s="43"/>
      <c r="G13" s="160"/>
      <c r="H13" s="367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750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751</v>
      </c>
      <c r="D15" s="113"/>
      <c r="E15" s="114">
        <v>3750</v>
      </c>
      <c r="F15" s="43"/>
      <c r="G15" s="160"/>
      <c r="H15" s="367"/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752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753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754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755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756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760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821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822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761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762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813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763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764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765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766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767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768</v>
      </c>
      <c r="D32" s="115" t="s">
        <v>819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768</v>
      </c>
      <c r="D33" s="115" t="s">
        <v>819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768</v>
      </c>
      <c r="D34" s="115" t="s">
        <v>819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768</v>
      </c>
      <c r="D35" s="115" t="s">
        <v>819</v>
      </c>
      <c r="E35" s="118" t="s">
        <v>89</v>
      </c>
      <c r="F35" s="43"/>
      <c r="G35" s="225"/>
      <c r="H35" s="367"/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769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823</v>
      </c>
      <c r="D37" s="122" t="s">
        <v>771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824</v>
      </c>
      <c r="D38" s="122" t="s">
        <v>771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825</v>
      </c>
      <c r="D39" s="122" t="s">
        <v>771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826</v>
      </c>
      <c r="D40" s="122" t="s">
        <v>771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827</v>
      </c>
      <c r="D41" s="122" t="s">
        <v>771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828</v>
      </c>
      <c r="D42" s="122" t="s">
        <v>771</v>
      </c>
      <c r="E42" s="123"/>
      <c r="F42" s="43"/>
      <c r="G42" s="225"/>
      <c r="H42" s="367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829</v>
      </c>
      <c r="D43" s="122" t="s">
        <v>771</v>
      </c>
      <c r="E43" s="123"/>
      <c r="F43" s="43"/>
      <c r="G43" s="225"/>
      <c r="H43" s="367">
        <v>1</v>
      </c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830</v>
      </c>
      <c r="D44" s="122" t="s">
        <v>771</v>
      </c>
      <c r="E44" s="123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831</v>
      </c>
      <c r="D45" s="122" t="s">
        <v>771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832</v>
      </c>
      <c r="D46" s="122" t="s">
        <v>771</v>
      </c>
      <c r="E46" s="123"/>
      <c r="F46" s="43"/>
      <c r="G46" s="225"/>
      <c r="H46" s="367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833</v>
      </c>
      <c r="D47" s="122" t="s">
        <v>771</v>
      </c>
      <c r="E47" s="123"/>
      <c r="F47" s="43"/>
      <c r="G47" s="225"/>
      <c r="H47" s="367">
        <v>3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834</v>
      </c>
      <c r="D48" s="122" t="s">
        <v>771</v>
      </c>
      <c r="E48" s="123"/>
      <c r="F48" s="43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814</v>
      </c>
      <c r="D49" s="501" t="s">
        <v>779</v>
      </c>
      <c r="E49" s="502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776</v>
      </c>
      <c r="D50" s="501" t="s">
        <v>779</v>
      </c>
      <c r="E50" s="50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777</v>
      </c>
      <c r="D51" s="501" t="s">
        <v>779</v>
      </c>
      <c r="E51" s="502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778</v>
      </c>
      <c r="D52" s="501" t="s">
        <v>779</v>
      </c>
      <c r="E52" s="502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780</v>
      </c>
      <c r="D53" s="501" t="s">
        <v>781</v>
      </c>
      <c r="E53" s="502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780</v>
      </c>
      <c r="D54" s="501" t="s">
        <v>782</v>
      </c>
      <c r="E54" s="502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780</v>
      </c>
      <c r="D55" s="501" t="s">
        <v>783</v>
      </c>
      <c r="E55" s="502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780</v>
      </c>
      <c r="D56" s="501" t="s">
        <v>784</v>
      </c>
      <c r="E56" s="502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785</v>
      </c>
      <c r="D57" s="501" t="s">
        <v>806</v>
      </c>
      <c r="E57" s="502"/>
      <c r="F57" s="43"/>
      <c r="G57" s="225"/>
      <c r="H57" s="367">
        <v>8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786</v>
      </c>
      <c r="D58" s="501" t="s">
        <v>806</v>
      </c>
      <c r="E58" s="502"/>
      <c r="F58" s="43"/>
      <c r="G58" s="225"/>
      <c r="H58" s="367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787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787</v>
      </c>
      <c r="D60" s="113"/>
      <c r="E60" s="114">
        <v>1875</v>
      </c>
      <c r="F60" s="43"/>
      <c r="G60" s="225"/>
      <c r="H60" s="367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787</v>
      </c>
      <c r="D61" s="113"/>
      <c r="E61" s="114">
        <v>2500</v>
      </c>
      <c r="F61" s="43"/>
      <c r="G61" s="225"/>
      <c r="H61" s="367">
        <v>1</v>
      </c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787</v>
      </c>
      <c r="D62" s="113"/>
      <c r="E62" s="114">
        <v>3750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807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807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807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807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808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809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05" customHeight="1" x14ac:dyDescent="0.3">
      <c r="B69" s="273"/>
      <c r="C69" s="117" t="s">
        <v>795</v>
      </c>
      <c r="D69" s="379" t="s">
        <v>796</v>
      </c>
      <c r="E69" s="379" t="s">
        <v>742</v>
      </c>
      <c r="F69" s="80"/>
      <c r="G69" s="162"/>
      <c r="H69" s="367"/>
      <c r="I69" s="167"/>
      <c r="J69" s="152"/>
      <c r="K69" s="151"/>
    </row>
    <row r="70" spans="2:11" s="72" customFormat="1" ht="13.8" x14ac:dyDescent="0.3">
      <c r="B70" s="272" t="s">
        <v>466</v>
      </c>
      <c r="C70" s="395" t="s">
        <v>1181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400" t="s">
        <v>798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5" t="s">
        <v>1182</v>
      </c>
      <c r="D72" s="256"/>
      <c r="E72" s="378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5" t="s">
        <v>926</v>
      </c>
      <c r="D73" s="256"/>
      <c r="E73" s="378"/>
      <c r="F73" s="43"/>
      <c r="G73" s="225"/>
      <c r="H73" s="367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395" t="s">
        <v>800</v>
      </c>
      <c r="D74" s="256"/>
      <c r="E74" s="378"/>
      <c r="F74" s="43"/>
      <c r="G74" s="225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5" t="s">
        <v>801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400" t="s">
        <v>802</v>
      </c>
      <c r="D76" s="382"/>
      <c r="E76" s="382"/>
      <c r="F76" s="43"/>
      <c r="G76" s="160"/>
      <c r="H76" s="367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5" t="s">
        <v>803</v>
      </c>
      <c r="D77" s="119"/>
      <c r="E77" s="120"/>
      <c r="F77" s="43"/>
      <c r="G77" s="160"/>
      <c r="H77" s="367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804</v>
      </c>
      <c r="D78" s="119"/>
      <c r="E78" s="120"/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03" t="s">
        <v>901</v>
      </c>
      <c r="D79" s="504"/>
      <c r="E79" s="505"/>
      <c r="F79" s="43"/>
      <c r="G79" s="160"/>
      <c r="H79" s="367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788</v>
      </c>
      <c r="D80" s="396"/>
      <c r="E80" s="397" t="s">
        <v>790</v>
      </c>
      <c r="F80" s="80"/>
      <c r="G80" s="162"/>
      <c r="H80" s="367"/>
      <c r="I80" s="167"/>
      <c r="J80" s="152"/>
      <c r="K80" s="151"/>
    </row>
    <row r="81" spans="2:11" s="72" customFormat="1" ht="13.8" x14ac:dyDescent="0.3">
      <c r="B81" s="272" t="s">
        <v>663</v>
      </c>
      <c r="C81" s="400" t="s">
        <v>788</v>
      </c>
      <c r="D81" s="396" t="s">
        <v>789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400" t="s">
        <v>788</v>
      </c>
      <c r="D82" s="396" t="s">
        <v>789</v>
      </c>
      <c r="E82" s="114">
        <v>1875</v>
      </c>
      <c r="F82" s="43"/>
      <c r="G82" s="160"/>
      <c r="H82" s="367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400" t="s">
        <v>788</v>
      </c>
      <c r="D83" s="396" t="s">
        <v>789</v>
      </c>
      <c r="E83" s="114">
        <v>2500</v>
      </c>
      <c r="F83" s="43"/>
      <c r="G83" s="160"/>
      <c r="H83" s="367">
        <v>1</v>
      </c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400" t="s">
        <v>788</v>
      </c>
      <c r="D84" s="396" t="s">
        <v>789</v>
      </c>
      <c r="E84" s="114">
        <v>3750</v>
      </c>
      <c r="F84" s="43"/>
      <c r="G84" s="160"/>
      <c r="H84" s="367"/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400" t="s">
        <v>793</v>
      </c>
      <c r="D85" s="396" t="s">
        <v>791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06" t="s">
        <v>792</v>
      </c>
      <c r="D86" s="501"/>
      <c r="E86" s="502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8" t="s">
        <v>810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498" t="s">
        <v>710</v>
      </c>
      <c r="C90" s="499"/>
      <c r="D90" s="499"/>
      <c r="E90" s="499"/>
      <c r="F90" s="499"/>
      <c r="G90" s="500"/>
      <c r="H90" s="222">
        <f>SUM(H11:H88)</f>
        <v>47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C86:E86"/>
    <mergeCell ref="B90:G90"/>
    <mergeCell ref="D55:E55"/>
    <mergeCell ref="D56:E56"/>
    <mergeCell ref="D57:E57"/>
    <mergeCell ref="D58:E58"/>
    <mergeCell ref="C79:E79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1" t="s">
        <v>235</v>
      </c>
      <c r="C2" s="517" t="str">
        <f>Nábytek!D14</f>
        <v>Kontejnerové chladicí regály</v>
      </c>
      <c r="D2" s="518"/>
      <c r="E2" s="518"/>
      <c r="F2" s="519"/>
      <c r="G2" s="536" t="str">
        <f>'Celkem  Nab+Tech'!G2</f>
        <v>Firma</v>
      </c>
      <c r="H2" s="537"/>
      <c r="I2" s="507" t="str">
        <f>Nábytek!H2</f>
        <v>XY</v>
      </c>
      <c r="J2" s="510"/>
      <c r="K2" s="511"/>
    </row>
    <row r="3" spans="2:11" ht="16.2" thickBot="1" x14ac:dyDescent="0.35">
      <c r="B3" s="538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07" t="str">
        <f>Nábytek!H3</f>
        <v>Makro Cestlice - tender pro remodelling chlazení</v>
      </c>
      <c r="J3" s="510"/>
      <c r="K3" s="511"/>
    </row>
    <row r="4" spans="2:11" ht="16.2" thickBot="1" x14ac:dyDescent="0.35">
      <c r="B4" s="539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12" t="str">
        <f>Nábytek!H4</f>
        <v>XX.XX.2019</v>
      </c>
      <c r="J4" s="513"/>
      <c r="K4" s="514"/>
    </row>
    <row r="5" spans="2:11" s="72" customFormat="1" ht="14.4" customHeight="1" x14ac:dyDescent="0.3">
      <c r="B5" s="520" t="s">
        <v>835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05" customHeight="1" x14ac:dyDescent="0.3">
      <c r="B6" s="524" t="s">
        <v>1167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05" customHeight="1" x14ac:dyDescent="0.3">
      <c r="B7" s="524" t="s">
        <v>1189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5" customHeight="1" thickBot="1" x14ac:dyDescent="0.35">
      <c r="B8" s="526" t="s">
        <v>836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34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35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747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837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838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839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840</v>
      </c>
      <c r="D15" s="113"/>
      <c r="E15" s="114">
        <v>2200</v>
      </c>
      <c r="F15" s="43"/>
      <c r="G15" s="160"/>
      <c r="H15" s="367">
        <v>1</v>
      </c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841</v>
      </c>
      <c r="D16" s="113"/>
      <c r="E16" s="114">
        <v>2500</v>
      </c>
      <c r="F16" s="43"/>
      <c r="G16" s="160"/>
      <c r="H16" s="367">
        <v>1</v>
      </c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842</v>
      </c>
      <c r="D17" s="113"/>
      <c r="E17" s="114">
        <v>2800</v>
      </c>
      <c r="F17" s="43"/>
      <c r="G17" s="160"/>
      <c r="H17" s="367">
        <v>10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843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752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753</v>
      </c>
      <c r="D20" s="115"/>
      <c r="E20" s="114"/>
      <c r="F20" s="43"/>
      <c r="G20" s="224"/>
      <c r="H20" s="367">
        <v>3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754</v>
      </c>
      <c r="D21" s="113"/>
      <c r="E21" s="114"/>
      <c r="F21" s="43"/>
      <c r="G21" s="225"/>
      <c r="H21" s="367">
        <v>4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755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756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760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821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822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761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762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5" t="s">
        <v>813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844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844</v>
      </c>
      <c r="D31" s="113"/>
      <c r="E31" s="114">
        <v>2200</v>
      </c>
      <c r="F31" s="43"/>
      <c r="G31" s="225"/>
      <c r="H31" s="367">
        <v>1</v>
      </c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844</v>
      </c>
      <c r="D32" s="113"/>
      <c r="E32" s="114">
        <v>2500</v>
      </c>
      <c r="F32" s="43"/>
      <c r="G32" s="225"/>
      <c r="H32" s="367">
        <v>1</v>
      </c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844</v>
      </c>
      <c r="D33" s="113"/>
      <c r="E33" s="114">
        <v>2800</v>
      </c>
      <c r="F33" s="43"/>
      <c r="G33" s="225"/>
      <c r="H33" s="367">
        <v>10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844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767</v>
      </c>
      <c r="D35" s="113"/>
      <c r="E35" s="116"/>
      <c r="F35" s="43"/>
      <c r="G35" s="225"/>
      <c r="H35" s="367">
        <v>6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768</v>
      </c>
      <c r="D36" s="115" t="s">
        <v>819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768</v>
      </c>
      <c r="D37" s="115" t="s">
        <v>819</v>
      </c>
      <c r="E37" s="114">
        <v>2200</v>
      </c>
      <c r="F37" s="43"/>
      <c r="G37" s="225"/>
      <c r="H37" s="367">
        <v>1</v>
      </c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768</v>
      </c>
      <c r="D38" s="115" t="s">
        <v>819</v>
      </c>
      <c r="E38" s="114">
        <v>2500</v>
      </c>
      <c r="F38" s="43"/>
      <c r="G38" s="225"/>
      <c r="H38" s="367">
        <v>1</v>
      </c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768</v>
      </c>
      <c r="D39" s="115" t="s">
        <v>819</v>
      </c>
      <c r="E39" s="114">
        <v>2800</v>
      </c>
      <c r="F39" s="43"/>
      <c r="G39" s="225"/>
      <c r="H39" s="367">
        <v>10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768</v>
      </c>
      <c r="D40" s="115" t="s">
        <v>819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769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856</v>
      </c>
      <c r="D42" s="122" t="s">
        <v>771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845</v>
      </c>
      <c r="D43" s="122" t="s">
        <v>771</v>
      </c>
      <c r="E43" s="123"/>
      <c r="F43" s="43"/>
      <c r="G43" s="225"/>
      <c r="H43" s="367">
        <v>1</v>
      </c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846</v>
      </c>
      <c r="D44" s="122" t="s">
        <v>771</v>
      </c>
      <c r="E44" s="123"/>
      <c r="F44" s="43"/>
      <c r="G44" s="225"/>
      <c r="H44" s="367">
        <v>1</v>
      </c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847</v>
      </c>
      <c r="D45" s="122" t="s">
        <v>771</v>
      </c>
      <c r="E45" s="123"/>
      <c r="F45" s="43"/>
      <c r="G45" s="225"/>
      <c r="H45" s="367">
        <v>10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848</v>
      </c>
      <c r="D46" s="122" t="s">
        <v>771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857</v>
      </c>
      <c r="D47" s="122" t="s">
        <v>771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849</v>
      </c>
      <c r="D48" s="122" t="s">
        <v>771</v>
      </c>
      <c r="E48" s="123"/>
      <c r="F48" s="43"/>
      <c r="G48" s="225"/>
      <c r="H48" s="367">
        <v>1</v>
      </c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850</v>
      </c>
      <c r="D49" s="122" t="s">
        <v>771</v>
      </c>
      <c r="E49" s="123"/>
      <c r="F49" s="43"/>
      <c r="G49" s="225"/>
      <c r="H49" s="367">
        <v>1</v>
      </c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851</v>
      </c>
      <c r="D50" s="122" t="s">
        <v>771</v>
      </c>
      <c r="E50" s="123"/>
      <c r="F50" s="43"/>
      <c r="G50" s="225"/>
      <c r="H50" s="367">
        <v>10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852</v>
      </c>
      <c r="D51" s="122" t="s">
        <v>771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853</v>
      </c>
      <c r="D52" s="501" t="s">
        <v>779</v>
      </c>
      <c r="E52" s="502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854</v>
      </c>
      <c r="D53" s="501" t="s">
        <v>779</v>
      </c>
      <c r="E53" s="502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05" customHeight="1" x14ac:dyDescent="0.3">
      <c r="B54" s="272" t="s">
        <v>528</v>
      </c>
      <c r="C54" s="240" t="s">
        <v>777</v>
      </c>
      <c r="D54" s="501" t="s">
        <v>779</v>
      </c>
      <c r="E54" s="502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05" customHeight="1" x14ac:dyDescent="0.3">
      <c r="B55" s="272" t="s">
        <v>510</v>
      </c>
      <c r="C55" s="240" t="s">
        <v>855</v>
      </c>
      <c r="D55" s="501" t="s">
        <v>779</v>
      </c>
      <c r="E55" s="502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05" customHeight="1" x14ac:dyDescent="0.3">
      <c r="B56" s="272" t="s">
        <v>529</v>
      </c>
      <c r="C56" s="240" t="s">
        <v>778</v>
      </c>
      <c r="D56" s="501" t="s">
        <v>779</v>
      </c>
      <c r="E56" s="502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780</v>
      </c>
      <c r="D57" s="501" t="s">
        <v>238</v>
      </c>
      <c r="E57" s="502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780</v>
      </c>
      <c r="D58" s="501" t="s">
        <v>232</v>
      </c>
      <c r="E58" s="502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780</v>
      </c>
      <c r="D59" s="501" t="s">
        <v>237</v>
      </c>
      <c r="E59" s="502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780</v>
      </c>
      <c r="D60" s="501" t="s">
        <v>233</v>
      </c>
      <c r="E60" s="502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05" customHeight="1" x14ac:dyDescent="0.3">
      <c r="B61" s="272" t="s">
        <v>534</v>
      </c>
      <c r="C61" s="240" t="s">
        <v>785</v>
      </c>
      <c r="D61" s="501" t="s">
        <v>806</v>
      </c>
      <c r="E61" s="502"/>
      <c r="F61" s="43"/>
      <c r="G61" s="225"/>
      <c r="H61" s="367">
        <v>2</v>
      </c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05" customHeight="1" x14ac:dyDescent="0.3">
      <c r="B62" s="272" t="s">
        <v>535</v>
      </c>
      <c r="C62" s="240" t="s">
        <v>858</v>
      </c>
      <c r="D62" s="501" t="s">
        <v>806</v>
      </c>
      <c r="E62" s="502"/>
      <c r="F62" s="43"/>
      <c r="G62" s="225"/>
      <c r="H62" s="367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859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859</v>
      </c>
      <c r="D64" s="113"/>
      <c r="E64" s="114">
        <v>2200</v>
      </c>
      <c r="F64" s="43"/>
      <c r="G64" s="225"/>
      <c r="H64" s="367">
        <v>1</v>
      </c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859</v>
      </c>
      <c r="D65" s="113"/>
      <c r="E65" s="114">
        <v>2500</v>
      </c>
      <c r="F65" s="43"/>
      <c r="G65" s="225"/>
      <c r="H65" s="367">
        <v>1</v>
      </c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859</v>
      </c>
      <c r="D66" s="113"/>
      <c r="E66" s="114">
        <v>2800</v>
      </c>
      <c r="F66" s="43"/>
      <c r="G66" s="225"/>
      <c r="H66" s="367">
        <v>10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05" customHeight="1" x14ac:dyDescent="0.3">
      <c r="B68" s="273"/>
      <c r="C68" s="117" t="s">
        <v>795</v>
      </c>
      <c r="D68" s="379" t="s">
        <v>796</v>
      </c>
      <c r="E68" s="379" t="s">
        <v>742</v>
      </c>
      <c r="F68" s="80"/>
      <c r="G68" s="162"/>
      <c r="H68" s="367"/>
      <c r="I68" s="167"/>
      <c r="J68" s="152"/>
      <c r="K68" s="151"/>
    </row>
    <row r="69" spans="2:11" s="72" customFormat="1" ht="13.8" x14ac:dyDescent="0.3">
      <c r="B69" s="272" t="s">
        <v>653</v>
      </c>
      <c r="C69" s="395" t="s">
        <v>797</v>
      </c>
      <c r="D69" s="256"/>
      <c r="E69" s="378"/>
      <c r="F69" s="43"/>
      <c r="G69" s="225"/>
      <c r="H69" s="367">
        <v>12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05" customHeight="1" x14ac:dyDescent="0.3">
      <c r="B70" s="272" t="s">
        <v>654</v>
      </c>
      <c r="C70" s="400" t="s">
        <v>798</v>
      </c>
      <c r="D70" s="256"/>
      <c r="E70" s="378"/>
      <c r="F70" s="43"/>
      <c r="G70" s="225"/>
      <c r="H70" s="367">
        <v>12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5" t="s">
        <v>799</v>
      </c>
      <c r="D71" s="256"/>
      <c r="E71" s="378"/>
      <c r="F71" s="43"/>
      <c r="G71" s="160"/>
      <c r="H71" s="367">
        <v>12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5" t="s">
        <v>926</v>
      </c>
      <c r="D72" s="256"/>
      <c r="E72" s="378"/>
      <c r="F72" s="43"/>
      <c r="G72" s="225"/>
      <c r="H72" s="367">
        <v>36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395" t="s">
        <v>800</v>
      </c>
      <c r="D73" s="256"/>
      <c r="E73" s="378"/>
      <c r="F73" s="43"/>
      <c r="G73" s="225"/>
      <c r="H73" s="367">
        <v>12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5" t="s">
        <v>801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400" t="s">
        <v>802</v>
      </c>
      <c r="D75" s="382"/>
      <c r="E75" s="382"/>
      <c r="F75" s="43"/>
      <c r="G75" s="160"/>
      <c r="H75" s="367">
        <v>12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5" t="s">
        <v>803</v>
      </c>
      <c r="D76" s="119"/>
      <c r="E76" s="120"/>
      <c r="F76" s="43"/>
      <c r="G76" s="160"/>
      <c r="H76" s="367">
        <v>12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804</v>
      </c>
      <c r="D77" s="119"/>
      <c r="E77" s="120"/>
      <c r="F77" s="43"/>
      <c r="G77" s="160"/>
      <c r="H77" s="367">
        <v>10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03" t="s">
        <v>901</v>
      </c>
      <c r="D78" s="504"/>
      <c r="E78" s="505"/>
      <c r="F78" s="43"/>
      <c r="G78" s="160"/>
      <c r="H78" s="367">
        <v>12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788</v>
      </c>
      <c r="D79" s="396"/>
      <c r="E79" s="397" t="s">
        <v>790</v>
      </c>
      <c r="F79" s="80"/>
      <c r="G79" s="162"/>
      <c r="H79" s="367"/>
      <c r="I79" s="167"/>
      <c r="J79" s="152"/>
      <c r="K79" s="151"/>
    </row>
    <row r="80" spans="2:11" s="72" customFormat="1" ht="13.8" x14ac:dyDescent="0.3">
      <c r="B80" s="272" t="s">
        <v>672</v>
      </c>
      <c r="C80" s="400" t="s">
        <v>788</v>
      </c>
      <c r="D80" s="396" t="s">
        <v>789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400" t="s">
        <v>788</v>
      </c>
      <c r="D81" s="396" t="s">
        <v>789</v>
      </c>
      <c r="E81" s="114">
        <v>2200</v>
      </c>
      <c r="F81" s="43"/>
      <c r="G81" s="160"/>
      <c r="H81" s="367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400" t="s">
        <v>788</v>
      </c>
      <c r="D82" s="396" t="s">
        <v>789</v>
      </c>
      <c r="E82" s="114">
        <v>2500</v>
      </c>
      <c r="F82" s="43"/>
      <c r="G82" s="160"/>
      <c r="H82" s="367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400" t="s">
        <v>788</v>
      </c>
      <c r="D83" s="396" t="s">
        <v>789</v>
      </c>
      <c r="E83" s="114">
        <v>2800</v>
      </c>
      <c r="F83" s="43"/>
      <c r="G83" s="160"/>
      <c r="H83" s="367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400" t="s">
        <v>788</v>
      </c>
      <c r="D84" s="396" t="s">
        <v>789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498" t="s">
        <v>710</v>
      </c>
      <c r="C87" s="499"/>
      <c r="D87" s="499"/>
      <c r="E87" s="499"/>
      <c r="F87" s="499"/>
      <c r="G87" s="500"/>
      <c r="H87" s="222">
        <f>SUM(H11:H85)</f>
        <v>261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:H41 G68:H68 G29:H29 H20:H28 G19:H19 G85:H85 H80:H84 H30:H40 H42:H56 H63:H67 H12:H18" name="Bereich2_4_2"/>
    <protectedRange sqref="F41 F68 F85 F11:F29" name="Bereich2_1_3_1"/>
    <protectedRange sqref="G20:G28 G30:G40" name="Bereich2_4_1_1"/>
    <protectedRange sqref="F34:F40" name="Bereich2_1_3"/>
    <protectedRange sqref="H57:H62" name="Bereich2_4_1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H69:H78" name="Bereich2_4_3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</protectedRanges>
  <mergeCells count="32"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  <mergeCell ref="B6:K6"/>
    <mergeCell ref="B7:K7"/>
    <mergeCell ref="B8:K8"/>
    <mergeCell ref="B9:B10"/>
    <mergeCell ref="C9:C10"/>
    <mergeCell ref="D9:D10"/>
    <mergeCell ref="H9:H10"/>
    <mergeCell ref="J9:K9"/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0" t="s">
        <v>140</v>
      </c>
      <c r="C2" s="517" t="str">
        <f>Nábytek!D19</f>
        <v>Mrazicí skříně s dveřmi</v>
      </c>
      <c r="D2" s="518"/>
      <c r="E2" s="518"/>
      <c r="F2" s="519"/>
      <c r="G2" s="536" t="str">
        <f>'Celkem  Nab+Tech'!G2</f>
        <v>Firma</v>
      </c>
      <c r="H2" s="537"/>
      <c r="I2" s="543" t="str">
        <f>Nábytek!H2</f>
        <v>XY</v>
      </c>
      <c r="J2" s="544"/>
      <c r="K2" s="545"/>
    </row>
    <row r="3" spans="2:11" ht="16.2" thickBot="1" x14ac:dyDescent="0.35">
      <c r="B3" s="541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43" t="str">
        <f>Nábytek!H3</f>
        <v>Makro Cestlice - tender pro remodelling chlazení</v>
      </c>
      <c r="J3" s="544"/>
      <c r="K3" s="545"/>
    </row>
    <row r="4" spans="2:11" ht="16.2" thickBot="1" x14ac:dyDescent="0.35">
      <c r="B4" s="542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46" t="str">
        <f>Nábytek!H4</f>
        <v>XX.XX.2019</v>
      </c>
      <c r="J4" s="547"/>
      <c r="K4" s="548"/>
    </row>
    <row r="5" spans="2:11" s="72" customFormat="1" ht="13.8" x14ac:dyDescent="0.3">
      <c r="B5" s="520" t="s">
        <v>1180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05" customHeight="1" x14ac:dyDescent="0.3">
      <c r="B6" s="524" t="s">
        <v>1168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05" customHeight="1" x14ac:dyDescent="0.3">
      <c r="B7" s="524" t="s">
        <v>860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thickBot="1" x14ac:dyDescent="0.35">
      <c r="B8" s="526" t="s">
        <v>884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49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5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 t="s">
        <v>861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865</v>
      </c>
      <c r="D12" s="113" t="s">
        <v>862</v>
      </c>
      <c r="E12" s="114"/>
      <c r="F12" s="217"/>
      <c r="G12" s="160"/>
      <c r="H12" s="367">
        <v>1</v>
      </c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866</v>
      </c>
      <c r="D13" s="113" t="s">
        <v>863</v>
      </c>
      <c r="E13" s="114"/>
      <c r="F13" s="217"/>
      <c r="G13" s="160"/>
      <c r="H13" s="367">
        <v>1</v>
      </c>
      <c r="I13" s="167">
        <f t="shared" ref="I13:I31" si="2">F13*H13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867</v>
      </c>
      <c r="D14" s="113" t="s">
        <v>864</v>
      </c>
      <c r="E14" s="114"/>
      <c r="F14" s="217"/>
      <c r="G14" s="160"/>
      <c r="H14" s="367"/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871</v>
      </c>
      <c r="D16" s="113"/>
      <c r="E16" s="114"/>
      <c r="F16" s="43"/>
      <c r="G16" s="224"/>
      <c r="H16" s="367">
        <v>1</v>
      </c>
      <c r="I16" s="167">
        <f t="shared" si="2"/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870</v>
      </c>
      <c r="D17" s="115"/>
      <c r="E17" s="116"/>
      <c r="F17" s="43"/>
      <c r="G17" s="225"/>
      <c r="H17" s="367">
        <v>1</v>
      </c>
      <c r="I17" s="167">
        <f t="shared" si="2"/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868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869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872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873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875</v>
      </c>
      <c r="D22" s="113" t="s">
        <v>877</v>
      </c>
      <c r="E22" s="114"/>
      <c r="F22" s="43"/>
      <c r="G22" s="225"/>
      <c r="H22" s="367">
        <v>35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874</v>
      </c>
      <c r="D23" s="113" t="s">
        <v>878</v>
      </c>
      <c r="E23" s="116"/>
      <c r="F23" s="43"/>
      <c r="G23" s="225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876</v>
      </c>
      <c r="D24" s="113"/>
      <c r="E24" s="116"/>
      <c r="F24" s="43"/>
      <c r="G24" s="225"/>
      <c r="H24" s="367">
        <v>42</v>
      </c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879</v>
      </c>
      <c r="D26" s="115"/>
      <c r="E26" s="116"/>
      <c r="F26" s="43"/>
      <c r="G26" s="224"/>
      <c r="H26" s="367"/>
      <c r="I26" s="167">
        <f t="shared" si="2"/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880</v>
      </c>
      <c r="D27" s="113" t="s">
        <v>862</v>
      </c>
      <c r="E27" s="116"/>
      <c r="F27" s="43"/>
      <c r="G27" s="225"/>
      <c r="H27" s="367">
        <v>1</v>
      </c>
      <c r="I27" s="167">
        <f t="shared" si="2"/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880</v>
      </c>
      <c r="D28" s="113" t="s">
        <v>863</v>
      </c>
      <c r="E28" s="116"/>
      <c r="F28" s="43"/>
      <c r="G28" s="225"/>
      <c r="H28" s="367">
        <v>1</v>
      </c>
      <c r="I28" s="167">
        <f t="shared" si="2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880</v>
      </c>
      <c r="D29" s="113" t="s">
        <v>864</v>
      </c>
      <c r="E29" s="116"/>
      <c r="F29" s="43"/>
      <c r="G29" s="225"/>
      <c r="H29" s="367"/>
      <c r="I29" s="167">
        <f t="shared" si="2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795</v>
      </c>
      <c r="D30" s="379" t="s">
        <v>796</v>
      </c>
      <c r="E30" s="379" t="s">
        <v>742</v>
      </c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881</v>
      </c>
      <c r="D31" s="256"/>
      <c r="E31" s="378"/>
      <c r="F31" s="43"/>
      <c r="G31" s="224"/>
      <c r="H31" s="367">
        <v>2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5" t="s">
        <v>1181</v>
      </c>
      <c r="D32" s="256"/>
      <c r="E32" s="378"/>
      <c r="F32" s="43"/>
      <c r="G32" s="225"/>
      <c r="H32" s="367">
        <v>2</v>
      </c>
      <c r="I32" s="167">
        <f t="shared" ref="I32:I41" si="5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400" t="s">
        <v>798</v>
      </c>
      <c r="D33" s="256"/>
      <c r="E33" s="378"/>
      <c r="F33" s="43"/>
      <c r="G33" s="225"/>
      <c r="H33" s="367">
        <v>2</v>
      </c>
      <c r="I33" s="167">
        <f t="shared" si="5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5" t="s">
        <v>1182</v>
      </c>
      <c r="D34" s="256"/>
      <c r="E34" s="378"/>
      <c r="F34" s="43"/>
      <c r="G34" s="160"/>
      <c r="H34" s="367">
        <v>2</v>
      </c>
      <c r="I34" s="167">
        <f t="shared" si="5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5" t="s">
        <v>926</v>
      </c>
      <c r="D35" s="256"/>
      <c r="E35" s="378"/>
      <c r="F35" s="43"/>
      <c r="G35" s="225"/>
      <c r="H35" s="367">
        <v>6</v>
      </c>
      <c r="I35" s="167">
        <f t="shared" si="5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395" t="s">
        <v>800</v>
      </c>
      <c r="D36" s="256"/>
      <c r="E36" s="378"/>
      <c r="F36" s="43"/>
      <c r="G36" s="225"/>
      <c r="H36" s="367">
        <v>0</v>
      </c>
      <c r="I36" s="167">
        <f t="shared" si="5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5" t="s">
        <v>801</v>
      </c>
      <c r="D37" s="256"/>
      <c r="E37" s="378"/>
      <c r="F37" s="43"/>
      <c r="G37" s="225"/>
      <c r="H37" s="367"/>
      <c r="I37" s="167">
        <f t="shared" si="5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400" t="s">
        <v>802</v>
      </c>
      <c r="D38" s="382"/>
      <c r="E38" s="382"/>
      <c r="F38" s="43"/>
      <c r="G38" s="160"/>
      <c r="H38" s="367">
        <v>2</v>
      </c>
      <c r="I38" s="167">
        <f t="shared" si="5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5" t="s">
        <v>803</v>
      </c>
      <c r="D39" s="119"/>
      <c r="E39" s="120"/>
      <c r="F39" s="43"/>
      <c r="G39" s="160"/>
      <c r="H39" s="367">
        <v>2</v>
      </c>
      <c r="I39" s="167">
        <f t="shared" si="5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804</v>
      </c>
      <c r="D40" s="119"/>
      <c r="E40" s="120"/>
      <c r="F40" s="43"/>
      <c r="G40" s="160"/>
      <c r="H40" s="367">
        <v>1</v>
      </c>
      <c r="I40" s="167">
        <f t="shared" si="5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03" t="s">
        <v>901</v>
      </c>
      <c r="D41" s="504"/>
      <c r="E41" s="505"/>
      <c r="F41" s="43"/>
      <c r="G41" s="160"/>
      <c r="H41" s="367">
        <v>2</v>
      </c>
      <c r="I41" s="167">
        <f t="shared" si="5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498" t="s">
        <v>710</v>
      </c>
      <c r="C44" s="499"/>
      <c r="D44" s="499"/>
      <c r="E44" s="499"/>
      <c r="F44" s="499"/>
      <c r="G44" s="500"/>
      <c r="H44" s="226">
        <f>SUM(H11:H42)</f>
        <v>104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7:K7"/>
    <mergeCell ref="B8:K8"/>
    <mergeCell ref="J9:K9"/>
    <mergeCell ref="D9:D10"/>
    <mergeCell ref="B44:G44"/>
    <mergeCell ref="H9:H10"/>
    <mergeCell ref="B9:B10"/>
    <mergeCell ref="C9:C10"/>
    <mergeCell ref="C41:E41"/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0" t="s">
        <v>234</v>
      </c>
      <c r="C2" s="517" t="str">
        <f>Nábytek!D20</f>
        <v>Mrazicí ostrůvky bez agregátu s posuvnými víky</v>
      </c>
      <c r="D2" s="518"/>
      <c r="E2" s="518"/>
      <c r="F2" s="519"/>
      <c r="G2" s="536" t="str">
        <f>'Celkem  Nab+Tech'!G2</f>
        <v>Firma</v>
      </c>
      <c r="H2" s="537"/>
      <c r="I2" s="543" t="str">
        <f>Nábytek!H2</f>
        <v>XY</v>
      </c>
      <c r="J2" s="544"/>
      <c r="K2" s="545"/>
    </row>
    <row r="3" spans="2:11" ht="16.2" thickBot="1" x14ac:dyDescent="0.35">
      <c r="B3" s="541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43" t="str">
        <f>Nábytek!H3</f>
        <v>Makro Cestlice - tender pro remodelling chlazení</v>
      </c>
      <c r="J3" s="544"/>
      <c r="K3" s="545"/>
    </row>
    <row r="4" spans="2:11" ht="16.2" thickBot="1" x14ac:dyDescent="0.35">
      <c r="B4" s="542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46" t="str">
        <f>Nábytek!H4</f>
        <v>XX.XX.2019</v>
      </c>
      <c r="J4" s="547"/>
      <c r="K4" s="548"/>
    </row>
    <row r="5" spans="2:11" s="72" customFormat="1" ht="13.8" x14ac:dyDescent="0.3">
      <c r="B5" s="520" t="s">
        <v>886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8" x14ac:dyDescent="0.3">
      <c r="B6" s="524" t="s">
        <v>1169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3.8" x14ac:dyDescent="0.3">
      <c r="B7" s="524" t="s">
        <v>883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thickBot="1" x14ac:dyDescent="0.35">
      <c r="B8" s="526" t="s">
        <v>885</v>
      </c>
      <c r="C8" s="527"/>
      <c r="D8" s="527"/>
      <c r="E8" s="527"/>
      <c r="F8" s="527"/>
      <c r="G8" s="527"/>
      <c r="H8" s="527"/>
      <c r="I8" s="527"/>
      <c r="J8" s="527"/>
      <c r="K8" s="528"/>
    </row>
    <row r="9" spans="2:11" s="9" customFormat="1" x14ac:dyDescent="0.3">
      <c r="B9" s="529" t="s">
        <v>16</v>
      </c>
      <c r="C9" s="534" t="s">
        <v>742</v>
      </c>
      <c r="D9" s="534" t="s">
        <v>743</v>
      </c>
      <c r="E9" s="393" t="s">
        <v>744</v>
      </c>
      <c r="F9" s="393" t="s">
        <v>745</v>
      </c>
      <c r="G9" s="393" t="s">
        <v>689</v>
      </c>
      <c r="H9" s="549" t="s">
        <v>686</v>
      </c>
      <c r="I9" s="392" t="s">
        <v>687</v>
      </c>
      <c r="J9" s="515" t="s">
        <v>698</v>
      </c>
      <c r="K9" s="516"/>
    </row>
    <row r="10" spans="2:11" s="9" customFormat="1" ht="15" thickBot="1" x14ac:dyDescent="0.35">
      <c r="B10" s="530"/>
      <c r="C10" s="535"/>
      <c r="D10" s="535"/>
      <c r="E10" s="394" t="s">
        <v>27</v>
      </c>
      <c r="F10" s="394" t="s">
        <v>746</v>
      </c>
      <c r="G10" s="394" t="s">
        <v>746</v>
      </c>
      <c r="H10" s="550"/>
      <c r="I10" s="394" t="s">
        <v>746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904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887</v>
      </c>
      <c r="D12" s="113" t="s">
        <v>888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887</v>
      </c>
      <c r="D13" s="113" t="s">
        <v>888</v>
      </c>
      <c r="E13" s="114">
        <v>3750</v>
      </c>
      <c r="F13" s="43"/>
      <c r="G13" s="160"/>
      <c r="H13" s="367"/>
      <c r="I13" s="167">
        <f t="shared" ref="I13:I32" si="2">F13*H13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889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05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871</v>
      </c>
      <c r="D16" s="113"/>
      <c r="E16" s="114"/>
      <c r="F16" s="43"/>
      <c r="G16" s="224"/>
      <c r="H16" s="367"/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870</v>
      </c>
      <c r="D17" s="115"/>
      <c r="E17" s="116"/>
      <c r="F17" s="43"/>
      <c r="G17" s="225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890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891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892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893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894</v>
      </c>
      <c r="D22" s="113" t="s">
        <v>245</v>
      </c>
      <c r="E22" s="114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895</v>
      </c>
      <c r="D23" s="113" t="s">
        <v>247</v>
      </c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896</v>
      </c>
      <c r="D24" s="113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897</v>
      </c>
      <c r="D25" s="113"/>
      <c r="E25" s="114">
        <v>2500</v>
      </c>
      <c r="F25" s="43"/>
      <c r="G25" s="225"/>
      <c r="H25" s="367"/>
      <c r="I25" s="167">
        <f t="shared" ref="I25:I27" si="3">F25*H25</f>
        <v>0</v>
      </c>
      <c r="J25" s="152">
        <f t="shared" ref="J25:J27" si="4">F25*H25</f>
        <v>0</v>
      </c>
      <c r="K25" s="151">
        <f t="shared" ref="K25:K27" si="5">G25*H25</f>
        <v>0</v>
      </c>
    </row>
    <row r="26" spans="2:11" s="72" customFormat="1" ht="13.8" x14ac:dyDescent="0.3">
      <c r="B26" s="272" t="s">
        <v>579</v>
      </c>
      <c r="C26" s="240" t="s">
        <v>897</v>
      </c>
      <c r="D26" s="113"/>
      <c r="E26" s="114">
        <v>3750</v>
      </c>
      <c r="F26" s="43"/>
      <c r="G26" s="225"/>
      <c r="H26" s="367"/>
      <c r="I26" s="167">
        <f t="shared" ref="I26" si="6">F26*H26</f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897</v>
      </c>
      <c r="D27" s="113"/>
      <c r="E27" s="114" t="s">
        <v>246</v>
      </c>
      <c r="F27" s="43"/>
      <c r="G27" s="225"/>
      <c r="H27" s="367"/>
      <c r="I27" s="167">
        <f t="shared" si="3"/>
        <v>0</v>
      </c>
      <c r="J27" s="152">
        <f t="shared" si="4"/>
        <v>0</v>
      </c>
      <c r="K27" s="151">
        <f t="shared" si="5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898</v>
      </c>
      <c r="D29" s="115" t="s">
        <v>899</v>
      </c>
      <c r="E29" s="116"/>
      <c r="F29" s="43"/>
      <c r="G29" s="160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900</v>
      </c>
      <c r="D30" s="113"/>
      <c r="E30" s="114">
        <v>2500</v>
      </c>
      <c r="F30" s="43"/>
      <c r="G30" s="160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900</v>
      </c>
      <c r="D31" s="113"/>
      <c r="E31" s="114">
        <v>3750</v>
      </c>
      <c r="F31" s="43"/>
      <c r="G31" s="160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900</v>
      </c>
      <c r="D32" s="113"/>
      <c r="E32" s="114" t="s">
        <v>246</v>
      </c>
      <c r="F32" s="43"/>
      <c r="G32" s="160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795</v>
      </c>
      <c r="D33" s="379" t="s">
        <v>796</v>
      </c>
      <c r="E33" s="379" t="s">
        <v>742</v>
      </c>
      <c r="F33" s="80"/>
      <c r="G33" s="162"/>
      <c r="H33" s="367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881</v>
      </c>
      <c r="D34" s="256"/>
      <c r="E34" s="378"/>
      <c r="F34" s="43"/>
      <c r="G34" s="224"/>
      <c r="H34" s="367"/>
      <c r="I34" s="167">
        <f t="shared" ref="I34" si="9">F34*H34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5" t="s">
        <v>797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400" t="s">
        <v>798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5" t="s">
        <v>799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5" t="s">
        <v>926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395" t="s">
        <v>800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5" t="s">
        <v>801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400" t="s">
        <v>802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5" t="s">
        <v>803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804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03" t="s">
        <v>901</v>
      </c>
      <c r="D44" s="504"/>
      <c r="E44" s="505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498" t="s">
        <v>150</v>
      </c>
      <c r="C47" s="499"/>
      <c r="D47" s="499"/>
      <c r="E47" s="499"/>
      <c r="F47" s="499"/>
      <c r="G47" s="500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0" t="s">
        <v>144</v>
      </c>
      <c r="C2" s="517" t="str">
        <f>Nábytek!D25</f>
        <v>Mrazicí ostrůvky s agregátem</v>
      </c>
      <c r="D2" s="518"/>
      <c r="E2" s="518"/>
      <c r="F2" s="519"/>
      <c r="G2" s="536" t="str">
        <f>'Celkem  Nab+Tech'!G2</f>
        <v>Firma</v>
      </c>
      <c r="H2" s="537"/>
      <c r="I2" s="551" t="str">
        <f>Nábytek!H2</f>
        <v>XY</v>
      </c>
      <c r="J2" s="552"/>
      <c r="K2" s="553"/>
    </row>
    <row r="3" spans="2:11" ht="16.2" thickBot="1" x14ac:dyDescent="0.35">
      <c r="B3" s="541"/>
      <c r="C3" s="264" t="s">
        <v>739</v>
      </c>
      <c r="D3" s="492"/>
      <c r="E3" s="492"/>
      <c r="F3" s="493"/>
      <c r="G3" s="496" t="str">
        <f>'Celkem  Nab+Tech'!G3</f>
        <v>Projekt</v>
      </c>
      <c r="H3" s="497"/>
      <c r="I3" s="551" t="str">
        <f>Nábytek!H3</f>
        <v>Makro Cestlice - tender pro remodelling chlazení</v>
      </c>
      <c r="J3" s="552"/>
      <c r="K3" s="553"/>
    </row>
    <row r="4" spans="2:11" ht="16.2" thickBot="1" x14ac:dyDescent="0.35">
      <c r="B4" s="542"/>
      <c r="C4" s="265" t="s">
        <v>740</v>
      </c>
      <c r="D4" s="494"/>
      <c r="E4" s="494"/>
      <c r="F4" s="495"/>
      <c r="G4" s="496" t="str">
        <f>'Celkem  Nab+Tech'!G4</f>
        <v>Datum nabídky</v>
      </c>
      <c r="H4" s="497"/>
      <c r="I4" s="546" t="str">
        <f>Nábytek!H4</f>
        <v>XX.XX.2019</v>
      </c>
      <c r="J4" s="547"/>
      <c r="K4" s="548"/>
    </row>
    <row r="5" spans="2:11" s="72" customFormat="1" ht="13.8" x14ac:dyDescent="0.3">
      <c r="B5" s="520" t="s">
        <v>905</v>
      </c>
      <c r="C5" s="521"/>
      <c r="D5" s="521"/>
      <c r="E5" s="521"/>
      <c r="F5" s="521"/>
      <c r="G5" s="522"/>
      <c r="H5" s="522"/>
      <c r="I5" s="522"/>
      <c r="J5" s="522"/>
      <c r="K5" s="523"/>
    </row>
    <row r="6" spans="2:11" s="72" customFormat="1" ht="13.8" x14ac:dyDescent="0.3">
      <c r="B6" s="524" t="s">
        <v>1170</v>
      </c>
      <c r="C6" s="521"/>
      <c r="D6" s="521"/>
      <c r="E6" s="521"/>
      <c r="F6" s="521"/>
      <c r="G6" s="521"/>
      <c r="H6" s="521"/>
      <c r="I6" s="521"/>
      <c r="J6" s="521"/>
      <c r="K6" s="525"/>
    </row>
    <row r="7" spans="2:11" s="72" customFormat="1" ht="14.4" customHeight="1" x14ac:dyDescent="0.3">
      <c r="B7" s="524" t="s">
        <v>902</v>
      </c>
      <c r="C7" s="521"/>
      <c r="D7" s="521"/>
      <c r="E7" s="521"/>
      <c r="F7" s="521"/>
      <c r="G7" s="521"/>
      <c r="H7" s="521"/>
      <c r="I7" s="521"/>
      <c r="J7" s="521"/>
      <c r="K7" s="525"/>
    </row>
    <row r="8" spans="2:11" s="72" customFormat="1" ht="13.8" x14ac:dyDescent="0.3">
      <c r="B8" s="524" t="s">
        <v>909</v>
      </c>
      <c r="C8" s="521"/>
      <c r="D8" s="521"/>
      <c r="E8" s="521"/>
      <c r="F8" s="521"/>
      <c r="G8" s="521"/>
      <c r="H8" s="521"/>
      <c r="I8" s="521"/>
      <c r="J8" s="521"/>
      <c r="K8" s="525"/>
    </row>
    <row r="9" spans="2:11" s="72" customFormat="1" thickBot="1" x14ac:dyDescent="0.35">
      <c r="B9" s="526" t="s">
        <v>903</v>
      </c>
      <c r="C9" s="527"/>
      <c r="D9" s="527"/>
      <c r="E9" s="527"/>
      <c r="F9" s="527"/>
      <c r="G9" s="527"/>
      <c r="H9" s="527"/>
      <c r="I9" s="527"/>
      <c r="J9" s="527"/>
      <c r="K9" s="528"/>
    </row>
    <row r="10" spans="2:11" s="9" customFormat="1" x14ac:dyDescent="0.3">
      <c r="B10" s="529" t="s">
        <v>16</v>
      </c>
      <c r="C10" s="534" t="s">
        <v>742</v>
      </c>
      <c r="D10" s="534" t="s">
        <v>743</v>
      </c>
      <c r="E10" s="393" t="s">
        <v>744</v>
      </c>
      <c r="F10" s="393" t="s">
        <v>745</v>
      </c>
      <c r="G10" s="393" t="s">
        <v>689</v>
      </c>
      <c r="H10" s="534" t="s">
        <v>686</v>
      </c>
      <c r="I10" s="392" t="s">
        <v>687</v>
      </c>
      <c r="J10" s="515" t="s">
        <v>698</v>
      </c>
      <c r="K10" s="516"/>
    </row>
    <row r="11" spans="2:11" s="9" customFormat="1" ht="15" thickBot="1" x14ac:dyDescent="0.35">
      <c r="B11" s="530"/>
      <c r="C11" s="535"/>
      <c r="D11" s="535"/>
      <c r="E11" s="394" t="s">
        <v>27</v>
      </c>
      <c r="F11" s="394" t="s">
        <v>746</v>
      </c>
      <c r="G11" s="394" t="s">
        <v>746</v>
      </c>
      <c r="H11" s="535"/>
      <c r="I11" s="394" t="s">
        <v>746</v>
      </c>
      <c r="J11" s="67" t="s">
        <v>688</v>
      </c>
      <c r="K11" s="68" t="s">
        <v>689</v>
      </c>
    </row>
    <row r="12" spans="2:11" s="72" customFormat="1" ht="13.8" x14ac:dyDescent="0.3">
      <c r="B12" s="271"/>
      <c r="C12" s="109" t="s">
        <v>904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1174</v>
      </c>
      <c r="D13" s="113" t="s">
        <v>1175</v>
      </c>
      <c r="E13" s="114" t="s">
        <v>134</v>
      </c>
      <c r="F13" s="43"/>
      <c r="G13" s="160"/>
      <c r="H13" s="367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3.8" x14ac:dyDescent="0.3">
      <c r="B14" s="272" t="s">
        <v>120</v>
      </c>
      <c r="C14" s="112" t="s">
        <v>906</v>
      </c>
      <c r="D14" s="113"/>
      <c r="E14" s="114" t="s">
        <v>134</v>
      </c>
      <c r="F14" s="43"/>
      <c r="G14" s="160"/>
      <c r="H14" s="367"/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3.8" x14ac:dyDescent="0.3">
      <c r="B15" s="272" t="s">
        <v>121</v>
      </c>
      <c r="C15" s="112" t="s">
        <v>906</v>
      </c>
      <c r="D15" s="113"/>
      <c r="E15" s="114" t="s">
        <v>135</v>
      </c>
      <c r="F15" s="43"/>
      <c r="G15" s="160"/>
      <c r="H15" s="367">
        <v>58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3.8" x14ac:dyDescent="0.3">
      <c r="B16" s="272" t="s">
        <v>122</v>
      </c>
      <c r="C16" s="112" t="s">
        <v>1176</v>
      </c>
      <c r="D16" s="113"/>
      <c r="E16" s="114" t="s">
        <v>134</v>
      </c>
      <c r="F16" s="43"/>
      <c r="G16" s="160"/>
      <c r="H16" s="367"/>
      <c r="I16" s="167"/>
      <c r="J16" s="152"/>
      <c r="K16" s="151"/>
    </row>
    <row r="17" spans="2:11" s="72" customFormat="1" ht="13.8" x14ac:dyDescent="0.3">
      <c r="B17" s="272" t="s">
        <v>123</v>
      </c>
      <c r="C17" s="112" t="s">
        <v>1176</v>
      </c>
      <c r="D17" s="113"/>
      <c r="E17" s="114" t="s">
        <v>135</v>
      </c>
      <c r="F17" s="43"/>
      <c r="G17" s="160"/>
      <c r="H17" s="367">
        <v>10</v>
      </c>
      <c r="I17" s="167">
        <f t="shared" ref="I17" si="5">J17+K17</f>
        <v>0</v>
      </c>
      <c r="J17" s="152">
        <f t="shared" ref="J17" si="6">F17*H17</f>
        <v>0</v>
      </c>
      <c r="K17" s="151">
        <f t="shared" ref="K17" si="7">G17*H17</f>
        <v>0</v>
      </c>
    </row>
    <row r="18" spans="2:11" s="72" customFormat="1" ht="13.8" x14ac:dyDescent="0.3">
      <c r="B18" s="272"/>
      <c r="C18" s="117" t="s">
        <v>893</v>
      </c>
      <c r="D18" s="113"/>
      <c r="E18" s="116"/>
      <c r="F18" s="80"/>
      <c r="G18" s="162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124</v>
      </c>
      <c r="C19" s="112" t="s">
        <v>894</v>
      </c>
      <c r="D19" s="115"/>
      <c r="E19" s="114"/>
      <c r="F19" s="43"/>
      <c r="G19" s="225"/>
      <c r="H19" s="367">
        <v>300</v>
      </c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125</v>
      </c>
      <c r="C20" s="112" t="s">
        <v>907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898</v>
      </c>
      <c r="D22" s="115"/>
      <c r="E22" s="114">
        <v>2100</v>
      </c>
      <c r="F22" s="43"/>
      <c r="G22" s="160"/>
      <c r="H22" s="367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127</v>
      </c>
      <c r="C23" s="112" t="s">
        <v>908</v>
      </c>
      <c r="D23" s="115"/>
      <c r="E23" s="114" t="s">
        <v>134</v>
      </c>
      <c r="F23" s="43"/>
      <c r="G23" s="160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128</v>
      </c>
      <c r="C24" s="112" t="s">
        <v>908</v>
      </c>
      <c r="D24" s="113"/>
      <c r="E24" s="114" t="s">
        <v>135</v>
      </c>
      <c r="F24" s="43"/>
      <c r="G24" s="160"/>
      <c r="H24" s="367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898</v>
      </c>
      <c r="D26" s="115" t="s">
        <v>899</v>
      </c>
      <c r="E26" s="116"/>
      <c r="F26" s="43"/>
      <c r="G26" s="160"/>
      <c r="H26" s="367">
        <f>34*2.5</f>
        <v>85</v>
      </c>
      <c r="I26" s="167">
        <f t="shared" ref="I26:I29" si="8">F26*H26</f>
        <v>0</v>
      </c>
      <c r="J26" s="152">
        <f t="shared" ref="J26:J29" si="9">F26*H26</f>
        <v>0</v>
      </c>
      <c r="K26" s="151">
        <f t="shared" ref="K26:K29" si="10">G26*H26</f>
        <v>0</v>
      </c>
    </row>
    <row r="27" spans="2:11" s="72" customFormat="1" ht="13.8" x14ac:dyDescent="0.3">
      <c r="B27" s="272" t="s">
        <v>130</v>
      </c>
      <c r="C27" s="240" t="s">
        <v>897</v>
      </c>
      <c r="D27" s="113"/>
      <c r="E27" s="114">
        <v>2100</v>
      </c>
      <c r="F27" s="43"/>
      <c r="G27" s="225"/>
      <c r="H27" s="367">
        <v>16</v>
      </c>
      <c r="I27" s="167">
        <f t="shared" si="8"/>
        <v>0</v>
      </c>
      <c r="J27" s="152">
        <f t="shared" si="9"/>
        <v>0</v>
      </c>
      <c r="K27" s="151">
        <f t="shared" si="10"/>
        <v>0</v>
      </c>
    </row>
    <row r="28" spans="2:11" s="72" customFormat="1" ht="13.8" x14ac:dyDescent="0.3">
      <c r="B28" s="272" t="s">
        <v>131</v>
      </c>
      <c r="C28" s="240" t="s">
        <v>897</v>
      </c>
      <c r="D28" s="113"/>
      <c r="E28" s="114" t="s">
        <v>134</v>
      </c>
      <c r="F28" s="43"/>
      <c r="G28" s="225"/>
      <c r="H28" s="367"/>
      <c r="I28" s="167">
        <f t="shared" si="8"/>
        <v>0</v>
      </c>
      <c r="J28" s="152">
        <f t="shared" si="9"/>
        <v>0</v>
      </c>
      <c r="K28" s="151">
        <f t="shared" si="10"/>
        <v>0</v>
      </c>
    </row>
    <row r="29" spans="2:11" s="72" customFormat="1" ht="13.8" x14ac:dyDescent="0.3">
      <c r="B29" s="272" t="s">
        <v>132</v>
      </c>
      <c r="C29" s="240" t="s">
        <v>897</v>
      </c>
      <c r="D29" s="113"/>
      <c r="E29" s="114" t="s">
        <v>135</v>
      </c>
      <c r="F29" s="43"/>
      <c r="G29" s="225"/>
      <c r="H29" s="367">
        <v>136</v>
      </c>
      <c r="I29" s="167">
        <f t="shared" si="8"/>
        <v>0</v>
      </c>
      <c r="J29" s="152">
        <f t="shared" si="9"/>
        <v>0</v>
      </c>
      <c r="K29" s="151">
        <f t="shared" si="10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1179</v>
      </c>
      <c r="D31" s="113" t="s">
        <v>246</v>
      </c>
      <c r="E31" s="114" t="s">
        <v>134</v>
      </c>
      <c r="F31" s="43"/>
      <c r="G31" s="225"/>
      <c r="H31" s="367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650</v>
      </c>
      <c r="C32" s="112" t="s">
        <v>1179</v>
      </c>
      <c r="D32" s="113"/>
      <c r="E32" s="116" t="s">
        <v>134</v>
      </c>
      <c r="F32" s="43"/>
      <c r="G32" s="225"/>
      <c r="H32" s="367"/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647</v>
      </c>
      <c r="C33" s="112" t="s">
        <v>1179</v>
      </c>
      <c r="D33" s="115"/>
      <c r="E33" s="116" t="s">
        <v>135</v>
      </c>
      <c r="F33" s="43"/>
      <c r="G33" s="225"/>
      <c r="H33" s="367">
        <v>68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1177</v>
      </c>
      <c r="D35" s="113" t="s">
        <v>246</v>
      </c>
      <c r="E35" s="114">
        <v>2100</v>
      </c>
      <c r="F35" s="43"/>
      <c r="G35" s="160"/>
      <c r="H35" s="367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649</v>
      </c>
      <c r="C36" s="112" t="s">
        <v>1178</v>
      </c>
      <c r="D36" s="113"/>
      <c r="E36" s="114" t="s">
        <v>134</v>
      </c>
      <c r="F36" s="43"/>
      <c r="G36" s="160"/>
      <c r="H36" s="367"/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675</v>
      </c>
      <c r="C37" s="112" t="s">
        <v>1178</v>
      </c>
      <c r="D37" s="113"/>
      <c r="E37" s="114" t="s">
        <v>135</v>
      </c>
      <c r="F37" s="43"/>
      <c r="G37" s="160"/>
      <c r="H37" s="367">
        <v>68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498" t="s">
        <v>710</v>
      </c>
      <c r="C40" s="499"/>
      <c r="D40" s="499"/>
      <c r="E40" s="499"/>
      <c r="F40" s="499"/>
      <c r="G40" s="499"/>
      <c r="H40" s="222">
        <f>SUM(H12:H38)</f>
        <v>773</v>
      </c>
      <c r="I40" s="189">
        <f t="shared" ref="I40:K40" si="11">SUM(I12:I38)</f>
        <v>0</v>
      </c>
      <c r="J40" s="258">
        <f t="shared" si="11"/>
        <v>0</v>
      </c>
      <c r="K40" s="259">
        <f t="shared" si="11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34:H37 G30:H30" name="Bereich2_4"/>
    <protectedRange sqref="F21:F24 F30:F37" name="Bereich2_1_3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  <protectedRange sqref="G13:H18 H19:H20" name="Bereich2_4_1"/>
    <protectedRange sqref="F13:F20" name="Bereich2_1_3_1"/>
    <protectedRange sqref="G19:G20" name="Bereich2_4_1_1_2"/>
  </protectedRanges>
  <mergeCells count="21"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4"/>
    <row r="2" spans="2:12" ht="21.6" thickBot="1" x14ac:dyDescent="0.35">
      <c r="B2" s="540" t="s">
        <v>248</v>
      </c>
      <c r="C2" s="564" t="str">
        <f>Nábytek!C31:H31</f>
        <v>Doprava nábytku</v>
      </c>
      <c r="D2" s="565"/>
      <c r="E2" s="566"/>
      <c r="F2" s="40" t="str">
        <f>'Celkem  Nab+Tech'!G2</f>
        <v>Firma</v>
      </c>
      <c r="G2" s="543" t="str">
        <f>Nábytek!H2</f>
        <v>XY</v>
      </c>
      <c r="H2" s="544"/>
      <c r="I2" s="545"/>
    </row>
    <row r="3" spans="2:12" ht="15" customHeight="1" thickBot="1" x14ac:dyDescent="0.35">
      <c r="B3" s="541"/>
      <c r="C3" s="567"/>
      <c r="D3" s="568"/>
      <c r="E3" s="569"/>
      <c r="F3" s="249" t="str">
        <f>'Celkem  Nab+Tech'!G3</f>
        <v>Projekt</v>
      </c>
      <c r="G3" s="543" t="str">
        <f>Nábytek!H3</f>
        <v>Makro Cestlice - tender pro remodelling chlazení</v>
      </c>
      <c r="H3" s="544"/>
      <c r="I3" s="545"/>
    </row>
    <row r="4" spans="2:12" ht="21.6" customHeight="1" thickBot="1" x14ac:dyDescent="0.35">
      <c r="B4" s="542"/>
      <c r="C4" s="570"/>
      <c r="D4" s="571"/>
      <c r="E4" s="572"/>
      <c r="F4" s="41" t="str">
        <f>'Celkem  Nab+Tech'!G4</f>
        <v>Datum nabídky</v>
      </c>
      <c r="G4" s="573" t="str">
        <f>Nábytek!H4</f>
        <v>XX.XX.2019</v>
      </c>
      <c r="H4" s="574"/>
      <c r="I4" s="575"/>
    </row>
    <row r="5" spans="2:12" s="72" customFormat="1" ht="13.8" x14ac:dyDescent="0.3">
      <c r="B5" s="554" t="s">
        <v>910</v>
      </c>
      <c r="C5" s="555"/>
      <c r="D5" s="555"/>
      <c r="E5" s="555"/>
      <c r="F5" s="555"/>
      <c r="G5" s="555"/>
      <c r="H5" s="555"/>
      <c r="I5" s="556"/>
    </row>
    <row r="6" spans="2:12" s="72" customFormat="1" ht="13.8" x14ac:dyDescent="0.3">
      <c r="B6" s="557" t="s">
        <v>911</v>
      </c>
      <c r="C6" s="558" t="s">
        <v>231</v>
      </c>
      <c r="D6" s="558" t="s">
        <v>231</v>
      </c>
      <c r="E6" s="558" t="s">
        <v>231</v>
      </c>
      <c r="F6" s="558" t="s">
        <v>231</v>
      </c>
      <c r="G6" s="558" t="s">
        <v>231</v>
      </c>
      <c r="H6" s="558" t="s">
        <v>231</v>
      </c>
      <c r="I6" s="559" t="s">
        <v>231</v>
      </c>
    </row>
    <row r="7" spans="2:12" s="72" customFormat="1" ht="13.05" x14ac:dyDescent="0.3">
      <c r="B7" s="557"/>
      <c r="C7" s="558"/>
      <c r="D7" s="558"/>
      <c r="E7" s="558"/>
      <c r="F7" s="558"/>
      <c r="G7" s="558"/>
      <c r="H7" s="558"/>
      <c r="I7" s="559"/>
    </row>
    <row r="8" spans="2:12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12" ht="14.4" customHeight="1" x14ac:dyDescent="0.3">
      <c r="B9" s="560" t="s">
        <v>85</v>
      </c>
      <c r="C9" s="562" t="s">
        <v>742</v>
      </c>
      <c r="D9" s="393" t="s">
        <v>745</v>
      </c>
      <c r="E9" s="393" t="s">
        <v>689</v>
      </c>
      <c r="F9" s="534" t="s">
        <v>686</v>
      </c>
      <c r="G9" s="392" t="s">
        <v>687</v>
      </c>
      <c r="H9" s="515" t="s">
        <v>698</v>
      </c>
      <c r="I9" s="516"/>
    </row>
    <row r="10" spans="2:12" ht="15" thickBot="1" x14ac:dyDescent="0.35">
      <c r="B10" s="561"/>
      <c r="C10" s="563"/>
      <c r="D10" s="394" t="s">
        <v>746</v>
      </c>
      <c r="E10" s="394" t="s">
        <v>746</v>
      </c>
      <c r="F10" s="535"/>
      <c r="G10" s="394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912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498" t="s">
        <v>710</v>
      </c>
      <c r="C15" s="499"/>
      <c r="D15" s="499"/>
      <c r="E15" s="50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7773437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152</v>
      </c>
      <c r="C2" s="517" t="str">
        <f>Nábytek!D36</f>
        <v>Extra položky</v>
      </c>
      <c r="D2" s="519"/>
      <c r="E2" s="576" t="str">
        <f>'Celkem  Nab+Tech'!G2</f>
        <v>Firma</v>
      </c>
      <c r="F2" s="496"/>
      <c r="G2" s="551" t="str">
        <f>Nábytek!H2</f>
        <v>XY</v>
      </c>
      <c r="H2" s="552"/>
      <c r="I2" s="553"/>
    </row>
    <row r="3" spans="2:9" ht="16.2" thickBot="1" x14ac:dyDescent="0.35">
      <c r="B3" s="541"/>
      <c r="C3" s="577"/>
      <c r="D3" s="578"/>
      <c r="E3" s="576" t="str">
        <f>'Celkem  Nab+Tech'!G3</f>
        <v>Projekt</v>
      </c>
      <c r="F3" s="496"/>
      <c r="G3" s="551" t="str">
        <f>Nábytek!H3</f>
        <v>Makro Cestlice - tender pro remodelling chlazení</v>
      </c>
      <c r="H3" s="552"/>
      <c r="I3" s="553"/>
    </row>
    <row r="4" spans="2:9" ht="16.2" thickBot="1" x14ac:dyDescent="0.35">
      <c r="B4" s="542"/>
      <c r="C4" s="570"/>
      <c r="D4" s="572"/>
      <c r="E4" s="576" t="str">
        <f>'Celkem  Nab+Tech'!G4</f>
        <v>Datum nabídky</v>
      </c>
      <c r="F4" s="496"/>
      <c r="G4" s="546" t="str">
        <f>Nábytek!H4</f>
        <v>XX.XX.2019</v>
      </c>
      <c r="H4" s="547"/>
      <c r="I4" s="548"/>
    </row>
    <row r="5" spans="2:9" s="72" customFormat="1" ht="13.8" x14ac:dyDescent="0.3">
      <c r="B5" s="520" t="s">
        <v>805</v>
      </c>
      <c r="C5" s="522"/>
      <c r="D5" s="522"/>
      <c r="E5" s="522"/>
      <c r="F5" s="522"/>
      <c r="G5" s="522"/>
      <c r="H5" s="522"/>
      <c r="I5" s="523"/>
    </row>
    <row r="6" spans="2:9" s="72" customFormat="1" ht="14.4" customHeight="1" x14ac:dyDescent="0.3">
      <c r="B6" s="524"/>
      <c r="C6" s="521"/>
      <c r="D6" s="521"/>
      <c r="E6" s="521"/>
      <c r="F6" s="521"/>
      <c r="G6" s="521"/>
      <c r="H6" s="521"/>
      <c r="I6" s="525"/>
    </row>
    <row r="7" spans="2:9" s="72" customFormat="1" ht="13.05" x14ac:dyDescent="0.3">
      <c r="B7" s="524"/>
      <c r="C7" s="521"/>
      <c r="D7" s="521"/>
      <c r="E7" s="521"/>
      <c r="F7" s="521"/>
      <c r="G7" s="521"/>
      <c r="H7" s="521"/>
      <c r="I7" s="525"/>
    </row>
    <row r="8" spans="2:9" s="72" customFormat="1" thickBot="1" x14ac:dyDescent="0.35">
      <c r="B8" s="526"/>
      <c r="C8" s="527"/>
      <c r="D8" s="527"/>
      <c r="E8" s="527"/>
      <c r="F8" s="527"/>
      <c r="G8" s="527"/>
      <c r="H8" s="527"/>
      <c r="I8" s="528"/>
    </row>
    <row r="9" spans="2:9" s="9" customFormat="1" x14ac:dyDescent="0.3">
      <c r="B9" s="560" t="s">
        <v>85</v>
      </c>
      <c r="C9" s="562" t="s">
        <v>742</v>
      </c>
      <c r="D9" s="393" t="s">
        <v>745</v>
      </c>
      <c r="E9" s="393" t="s">
        <v>689</v>
      </c>
      <c r="F9" s="534" t="s">
        <v>686</v>
      </c>
      <c r="G9" s="392" t="s">
        <v>687</v>
      </c>
      <c r="H9" s="515" t="s">
        <v>698</v>
      </c>
      <c r="I9" s="516"/>
    </row>
    <row r="10" spans="2:9" s="9" customFormat="1" ht="15" thickBot="1" x14ac:dyDescent="0.35">
      <c r="B10" s="561"/>
      <c r="C10" s="563"/>
      <c r="D10" s="394" t="s">
        <v>746</v>
      </c>
      <c r="E10" s="394" t="s">
        <v>746</v>
      </c>
      <c r="F10" s="535"/>
      <c r="G10" s="394" t="s">
        <v>746</v>
      </c>
      <c r="H10" s="67" t="s">
        <v>688</v>
      </c>
      <c r="I10" s="68" t="s">
        <v>689</v>
      </c>
    </row>
    <row r="11" spans="2:9" s="72" customFormat="1" ht="13.8" x14ac:dyDescent="0.3">
      <c r="B11" s="271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272" t="s">
        <v>151</v>
      </c>
      <c r="C12" s="112" t="s">
        <v>1171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2:9" s="72" customFormat="1" ht="13.8" x14ac:dyDescent="0.3">
      <c r="B13" s="272" t="s">
        <v>153</v>
      </c>
      <c r="C13" s="112" t="s">
        <v>1172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272" t="s">
        <v>154</v>
      </c>
      <c r="C14" s="112" t="s">
        <v>1173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272" t="s">
        <v>155</v>
      </c>
      <c r="C15" s="112"/>
      <c r="D15" s="80"/>
      <c r="E15" s="162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272" t="s">
        <v>156</v>
      </c>
      <c r="C16" s="112"/>
      <c r="D16" s="80"/>
      <c r="E16" s="162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05" x14ac:dyDescent="0.3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05" x14ac:dyDescent="0.3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05" x14ac:dyDescent="0.3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05" x14ac:dyDescent="0.3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05" x14ac:dyDescent="0.3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05" x14ac:dyDescent="0.3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05" x14ac:dyDescent="0.3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05" x14ac:dyDescent="0.3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05" x14ac:dyDescent="0.3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05" x14ac:dyDescent="0.3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05" x14ac:dyDescent="0.3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05" x14ac:dyDescent="0.3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05" x14ac:dyDescent="0.3">
      <c r="B29" s="272" t="s">
        <v>169</v>
      </c>
      <c r="C29" s="112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498" t="s">
        <v>150</v>
      </c>
      <c r="C34" s="499"/>
      <c r="D34" s="499"/>
      <c r="E34" s="500"/>
      <c r="F34" s="222">
        <f>SUM(F11:F32)</f>
        <v>55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5:F31" name="Bereich2_4"/>
    <protectedRange sqref="D15:D31" name="Bereich2_1_3"/>
    <protectedRange sqref="E12:F14" name="Bereich2_4_1"/>
    <protectedRange sqref="D12:D14" name="Bereich2_1_3_1"/>
  </protectedRanges>
  <mergeCells count="19"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  <mergeCell ref="B34:E3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4"/>
    <row r="2" spans="2:12" ht="16.2" customHeight="1" thickBot="1" x14ac:dyDescent="0.35">
      <c r="B2" s="540" t="s">
        <v>139</v>
      </c>
      <c r="C2" s="564" t="str">
        <f>Technologie!D9</f>
        <v>Chladicí boxy maso (teploty 0/+2°C)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12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12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12" x14ac:dyDescent="0.3">
      <c r="B5" s="554" t="s">
        <v>941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12" x14ac:dyDescent="0.3">
      <c r="B6" s="579" t="s">
        <v>915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12" x14ac:dyDescent="0.3">
      <c r="B7" s="524" t="s">
        <v>914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12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12" ht="14.4" customHeight="1" x14ac:dyDescent="0.3">
      <c r="B9" s="560" t="s">
        <v>85</v>
      </c>
      <c r="C9" s="562" t="s">
        <v>916</v>
      </c>
      <c r="D9" s="107" t="s">
        <v>742</v>
      </c>
      <c r="E9" s="107" t="s">
        <v>918</v>
      </c>
      <c r="F9" s="107" t="s">
        <v>921</v>
      </c>
      <c r="G9" s="238" t="s">
        <v>745</v>
      </c>
      <c r="H9" s="238" t="s">
        <v>689</v>
      </c>
      <c r="I9" s="449" t="s">
        <v>686</v>
      </c>
      <c r="J9" s="392" t="s">
        <v>687</v>
      </c>
      <c r="K9" s="515" t="s">
        <v>698</v>
      </c>
      <c r="L9" s="516"/>
    </row>
    <row r="10" spans="2:12" ht="29.4" thickBot="1" x14ac:dyDescent="0.35">
      <c r="B10" s="561"/>
      <c r="C10" s="563"/>
      <c r="D10" s="108" t="s">
        <v>917</v>
      </c>
      <c r="E10" s="129" t="s">
        <v>919</v>
      </c>
      <c r="F10" s="129" t="s">
        <v>920</v>
      </c>
      <c r="G10" s="251" t="s">
        <v>746</v>
      </c>
      <c r="H10" s="251" t="s">
        <v>746</v>
      </c>
      <c r="I10" s="450"/>
      <c r="J10" s="394" t="s">
        <v>746</v>
      </c>
      <c r="K10" s="67" t="s">
        <v>688</v>
      </c>
      <c r="L10" s="68" t="s">
        <v>689</v>
      </c>
    </row>
    <row r="11" spans="2:12" s="72" customFormat="1" ht="13.8" x14ac:dyDescent="0.3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80"/>
      <c r="D12" s="185"/>
      <c r="E12" s="186">
        <v>1000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80"/>
      <c r="D13" s="86"/>
      <c r="E13" s="71">
        <v>1250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80" t="s">
        <v>1134</v>
      </c>
      <c r="D18" s="86"/>
      <c r="E18" s="71">
        <v>3000</v>
      </c>
      <c r="F18" s="85"/>
      <c r="G18" s="169"/>
      <c r="H18" s="169"/>
      <c r="I18" s="372">
        <v>2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80" t="s">
        <v>1135</v>
      </c>
      <c r="D19" s="86"/>
      <c r="E19" s="71">
        <v>3500</v>
      </c>
      <c r="F19" s="85"/>
      <c r="G19" s="169"/>
      <c r="H19" s="169"/>
      <c r="I19" s="372">
        <v>3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80"/>
      <c r="D20" s="86"/>
      <c r="E20" s="71">
        <v>4000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80"/>
      <c r="D21" s="86"/>
      <c r="E21" s="71">
        <v>6000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80" t="s">
        <v>1136</v>
      </c>
      <c r="D22" s="86"/>
      <c r="E22" s="71">
        <v>8000</v>
      </c>
      <c r="F22" s="85"/>
      <c r="G22" s="169"/>
      <c r="H22" s="169"/>
      <c r="I22" s="372">
        <v>1</v>
      </c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80"/>
      <c r="D23" s="86"/>
      <c r="E23" s="71">
        <v>10000</v>
      </c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80"/>
      <c r="D24" s="86"/>
      <c r="E24" s="71">
        <v>12000</v>
      </c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80" t="s">
        <v>1137</v>
      </c>
      <c r="D25" s="86"/>
      <c r="E25" s="71">
        <v>14000</v>
      </c>
      <c r="F25" s="85"/>
      <c r="G25" s="169"/>
      <c r="H25" s="169"/>
      <c r="I25" s="372">
        <v>4</v>
      </c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795</v>
      </c>
      <c r="E26" s="416" t="s">
        <v>796</v>
      </c>
      <c r="F26" s="416" t="s">
        <v>742</v>
      </c>
      <c r="G26" s="53"/>
      <c r="H26" s="54"/>
      <c r="I26" s="373"/>
      <c r="J26" s="183"/>
      <c r="K26" s="171"/>
      <c r="L26" s="170"/>
    </row>
    <row r="27" spans="2:12" s="72" customFormat="1" ht="13.05" customHeight="1" x14ac:dyDescent="0.3">
      <c r="B27" s="69" t="s">
        <v>58</v>
      </c>
      <c r="C27" s="585" t="s">
        <v>922</v>
      </c>
      <c r="D27" s="588"/>
      <c r="E27" s="588"/>
      <c r="F27" s="589"/>
      <c r="G27" s="169"/>
      <c r="H27" s="169"/>
      <c r="I27" s="374">
        <v>6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5" t="s">
        <v>797</v>
      </c>
      <c r="D28" s="257"/>
      <c r="E28" s="256"/>
      <c r="F28" s="378"/>
      <c r="G28" s="43"/>
      <c r="H28" s="169"/>
      <c r="I28" s="367">
        <v>10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400" t="s">
        <v>798</v>
      </c>
      <c r="D29" s="257"/>
      <c r="E29" s="256"/>
      <c r="F29" s="378"/>
      <c r="G29" s="43"/>
      <c r="H29" s="169"/>
      <c r="I29" s="367">
        <v>10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5" t="s">
        <v>923</v>
      </c>
      <c r="D30" s="257"/>
      <c r="E30" s="256"/>
      <c r="F30" s="378"/>
      <c r="G30" s="43"/>
      <c r="H30" s="160"/>
      <c r="I30" s="367">
        <v>4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5" t="s">
        <v>924</v>
      </c>
      <c r="D31" s="257"/>
      <c r="E31" s="256"/>
      <c r="F31" s="378"/>
      <c r="G31" s="43"/>
      <c r="H31" s="160"/>
      <c r="I31" s="367">
        <v>3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5" t="s">
        <v>925</v>
      </c>
      <c r="D32" s="257"/>
      <c r="E32" s="256"/>
      <c r="F32" s="378"/>
      <c r="G32" s="43"/>
      <c r="H32" s="160"/>
      <c r="I32" s="367">
        <v>20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927</v>
      </c>
      <c r="D33" s="257"/>
      <c r="E33" s="256"/>
      <c r="F33" s="378"/>
      <c r="G33" s="43"/>
      <c r="H33" s="160"/>
      <c r="I33" s="367">
        <v>10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395" t="s">
        <v>800</v>
      </c>
      <c r="D34" s="257"/>
      <c r="E34" s="256"/>
      <c r="F34" s="378"/>
      <c r="G34" s="43"/>
      <c r="H34" s="160"/>
      <c r="I34" s="367">
        <v>10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5" t="s">
        <v>801</v>
      </c>
      <c r="D35" s="257"/>
      <c r="E35" s="256"/>
      <c r="F35" s="378"/>
      <c r="G35" s="43"/>
      <c r="H35" s="160"/>
      <c r="I35" s="367">
        <v>6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5" t="s">
        <v>928</v>
      </c>
      <c r="D36" s="119"/>
      <c r="E36" s="119"/>
      <c r="F36" s="119"/>
      <c r="G36" s="43"/>
      <c r="H36" s="160"/>
      <c r="I36" s="367">
        <v>7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85" t="s">
        <v>929</v>
      </c>
      <c r="D37" s="586"/>
      <c r="E37" s="586"/>
      <c r="F37" s="587"/>
      <c r="G37" s="169"/>
      <c r="H37" s="169"/>
      <c r="I37" s="367">
        <v>10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85" t="s">
        <v>935</v>
      </c>
      <c r="D38" s="586"/>
      <c r="E38" s="586"/>
      <c r="F38" s="587"/>
      <c r="G38" s="169"/>
      <c r="H38" s="169"/>
      <c r="I38" s="374">
        <v>7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85" t="s">
        <v>930</v>
      </c>
      <c r="D39" s="586"/>
      <c r="E39" s="586"/>
      <c r="F39" s="587"/>
      <c r="G39" s="169"/>
      <c r="H39" s="169"/>
      <c r="I39" s="367">
        <v>7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85" t="s">
        <v>931</v>
      </c>
      <c r="D40" s="586"/>
      <c r="E40" s="586"/>
      <c r="F40" s="587"/>
      <c r="G40" s="169"/>
      <c r="H40" s="169"/>
      <c r="I40" s="367">
        <v>10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2"/>
      <c r="D41" s="583"/>
      <c r="E41" s="583"/>
      <c r="F41" s="584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498" t="s">
        <v>710</v>
      </c>
      <c r="C43" s="499"/>
      <c r="D43" s="499"/>
      <c r="E43" s="499"/>
      <c r="F43" s="499"/>
      <c r="G43" s="499"/>
      <c r="H43" s="500"/>
      <c r="I43" s="221">
        <f>SUM(I12:I41)</f>
        <v>130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C40:F40"/>
    <mergeCell ref="C9:C10"/>
    <mergeCell ref="C37:F37"/>
    <mergeCell ref="C38:F38"/>
    <mergeCell ref="C39:F39"/>
    <mergeCell ref="C27:F27"/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0" t="s">
        <v>639</v>
      </c>
      <c r="C2" s="564" t="str">
        <f>Technologie!D10</f>
        <v>Chladicí boxy mléko (teploty +2 až +6 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6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6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6" x14ac:dyDescent="0.3">
      <c r="B5" s="554" t="s">
        <v>942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6" ht="14.55" customHeight="1" x14ac:dyDescent="0.3">
      <c r="B6" s="579" t="s">
        <v>933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6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6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26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49" t="s">
        <v>686</v>
      </c>
      <c r="J9" s="392" t="s">
        <v>687</v>
      </c>
      <c r="K9" s="515" t="s">
        <v>698</v>
      </c>
      <c r="L9" s="516"/>
    </row>
    <row r="10" spans="2:26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50"/>
      <c r="J10" s="394" t="s">
        <v>746</v>
      </c>
      <c r="K10" s="67" t="s">
        <v>688</v>
      </c>
      <c r="L10" s="68" t="s">
        <v>689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 x14ac:dyDescent="0.3">
      <c r="B12" s="180" t="s">
        <v>250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 x14ac:dyDescent="0.3">
      <c r="B13" s="180" t="s">
        <v>251</v>
      </c>
      <c r="C13" s="380"/>
      <c r="D13" s="86"/>
      <c r="E13" s="71">
        <v>1200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 x14ac:dyDescent="0.3">
      <c r="B14" s="180" t="s">
        <v>252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 x14ac:dyDescent="0.3">
      <c r="B15" s="180" t="s">
        <v>253</v>
      </c>
      <c r="C15" s="380"/>
      <c r="D15" s="86"/>
      <c r="E15" s="71">
        <v>1700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 x14ac:dyDescent="0.3">
      <c r="B16" s="180" t="s">
        <v>254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 x14ac:dyDescent="0.3">
      <c r="B17" s="180" t="s">
        <v>255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 x14ac:dyDescent="0.3">
      <c r="B18" s="180" t="s">
        <v>256</v>
      </c>
      <c r="C18" s="380" t="s">
        <v>1138</v>
      </c>
      <c r="D18" s="86"/>
      <c r="E18" s="71">
        <v>4000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 x14ac:dyDescent="0.3">
      <c r="B19" s="180" t="s">
        <v>257</v>
      </c>
      <c r="C19" s="380" t="s">
        <v>1139</v>
      </c>
      <c r="D19" s="86"/>
      <c r="E19" s="71">
        <v>4000</v>
      </c>
      <c r="F19" s="85"/>
      <c r="G19" s="169"/>
      <c r="H19" s="169"/>
      <c r="I19" s="372">
        <v>2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 x14ac:dyDescent="0.3">
      <c r="B20" s="180" t="s">
        <v>258</v>
      </c>
      <c r="C20" s="380" t="s">
        <v>1140</v>
      </c>
      <c r="D20" s="86"/>
      <c r="E20" s="71">
        <v>4000</v>
      </c>
      <c r="F20" s="85"/>
      <c r="G20" s="169"/>
      <c r="H20" s="169"/>
      <c r="I20" s="372">
        <v>1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 x14ac:dyDescent="0.3">
      <c r="B21" s="180" t="s">
        <v>259</v>
      </c>
      <c r="C21" s="380"/>
      <c r="D21" s="86"/>
      <c r="E21" s="71">
        <v>5500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5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 x14ac:dyDescent="0.3">
      <c r="B23" s="69" t="s">
        <v>261</v>
      </c>
      <c r="C23" s="585" t="s">
        <v>922</v>
      </c>
      <c r="D23" s="588"/>
      <c r="E23" s="588"/>
      <c r="F23" s="589"/>
      <c r="G23" s="169"/>
      <c r="H23" s="169"/>
      <c r="I23" s="374">
        <v>3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 x14ac:dyDescent="0.3">
      <c r="B24" s="69" t="s">
        <v>262</v>
      </c>
      <c r="C24" s="411" t="s">
        <v>797</v>
      </c>
      <c r="D24" s="257"/>
      <c r="E24" s="256"/>
      <c r="F24" s="378"/>
      <c r="G24" s="43"/>
      <c r="H24" s="169"/>
      <c r="I24" s="367">
        <v>4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5" customHeight="1" x14ac:dyDescent="0.3">
      <c r="B25" s="69" t="s">
        <v>263</v>
      </c>
      <c r="C25" s="413" t="s">
        <v>798</v>
      </c>
      <c r="D25" s="257"/>
      <c r="E25" s="256"/>
      <c r="F25" s="378"/>
      <c r="G25" s="43"/>
      <c r="H25" s="169"/>
      <c r="I25" s="367">
        <v>4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2" customHeight="1" x14ac:dyDescent="0.3">
      <c r="B26" s="69" t="s">
        <v>264</v>
      </c>
      <c r="C26" s="411" t="s">
        <v>923</v>
      </c>
      <c r="D26" s="257"/>
      <c r="E26" s="256"/>
      <c r="F26" s="378"/>
      <c r="G26" s="43"/>
      <c r="H26" s="160"/>
      <c r="I26" s="367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05" customHeight="1" x14ac:dyDescent="0.3">
      <c r="B27" s="69" t="s">
        <v>265</v>
      </c>
      <c r="C27" s="411" t="s">
        <v>924</v>
      </c>
      <c r="D27" s="257"/>
      <c r="E27" s="256"/>
      <c r="F27" s="378"/>
      <c r="G27" s="43"/>
      <c r="H27" s="160"/>
      <c r="I27" s="367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05" customHeight="1" x14ac:dyDescent="0.3">
      <c r="B28" s="69" t="s">
        <v>266</v>
      </c>
      <c r="C28" s="411" t="s">
        <v>925</v>
      </c>
      <c r="D28" s="257"/>
      <c r="E28" s="256"/>
      <c r="F28" s="378"/>
      <c r="G28" s="43"/>
      <c r="H28" s="160"/>
      <c r="I28" s="367">
        <v>8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05" customHeight="1" x14ac:dyDescent="0.3">
      <c r="B29" s="69" t="s">
        <v>267</v>
      </c>
      <c r="C29" s="413" t="s">
        <v>927</v>
      </c>
      <c r="D29" s="257"/>
      <c r="E29" s="256"/>
      <c r="F29" s="378"/>
      <c r="G29" s="43"/>
      <c r="H29" s="160"/>
      <c r="I29" s="367">
        <v>3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11" t="s">
        <v>800</v>
      </c>
      <c r="D30" s="257"/>
      <c r="E30" s="256"/>
      <c r="F30" s="378"/>
      <c r="G30" s="43"/>
      <c r="H30" s="160"/>
      <c r="I30" s="367">
        <v>4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11" t="s">
        <v>801</v>
      </c>
      <c r="D31" s="257"/>
      <c r="E31" s="256"/>
      <c r="F31" s="378"/>
      <c r="G31" s="43"/>
      <c r="H31" s="160"/>
      <c r="I31" s="367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11" t="s">
        <v>928</v>
      </c>
      <c r="D32" s="119"/>
      <c r="E32" s="119"/>
      <c r="F32" s="119"/>
      <c r="G32" s="43"/>
      <c r="H32" s="160"/>
      <c r="I32" s="367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85" t="s">
        <v>929</v>
      </c>
      <c r="D33" s="586"/>
      <c r="E33" s="586"/>
      <c r="F33" s="587"/>
      <c r="G33" s="169"/>
      <c r="H33" s="169"/>
      <c r="I33" s="374">
        <v>4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85" t="s">
        <v>935</v>
      </c>
      <c r="D34" s="586"/>
      <c r="E34" s="586"/>
      <c r="F34" s="587"/>
      <c r="G34" s="169"/>
      <c r="H34" s="169"/>
      <c r="I34" s="374">
        <v>3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273</v>
      </c>
      <c r="C35" s="585" t="s">
        <v>930</v>
      </c>
      <c r="D35" s="586"/>
      <c r="E35" s="586"/>
      <c r="F35" s="587"/>
      <c r="G35" s="169"/>
      <c r="H35" s="169"/>
      <c r="I35" s="374">
        <v>3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2"/>
      <c r="D36" s="583"/>
      <c r="E36" s="583"/>
      <c r="F36" s="584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8" t="s">
        <v>710</v>
      </c>
      <c r="C38" s="499"/>
      <c r="D38" s="499"/>
      <c r="E38" s="499"/>
      <c r="F38" s="499"/>
      <c r="G38" s="499"/>
      <c r="H38" s="500"/>
      <c r="I38" s="221">
        <f>SUM(I12:I36)</f>
        <v>48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0" t="s">
        <v>638</v>
      </c>
      <c r="C2" s="564" t="str">
        <f>Technologie!D11</f>
        <v>Chladicí boxy O+Z (teploty +4/+6 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8" ht="15" customHeight="1" thickBot="1" x14ac:dyDescent="0.35">
      <c r="B3" s="541"/>
      <c r="C3" s="264" t="s">
        <v>913</v>
      </c>
      <c r="D3" s="287"/>
      <c r="E3" s="287"/>
      <c r="F3" s="287"/>
      <c r="G3" s="287"/>
      <c r="H3" s="288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8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8" x14ac:dyDescent="0.3">
      <c r="B5" s="554" t="s">
        <v>943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8" ht="14.55" customHeight="1" x14ac:dyDescent="0.3">
      <c r="B6" s="579" t="s">
        <v>933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8" ht="14.55" customHeight="1" x14ac:dyDescent="0.3">
      <c r="B7" s="524" t="s">
        <v>936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8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28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49" t="s">
        <v>686</v>
      </c>
      <c r="J9" s="392" t="s">
        <v>687</v>
      </c>
      <c r="K9" s="515" t="s">
        <v>698</v>
      </c>
      <c r="L9" s="516"/>
    </row>
    <row r="10" spans="2:28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50"/>
      <c r="J10" s="394" t="s">
        <v>746</v>
      </c>
      <c r="K10" s="67" t="s">
        <v>688</v>
      </c>
      <c r="L10" s="68" t="s">
        <v>689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ht="14.55" x14ac:dyDescent="0.35">
      <c r="B12" s="180" t="s">
        <v>313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 ht="14.55" x14ac:dyDescent="0.35">
      <c r="B13" s="180" t="s">
        <v>314</v>
      </c>
      <c r="C13" s="380"/>
      <c r="D13" s="86"/>
      <c r="E13" s="71">
        <v>1000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 ht="14.55" x14ac:dyDescent="0.35">
      <c r="B14" s="180" t="s">
        <v>315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ht="14.55" x14ac:dyDescent="0.35">
      <c r="B15" s="180" t="s">
        <v>316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ht="14.55" x14ac:dyDescent="0.35">
      <c r="B16" s="180" t="s">
        <v>319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ht="14.55" x14ac:dyDescent="0.35">
      <c r="B17" s="180" t="s">
        <v>320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ht="14.55" x14ac:dyDescent="0.35">
      <c r="B18" s="180" t="s">
        <v>321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322</v>
      </c>
      <c r="C19" s="380" t="s">
        <v>1141</v>
      </c>
      <c r="D19" s="86"/>
      <c r="E19" s="71">
        <v>4000</v>
      </c>
      <c r="F19" s="85"/>
      <c r="G19" s="169"/>
      <c r="H19" s="169"/>
      <c r="I19" s="372">
        <v>2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323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324</v>
      </c>
      <c r="C21" s="380"/>
      <c r="D21" s="86"/>
      <c r="E21" s="71">
        <v>6000</v>
      </c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 x14ac:dyDescent="0.3">
      <c r="B23" s="69" t="s">
        <v>326</v>
      </c>
      <c r="C23" s="585" t="s">
        <v>922</v>
      </c>
      <c r="D23" s="588"/>
      <c r="E23" s="588"/>
      <c r="F23" s="589"/>
      <c r="G23" s="169"/>
      <c r="H23" s="169"/>
      <c r="I23" s="374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328</v>
      </c>
      <c r="C26" s="411" t="s">
        <v>923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329</v>
      </c>
      <c r="C27" s="411" t="s">
        <v>924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330</v>
      </c>
      <c r="C28" s="411" t="s">
        <v>925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331</v>
      </c>
      <c r="C29" s="413" t="s">
        <v>927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332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333</v>
      </c>
      <c r="C31" s="411" t="s">
        <v>801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11" t="s">
        <v>928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335</v>
      </c>
      <c r="C33" s="585" t="s">
        <v>929</v>
      </c>
      <c r="D33" s="586"/>
      <c r="E33" s="586"/>
      <c r="F33" s="587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05" customHeight="1" x14ac:dyDescent="0.3">
      <c r="B34" s="69" t="s">
        <v>318</v>
      </c>
      <c r="C34" s="585" t="s">
        <v>935</v>
      </c>
      <c r="D34" s="586"/>
      <c r="E34" s="586"/>
      <c r="F34" s="587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85" t="s">
        <v>930</v>
      </c>
      <c r="D35" s="586"/>
      <c r="E35" s="586"/>
      <c r="F35" s="587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2"/>
      <c r="D36" s="583"/>
      <c r="E36" s="583"/>
      <c r="F36" s="584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8" t="s">
        <v>710</v>
      </c>
      <c r="C38" s="499"/>
      <c r="D38" s="499"/>
      <c r="E38" s="499"/>
      <c r="F38" s="499"/>
      <c r="G38" s="499"/>
      <c r="H38" s="500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0" t="s">
        <v>637</v>
      </c>
      <c r="C2" s="564" t="str">
        <f>Technologie!D12</f>
        <v>Chladicí boxy ryby (teploty 0/+2°C)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9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9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9" x14ac:dyDescent="0.3">
      <c r="B5" s="554" t="s">
        <v>944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9" ht="14.55" customHeight="1" x14ac:dyDescent="0.3">
      <c r="B6" s="579" t="s">
        <v>937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9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9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</row>
    <row r="9" spans="2:29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49" t="s">
        <v>686</v>
      </c>
      <c r="J9" s="392" t="s">
        <v>687</v>
      </c>
      <c r="K9" s="515" t="s">
        <v>698</v>
      </c>
      <c r="L9" s="516"/>
    </row>
    <row r="10" spans="2:29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50"/>
      <c r="J10" s="394" t="s">
        <v>746</v>
      </c>
      <c r="K10" s="67" t="s">
        <v>688</v>
      </c>
      <c r="L10" s="68" t="s">
        <v>689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 ht="14.55" x14ac:dyDescent="0.35">
      <c r="B12" s="180" t="s">
        <v>380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 ht="14.55" x14ac:dyDescent="0.35">
      <c r="B13" s="180" t="s">
        <v>381</v>
      </c>
      <c r="C13" s="380"/>
      <c r="D13" s="86"/>
      <c r="E13" s="71">
        <v>1200</v>
      </c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 ht="14.55" x14ac:dyDescent="0.35">
      <c r="B14" s="180" t="s">
        <v>382</v>
      </c>
      <c r="C14" s="380"/>
      <c r="D14" s="86"/>
      <c r="E14" s="71">
        <v>1500</v>
      </c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 ht="14.55" x14ac:dyDescent="0.35">
      <c r="B15" s="180" t="s">
        <v>383</v>
      </c>
      <c r="C15" s="380"/>
      <c r="D15" s="86"/>
      <c r="E15" s="71">
        <v>1700</v>
      </c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 ht="14.55" x14ac:dyDescent="0.35">
      <c r="B16" s="180" t="s">
        <v>385</v>
      </c>
      <c r="C16" s="380"/>
      <c r="D16" s="86"/>
      <c r="E16" s="71">
        <v>2000</v>
      </c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 ht="14.55" x14ac:dyDescent="0.35">
      <c r="B17" s="180" t="s">
        <v>386</v>
      </c>
      <c r="C17" s="380"/>
      <c r="D17" s="86"/>
      <c r="E17" s="71">
        <v>2500</v>
      </c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 x14ac:dyDescent="0.3">
      <c r="B18" s="180" t="s">
        <v>387</v>
      </c>
      <c r="C18" s="380" t="s">
        <v>1142</v>
      </c>
      <c r="D18" s="86"/>
      <c r="E18" s="71">
        <v>3500</v>
      </c>
      <c r="F18" s="85"/>
      <c r="G18" s="169"/>
      <c r="H18" s="169"/>
      <c r="I18" s="371">
        <v>1</v>
      </c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 x14ac:dyDescent="0.3">
      <c r="B19" s="180" t="s">
        <v>388</v>
      </c>
      <c r="C19" s="380" t="s">
        <v>1143</v>
      </c>
      <c r="D19" s="86"/>
      <c r="E19" s="71">
        <v>3500</v>
      </c>
      <c r="F19" s="85"/>
      <c r="G19" s="169"/>
      <c r="H19" s="169"/>
      <c r="I19" s="371">
        <v>1</v>
      </c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 ht="14.55" x14ac:dyDescent="0.35">
      <c r="B20" s="180" t="s">
        <v>389</v>
      </c>
      <c r="C20" s="380"/>
      <c r="D20" s="86"/>
      <c r="E20" s="71">
        <v>4000</v>
      </c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 x14ac:dyDescent="0.3">
      <c r="B21" s="180" t="s">
        <v>390</v>
      </c>
      <c r="C21" s="380"/>
      <c r="D21" s="86"/>
      <c r="E21" s="71">
        <v>5000</v>
      </c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3.8" x14ac:dyDescent="0.3">
      <c r="B23" s="69" t="s">
        <v>392</v>
      </c>
      <c r="C23" s="585" t="s">
        <v>922</v>
      </c>
      <c r="D23" s="588"/>
      <c r="E23" s="588"/>
      <c r="F23" s="589"/>
      <c r="G23" s="169"/>
      <c r="H23" s="169"/>
      <c r="I23" s="374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11" t="s">
        <v>797</v>
      </c>
      <c r="D24" s="257"/>
      <c r="E24" s="256"/>
      <c r="F24" s="378"/>
      <c r="G24" s="43"/>
      <c r="H24" s="169"/>
      <c r="I24" s="374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05" customHeight="1" x14ac:dyDescent="0.3">
      <c r="B25" s="69" t="s">
        <v>384</v>
      </c>
      <c r="C25" s="413" t="s">
        <v>798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05" customHeight="1" x14ac:dyDescent="0.3">
      <c r="B26" s="69" t="s">
        <v>394</v>
      </c>
      <c r="C26" s="411" t="s">
        <v>923</v>
      </c>
      <c r="D26" s="257"/>
      <c r="E26" s="256"/>
      <c r="F26" s="378"/>
      <c r="G26" s="43"/>
      <c r="H26" s="160"/>
      <c r="I26" s="374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05" customHeight="1" x14ac:dyDescent="0.3">
      <c r="B27" s="69" t="s">
        <v>395</v>
      </c>
      <c r="C27" s="411" t="s">
        <v>924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05" customHeight="1" x14ac:dyDescent="0.3">
      <c r="B28" s="69" t="s">
        <v>396</v>
      </c>
      <c r="C28" s="411" t="s">
        <v>925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05" customHeight="1" x14ac:dyDescent="0.3">
      <c r="B29" s="69" t="s">
        <v>397</v>
      </c>
      <c r="C29" s="413" t="s">
        <v>927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05" customHeight="1" x14ac:dyDescent="0.3">
      <c r="B30" s="69" t="s">
        <v>398</v>
      </c>
      <c r="C30" s="411" t="s">
        <v>800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05" customHeight="1" x14ac:dyDescent="0.3">
      <c r="B31" s="69" t="s">
        <v>399</v>
      </c>
      <c r="C31" s="411" t="s">
        <v>801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11" t="s">
        <v>928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401</v>
      </c>
      <c r="C33" s="585" t="s">
        <v>929</v>
      </c>
      <c r="D33" s="586"/>
      <c r="E33" s="586"/>
      <c r="F33" s="587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85" t="s">
        <v>935</v>
      </c>
      <c r="D34" s="586"/>
      <c r="E34" s="586"/>
      <c r="F34" s="587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419</v>
      </c>
      <c r="C35" s="585" t="s">
        <v>930</v>
      </c>
      <c r="D35" s="586"/>
      <c r="E35" s="586"/>
      <c r="F35" s="587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85" t="s">
        <v>931</v>
      </c>
      <c r="D36" s="586"/>
      <c r="E36" s="586"/>
      <c r="F36" s="587"/>
      <c r="G36" s="217"/>
      <c r="H36" s="217"/>
      <c r="I36" s="374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2"/>
      <c r="D37" s="583"/>
      <c r="E37" s="583"/>
      <c r="F37" s="584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498" t="s">
        <v>710</v>
      </c>
      <c r="C39" s="499"/>
      <c r="D39" s="499"/>
      <c r="E39" s="499"/>
      <c r="F39" s="499"/>
      <c r="G39" s="499"/>
      <c r="H39" s="500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  <mergeCell ref="B2:B4"/>
    <mergeCell ref="C2:H2"/>
    <mergeCell ref="J2:L2"/>
    <mergeCell ref="J3:L3"/>
    <mergeCell ref="C4:H4"/>
    <mergeCell ref="J4:L4"/>
    <mergeCell ref="D3:H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0" t="s">
        <v>640</v>
      </c>
      <c r="C2" s="564" t="str">
        <f>Technologie!D13</f>
        <v>Mrazicí boxy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8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8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8" x14ac:dyDescent="0.3">
      <c r="B5" s="554" t="s">
        <v>945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8" ht="14.55" customHeight="1" x14ac:dyDescent="0.3">
      <c r="B6" s="579" t="s">
        <v>939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8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8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49" t="s">
        <v>686</v>
      </c>
      <c r="J9" s="392" t="s">
        <v>687</v>
      </c>
      <c r="K9" s="515" t="s">
        <v>698</v>
      </c>
      <c r="L9" s="516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50"/>
      <c r="J10" s="394" t="s">
        <v>746</v>
      </c>
      <c r="K10" s="67" t="s">
        <v>688</v>
      </c>
      <c r="L10" s="68" t="s">
        <v>689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447</v>
      </c>
      <c r="C12" s="381" t="s">
        <v>1144</v>
      </c>
      <c r="D12" s="185"/>
      <c r="E12" s="186">
        <v>1500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507</v>
      </c>
      <c r="C13" s="380" t="s">
        <v>1145</v>
      </c>
      <c r="D13" s="86"/>
      <c r="E13" s="71">
        <v>2000</v>
      </c>
      <c r="F13" s="85"/>
      <c r="G13" s="169"/>
      <c r="H13" s="169"/>
      <c r="I13" s="372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508</v>
      </c>
      <c r="C14" s="380" t="s">
        <v>1146</v>
      </c>
      <c r="D14" s="86"/>
      <c r="E14" s="71">
        <v>2500</v>
      </c>
      <c r="F14" s="85"/>
      <c r="G14" s="169"/>
      <c r="H14" s="169"/>
      <c r="I14" s="372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509</v>
      </c>
      <c r="C15" s="380" t="s">
        <v>1147</v>
      </c>
      <c r="D15" s="86"/>
      <c r="E15" s="71">
        <v>3000</v>
      </c>
      <c r="F15" s="85"/>
      <c r="G15" s="169"/>
      <c r="H15" s="169"/>
      <c r="I15" s="372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448</v>
      </c>
      <c r="C16" s="380" t="s">
        <v>1148</v>
      </c>
      <c r="D16" s="86"/>
      <c r="E16" s="71">
        <v>3500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499</v>
      </c>
      <c r="C17" s="380" t="s">
        <v>1149</v>
      </c>
      <c r="D17" s="86"/>
      <c r="E17" s="71">
        <v>4000</v>
      </c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500</v>
      </c>
      <c r="C18" s="380" t="s">
        <v>1150</v>
      </c>
      <c r="D18" s="86"/>
      <c r="E18" s="71">
        <v>4500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501</v>
      </c>
      <c r="C19" s="380"/>
      <c r="D19" s="86"/>
      <c r="E19" s="71"/>
      <c r="F19" s="85"/>
      <c r="G19" s="169"/>
      <c r="H19" s="169"/>
      <c r="I19" s="372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502</v>
      </c>
      <c r="C20" s="380"/>
      <c r="D20" s="86"/>
      <c r="E20" s="71"/>
      <c r="F20" s="85"/>
      <c r="G20" s="169"/>
      <c r="H20" s="169"/>
      <c r="I20" s="372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795</v>
      </c>
      <c r="E22" s="416" t="s">
        <v>796</v>
      </c>
      <c r="F22" s="416" t="s">
        <v>742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6" x14ac:dyDescent="0.3">
      <c r="B23" s="69" t="s">
        <v>502</v>
      </c>
      <c r="C23" s="585" t="s">
        <v>922</v>
      </c>
      <c r="D23" s="588"/>
      <c r="E23" s="588"/>
      <c r="F23" s="589"/>
      <c r="G23" s="169"/>
      <c r="H23" s="169"/>
      <c r="I23" s="374">
        <v>8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3.8" x14ac:dyDescent="0.3">
      <c r="B24" s="69" t="s">
        <v>503</v>
      </c>
      <c r="C24" s="411" t="s">
        <v>797</v>
      </c>
      <c r="D24" s="257"/>
      <c r="E24" s="256"/>
      <c r="F24" s="378"/>
      <c r="G24" s="43"/>
      <c r="H24" s="169"/>
      <c r="I24" s="374">
        <v>8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504</v>
      </c>
      <c r="C25" s="413" t="s">
        <v>798</v>
      </c>
      <c r="D25" s="257"/>
      <c r="E25" s="256"/>
      <c r="F25" s="378"/>
      <c r="G25" s="43"/>
      <c r="H25" s="169"/>
      <c r="I25" s="374">
        <v>8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505</v>
      </c>
      <c r="C26" s="411" t="s">
        <v>923</v>
      </c>
      <c r="D26" s="257"/>
      <c r="E26" s="256"/>
      <c r="F26" s="378"/>
      <c r="G26" s="43"/>
      <c r="H26" s="160"/>
      <c r="I26" s="374">
        <v>8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506</v>
      </c>
      <c r="C27" s="411" t="s">
        <v>924</v>
      </c>
      <c r="D27" s="257"/>
      <c r="E27" s="256"/>
      <c r="F27" s="378"/>
      <c r="G27" s="43"/>
      <c r="H27" s="160"/>
      <c r="I27" s="367"/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449</v>
      </c>
      <c r="C28" s="411" t="s">
        <v>925</v>
      </c>
      <c r="D28" s="257"/>
      <c r="E28" s="256"/>
      <c r="F28" s="378"/>
      <c r="G28" s="43"/>
      <c r="H28" s="160"/>
      <c r="I28" s="374">
        <v>16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491</v>
      </c>
      <c r="C29" s="413" t="s">
        <v>927</v>
      </c>
      <c r="D29" s="257"/>
      <c r="E29" s="256"/>
      <c r="F29" s="378"/>
      <c r="G29" s="43"/>
      <c r="H29" s="160"/>
      <c r="I29" s="374">
        <v>8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492</v>
      </c>
      <c r="C30" s="411" t="s">
        <v>800</v>
      </c>
      <c r="D30" s="257"/>
      <c r="E30" s="256"/>
      <c r="F30" s="378"/>
      <c r="G30" s="43"/>
      <c r="H30" s="160"/>
      <c r="I30" s="374">
        <v>8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493</v>
      </c>
      <c r="C31" s="411" t="s">
        <v>801</v>
      </c>
      <c r="D31" s="257"/>
      <c r="E31" s="256"/>
      <c r="F31" s="378"/>
      <c r="G31" s="43"/>
      <c r="H31" s="160"/>
      <c r="I31" s="374"/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11" t="s">
        <v>928</v>
      </c>
      <c r="D32" s="119"/>
      <c r="E32" s="119"/>
      <c r="F32" s="119"/>
      <c r="G32" s="43"/>
      <c r="H32" s="160"/>
      <c r="I32" s="374">
        <v>8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05" customHeight="1" x14ac:dyDescent="0.3">
      <c r="B33" s="69" t="s">
        <v>495</v>
      </c>
      <c r="C33" s="585" t="s">
        <v>929</v>
      </c>
      <c r="D33" s="586"/>
      <c r="E33" s="586"/>
      <c r="F33" s="587"/>
      <c r="G33" s="169"/>
      <c r="H33" s="169"/>
      <c r="I33" s="374">
        <v>8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85" t="s">
        <v>935</v>
      </c>
      <c r="D34" s="586"/>
      <c r="E34" s="586"/>
      <c r="F34" s="587"/>
      <c r="G34" s="169"/>
      <c r="H34" s="169"/>
      <c r="I34" s="374">
        <v>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05" customHeight="1" x14ac:dyDescent="0.3">
      <c r="B35" s="69" t="s">
        <v>497</v>
      </c>
      <c r="C35" s="585" t="s">
        <v>930</v>
      </c>
      <c r="D35" s="586"/>
      <c r="E35" s="586"/>
      <c r="F35" s="587"/>
      <c r="G35" s="169"/>
      <c r="H35" s="169"/>
      <c r="I35" s="374">
        <v>6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85" t="s">
        <v>931</v>
      </c>
      <c r="D36" s="586"/>
      <c r="E36" s="586"/>
      <c r="F36" s="587"/>
      <c r="G36" s="217"/>
      <c r="H36" s="217"/>
      <c r="I36" s="374">
        <v>8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85" t="s">
        <v>938</v>
      </c>
      <c r="D37" s="586"/>
      <c r="E37" s="586"/>
      <c r="F37" s="587"/>
      <c r="G37" s="217"/>
      <c r="H37" s="217"/>
      <c r="I37" s="374">
        <v>8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2"/>
      <c r="D38" s="583"/>
      <c r="E38" s="583"/>
      <c r="F38" s="584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498" t="s">
        <v>710</v>
      </c>
      <c r="C40" s="499"/>
      <c r="D40" s="499"/>
      <c r="E40" s="499"/>
      <c r="F40" s="499"/>
      <c r="G40" s="499"/>
      <c r="H40" s="500"/>
      <c r="I40" s="221">
        <f>SUM(I12:I38)</f>
        <v>116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0" t="s">
        <v>641</v>
      </c>
      <c r="C2" s="564" t="str">
        <f>Technologie!D14</f>
        <v>Chlazené přípravny, chodby a místnosti (+12/+14 °C)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31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31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31" x14ac:dyDescent="0.3">
      <c r="B5" s="554" t="s">
        <v>940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31" ht="14.55" customHeight="1" x14ac:dyDescent="0.3">
      <c r="B6" s="579" t="s">
        <v>933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31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31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" customHeight="1" x14ac:dyDescent="0.3">
      <c r="B9" s="560" t="s">
        <v>85</v>
      </c>
      <c r="C9" s="562" t="s">
        <v>916</v>
      </c>
      <c r="D9" s="399" t="s">
        <v>742</v>
      </c>
      <c r="E9" s="399" t="s">
        <v>918</v>
      </c>
      <c r="F9" s="399" t="s">
        <v>921</v>
      </c>
      <c r="G9" s="393" t="s">
        <v>745</v>
      </c>
      <c r="H9" s="393" t="s">
        <v>689</v>
      </c>
      <c r="I9" s="449" t="s">
        <v>686</v>
      </c>
      <c r="J9" s="392" t="s">
        <v>687</v>
      </c>
      <c r="K9" s="515" t="s">
        <v>698</v>
      </c>
      <c r="L9" s="516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29.4" thickBot="1" x14ac:dyDescent="0.35">
      <c r="B10" s="561"/>
      <c r="C10" s="563"/>
      <c r="D10" s="401" t="s">
        <v>917</v>
      </c>
      <c r="E10" s="129" t="s">
        <v>919</v>
      </c>
      <c r="F10" s="129" t="s">
        <v>920</v>
      </c>
      <c r="G10" s="394" t="s">
        <v>746</v>
      </c>
      <c r="H10" s="394" t="s">
        <v>746</v>
      </c>
      <c r="I10" s="450"/>
      <c r="J10" s="394" t="s">
        <v>746</v>
      </c>
      <c r="K10" s="67" t="s">
        <v>688</v>
      </c>
      <c r="L10" s="68" t="s">
        <v>689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 x14ac:dyDescent="0.3">
      <c r="B12" s="180" t="s">
        <v>541</v>
      </c>
      <c r="C12" s="381" t="s">
        <v>1151</v>
      </c>
      <c r="D12" s="185"/>
      <c r="E12" s="186">
        <v>2000</v>
      </c>
      <c r="F12" s="85"/>
      <c r="G12" s="181"/>
      <c r="H12" s="181"/>
      <c r="I12" s="371">
        <v>4</v>
      </c>
      <c r="J12" s="167">
        <f>K12+L12</f>
        <v>0</v>
      </c>
      <c r="K12" s="152">
        <f t="shared" ref="K12:K19" si="0">G12*I12</f>
        <v>0</v>
      </c>
      <c r="L12" s="151">
        <f t="shared" ref="L12:L19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 x14ac:dyDescent="0.3">
      <c r="B13" s="180" t="s">
        <v>542</v>
      </c>
      <c r="C13" s="380" t="s">
        <v>1152</v>
      </c>
      <c r="D13" s="86"/>
      <c r="E13" s="71">
        <v>3000</v>
      </c>
      <c r="F13" s="85"/>
      <c r="G13" s="169"/>
      <c r="H13" s="169"/>
      <c r="I13" s="372">
        <v>4</v>
      </c>
      <c r="J13" s="167">
        <f t="shared" ref="J13:J19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 x14ac:dyDescent="0.3">
      <c r="B14" s="180" t="s">
        <v>543</v>
      </c>
      <c r="C14" s="380" t="s">
        <v>1153</v>
      </c>
      <c r="D14" s="86"/>
      <c r="E14" s="71">
        <v>4000</v>
      </c>
      <c r="F14" s="85"/>
      <c r="G14" s="169"/>
      <c r="H14" s="169"/>
      <c r="I14" s="372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 x14ac:dyDescent="0.3">
      <c r="B15" s="180" t="s">
        <v>544</v>
      </c>
      <c r="C15" s="380" t="s">
        <v>1154</v>
      </c>
      <c r="D15" s="86"/>
      <c r="E15" s="71">
        <v>5000</v>
      </c>
      <c r="F15" s="85"/>
      <c r="G15" s="169"/>
      <c r="H15" s="169"/>
      <c r="I15" s="372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 x14ac:dyDescent="0.3">
      <c r="B16" s="180" t="s">
        <v>545</v>
      </c>
      <c r="C16" s="380" t="s">
        <v>1155</v>
      </c>
      <c r="D16" s="86"/>
      <c r="E16" s="71">
        <v>6000</v>
      </c>
      <c r="F16" s="85"/>
      <c r="G16" s="169"/>
      <c r="H16" s="169"/>
      <c r="I16" s="372">
        <v>4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 x14ac:dyDescent="0.3">
      <c r="B17" s="180" t="s">
        <v>540</v>
      </c>
      <c r="C17" s="380" t="s">
        <v>1156</v>
      </c>
      <c r="D17" s="86"/>
      <c r="E17" s="71">
        <v>7000</v>
      </c>
      <c r="F17" s="85"/>
      <c r="G17" s="169"/>
      <c r="H17" s="169"/>
      <c r="I17" s="372">
        <v>3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 x14ac:dyDescent="0.3">
      <c r="B18" s="180" t="s">
        <v>546</v>
      </c>
      <c r="C18" s="380" t="s">
        <v>1157</v>
      </c>
      <c r="D18" s="86"/>
      <c r="E18" s="71">
        <v>10000</v>
      </c>
      <c r="F18" s="85"/>
      <c r="G18" s="169"/>
      <c r="H18" s="169"/>
      <c r="I18" s="372">
        <v>2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 x14ac:dyDescent="0.3">
      <c r="B19" s="180" t="s">
        <v>547</v>
      </c>
      <c r="C19" s="380" t="s">
        <v>1158</v>
      </c>
      <c r="D19" s="86"/>
      <c r="E19" s="71">
        <v>14000</v>
      </c>
      <c r="F19" s="85"/>
      <c r="G19" s="169"/>
      <c r="H19" s="169"/>
      <c r="I19" s="372">
        <v>6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 ht="15.45" customHeight="1" x14ac:dyDescent="0.3">
      <c r="B20" s="69"/>
      <c r="C20" s="117" t="s">
        <v>795</v>
      </c>
      <c r="E20" s="416" t="s">
        <v>796</v>
      </c>
      <c r="F20" s="416" t="s">
        <v>742</v>
      </c>
      <c r="G20" s="53"/>
      <c r="H20" s="54"/>
      <c r="I20" s="373"/>
      <c r="J20" s="183"/>
      <c r="K20" s="171"/>
      <c r="L20" s="17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8"/>
      <c r="Z20" s="338"/>
      <c r="AA20" s="336"/>
      <c r="AB20" s="338"/>
      <c r="AC20" s="338"/>
      <c r="AD20" s="336"/>
      <c r="AE20" s="336"/>
    </row>
    <row r="21" spans="2:31" s="72" customFormat="1" ht="13.8" x14ac:dyDescent="0.3">
      <c r="B21" s="69" t="s">
        <v>549</v>
      </c>
      <c r="C21" s="585" t="s">
        <v>922</v>
      </c>
      <c r="D21" s="588"/>
      <c r="E21" s="588"/>
      <c r="F21" s="589"/>
      <c r="G21" s="169"/>
      <c r="H21" s="169"/>
      <c r="I21" s="374">
        <v>17</v>
      </c>
      <c r="J21" s="167">
        <f>K21+L21</f>
        <v>0</v>
      </c>
      <c r="K21" s="152">
        <f t="shared" ref="K21:K33" si="6">G21*I21</f>
        <v>0</v>
      </c>
      <c r="L21" s="151">
        <f t="shared" ref="L21:L33" si="7">H21*I21</f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2:31" s="72" customFormat="1" ht="13.8" x14ac:dyDescent="0.3">
      <c r="B22" s="69" t="s">
        <v>550</v>
      </c>
      <c r="C22" s="411" t="s">
        <v>797</v>
      </c>
      <c r="D22" s="257"/>
      <c r="E22" s="256"/>
      <c r="F22" s="378"/>
      <c r="G22" s="43"/>
      <c r="H22" s="169"/>
      <c r="I22" s="374">
        <v>26</v>
      </c>
      <c r="J22" s="167">
        <f t="shared" ref="J22:J33" si="8">K22+L22</f>
        <v>0</v>
      </c>
      <c r="K22" s="152">
        <f t="shared" si="6"/>
        <v>0</v>
      </c>
      <c r="L22" s="151">
        <f t="shared" si="7"/>
        <v>0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2:31" s="72" customFormat="1" ht="13.05" customHeight="1" x14ac:dyDescent="0.3">
      <c r="B23" s="69" t="s">
        <v>551</v>
      </c>
      <c r="C23" s="413" t="s">
        <v>798</v>
      </c>
      <c r="D23" s="257"/>
      <c r="E23" s="256"/>
      <c r="F23" s="378"/>
      <c r="G23" s="43"/>
      <c r="H23" s="169"/>
      <c r="I23" s="374">
        <v>26</v>
      </c>
      <c r="J23" s="167">
        <f t="shared" si="8"/>
        <v>0</v>
      </c>
      <c r="K23" s="152">
        <f t="shared" si="6"/>
        <v>0</v>
      </c>
      <c r="L23" s="151">
        <f t="shared" si="7"/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05" customHeight="1" x14ac:dyDescent="0.3">
      <c r="B24" s="69" t="s">
        <v>552</v>
      </c>
      <c r="C24" s="411" t="s">
        <v>923</v>
      </c>
      <c r="D24" s="257"/>
      <c r="E24" s="256"/>
      <c r="F24" s="378"/>
      <c r="G24" s="43"/>
      <c r="H24" s="160"/>
      <c r="I24" s="374">
        <v>8</v>
      </c>
      <c r="J24" s="167">
        <f t="shared" si="8"/>
        <v>0</v>
      </c>
      <c r="K24" s="152">
        <f t="shared" si="6"/>
        <v>0</v>
      </c>
      <c r="L24" s="151">
        <f t="shared" si="7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05" customHeight="1" x14ac:dyDescent="0.3">
      <c r="B25" s="69" t="s">
        <v>539</v>
      </c>
      <c r="C25" s="411" t="s">
        <v>924</v>
      </c>
      <c r="D25" s="257"/>
      <c r="E25" s="256"/>
      <c r="F25" s="378"/>
      <c r="G25" s="43"/>
      <c r="H25" s="160"/>
      <c r="I25" s="367">
        <v>9</v>
      </c>
      <c r="J25" s="167">
        <f t="shared" si="8"/>
        <v>0</v>
      </c>
      <c r="K25" s="152">
        <f t="shared" si="6"/>
        <v>0</v>
      </c>
      <c r="L25" s="151">
        <f t="shared" si="7"/>
        <v>0</v>
      </c>
    </row>
    <row r="26" spans="2:31" s="72" customFormat="1" ht="13.05" customHeight="1" x14ac:dyDescent="0.3">
      <c r="B26" s="69" t="s">
        <v>553</v>
      </c>
      <c r="C26" s="411" t="s">
        <v>925</v>
      </c>
      <c r="D26" s="257"/>
      <c r="E26" s="256"/>
      <c r="F26" s="378"/>
      <c r="G26" s="43"/>
      <c r="H26" s="160"/>
      <c r="I26" s="374">
        <v>52</v>
      </c>
      <c r="J26" s="167">
        <f t="shared" si="8"/>
        <v>0</v>
      </c>
      <c r="K26" s="152">
        <f t="shared" si="6"/>
        <v>0</v>
      </c>
      <c r="L26" s="151">
        <f t="shared" si="7"/>
        <v>0</v>
      </c>
    </row>
    <row r="27" spans="2:31" s="72" customFormat="1" ht="13.05" customHeight="1" x14ac:dyDescent="0.3">
      <c r="B27" s="69" t="s">
        <v>554</v>
      </c>
      <c r="C27" s="413" t="s">
        <v>927</v>
      </c>
      <c r="D27" s="257"/>
      <c r="E27" s="256"/>
      <c r="F27" s="378"/>
      <c r="G27" s="43"/>
      <c r="H27" s="160"/>
      <c r="I27" s="374">
        <v>17</v>
      </c>
      <c r="J27" s="167">
        <f t="shared" si="8"/>
        <v>0</v>
      </c>
      <c r="K27" s="152">
        <f t="shared" si="6"/>
        <v>0</v>
      </c>
      <c r="L27" s="151">
        <f t="shared" si="7"/>
        <v>0</v>
      </c>
    </row>
    <row r="28" spans="2:31" s="72" customFormat="1" ht="13.05" customHeight="1" x14ac:dyDescent="0.3">
      <c r="B28" s="69" t="s">
        <v>555</v>
      </c>
      <c r="C28" s="411" t="s">
        <v>800</v>
      </c>
      <c r="D28" s="257"/>
      <c r="E28" s="256"/>
      <c r="F28" s="378"/>
      <c r="G28" s="43"/>
      <c r="H28" s="160"/>
      <c r="I28" s="374">
        <v>26</v>
      </c>
      <c r="J28" s="167">
        <f t="shared" si="8"/>
        <v>0</v>
      </c>
      <c r="K28" s="152">
        <f t="shared" si="6"/>
        <v>0</v>
      </c>
      <c r="L28" s="151">
        <f t="shared" si="7"/>
        <v>0</v>
      </c>
    </row>
    <row r="29" spans="2:31" s="72" customFormat="1" ht="13.05" customHeight="1" x14ac:dyDescent="0.3">
      <c r="B29" s="69" t="s">
        <v>556</v>
      </c>
      <c r="C29" s="411" t="s">
        <v>801</v>
      </c>
      <c r="D29" s="257"/>
      <c r="E29" s="256"/>
      <c r="F29" s="378"/>
      <c r="G29" s="43"/>
      <c r="H29" s="160"/>
      <c r="I29" s="374">
        <v>9</v>
      </c>
      <c r="J29" s="167">
        <f t="shared" si="8"/>
        <v>0</v>
      </c>
      <c r="K29" s="152">
        <f t="shared" si="6"/>
        <v>0</v>
      </c>
      <c r="L29" s="151">
        <f t="shared" si="7"/>
        <v>0</v>
      </c>
    </row>
    <row r="30" spans="2:31" s="72" customFormat="1" ht="13.8" x14ac:dyDescent="0.3">
      <c r="B30" s="69" t="s">
        <v>557</v>
      </c>
      <c r="C30" s="411" t="s">
        <v>928</v>
      </c>
      <c r="D30" s="119"/>
      <c r="E30" s="119"/>
      <c r="F30" s="119"/>
      <c r="G30" s="43"/>
      <c r="H30" s="160"/>
      <c r="I30" s="374">
        <v>26</v>
      </c>
      <c r="J30" s="167">
        <f t="shared" si="8"/>
        <v>0</v>
      </c>
      <c r="K30" s="152">
        <f t="shared" si="6"/>
        <v>0</v>
      </c>
      <c r="L30" s="151">
        <f t="shared" si="7"/>
        <v>0</v>
      </c>
    </row>
    <row r="31" spans="2:31" s="72" customFormat="1" ht="13.05" customHeight="1" x14ac:dyDescent="0.3">
      <c r="B31" s="69" t="s">
        <v>558</v>
      </c>
      <c r="C31" s="585" t="s">
        <v>929</v>
      </c>
      <c r="D31" s="586"/>
      <c r="E31" s="586"/>
      <c r="F31" s="587"/>
      <c r="G31" s="169"/>
      <c r="H31" s="169"/>
      <c r="I31" s="374">
        <v>26</v>
      </c>
      <c r="J31" s="167">
        <f t="shared" si="8"/>
        <v>0</v>
      </c>
      <c r="K31" s="152">
        <f t="shared" si="6"/>
        <v>0</v>
      </c>
      <c r="L31" s="151">
        <f t="shared" si="7"/>
        <v>0</v>
      </c>
    </row>
    <row r="32" spans="2:31" s="72" customFormat="1" ht="13.8" x14ac:dyDescent="0.3">
      <c r="B32" s="69" t="s">
        <v>559</v>
      </c>
      <c r="C32" s="585" t="s">
        <v>935</v>
      </c>
      <c r="D32" s="586"/>
      <c r="E32" s="586"/>
      <c r="F32" s="587"/>
      <c r="G32" s="169"/>
      <c r="H32" s="169"/>
      <c r="I32" s="374"/>
      <c r="J32" s="167">
        <f t="shared" si="8"/>
        <v>0</v>
      </c>
      <c r="K32" s="152">
        <f t="shared" si="6"/>
        <v>0</v>
      </c>
      <c r="L32" s="151">
        <f t="shared" si="7"/>
        <v>0</v>
      </c>
    </row>
    <row r="33" spans="2:12" s="72" customFormat="1" ht="13.05" customHeight="1" x14ac:dyDescent="0.3">
      <c r="B33" s="69" t="s">
        <v>560</v>
      </c>
      <c r="C33" s="585" t="s">
        <v>930</v>
      </c>
      <c r="D33" s="586"/>
      <c r="E33" s="586"/>
      <c r="F33" s="587"/>
      <c r="G33" s="169"/>
      <c r="H33" s="169"/>
      <c r="I33" s="374">
        <v>17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thickBot="1" x14ac:dyDescent="0.35">
      <c r="B34" s="73"/>
      <c r="C34" s="582"/>
      <c r="D34" s="583"/>
      <c r="E34" s="583"/>
      <c r="F34" s="584"/>
      <c r="G34" s="83"/>
      <c r="H34" s="83"/>
      <c r="I34" s="375"/>
      <c r="J34" s="184"/>
      <c r="K34" s="58"/>
      <c r="L34" s="57"/>
    </row>
    <row r="35" spans="2:12" ht="15" thickBot="1" x14ac:dyDescent="0.35">
      <c r="B35" s="66"/>
      <c r="C35" s="60"/>
      <c r="D35" s="61"/>
      <c r="E35" s="61"/>
      <c r="F35" s="61"/>
      <c r="G35" s="62"/>
      <c r="H35" s="63"/>
      <c r="I35" s="64"/>
      <c r="J35" s="65"/>
      <c r="K35" s="65"/>
      <c r="L35" s="65"/>
    </row>
    <row r="36" spans="2:12" ht="18.600000000000001" thickBot="1" x14ac:dyDescent="0.4">
      <c r="B36" s="498" t="s">
        <v>710</v>
      </c>
      <c r="C36" s="499"/>
      <c r="D36" s="499"/>
      <c r="E36" s="499"/>
      <c r="F36" s="499"/>
      <c r="G36" s="499"/>
      <c r="H36" s="500"/>
      <c r="I36" s="221">
        <f>SUM(I12:I34)</f>
        <v>285</v>
      </c>
      <c r="J36" s="189">
        <f>SUM(J12:J34)</f>
        <v>0</v>
      </c>
      <c r="K36" s="190">
        <f>SUM(K12:K34)</f>
        <v>0</v>
      </c>
      <c r="L36" s="191">
        <f>SUM(L12:L34)</f>
        <v>0</v>
      </c>
    </row>
    <row r="37" spans="2:12" x14ac:dyDescent="0.3">
      <c r="B37" s="52"/>
    </row>
  </sheetData>
  <protectedRanges>
    <protectedRange sqref="G11:G14 H31:H35 H11:H23" name="Bereich2_4"/>
    <protectedRange sqref="F11:F14 F34:F35 F17:F19" name="Bereich2_1_3"/>
    <protectedRange sqref="H24 H26:H30" name="Bereich2_4_1"/>
    <protectedRange sqref="G22:G24 G26:G30" name="Bereich2_1_3_1"/>
    <protectedRange sqref="H25:I25" name="Bereich2_4_1_1_1_1"/>
    <protectedRange sqref="G25" name="Bereich2_1_3_1_1_1_1"/>
    <protectedRange sqref="F21" name="Bereich2_1_3_4_1"/>
    <protectedRange sqref="F20" name="Bereich2_1_3_2_1"/>
    <protectedRange sqref="F31:F33" name="Bereich2_1_3_5"/>
  </protectedRanges>
  <mergeCells count="21">
    <mergeCell ref="B36:H36"/>
    <mergeCell ref="B5:L5"/>
    <mergeCell ref="B6:L6"/>
    <mergeCell ref="B7:L7"/>
    <mergeCell ref="B8:L8"/>
    <mergeCell ref="B9:B10"/>
    <mergeCell ref="C9:C10"/>
    <mergeCell ref="I9:I10"/>
    <mergeCell ref="K9:L9"/>
    <mergeCell ref="C21:F21"/>
    <mergeCell ref="C31:F31"/>
    <mergeCell ref="C32:F32"/>
    <mergeCell ref="C33:F33"/>
    <mergeCell ref="C34:F34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0" t="s">
        <v>1064</v>
      </c>
      <c r="C2" s="564" t="str">
        <f>Technologie!D15</f>
        <v>Delivery</v>
      </c>
      <c r="D2" s="565"/>
      <c r="E2" s="565"/>
      <c r="F2" s="565"/>
      <c r="G2" s="565"/>
      <c r="H2" s="566"/>
      <c r="I2" s="40" t="str">
        <f>'Celkem  Nab+Tech'!G2</f>
        <v>Firma</v>
      </c>
      <c r="J2" s="543" t="str">
        <f>Technologie!G2</f>
        <v>XY</v>
      </c>
      <c r="K2" s="544"/>
      <c r="L2" s="545"/>
    </row>
    <row r="3" spans="2:28" ht="15" customHeight="1" thickBot="1" x14ac:dyDescent="0.35">
      <c r="B3" s="541"/>
      <c r="C3" s="264" t="s">
        <v>913</v>
      </c>
      <c r="D3" s="492"/>
      <c r="E3" s="492"/>
      <c r="F3" s="492"/>
      <c r="G3" s="492"/>
      <c r="H3" s="493"/>
      <c r="I3" s="40" t="str">
        <f>'Celkem  Nab+Tech'!G3</f>
        <v>Projekt</v>
      </c>
      <c r="J3" s="543" t="str">
        <f>Technologie!G3</f>
        <v>Makro Cestlice - tender pro remodelling chlazení</v>
      </c>
      <c r="K3" s="544"/>
      <c r="L3" s="545"/>
    </row>
    <row r="4" spans="2:28" ht="16.2" thickBot="1" x14ac:dyDescent="0.35">
      <c r="B4" s="542"/>
      <c r="C4" s="570"/>
      <c r="D4" s="571"/>
      <c r="E4" s="571"/>
      <c r="F4" s="571"/>
      <c r="G4" s="571"/>
      <c r="H4" s="572"/>
      <c r="I4" s="40" t="str">
        <f>'Celkem  Nab+Tech'!G4</f>
        <v>Datum nabídky</v>
      </c>
      <c r="J4" s="573" t="str">
        <f>Technologie!G4</f>
        <v>XX.XX.2019</v>
      </c>
      <c r="K4" s="574"/>
      <c r="L4" s="575"/>
    </row>
    <row r="5" spans="2:28" x14ac:dyDescent="0.3">
      <c r="B5" s="554" t="s">
        <v>1065</v>
      </c>
      <c r="C5" s="555"/>
      <c r="D5" s="555"/>
      <c r="E5" s="555"/>
      <c r="F5" s="555"/>
      <c r="G5" s="555"/>
      <c r="H5" s="555"/>
      <c r="I5" s="555"/>
      <c r="J5" s="555"/>
      <c r="K5" s="555"/>
      <c r="L5" s="556"/>
    </row>
    <row r="6" spans="2:28" ht="14.55" customHeight="1" x14ac:dyDescent="0.3">
      <c r="B6" s="579" t="s">
        <v>1066</v>
      </c>
      <c r="C6" s="580"/>
      <c r="D6" s="580"/>
      <c r="E6" s="580"/>
      <c r="F6" s="580"/>
      <c r="G6" s="580"/>
      <c r="H6" s="580"/>
      <c r="I6" s="580"/>
      <c r="J6" s="580"/>
      <c r="K6" s="580"/>
      <c r="L6" s="581"/>
    </row>
    <row r="7" spans="2:28" ht="14.55" customHeight="1" x14ac:dyDescent="0.3">
      <c r="B7" s="524" t="s">
        <v>932</v>
      </c>
      <c r="C7" s="521"/>
      <c r="D7" s="521"/>
      <c r="E7" s="521"/>
      <c r="F7" s="521"/>
      <c r="G7" s="521"/>
      <c r="H7" s="521"/>
      <c r="I7" s="521"/>
      <c r="J7" s="521"/>
      <c r="K7" s="521"/>
      <c r="L7" s="525"/>
    </row>
    <row r="8" spans="2:28" ht="15" thickBot="1" x14ac:dyDescent="0.35">
      <c r="B8" s="526" t="s">
        <v>934</v>
      </c>
      <c r="C8" s="527"/>
      <c r="D8" s="527"/>
      <c r="E8" s="527"/>
      <c r="F8" s="527"/>
      <c r="G8" s="527"/>
      <c r="H8" s="527"/>
      <c r="I8" s="527"/>
      <c r="J8" s="527"/>
      <c r="K8" s="527"/>
      <c r="L8" s="528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60" t="s">
        <v>85</v>
      </c>
      <c r="C9" s="562" t="s">
        <v>916</v>
      </c>
      <c r="D9" s="429" t="s">
        <v>742</v>
      </c>
      <c r="E9" s="429" t="s">
        <v>918</v>
      </c>
      <c r="F9" s="429" t="s">
        <v>921</v>
      </c>
      <c r="G9" s="425" t="s">
        <v>745</v>
      </c>
      <c r="H9" s="425" t="s">
        <v>689</v>
      </c>
      <c r="I9" s="449" t="s">
        <v>686</v>
      </c>
      <c r="J9" s="424" t="s">
        <v>687</v>
      </c>
      <c r="K9" s="515" t="s">
        <v>698</v>
      </c>
      <c r="L9" s="516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61"/>
      <c r="C10" s="563"/>
      <c r="D10" s="431" t="s">
        <v>917</v>
      </c>
      <c r="E10" s="129" t="s">
        <v>919</v>
      </c>
      <c r="F10" s="129" t="s">
        <v>920</v>
      </c>
      <c r="G10" s="426" t="s">
        <v>746</v>
      </c>
      <c r="H10" s="426" t="s">
        <v>746</v>
      </c>
      <c r="I10" s="450"/>
      <c r="J10" s="426" t="s">
        <v>746</v>
      </c>
      <c r="K10" s="67" t="s">
        <v>688</v>
      </c>
      <c r="L10" s="68" t="s">
        <v>689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1086</v>
      </c>
      <c r="C12" s="381"/>
      <c r="D12" s="185"/>
      <c r="E12" s="186"/>
      <c r="F12" s="85"/>
      <c r="G12" s="181"/>
      <c r="H12" s="181"/>
      <c r="I12" s="371"/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1087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1088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1089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1090</v>
      </c>
      <c r="C16" s="380" t="s">
        <v>1159</v>
      </c>
      <c r="D16" s="86"/>
      <c r="E16" s="71">
        <v>6000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1091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1092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5" customHeight="1" x14ac:dyDescent="0.3">
      <c r="B19" s="69"/>
      <c r="C19" s="117" t="s">
        <v>795</v>
      </c>
      <c r="E19" s="416" t="s">
        <v>796</v>
      </c>
      <c r="F19" s="416" t="s">
        <v>742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6" x14ac:dyDescent="0.3">
      <c r="B20" s="69" t="s">
        <v>1105</v>
      </c>
      <c r="C20" s="585" t="s">
        <v>922</v>
      </c>
      <c r="D20" s="588"/>
      <c r="E20" s="588"/>
      <c r="F20" s="589"/>
      <c r="G20" s="169"/>
      <c r="H20" s="169"/>
      <c r="I20" s="374">
        <v>1</v>
      </c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3.8" x14ac:dyDescent="0.3">
      <c r="B21" s="69" t="s">
        <v>1106</v>
      </c>
      <c r="C21" s="428" t="s">
        <v>797</v>
      </c>
      <c r="D21" s="257"/>
      <c r="E21" s="256"/>
      <c r="F21" s="378"/>
      <c r="G21" s="43"/>
      <c r="H21" s="169"/>
      <c r="I21" s="374">
        <v>1</v>
      </c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05" customHeight="1" x14ac:dyDescent="0.3">
      <c r="B22" s="69" t="s">
        <v>1107</v>
      </c>
      <c r="C22" s="430" t="s">
        <v>798</v>
      </c>
      <c r="D22" s="257"/>
      <c r="E22" s="256"/>
      <c r="F22" s="378"/>
      <c r="G22" s="43"/>
      <c r="H22" s="169"/>
      <c r="I22" s="374">
        <v>1</v>
      </c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05" customHeight="1" x14ac:dyDescent="0.3">
      <c r="B23" s="69" t="s">
        <v>1093</v>
      </c>
      <c r="C23" s="428" t="s">
        <v>923</v>
      </c>
      <c r="D23" s="257"/>
      <c r="E23" s="256"/>
      <c r="F23" s="378"/>
      <c r="G23" s="43"/>
      <c r="H23" s="160"/>
      <c r="I23" s="374">
        <v>1</v>
      </c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05" customHeight="1" x14ac:dyDescent="0.3">
      <c r="B24" s="69" t="s">
        <v>1094</v>
      </c>
      <c r="C24" s="428" t="s">
        <v>924</v>
      </c>
      <c r="D24" s="257"/>
      <c r="E24" s="256"/>
      <c r="F24" s="378"/>
      <c r="G24" s="43"/>
      <c r="H24" s="160"/>
      <c r="I24" s="367"/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1095</v>
      </c>
      <c r="C25" s="428" t="s">
        <v>925</v>
      </c>
      <c r="D25" s="257"/>
      <c r="E25" s="256"/>
      <c r="F25" s="378"/>
      <c r="G25" s="43"/>
      <c r="H25" s="160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1096</v>
      </c>
      <c r="C26" s="430" t="s">
        <v>927</v>
      </c>
      <c r="D26" s="257"/>
      <c r="E26" s="256"/>
      <c r="F26" s="378"/>
      <c r="G26" s="43"/>
      <c r="H26" s="160"/>
      <c r="I26" s="374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1097</v>
      </c>
      <c r="C27" s="428" t="s">
        <v>800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1098</v>
      </c>
      <c r="C28" s="428" t="s">
        <v>801</v>
      </c>
      <c r="D28" s="257"/>
      <c r="E28" s="256"/>
      <c r="F28" s="378"/>
      <c r="G28" s="43"/>
      <c r="H28" s="160"/>
      <c r="I28" s="374"/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1099</v>
      </c>
      <c r="C29" s="428" t="s">
        <v>928</v>
      </c>
      <c r="D29" s="119"/>
      <c r="E29" s="119"/>
      <c r="F29" s="119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1100</v>
      </c>
      <c r="C30" s="585" t="s">
        <v>929</v>
      </c>
      <c r="D30" s="586"/>
      <c r="E30" s="586"/>
      <c r="F30" s="587"/>
      <c r="G30" s="169"/>
      <c r="H30" s="169"/>
      <c r="I30" s="374">
        <v>1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1101</v>
      </c>
      <c r="C31" s="585" t="s">
        <v>935</v>
      </c>
      <c r="D31" s="586"/>
      <c r="E31" s="586"/>
      <c r="F31" s="587"/>
      <c r="G31" s="169"/>
      <c r="H31" s="169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05" customHeight="1" x14ac:dyDescent="0.3">
      <c r="B32" s="69" t="s">
        <v>1102</v>
      </c>
      <c r="C32" s="585" t="s">
        <v>930</v>
      </c>
      <c r="D32" s="586"/>
      <c r="E32" s="586"/>
      <c r="F32" s="587"/>
      <c r="G32" s="169"/>
      <c r="H32" s="169"/>
      <c r="I32" s="374">
        <v>1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1103</v>
      </c>
      <c r="C33" s="585" t="s">
        <v>931</v>
      </c>
      <c r="D33" s="586"/>
      <c r="E33" s="586"/>
      <c r="F33" s="587"/>
      <c r="G33" s="217"/>
      <c r="H33" s="217"/>
      <c r="I33" s="374">
        <v>1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1104</v>
      </c>
      <c r="C34" s="585" t="s">
        <v>938</v>
      </c>
      <c r="D34" s="586"/>
      <c r="E34" s="586"/>
      <c r="F34" s="587"/>
      <c r="G34" s="217"/>
      <c r="H34" s="217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82"/>
      <c r="D35" s="583"/>
      <c r="E35" s="583"/>
      <c r="F35" s="584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498" t="s">
        <v>710</v>
      </c>
      <c r="C37" s="499"/>
      <c r="D37" s="499"/>
      <c r="E37" s="499"/>
      <c r="F37" s="499"/>
      <c r="G37" s="499"/>
      <c r="H37" s="500"/>
      <c r="I37" s="221">
        <f>SUM(I12:I35)</f>
        <v>15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C35:F35"/>
    <mergeCell ref="B37:H37"/>
    <mergeCell ref="C20:F20"/>
    <mergeCell ref="C30:F30"/>
    <mergeCell ref="C31:F31"/>
    <mergeCell ref="C32:F32"/>
    <mergeCell ref="C33:F33"/>
    <mergeCell ref="C34:F34"/>
    <mergeCell ref="B5:L5"/>
    <mergeCell ref="B6:L6"/>
    <mergeCell ref="B7:L7"/>
    <mergeCell ref="B8:L8"/>
    <mergeCell ref="B9:B10"/>
    <mergeCell ref="C9:C10"/>
    <mergeCell ref="I9:I10"/>
    <mergeCell ref="K9:L9"/>
    <mergeCell ref="B2:B4"/>
    <mergeCell ref="C2:H2"/>
    <mergeCell ref="J2:L2"/>
    <mergeCell ref="D3:H3"/>
    <mergeCell ref="J3:L3"/>
    <mergeCell ref="C4:H4"/>
    <mergeCell ref="J4:L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0" t="s">
        <v>585</v>
      </c>
      <c r="C2" s="564" t="str">
        <f>Technologie!D19</f>
        <v>Venkovní KCHJ pro chladicí (MT), mrazicí (LT ) a klimatizační (HT) okruhy</v>
      </c>
      <c r="D2" s="590"/>
      <c r="E2" s="590"/>
      <c r="F2" s="590"/>
      <c r="G2" s="591"/>
      <c r="H2" s="40" t="str">
        <f>'Celkem  Nab+Tech'!G2</f>
        <v>Firma</v>
      </c>
      <c r="I2" s="543" t="str">
        <f>Technologie!G2</f>
        <v>XY</v>
      </c>
      <c r="J2" s="544"/>
      <c r="K2" s="545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1"/>
      <c r="C3" s="264" t="s">
        <v>913</v>
      </c>
      <c r="D3" s="492"/>
      <c r="E3" s="492"/>
      <c r="F3" s="492"/>
      <c r="G3" s="493"/>
      <c r="H3" s="40" t="str">
        <f>'Celkem  Nab+Tech'!G3</f>
        <v>Projekt</v>
      </c>
      <c r="I3" s="543" t="str">
        <f>Technologie!G3</f>
        <v>Makro Cestlice - tender pro remodelling chlazení</v>
      </c>
      <c r="J3" s="544"/>
      <c r="K3" s="545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2"/>
      <c r="C4" s="592"/>
      <c r="D4" s="593"/>
      <c r="E4" s="593"/>
      <c r="F4" s="593"/>
      <c r="G4" s="594"/>
      <c r="H4" s="40" t="str">
        <f>'Celkem  Nab+Tech'!G4</f>
        <v>Datum nabídky</v>
      </c>
      <c r="I4" s="573" t="str">
        <f>Technologie!G4</f>
        <v>XX.XX.2019</v>
      </c>
      <c r="J4" s="574"/>
      <c r="K4" s="575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54" t="s">
        <v>1041</v>
      </c>
      <c r="C5" s="555"/>
      <c r="D5" s="555"/>
      <c r="E5" s="555"/>
      <c r="F5" s="555"/>
      <c r="G5" s="555"/>
      <c r="H5" s="555"/>
      <c r="I5" s="555"/>
      <c r="J5" s="555"/>
      <c r="K5" s="556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24" t="s">
        <v>946</v>
      </c>
      <c r="C6" s="521"/>
      <c r="D6" s="521"/>
      <c r="E6" s="521"/>
      <c r="F6" s="521"/>
      <c r="G6" s="521"/>
      <c r="H6" s="521"/>
      <c r="I6" s="521"/>
      <c r="J6" s="521"/>
      <c r="K6" s="525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24" t="s">
        <v>947</v>
      </c>
      <c r="C7" s="521"/>
      <c r="D7" s="521"/>
      <c r="E7" s="521"/>
      <c r="F7" s="521"/>
      <c r="G7" s="521"/>
      <c r="H7" s="521"/>
      <c r="I7" s="521"/>
      <c r="J7" s="521"/>
      <c r="K7" s="525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26" t="s">
        <v>1049</v>
      </c>
      <c r="C8" s="527"/>
      <c r="D8" s="527"/>
      <c r="E8" s="527"/>
      <c r="F8" s="527"/>
      <c r="G8" s="527"/>
      <c r="H8" s="527"/>
      <c r="I8" s="527"/>
      <c r="J8" s="527"/>
      <c r="K8" s="528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60" t="s">
        <v>85</v>
      </c>
      <c r="C9" s="562" t="s">
        <v>742</v>
      </c>
      <c r="D9" s="412" t="s">
        <v>1048</v>
      </c>
      <c r="E9" s="412" t="s">
        <v>921</v>
      </c>
      <c r="F9" s="409" t="s">
        <v>745</v>
      </c>
      <c r="G9" s="409" t="s">
        <v>689</v>
      </c>
      <c r="H9" s="449" t="s">
        <v>686</v>
      </c>
      <c r="I9" s="408" t="s">
        <v>687</v>
      </c>
      <c r="J9" s="515" t="s">
        <v>698</v>
      </c>
      <c r="K9" s="516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61"/>
      <c r="C10" s="595"/>
      <c r="D10" s="129" t="s">
        <v>948</v>
      </c>
      <c r="E10" s="129" t="s">
        <v>948</v>
      </c>
      <c r="F10" s="410" t="s">
        <v>746</v>
      </c>
      <c r="G10" s="410" t="s">
        <v>746</v>
      </c>
      <c r="H10" s="450"/>
      <c r="I10" s="410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8" x14ac:dyDescent="0.3">
      <c r="B11" s="128"/>
      <c r="C11" s="79" t="s">
        <v>949</v>
      </c>
      <c r="D11" s="90" t="s">
        <v>1160</v>
      </c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05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05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05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05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05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05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ht="14.55" x14ac:dyDescent="0.35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4.55" x14ac:dyDescent="0.35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05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05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05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950</v>
      </c>
      <c r="D23" s="98" t="s">
        <v>1161</v>
      </c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05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05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05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05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951</v>
      </c>
      <c r="D33" s="90" t="s">
        <v>1162</v>
      </c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952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8.600000000000001" thickBot="1" x14ac:dyDescent="0.4">
      <c r="B43" s="498" t="s">
        <v>710</v>
      </c>
      <c r="C43" s="499"/>
      <c r="D43" s="499"/>
      <c r="E43" s="499"/>
      <c r="F43" s="499"/>
      <c r="G43" s="499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 x14ac:dyDescent="0.3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 x14ac:dyDescent="0.3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 x14ac:dyDescent="0.3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 x14ac:dyDescent="0.3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 x14ac:dyDescent="0.3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 x14ac:dyDescent="0.3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 x14ac:dyDescent="0.3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 x14ac:dyDescent="0.3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 x14ac:dyDescent="0.3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 x14ac:dyDescent="0.3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 x14ac:dyDescent="0.3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 x14ac:dyDescent="0.3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 x14ac:dyDescent="0.3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 x14ac:dyDescent="0.3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 x14ac:dyDescent="0.3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 x14ac:dyDescent="0.3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 x14ac:dyDescent="0.3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 x14ac:dyDescent="0.3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 x14ac:dyDescent="0.3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 x14ac:dyDescent="0.3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 x14ac:dyDescent="0.3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 x14ac:dyDescent="0.3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 x14ac:dyDescent="0.3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 x14ac:dyDescent="0.3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 x14ac:dyDescent="0.3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 x14ac:dyDescent="0.3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 x14ac:dyDescent="0.3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 x14ac:dyDescent="0.3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 x14ac:dyDescent="0.3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 x14ac:dyDescent="0.3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 x14ac:dyDescent="0.3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 x14ac:dyDescent="0.3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 x14ac:dyDescent="0.3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 x14ac:dyDescent="0.3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 x14ac:dyDescent="0.3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 x14ac:dyDescent="0.3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 x14ac:dyDescent="0.3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 x14ac:dyDescent="0.3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 x14ac:dyDescent="0.3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 x14ac:dyDescent="0.3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 x14ac:dyDescent="0.3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 x14ac:dyDescent="0.3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 x14ac:dyDescent="0.3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 x14ac:dyDescent="0.3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 x14ac:dyDescent="0.3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 x14ac:dyDescent="0.3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 x14ac:dyDescent="0.3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 x14ac:dyDescent="0.3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 x14ac:dyDescent="0.3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 x14ac:dyDescent="0.3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 x14ac:dyDescent="0.3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 x14ac:dyDescent="0.3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 x14ac:dyDescent="0.3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 x14ac:dyDescent="0.3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 x14ac:dyDescent="0.3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 x14ac:dyDescent="0.3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 x14ac:dyDescent="0.3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 x14ac:dyDescent="0.3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 x14ac:dyDescent="0.3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 x14ac:dyDescent="0.3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 x14ac:dyDescent="0.3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 x14ac:dyDescent="0.3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 x14ac:dyDescent="0.3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 x14ac:dyDescent="0.3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 x14ac:dyDescent="0.3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 x14ac:dyDescent="0.3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 x14ac:dyDescent="0.3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 x14ac:dyDescent="0.3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 x14ac:dyDescent="0.3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 x14ac:dyDescent="0.3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 x14ac:dyDescent="0.3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 x14ac:dyDescent="0.3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 x14ac:dyDescent="0.3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 x14ac:dyDescent="0.3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 x14ac:dyDescent="0.3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 x14ac:dyDescent="0.3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 x14ac:dyDescent="0.3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 x14ac:dyDescent="0.3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 x14ac:dyDescent="0.3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 x14ac:dyDescent="0.3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 x14ac:dyDescent="0.3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 x14ac:dyDescent="0.3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 x14ac:dyDescent="0.3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 x14ac:dyDescent="0.3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 x14ac:dyDescent="0.3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 x14ac:dyDescent="0.3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 x14ac:dyDescent="0.3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 x14ac:dyDescent="0.3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 x14ac:dyDescent="0.3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 x14ac:dyDescent="0.3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 x14ac:dyDescent="0.3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 x14ac:dyDescent="0.3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 x14ac:dyDescent="0.3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 x14ac:dyDescent="0.3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 x14ac:dyDescent="0.3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 x14ac:dyDescent="0.3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 x14ac:dyDescent="0.3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 x14ac:dyDescent="0.3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 x14ac:dyDescent="0.3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 x14ac:dyDescent="0.3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 x14ac:dyDescent="0.3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 x14ac:dyDescent="0.3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 x14ac:dyDescent="0.3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 x14ac:dyDescent="0.3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 x14ac:dyDescent="0.3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 x14ac:dyDescent="0.3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 x14ac:dyDescent="0.3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 x14ac:dyDescent="0.3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43:G43"/>
    <mergeCell ref="B7:K7"/>
    <mergeCell ref="B8:K8"/>
    <mergeCell ref="B6:K6"/>
    <mergeCell ref="B5:K5"/>
    <mergeCell ref="B9:B10"/>
    <mergeCell ref="C9:C10"/>
    <mergeCell ref="H9:H10"/>
    <mergeCell ref="J9:K9"/>
    <mergeCell ref="B2:B4"/>
    <mergeCell ref="C2:G2"/>
    <mergeCell ref="C4:G4"/>
    <mergeCell ref="I2:K2"/>
    <mergeCell ref="I3:K3"/>
    <mergeCell ref="I4:K4"/>
    <mergeCell ref="D3:G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0" t="s">
        <v>1045</v>
      </c>
      <c r="C2" s="564" t="str">
        <f>Technologie!D20</f>
        <v xml:space="preserve">Venkovní KCHJ pro delivery, výrobníky ledu a akvaria </v>
      </c>
      <c r="D2" s="590"/>
      <c r="E2" s="590"/>
      <c r="F2" s="590"/>
      <c r="G2" s="591"/>
      <c r="H2" s="40" t="str">
        <f>'Celkem  Nab+Tech'!G2</f>
        <v>Firma</v>
      </c>
      <c r="I2" s="543" t="str">
        <f>Technologie!G2</f>
        <v>XY</v>
      </c>
      <c r="J2" s="544"/>
      <c r="K2" s="545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1"/>
      <c r="C3" s="264" t="s">
        <v>913</v>
      </c>
      <c r="D3" s="492"/>
      <c r="E3" s="492"/>
      <c r="F3" s="492"/>
      <c r="G3" s="493"/>
      <c r="H3" s="40" t="str">
        <f>'Celkem  Nab+Tech'!G3</f>
        <v>Projekt</v>
      </c>
      <c r="I3" s="543" t="str">
        <f>Technologie!G3</f>
        <v>Makro Cestlice - tender pro remodelling chlazení</v>
      </c>
      <c r="J3" s="544"/>
      <c r="K3" s="545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2"/>
      <c r="C4" s="592"/>
      <c r="D4" s="593"/>
      <c r="E4" s="593"/>
      <c r="F4" s="593"/>
      <c r="G4" s="594"/>
      <c r="H4" s="40" t="str">
        <f>'Celkem  Nab+Tech'!G4</f>
        <v>Datum nabídky</v>
      </c>
      <c r="I4" s="573" t="str">
        <f>Technologie!G4</f>
        <v>XX.XX.2019</v>
      </c>
      <c r="J4" s="574"/>
      <c r="K4" s="575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54" t="s">
        <v>1050</v>
      </c>
      <c r="C5" s="555"/>
      <c r="D5" s="555"/>
      <c r="E5" s="555"/>
      <c r="F5" s="555"/>
      <c r="G5" s="555"/>
      <c r="H5" s="555"/>
      <c r="I5" s="555"/>
      <c r="J5" s="555"/>
      <c r="K5" s="556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24"/>
      <c r="C6" s="521"/>
      <c r="D6" s="521"/>
      <c r="E6" s="521"/>
      <c r="F6" s="521"/>
      <c r="G6" s="521"/>
      <c r="H6" s="521"/>
      <c r="I6" s="521"/>
      <c r="J6" s="521"/>
      <c r="K6" s="525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24" t="s">
        <v>1055</v>
      </c>
      <c r="C7" s="521"/>
      <c r="D7" s="521"/>
      <c r="E7" s="521"/>
      <c r="F7" s="521"/>
      <c r="G7" s="521"/>
      <c r="H7" s="521"/>
      <c r="I7" s="521"/>
      <c r="J7" s="521"/>
      <c r="K7" s="525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26" t="s">
        <v>1054</v>
      </c>
      <c r="C8" s="527"/>
      <c r="D8" s="527"/>
      <c r="E8" s="527"/>
      <c r="F8" s="527"/>
      <c r="G8" s="527"/>
      <c r="H8" s="527"/>
      <c r="I8" s="527"/>
      <c r="J8" s="527"/>
      <c r="K8" s="528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60" t="s">
        <v>85</v>
      </c>
      <c r="C9" s="562" t="s">
        <v>742</v>
      </c>
      <c r="D9" s="423" t="s">
        <v>918</v>
      </c>
      <c r="E9" s="423" t="s">
        <v>921</v>
      </c>
      <c r="F9" s="421" t="s">
        <v>745</v>
      </c>
      <c r="G9" s="421" t="s">
        <v>689</v>
      </c>
      <c r="H9" s="449" t="s">
        <v>686</v>
      </c>
      <c r="I9" s="420" t="s">
        <v>687</v>
      </c>
      <c r="J9" s="515" t="s">
        <v>698</v>
      </c>
      <c r="K9" s="516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61"/>
      <c r="C10" s="595"/>
      <c r="D10" s="129" t="s">
        <v>948</v>
      </c>
      <c r="E10" s="129" t="s">
        <v>948</v>
      </c>
      <c r="F10" s="422" t="s">
        <v>746</v>
      </c>
      <c r="G10" s="422" t="s">
        <v>746</v>
      </c>
      <c r="H10" s="450"/>
      <c r="I10" s="422" t="s">
        <v>746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1051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242</v>
      </c>
      <c r="C12" s="79"/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243</v>
      </c>
      <c r="C13" s="254"/>
      <c r="D13" s="92"/>
      <c r="E13" s="253"/>
      <c r="F13" s="169"/>
      <c r="G13" s="169"/>
      <c r="H13" s="372"/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244</v>
      </c>
      <c r="C14" s="79" t="s">
        <v>1056</v>
      </c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561</v>
      </c>
      <c r="C15" s="254"/>
      <c r="D15" s="92">
        <v>5</v>
      </c>
      <c r="E15" s="253"/>
      <c r="F15" s="169"/>
      <c r="G15" s="169"/>
      <c r="H15" s="372">
        <v>1</v>
      </c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580</v>
      </c>
      <c r="C16" s="79"/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thickBot="1" x14ac:dyDescent="0.35">
      <c r="B17" s="69" t="s">
        <v>581</v>
      </c>
      <c r="C17" s="254"/>
      <c r="D17" s="92"/>
      <c r="E17" s="253"/>
      <c r="F17" s="169"/>
      <c r="G17" s="169"/>
      <c r="H17" s="372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" thickBot="1" x14ac:dyDescent="0.35">
      <c r="B23" s="69"/>
      <c r="C23" s="102" t="s">
        <v>1052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578</v>
      </c>
      <c r="C24" s="79"/>
      <c r="D24" s="92"/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thickBot="1" x14ac:dyDescent="0.35">
      <c r="B25" s="69" t="s">
        <v>579</v>
      </c>
      <c r="C25" s="255"/>
      <c r="D25" s="94"/>
      <c r="E25" s="253"/>
      <c r="F25" s="169"/>
      <c r="G25" s="169"/>
      <c r="H25" s="372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563</v>
      </c>
      <c r="C26" s="79" t="s">
        <v>1163</v>
      </c>
      <c r="D26" s="92" t="s">
        <v>1057</v>
      </c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575</v>
      </c>
      <c r="C27" s="255"/>
      <c r="D27" s="95">
        <v>8</v>
      </c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1108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1053</v>
      </c>
      <c r="D33" s="92" t="s">
        <v>1058</v>
      </c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568</v>
      </c>
      <c r="C34" s="254"/>
      <c r="D34" s="92">
        <v>1.1499999999999999</v>
      </c>
      <c r="E34" s="253"/>
      <c r="F34" s="169"/>
      <c r="G34" s="169"/>
      <c r="H34" s="370">
        <v>3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8.600000000000001" thickBot="1" x14ac:dyDescent="0.4">
      <c r="B40" s="498" t="s">
        <v>710</v>
      </c>
      <c r="C40" s="499"/>
      <c r="D40" s="499"/>
      <c r="E40" s="499"/>
      <c r="F40" s="499"/>
      <c r="G40" s="499"/>
      <c r="H40" s="222">
        <f>SUM(H12:H38)</f>
        <v>5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 x14ac:dyDescent="0.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 x14ac:dyDescent="0.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 x14ac:dyDescent="0.3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 x14ac:dyDescent="0.3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 x14ac:dyDescent="0.3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 x14ac:dyDescent="0.3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 x14ac:dyDescent="0.3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 x14ac:dyDescent="0.3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40:G40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0" t="s">
        <v>1067</v>
      </c>
      <c r="C2" s="564" t="str">
        <f>[1]Technology!D21</f>
        <v>Výrobníky ledu a příslušenství</v>
      </c>
      <c r="D2" s="590"/>
      <c r="E2" s="590"/>
      <c r="F2" s="590"/>
      <c r="G2" s="591"/>
      <c r="H2" s="40" t="s">
        <v>1068</v>
      </c>
      <c r="I2" s="543" t="str">
        <f>[1]Technology!G2</f>
        <v>Makro CZ Olomouc</v>
      </c>
      <c r="J2" s="544"/>
      <c r="K2" s="545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customHeight="1" thickBot="1" x14ac:dyDescent="0.35">
      <c r="B3" s="541"/>
      <c r="C3" s="264" t="s">
        <v>913</v>
      </c>
      <c r="D3" s="492"/>
      <c r="E3" s="492"/>
      <c r="F3" s="492"/>
      <c r="G3" s="493"/>
      <c r="H3" s="249" t="s">
        <v>1069</v>
      </c>
      <c r="I3" s="543" t="str">
        <f>[1]Technology!G3</f>
        <v>Tender Refrigeration CZ</v>
      </c>
      <c r="J3" s="544"/>
      <c r="K3" s="545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2"/>
      <c r="C4" s="592"/>
      <c r="D4" s="593"/>
      <c r="E4" s="593"/>
      <c r="F4" s="593"/>
      <c r="G4" s="594"/>
      <c r="H4" s="41" t="s">
        <v>1070</v>
      </c>
      <c r="I4" s="573">
        <f>[1]Technology!G4</f>
        <v>43576</v>
      </c>
      <c r="J4" s="574"/>
      <c r="K4" s="575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54" t="s">
        <v>1071</v>
      </c>
      <c r="C5" s="555"/>
      <c r="D5" s="555"/>
      <c r="E5" s="555"/>
      <c r="F5" s="555"/>
      <c r="G5" s="555"/>
      <c r="H5" s="555"/>
      <c r="I5" s="555"/>
      <c r="J5" s="555"/>
      <c r="K5" s="556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24" t="s">
        <v>1072</v>
      </c>
      <c r="C6" s="521"/>
      <c r="D6" s="521"/>
      <c r="E6" s="521"/>
      <c r="F6" s="521"/>
      <c r="G6" s="521"/>
      <c r="H6" s="521"/>
      <c r="I6" s="521"/>
      <c r="J6" s="521"/>
      <c r="K6" s="525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24"/>
      <c r="C7" s="521"/>
      <c r="D7" s="521"/>
      <c r="E7" s="521"/>
      <c r="F7" s="521"/>
      <c r="G7" s="521"/>
      <c r="H7" s="521"/>
      <c r="I7" s="521"/>
      <c r="J7" s="521"/>
      <c r="K7" s="525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26" t="s">
        <v>1054</v>
      </c>
      <c r="C8" s="527"/>
      <c r="D8" s="527"/>
      <c r="E8" s="527"/>
      <c r="F8" s="527"/>
      <c r="G8" s="527"/>
      <c r="H8" s="527"/>
      <c r="I8" s="527"/>
      <c r="J8" s="527"/>
      <c r="K8" s="528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60" t="s">
        <v>85</v>
      </c>
      <c r="C9" s="562" t="s">
        <v>742</v>
      </c>
      <c r="D9" s="429" t="s">
        <v>918</v>
      </c>
      <c r="E9" s="429" t="s">
        <v>921</v>
      </c>
      <c r="F9" s="425" t="s">
        <v>745</v>
      </c>
      <c r="G9" s="425" t="s">
        <v>689</v>
      </c>
      <c r="H9" s="449" t="s">
        <v>686</v>
      </c>
      <c r="I9" s="424" t="s">
        <v>687</v>
      </c>
      <c r="J9" s="515" t="s">
        <v>698</v>
      </c>
      <c r="K9" s="516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61"/>
      <c r="C10" s="595"/>
      <c r="D10" s="129" t="s">
        <v>1073</v>
      </c>
      <c r="E10" s="129" t="s">
        <v>1073</v>
      </c>
      <c r="F10" s="426" t="s">
        <v>746</v>
      </c>
      <c r="G10" s="426" t="s">
        <v>746</v>
      </c>
      <c r="H10" s="450"/>
      <c r="I10" s="426" t="s">
        <v>1074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1075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1109</v>
      </c>
      <c r="C12" s="79" t="s">
        <v>1076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1110</v>
      </c>
      <c r="C13" s="254"/>
      <c r="D13" s="92">
        <v>350</v>
      </c>
      <c r="E13" s="253"/>
      <c r="F13" s="169"/>
      <c r="G13" s="169"/>
      <c r="H13" s="101"/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1111</v>
      </c>
      <c r="C14" s="79" t="s">
        <v>1077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1112</v>
      </c>
      <c r="C15" s="254"/>
      <c r="D15" s="92">
        <v>800</v>
      </c>
      <c r="E15" s="253"/>
      <c r="F15" s="169"/>
      <c r="G15" s="169"/>
      <c r="H15" s="101"/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1113</v>
      </c>
      <c r="C16" s="79" t="s">
        <v>1078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1114</v>
      </c>
      <c r="C17" s="254"/>
      <c r="D17" s="92">
        <v>1500</v>
      </c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1115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1116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1117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1118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1119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1079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1120</v>
      </c>
      <c r="C24" s="255" t="s">
        <v>1080</v>
      </c>
      <c r="D24" s="94"/>
      <c r="E24" s="253"/>
      <c r="F24" s="169"/>
      <c r="G24" s="169"/>
      <c r="H24" s="101"/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1121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1122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1123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1124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1125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1126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1127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1128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8.600000000000001" thickBot="1" x14ac:dyDescent="0.4">
      <c r="B34" s="498" t="s">
        <v>710</v>
      </c>
      <c r="C34" s="499"/>
      <c r="D34" s="499"/>
      <c r="E34" s="499"/>
      <c r="F34" s="499"/>
      <c r="G34" s="499"/>
      <c r="H34" s="222">
        <f>SUM(H12:H32)</f>
        <v>0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 x14ac:dyDescent="0.3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 x14ac:dyDescent="0.3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 x14ac:dyDescent="0.3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 x14ac:dyDescent="0.3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 x14ac:dyDescent="0.3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 x14ac:dyDescent="0.3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 x14ac:dyDescent="0.3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 x14ac:dyDescent="0.3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 x14ac:dyDescent="0.3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 x14ac:dyDescent="0.3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 x14ac:dyDescent="0.3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34:G34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0" t="s">
        <v>584</v>
      </c>
      <c r="C2" s="596" t="str">
        <f>Technologie!D25</f>
        <v>Chladivo</v>
      </c>
      <c r="D2" s="597"/>
      <c r="E2" s="598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29" ht="21.6" thickBot="1" x14ac:dyDescent="0.35">
      <c r="B3" s="541"/>
      <c r="C3" s="567"/>
      <c r="D3" s="568"/>
      <c r="E3" s="569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29" ht="16.2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29" s="72" customFormat="1" ht="13.8" x14ac:dyDescent="0.3">
      <c r="B5" s="554" t="s">
        <v>953</v>
      </c>
      <c r="C5" s="555"/>
      <c r="D5" s="555"/>
      <c r="E5" s="555"/>
      <c r="F5" s="555"/>
      <c r="G5" s="555"/>
      <c r="H5" s="555"/>
      <c r="I5" s="556"/>
    </row>
    <row r="6" spans="2:29" s="72" customFormat="1" ht="13.05" x14ac:dyDescent="0.3">
      <c r="B6" s="557"/>
      <c r="C6" s="558"/>
      <c r="D6" s="558"/>
      <c r="E6" s="558"/>
      <c r="F6" s="558"/>
      <c r="G6" s="558"/>
      <c r="H6" s="558"/>
      <c r="I6" s="559"/>
    </row>
    <row r="7" spans="2:29" s="72" customFormat="1" ht="13.05" x14ac:dyDescent="0.3">
      <c r="B7" s="557"/>
      <c r="C7" s="558"/>
      <c r="D7" s="558"/>
      <c r="E7" s="558"/>
      <c r="F7" s="558"/>
      <c r="G7" s="558"/>
      <c r="H7" s="558"/>
      <c r="I7" s="559"/>
    </row>
    <row r="8" spans="2:29" s="72" customFormat="1" thickBot="1" x14ac:dyDescent="0.35">
      <c r="B8" s="557"/>
      <c r="C8" s="558"/>
      <c r="D8" s="558"/>
      <c r="E8" s="558"/>
      <c r="F8" s="558"/>
      <c r="G8" s="558"/>
      <c r="H8" s="558"/>
      <c r="I8" s="559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60" t="s">
        <v>85</v>
      </c>
      <c r="C9" s="562" t="s">
        <v>742</v>
      </c>
      <c r="D9" s="409" t="s">
        <v>745</v>
      </c>
      <c r="E9" s="409" t="s">
        <v>689</v>
      </c>
      <c r="F9" s="135" t="s">
        <v>954</v>
      </c>
      <c r="G9" s="408" t="s">
        <v>687</v>
      </c>
      <c r="H9" s="515" t="s">
        <v>698</v>
      </c>
      <c r="I9" s="516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" thickBot="1" x14ac:dyDescent="0.35">
      <c r="B10" s="561"/>
      <c r="C10" s="563"/>
      <c r="D10" s="410" t="s">
        <v>746</v>
      </c>
      <c r="E10" s="410" t="s">
        <v>746</v>
      </c>
      <c r="F10" s="136" t="s">
        <v>182</v>
      </c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x14ac:dyDescent="0.3">
      <c r="B11" s="192"/>
      <c r="C11" s="227" t="s">
        <v>725</v>
      </c>
      <c r="D11" s="197" t="s">
        <v>955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3.05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05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ht="14.55" x14ac:dyDescent="0.35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 ht="14.55" x14ac:dyDescent="0.35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3.05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05" x14ac:dyDescent="0.3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4">
      <c r="B19" s="66"/>
      <c r="C19" s="60"/>
      <c r="D19" s="62"/>
      <c r="E19" s="63"/>
      <c r="F19" s="64"/>
      <c r="G19" s="65"/>
      <c r="H19" s="65"/>
      <c r="I19" s="65"/>
    </row>
    <row r="20" spans="2:29" ht="19.05" thickBot="1" x14ac:dyDescent="0.5">
      <c r="B20" s="498" t="s">
        <v>710</v>
      </c>
      <c r="C20" s="499"/>
      <c r="D20" s="499"/>
      <c r="E20" s="499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ht="14.55" x14ac:dyDescent="0.35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:B4"/>
    <mergeCell ref="C2:E2"/>
    <mergeCell ref="G2:I2"/>
    <mergeCell ref="C3:E3"/>
    <mergeCell ref="G3:I3"/>
    <mergeCell ref="C4:E4"/>
    <mergeCell ref="G4:I4"/>
    <mergeCell ref="B20:E20"/>
    <mergeCell ref="B5:I5"/>
    <mergeCell ref="B6:I6"/>
    <mergeCell ref="B7:I7"/>
    <mergeCell ref="B8:I8"/>
    <mergeCell ref="B9:B10"/>
    <mergeCell ref="C9:C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2.6640625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0" t="s">
        <v>181</v>
      </c>
      <c r="C2" s="596" t="str">
        <f>Technologie!D29</f>
        <v>Potrubí pro mrazicí okruhy (LT)</v>
      </c>
      <c r="D2" s="597"/>
      <c r="E2" s="597"/>
      <c r="F2" s="598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5" ht="21.6" thickBot="1" x14ac:dyDescent="0.35">
      <c r="B3" s="541"/>
      <c r="C3" s="567"/>
      <c r="D3" s="568"/>
      <c r="E3" s="568"/>
      <c r="F3" s="569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5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5" s="72" customFormat="1" ht="13.8" x14ac:dyDescent="0.3">
      <c r="B5" s="554" t="s">
        <v>957</v>
      </c>
      <c r="C5" s="555"/>
      <c r="D5" s="555"/>
      <c r="E5" s="555"/>
      <c r="F5" s="555"/>
      <c r="G5" s="555"/>
      <c r="H5" s="555"/>
      <c r="I5" s="555"/>
      <c r="J5" s="556"/>
    </row>
    <row r="6" spans="2:15" s="72" customFormat="1" ht="13.8" x14ac:dyDescent="0.3">
      <c r="B6" s="599" t="s">
        <v>1042</v>
      </c>
      <c r="C6" s="558"/>
      <c r="D6" s="558"/>
      <c r="E6" s="558"/>
      <c r="F6" s="558"/>
      <c r="G6" s="558"/>
      <c r="H6" s="558"/>
      <c r="I6" s="558"/>
      <c r="J6" s="559"/>
    </row>
    <row r="7" spans="2:15" s="72" customFormat="1" ht="13.05" x14ac:dyDescent="0.3">
      <c r="B7" s="557"/>
      <c r="C7" s="558"/>
      <c r="D7" s="558"/>
      <c r="E7" s="558"/>
      <c r="F7" s="558"/>
      <c r="G7" s="558"/>
      <c r="H7" s="558"/>
      <c r="I7" s="558"/>
      <c r="J7" s="559"/>
    </row>
    <row r="8" spans="2:15" s="72" customFormat="1" thickBot="1" x14ac:dyDescent="0.35">
      <c r="B8" s="557"/>
      <c r="C8" s="558"/>
      <c r="D8" s="558"/>
      <c r="E8" s="558"/>
      <c r="F8" s="558"/>
      <c r="G8" s="558"/>
      <c r="H8" s="558"/>
      <c r="I8" s="558"/>
      <c r="J8" s="559"/>
    </row>
    <row r="9" spans="2:15" ht="14.4" customHeight="1" x14ac:dyDescent="0.3">
      <c r="B9" s="560" t="s">
        <v>85</v>
      </c>
      <c r="C9" s="562" t="s">
        <v>742</v>
      </c>
      <c r="D9" s="107" t="s">
        <v>964</v>
      </c>
      <c r="E9" s="409" t="s">
        <v>745</v>
      </c>
      <c r="F9" s="409" t="s">
        <v>689</v>
      </c>
      <c r="G9" s="449" t="s">
        <v>686</v>
      </c>
      <c r="H9" s="408" t="s">
        <v>687</v>
      </c>
      <c r="I9" s="515" t="s">
        <v>698</v>
      </c>
      <c r="J9" s="516"/>
    </row>
    <row r="10" spans="2:15" ht="15" thickBot="1" x14ac:dyDescent="0.35">
      <c r="B10" s="561"/>
      <c r="C10" s="563"/>
      <c r="D10" s="108" t="s">
        <v>27</v>
      </c>
      <c r="E10" s="410" t="s">
        <v>746</v>
      </c>
      <c r="F10" s="410" t="s">
        <v>746</v>
      </c>
      <c r="G10" s="450"/>
      <c r="H10" s="410" t="s">
        <v>746</v>
      </c>
      <c r="I10" s="67" t="s">
        <v>688</v>
      </c>
      <c r="J10" s="68" t="s">
        <v>689</v>
      </c>
      <c r="N10" s="321"/>
      <c r="O10" s="321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1129</v>
      </c>
      <c r="D12" s="71" t="s">
        <v>1130</v>
      </c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3.05" x14ac:dyDescent="0.3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3.05" x14ac:dyDescent="0.3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3.05" x14ac:dyDescent="0.3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3.05" x14ac:dyDescent="0.3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3.05" x14ac:dyDescent="0.3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3.05" x14ac:dyDescent="0.3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3.05" x14ac:dyDescent="0.3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3.05" x14ac:dyDescent="0.3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3.05" x14ac:dyDescent="0.3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05" x14ac:dyDescent="0.3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05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05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05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05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4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498" t="s">
        <v>710</v>
      </c>
      <c r="C29" s="499"/>
      <c r="D29" s="499"/>
      <c r="E29" s="499"/>
      <c r="F29" s="49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70" zoomScaleNormal="70" workbookViewId="0"/>
  </sheetViews>
  <sheetFormatPr defaultColWidth="8.88671875" defaultRowHeight="14.4" x14ac:dyDescent="0.3"/>
  <cols>
    <col min="1" max="2" width="8.88671875" style="39"/>
    <col min="3" max="3" width="45.4414062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0" t="s">
        <v>591</v>
      </c>
      <c r="C2" s="596" t="str">
        <f>Technologie!D30</f>
        <v>Potrubí pro chladicí (MT) a klimatizační (HT) okruhy</v>
      </c>
      <c r="D2" s="597"/>
      <c r="E2" s="597"/>
      <c r="F2" s="598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30" ht="21.6" thickBot="1" x14ac:dyDescent="0.35">
      <c r="B3" s="541"/>
      <c r="C3" s="567"/>
      <c r="D3" s="568"/>
      <c r="E3" s="568"/>
      <c r="F3" s="569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30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30" x14ac:dyDescent="0.3">
      <c r="B5" s="554" t="s">
        <v>957</v>
      </c>
      <c r="C5" s="555"/>
      <c r="D5" s="555"/>
      <c r="E5" s="555"/>
      <c r="F5" s="555"/>
      <c r="G5" s="555"/>
      <c r="H5" s="555"/>
      <c r="I5" s="555"/>
      <c r="J5" s="556"/>
    </row>
    <row r="6" spans="2:30" ht="14.4" customHeight="1" x14ac:dyDescent="0.3">
      <c r="B6" s="599" t="s">
        <v>1042</v>
      </c>
      <c r="C6" s="558"/>
      <c r="D6" s="558"/>
      <c r="E6" s="558"/>
      <c r="F6" s="558"/>
      <c r="G6" s="558"/>
      <c r="H6" s="558"/>
      <c r="I6" s="558"/>
      <c r="J6" s="559"/>
    </row>
    <row r="7" spans="2:30" ht="14.55" customHeight="1" x14ac:dyDescent="0.3">
      <c r="B7" s="557"/>
      <c r="C7" s="558"/>
      <c r="D7" s="558"/>
      <c r="E7" s="558"/>
      <c r="F7" s="558"/>
      <c r="G7" s="558"/>
      <c r="H7" s="558"/>
      <c r="I7" s="558"/>
      <c r="J7" s="559"/>
    </row>
    <row r="8" spans="2:30" ht="15" thickBot="1" x14ac:dyDescent="0.35">
      <c r="B8" s="557"/>
      <c r="C8" s="558"/>
      <c r="D8" s="558"/>
      <c r="E8" s="558"/>
      <c r="F8" s="558"/>
      <c r="G8" s="558"/>
      <c r="H8" s="558"/>
      <c r="I8" s="558"/>
      <c r="J8" s="559"/>
    </row>
    <row r="9" spans="2:30" ht="14.4" customHeight="1" x14ac:dyDescent="0.3">
      <c r="B9" s="560" t="s">
        <v>85</v>
      </c>
      <c r="C9" s="562" t="s">
        <v>742</v>
      </c>
      <c r="D9" s="412" t="s">
        <v>964</v>
      </c>
      <c r="E9" s="409" t="s">
        <v>745</v>
      </c>
      <c r="F9" s="409" t="s">
        <v>689</v>
      </c>
      <c r="G9" s="449" t="s">
        <v>686</v>
      </c>
      <c r="H9" s="408" t="s">
        <v>687</v>
      </c>
      <c r="I9" s="515" t="s">
        <v>698</v>
      </c>
      <c r="J9" s="516"/>
    </row>
    <row r="10" spans="2:30" ht="15" thickBot="1" x14ac:dyDescent="0.35">
      <c r="B10" s="561"/>
      <c r="C10" s="563"/>
      <c r="D10" s="414" t="s">
        <v>27</v>
      </c>
      <c r="E10" s="410" t="s">
        <v>746</v>
      </c>
      <c r="F10" s="410" t="s">
        <v>746</v>
      </c>
      <c r="G10" s="450"/>
      <c r="H10" s="410" t="s">
        <v>746</v>
      </c>
      <c r="I10" s="67" t="s">
        <v>688</v>
      </c>
      <c r="J10" s="68" t="s">
        <v>689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3.8" x14ac:dyDescent="0.3">
      <c r="B12" s="69" t="s">
        <v>590</v>
      </c>
      <c r="C12" s="70" t="s">
        <v>1131</v>
      </c>
      <c r="D12" s="71" t="s">
        <v>1130</v>
      </c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498" t="s">
        <v>710</v>
      </c>
      <c r="C29" s="499"/>
      <c r="D29" s="499"/>
      <c r="E29" s="499"/>
      <c r="F29" s="49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I9:J9"/>
    <mergeCell ref="B8:J8"/>
    <mergeCell ref="B9:B10"/>
    <mergeCell ref="B29:F29"/>
    <mergeCell ref="B7:J7"/>
    <mergeCell ref="C9:C10"/>
    <mergeCell ref="G9:G10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70" zoomScaleNormal="7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0" t="s">
        <v>600</v>
      </c>
      <c r="C2" s="564" t="str">
        <f>Technologie!D34</f>
        <v>H-izolace 13mm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0" ht="21.6" thickBot="1" x14ac:dyDescent="0.35">
      <c r="B3" s="541"/>
      <c r="C3" s="567"/>
      <c r="D3" s="568"/>
      <c r="E3" s="568"/>
      <c r="F3" s="569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0" ht="21.6" customHeight="1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0" s="72" customFormat="1" ht="13.8" x14ac:dyDescent="0.3">
      <c r="B5" s="554" t="s">
        <v>958</v>
      </c>
      <c r="C5" s="555"/>
      <c r="D5" s="555"/>
      <c r="E5" s="555"/>
      <c r="F5" s="555"/>
      <c r="G5" s="555"/>
      <c r="H5" s="555"/>
      <c r="I5" s="555"/>
      <c r="J5" s="556"/>
    </row>
    <row r="6" spans="2:10" s="72" customFormat="1" ht="13.05" customHeight="1" x14ac:dyDescent="0.3">
      <c r="B6" s="557" t="s">
        <v>959</v>
      </c>
      <c r="C6" s="558"/>
      <c r="D6" s="558"/>
      <c r="E6" s="558"/>
      <c r="F6" s="558"/>
      <c r="G6" s="558"/>
      <c r="H6" s="558"/>
      <c r="I6" s="558"/>
      <c r="J6" s="559"/>
    </row>
    <row r="7" spans="2:10" s="72" customFormat="1" ht="13.8" x14ac:dyDescent="0.3">
      <c r="B7" s="557" t="s">
        <v>960</v>
      </c>
      <c r="C7" s="558"/>
      <c r="D7" s="558"/>
      <c r="E7" s="558"/>
      <c r="F7" s="558"/>
      <c r="G7" s="558"/>
      <c r="H7" s="558"/>
      <c r="I7" s="558"/>
      <c r="J7" s="559"/>
    </row>
    <row r="8" spans="2:10" s="72" customFormat="1" thickBot="1" x14ac:dyDescent="0.35">
      <c r="B8" s="557" t="s">
        <v>970</v>
      </c>
      <c r="C8" s="558"/>
      <c r="D8" s="558"/>
      <c r="E8" s="558"/>
      <c r="F8" s="558"/>
      <c r="G8" s="558"/>
      <c r="H8" s="558"/>
      <c r="I8" s="558"/>
      <c r="J8" s="559"/>
    </row>
    <row r="9" spans="2:10" ht="14.4" customHeight="1" x14ac:dyDescent="0.3">
      <c r="B9" s="560" t="s">
        <v>85</v>
      </c>
      <c r="C9" s="562" t="s">
        <v>965</v>
      </c>
      <c r="D9" s="412" t="s">
        <v>964</v>
      </c>
      <c r="E9" s="409" t="s">
        <v>745</v>
      </c>
      <c r="F9" s="409" t="s">
        <v>689</v>
      </c>
      <c r="G9" s="449" t="s">
        <v>686</v>
      </c>
      <c r="H9" s="408" t="s">
        <v>687</v>
      </c>
      <c r="I9" s="515" t="s">
        <v>698</v>
      </c>
      <c r="J9" s="516"/>
    </row>
    <row r="10" spans="2:10" ht="15" thickBot="1" x14ac:dyDescent="0.35">
      <c r="B10" s="561"/>
      <c r="C10" s="563"/>
      <c r="D10" s="414" t="s">
        <v>27</v>
      </c>
      <c r="E10" s="410" t="s">
        <v>746</v>
      </c>
      <c r="F10" s="410" t="s">
        <v>746</v>
      </c>
      <c r="G10" s="450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05" x14ac:dyDescent="0.3">
      <c r="B12" s="69" t="s">
        <v>151</v>
      </c>
      <c r="C12" s="70" t="s">
        <v>961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962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4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05" thickBot="1" x14ac:dyDescent="0.5">
      <c r="B16" s="498" t="s">
        <v>710</v>
      </c>
      <c r="C16" s="499"/>
      <c r="D16" s="499"/>
      <c r="E16" s="499"/>
      <c r="F16" s="500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ht="14.55" x14ac:dyDescent="0.35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8:J8"/>
    <mergeCell ref="B9:B10"/>
    <mergeCell ref="C9:C10"/>
    <mergeCell ref="B16:F16"/>
    <mergeCell ref="G9:G10"/>
    <mergeCell ref="I9:J9"/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2187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0" t="s">
        <v>598</v>
      </c>
      <c r="C2" s="564" t="str">
        <f>Technologie!D35</f>
        <v>M-Izolace 19 mm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0" ht="16.2" thickBot="1" x14ac:dyDescent="0.35">
      <c r="B3" s="541"/>
      <c r="C3" s="577"/>
      <c r="D3" s="600"/>
      <c r="E3" s="600"/>
      <c r="F3" s="578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0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0" s="72" customFormat="1" ht="13.05" customHeight="1" x14ac:dyDescent="0.3">
      <c r="B5" s="554" t="s">
        <v>958</v>
      </c>
      <c r="C5" s="555"/>
      <c r="D5" s="555"/>
      <c r="E5" s="555"/>
      <c r="F5" s="555"/>
      <c r="G5" s="555"/>
      <c r="H5" s="555"/>
      <c r="I5" s="555"/>
      <c r="J5" s="556"/>
    </row>
    <row r="6" spans="2:10" s="72" customFormat="1" ht="13.05" customHeight="1" x14ac:dyDescent="0.3">
      <c r="B6" s="557" t="s">
        <v>959</v>
      </c>
      <c r="C6" s="558"/>
      <c r="D6" s="558"/>
      <c r="E6" s="558"/>
      <c r="F6" s="558"/>
      <c r="G6" s="558"/>
      <c r="H6" s="558"/>
      <c r="I6" s="558"/>
      <c r="J6" s="559"/>
    </row>
    <row r="7" spans="2:10" s="72" customFormat="1" ht="13.05" customHeight="1" x14ac:dyDescent="0.3">
      <c r="B7" s="557" t="s">
        <v>960</v>
      </c>
      <c r="C7" s="558"/>
      <c r="D7" s="558"/>
      <c r="E7" s="558"/>
      <c r="F7" s="558"/>
      <c r="G7" s="558"/>
      <c r="H7" s="558"/>
      <c r="I7" s="558"/>
      <c r="J7" s="559"/>
    </row>
    <row r="8" spans="2:10" s="72" customFormat="1" thickBot="1" x14ac:dyDescent="0.35">
      <c r="B8" s="557" t="s">
        <v>970</v>
      </c>
      <c r="C8" s="558"/>
      <c r="D8" s="558"/>
      <c r="E8" s="558"/>
      <c r="F8" s="558"/>
      <c r="G8" s="558"/>
      <c r="H8" s="558"/>
      <c r="I8" s="558"/>
      <c r="J8" s="559"/>
    </row>
    <row r="9" spans="2:10" x14ac:dyDescent="0.3">
      <c r="B9" s="601" t="s">
        <v>85</v>
      </c>
      <c r="C9" s="562" t="s">
        <v>965</v>
      </c>
      <c r="D9" s="412" t="s">
        <v>964</v>
      </c>
      <c r="E9" s="409" t="s">
        <v>745</v>
      </c>
      <c r="F9" s="409" t="s">
        <v>689</v>
      </c>
      <c r="G9" s="449" t="s">
        <v>686</v>
      </c>
      <c r="H9" s="408" t="s">
        <v>687</v>
      </c>
      <c r="I9" s="515" t="s">
        <v>698</v>
      </c>
      <c r="J9" s="516"/>
    </row>
    <row r="10" spans="2:10" ht="15" thickBot="1" x14ac:dyDescent="0.35">
      <c r="B10" s="602"/>
      <c r="C10" s="563"/>
      <c r="D10" s="414" t="s">
        <v>27</v>
      </c>
      <c r="E10" s="410" t="s">
        <v>746</v>
      </c>
      <c r="F10" s="410" t="s">
        <v>746</v>
      </c>
      <c r="G10" s="450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680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962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4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05" thickBot="1" x14ac:dyDescent="0.5">
      <c r="B18" s="498" t="s">
        <v>150</v>
      </c>
      <c r="C18" s="499"/>
      <c r="D18" s="499"/>
      <c r="E18" s="499"/>
      <c r="F18" s="500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ht="14.55" x14ac:dyDescent="0.35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70" zoomScaleNormal="7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0" t="s">
        <v>595</v>
      </c>
      <c r="C2" s="564" t="str">
        <f>Technologie!D36</f>
        <v>T-Izolace 32 mm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0" ht="16.2" thickBot="1" x14ac:dyDescent="0.35">
      <c r="B3" s="541"/>
      <c r="C3" s="577"/>
      <c r="D3" s="600"/>
      <c r="E3" s="600"/>
      <c r="F3" s="578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0" ht="16.2" thickBot="1" x14ac:dyDescent="0.35">
      <c r="B4" s="542"/>
      <c r="C4" s="570"/>
      <c r="D4" s="571"/>
      <c r="E4" s="571"/>
      <c r="F4" s="572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0" s="72" customFormat="1" ht="13.05" customHeight="1" x14ac:dyDescent="0.3">
      <c r="B5" s="554" t="s">
        <v>958</v>
      </c>
      <c r="C5" s="555"/>
      <c r="D5" s="555"/>
      <c r="E5" s="555"/>
      <c r="F5" s="555"/>
      <c r="G5" s="555"/>
      <c r="H5" s="555"/>
      <c r="I5" s="555"/>
      <c r="J5" s="556"/>
    </row>
    <row r="6" spans="2:10" s="72" customFormat="1" ht="13.05" customHeight="1" x14ac:dyDescent="0.3">
      <c r="B6" s="557" t="s">
        <v>959</v>
      </c>
      <c r="C6" s="558"/>
      <c r="D6" s="558"/>
      <c r="E6" s="558"/>
      <c r="F6" s="558"/>
      <c r="G6" s="558"/>
      <c r="H6" s="558"/>
      <c r="I6" s="558"/>
      <c r="J6" s="559"/>
    </row>
    <row r="7" spans="2:10" s="72" customFormat="1" ht="13.05" customHeight="1" x14ac:dyDescent="0.3">
      <c r="B7" s="557" t="s">
        <v>960</v>
      </c>
      <c r="C7" s="558"/>
      <c r="D7" s="558"/>
      <c r="E7" s="558"/>
      <c r="F7" s="558"/>
      <c r="G7" s="558"/>
      <c r="H7" s="558"/>
      <c r="I7" s="558"/>
      <c r="J7" s="559"/>
    </row>
    <row r="8" spans="2:10" s="72" customFormat="1" thickBot="1" x14ac:dyDescent="0.35">
      <c r="B8" s="557" t="s">
        <v>970</v>
      </c>
      <c r="C8" s="558"/>
      <c r="D8" s="558"/>
      <c r="E8" s="558"/>
      <c r="F8" s="558"/>
      <c r="G8" s="558"/>
      <c r="H8" s="558"/>
      <c r="I8" s="558"/>
      <c r="J8" s="559"/>
    </row>
    <row r="9" spans="2:10" x14ac:dyDescent="0.3">
      <c r="B9" s="601" t="s">
        <v>85</v>
      </c>
      <c r="C9" s="562" t="s">
        <v>965</v>
      </c>
      <c r="D9" s="412" t="s">
        <v>964</v>
      </c>
      <c r="E9" s="409" t="s">
        <v>745</v>
      </c>
      <c r="F9" s="409" t="s">
        <v>689</v>
      </c>
      <c r="G9" s="449" t="s">
        <v>686</v>
      </c>
      <c r="H9" s="408" t="s">
        <v>687</v>
      </c>
      <c r="I9" s="515" t="s">
        <v>698</v>
      </c>
      <c r="J9" s="516"/>
    </row>
    <row r="10" spans="2:10" ht="15" thickBot="1" x14ac:dyDescent="0.35">
      <c r="B10" s="602"/>
      <c r="C10" s="563"/>
      <c r="D10" s="414" t="s">
        <v>27</v>
      </c>
      <c r="E10" s="410" t="s">
        <v>746</v>
      </c>
      <c r="F10" s="410" t="s">
        <v>746</v>
      </c>
      <c r="G10" s="450"/>
      <c r="H10" s="410" t="s">
        <v>746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05" x14ac:dyDescent="0.3">
      <c r="B12" s="69" t="s">
        <v>594</v>
      </c>
      <c r="C12" s="70" t="s">
        <v>963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962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05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05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498" t="s">
        <v>710</v>
      </c>
      <c r="C19" s="499"/>
      <c r="D19" s="499"/>
      <c r="E19" s="499"/>
      <c r="F19" s="500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B19:F19"/>
    <mergeCell ref="B7:J7"/>
    <mergeCell ref="B8:J8"/>
    <mergeCell ref="B9:B10"/>
    <mergeCell ref="C9:C10"/>
    <mergeCell ref="G9:G10"/>
    <mergeCell ref="I9:J9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141</v>
      </c>
      <c r="C2" s="564" t="str">
        <f>Technologie!D40</f>
        <v>Elektro rozvaděče a příslušenství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9" ht="16.2" thickBot="1" x14ac:dyDescent="0.35">
      <c r="B3" s="541"/>
      <c r="C3" s="577"/>
      <c r="D3" s="600"/>
      <c r="E3" s="578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9" ht="16.2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9" s="72" customFormat="1" ht="13.8" x14ac:dyDescent="0.3">
      <c r="B5" s="554" t="s">
        <v>966</v>
      </c>
      <c r="C5" s="555"/>
      <c r="D5" s="555"/>
      <c r="E5" s="555"/>
      <c r="F5" s="555"/>
      <c r="G5" s="555"/>
      <c r="H5" s="555"/>
      <c r="I5" s="556"/>
    </row>
    <row r="6" spans="2:9" s="72" customFormat="1" ht="13.8" x14ac:dyDescent="0.3">
      <c r="B6" s="557" t="s">
        <v>1081</v>
      </c>
      <c r="C6" s="558"/>
      <c r="D6" s="558"/>
      <c r="E6" s="558"/>
      <c r="F6" s="558"/>
      <c r="G6" s="558"/>
      <c r="H6" s="558"/>
      <c r="I6" s="559"/>
    </row>
    <row r="7" spans="2:9" s="72" customFormat="1" ht="13.8" x14ac:dyDescent="0.3">
      <c r="B7" s="557" t="s">
        <v>967</v>
      </c>
      <c r="C7" s="558"/>
      <c r="D7" s="558"/>
      <c r="E7" s="558"/>
      <c r="F7" s="558"/>
      <c r="G7" s="558"/>
      <c r="H7" s="558"/>
      <c r="I7" s="559"/>
    </row>
    <row r="8" spans="2:9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9" x14ac:dyDescent="0.3">
      <c r="B9" s="601" t="s">
        <v>85</v>
      </c>
      <c r="C9" s="603" t="s">
        <v>965</v>
      </c>
      <c r="D9" s="409" t="s">
        <v>745</v>
      </c>
      <c r="E9" s="409" t="s">
        <v>689</v>
      </c>
      <c r="F9" s="449" t="s">
        <v>686</v>
      </c>
      <c r="G9" s="408" t="s">
        <v>687</v>
      </c>
      <c r="H9" s="515" t="s">
        <v>698</v>
      </c>
      <c r="I9" s="516"/>
    </row>
    <row r="10" spans="2:9" ht="15" thickBot="1" x14ac:dyDescent="0.35">
      <c r="B10" s="602"/>
      <c r="C10" s="604"/>
      <c r="D10" s="410" t="s">
        <v>746</v>
      </c>
      <c r="E10" s="410" t="s">
        <v>746</v>
      </c>
      <c r="F10" s="450"/>
      <c r="G10" s="410" t="s">
        <v>746</v>
      </c>
      <c r="H10" s="67" t="s">
        <v>688</v>
      </c>
      <c r="I10" s="68" t="s">
        <v>689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05" customHeight="1" x14ac:dyDescent="0.3">
      <c r="B12" s="69" t="s">
        <v>136</v>
      </c>
      <c r="C12" s="70" t="s">
        <v>1082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967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4">
      <c r="B15" s="66"/>
      <c r="C15" s="60"/>
      <c r="D15" s="62"/>
      <c r="E15" s="63"/>
      <c r="F15" s="64"/>
      <c r="G15" s="213"/>
      <c r="H15" s="213"/>
      <c r="I15" s="213"/>
    </row>
    <row r="16" spans="2:9" ht="19.05" thickBot="1" x14ac:dyDescent="0.5">
      <c r="B16" s="498" t="s">
        <v>710</v>
      </c>
      <c r="C16" s="499"/>
      <c r="D16" s="499"/>
      <c r="E16" s="500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ht="14.55" x14ac:dyDescent="0.35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6:E16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0" t="s">
        <v>642</v>
      </c>
      <c r="C2" s="564" t="str">
        <f>Technologie!D41</f>
        <v>Elektro kabely a montáž elektro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49" ht="16.2" thickBot="1" x14ac:dyDescent="0.35">
      <c r="B3" s="541"/>
      <c r="C3" s="577"/>
      <c r="D3" s="600"/>
      <c r="E3" s="578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49" ht="16.2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49" s="72" customFormat="1" ht="13.8" x14ac:dyDescent="0.3">
      <c r="B5" s="554" t="s">
        <v>966</v>
      </c>
      <c r="C5" s="555"/>
      <c r="D5" s="555"/>
      <c r="E5" s="555"/>
      <c r="F5" s="555"/>
      <c r="G5" s="555"/>
      <c r="H5" s="555"/>
      <c r="I5" s="556"/>
    </row>
    <row r="6" spans="2:49" s="72" customFormat="1" ht="13.8" x14ac:dyDescent="0.3">
      <c r="B6" s="557" t="s">
        <v>1043</v>
      </c>
      <c r="C6" s="558"/>
      <c r="D6" s="558"/>
      <c r="E6" s="558"/>
      <c r="F6" s="558"/>
      <c r="G6" s="558"/>
      <c r="H6" s="558"/>
      <c r="I6" s="559"/>
    </row>
    <row r="7" spans="2:49" s="72" customFormat="1" ht="13.05" customHeight="1" x14ac:dyDescent="0.3">
      <c r="B7" s="557"/>
      <c r="C7" s="558"/>
      <c r="D7" s="558"/>
      <c r="E7" s="558"/>
      <c r="F7" s="558"/>
      <c r="G7" s="558"/>
      <c r="H7" s="558"/>
      <c r="I7" s="559"/>
    </row>
    <row r="8" spans="2:49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49" x14ac:dyDescent="0.3">
      <c r="B9" s="601" t="s">
        <v>85</v>
      </c>
      <c r="C9" s="603" t="s">
        <v>965</v>
      </c>
      <c r="D9" s="409" t="s">
        <v>745</v>
      </c>
      <c r="E9" s="409" t="s">
        <v>689</v>
      </c>
      <c r="F9" s="449" t="s">
        <v>686</v>
      </c>
      <c r="G9" s="408" t="s">
        <v>687</v>
      </c>
      <c r="H9" s="515" t="s">
        <v>698</v>
      </c>
      <c r="I9" s="516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" thickBot="1" x14ac:dyDescent="0.35">
      <c r="B10" s="602"/>
      <c r="C10" s="604"/>
      <c r="D10" s="410" t="s">
        <v>746</v>
      </c>
      <c r="E10" s="410" t="s">
        <v>746</v>
      </c>
      <c r="F10" s="450"/>
      <c r="G10" s="410" t="s">
        <v>746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3.8" x14ac:dyDescent="0.3">
      <c r="B12" s="69" t="s">
        <v>643</v>
      </c>
      <c r="C12" s="70" t="s">
        <v>971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969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968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4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9.05" thickBot="1" x14ac:dyDescent="0.5">
      <c r="B17" s="498" t="s">
        <v>710</v>
      </c>
      <c r="C17" s="499"/>
      <c r="D17" s="499"/>
      <c r="E17" s="500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 ht="14.55" x14ac:dyDescent="0.35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 ht="14.55" x14ac:dyDescent="0.35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 ht="14.55" x14ac:dyDescent="0.35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 ht="14.55" x14ac:dyDescent="0.35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 ht="14.55" x14ac:dyDescent="0.35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 ht="14.55" x14ac:dyDescent="0.35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 ht="14.55" x14ac:dyDescent="0.35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 ht="14.55" x14ac:dyDescent="0.35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 ht="14.55" x14ac:dyDescent="0.35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 ht="14.55" x14ac:dyDescent="0.35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 ht="14.55" x14ac:dyDescent="0.35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 ht="14.55" x14ac:dyDescent="0.35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 ht="14.55" x14ac:dyDescent="0.35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 ht="14.55" x14ac:dyDescent="0.35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 ht="14.55" x14ac:dyDescent="0.35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 ht="14.55" x14ac:dyDescent="0.35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 ht="14.55" x14ac:dyDescent="0.35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 ht="14.55" x14ac:dyDescent="0.35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 ht="14.55" x14ac:dyDescent="0.35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 ht="14.55" x14ac:dyDescent="0.35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 ht="14.55" x14ac:dyDescent="0.35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 x14ac:dyDescent="0.3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 x14ac:dyDescent="0.3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 x14ac:dyDescent="0.3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 x14ac:dyDescent="0.3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 x14ac:dyDescent="0.3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 x14ac:dyDescent="0.3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 x14ac:dyDescent="0.3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 x14ac:dyDescent="0.3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 x14ac:dyDescent="0.3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 x14ac:dyDescent="0.3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 x14ac:dyDescent="0.3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 x14ac:dyDescent="0.3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 x14ac:dyDescent="0.3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 x14ac:dyDescent="0.3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 x14ac:dyDescent="0.3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 x14ac:dyDescent="0.3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 x14ac:dyDescent="0.3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 x14ac:dyDescent="0.3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 x14ac:dyDescent="0.3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 x14ac:dyDescent="0.3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 x14ac:dyDescent="0.3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 x14ac:dyDescent="0.3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 x14ac:dyDescent="0.3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 x14ac:dyDescent="0.3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 x14ac:dyDescent="0.3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 x14ac:dyDescent="0.3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 x14ac:dyDescent="0.3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 x14ac:dyDescent="0.3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 x14ac:dyDescent="0.3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 x14ac:dyDescent="0.3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 x14ac:dyDescent="0.3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 x14ac:dyDescent="0.3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 x14ac:dyDescent="0.3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 x14ac:dyDescent="0.3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 x14ac:dyDescent="0.3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 x14ac:dyDescent="0.3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 x14ac:dyDescent="0.3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 x14ac:dyDescent="0.3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 x14ac:dyDescent="0.3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 x14ac:dyDescent="0.3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 x14ac:dyDescent="0.3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 x14ac:dyDescent="0.3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 x14ac:dyDescent="0.3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 x14ac:dyDescent="0.3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 x14ac:dyDescent="0.3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 x14ac:dyDescent="0.3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 x14ac:dyDescent="0.3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 x14ac:dyDescent="0.3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 x14ac:dyDescent="0.3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 x14ac:dyDescent="0.3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 x14ac:dyDescent="0.3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 x14ac:dyDescent="0.3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 x14ac:dyDescent="0.3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 x14ac:dyDescent="0.3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 x14ac:dyDescent="0.3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 x14ac:dyDescent="0.3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 x14ac:dyDescent="0.3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 x14ac:dyDescent="0.3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 x14ac:dyDescent="0.3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 x14ac:dyDescent="0.3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 x14ac:dyDescent="0.3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 x14ac:dyDescent="0.3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 x14ac:dyDescent="0.3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 x14ac:dyDescent="0.3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 x14ac:dyDescent="0.3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 x14ac:dyDescent="0.3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 x14ac:dyDescent="0.3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 x14ac:dyDescent="0.3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 x14ac:dyDescent="0.3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 x14ac:dyDescent="0.3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 x14ac:dyDescent="0.3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 x14ac:dyDescent="0.3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 x14ac:dyDescent="0.3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 x14ac:dyDescent="0.3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 x14ac:dyDescent="0.3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 x14ac:dyDescent="0.3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 x14ac:dyDescent="0.3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 x14ac:dyDescent="0.3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 x14ac:dyDescent="0.3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 x14ac:dyDescent="0.3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 x14ac:dyDescent="0.3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 x14ac:dyDescent="0.3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 x14ac:dyDescent="0.3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 x14ac:dyDescent="0.3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 x14ac:dyDescent="0.3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 x14ac:dyDescent="0.3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 x14ac:dyDescent="0.3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 x14ac:dyDescent="0.3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 x14ac:dyDescent="0.3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 x14ac:dyDescent="0.3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 x14ac:dyDescent="0.3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 x14ac:dyDescent="0.3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 x14ac:dyDescent="0.3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 x14ac:dyDescent="0.3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 x14ac:dyDescent="0.3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 x14ac:dyDescent="0.3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 x14ac:dyDescent="0.3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 x14ac:dyDescent="0.3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 x14ac:dyDescent="0.3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 x14ac:dyDescent="0.3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 x14ac:dyDescent="0.3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 x14ac:dyDescent="0.3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 x14ac:dyDescent="0.3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 x14ac:dyDescent="0.3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 x14ac:dyDescent="0.3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 x14ac:dyDescent="0.3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 x14ac:dyDescent="0.3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 x14ac:dyDescent="0.3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 x14ac:dyDescent="0.3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 x14ac:dyDescent="0.3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 x14ac:dyDescent="0.3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 x14ac:dyDescent="0.3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 x14ac:dyDescent="0.3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 x14ac:dyDescent="0.3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 x14ac:dyDescent="0.3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 x14ac:dyDescent="0.3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 x14ac:dyDescent="0.3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 x14ac:dyDescent="0.3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 x14ac:dyDescent="0.3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 x14ac:dyDescent="0.3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 x14ac:dyDescent="0.3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 x14ac:dyDescent="0.3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 x14ac:dyDescent="0.3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 x14ac:dyDescent="0.3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 x14ac:dyDescent="0.3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 x14ac:dyDescent="0.3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 x14ac:dyDescent="0.3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 x14ac:dyDescent="0.3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 x14ac:dyDescent="0.3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 x14ac:dyDescent="0.3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 x14ac:dyDescent="0.3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 x14ac:dyDescent="0.3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 x14ac:dyDescent="0.3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 x14ac:dyDescent="0.3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 x14ac:dyDescent="0.3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 x14ac:dyDescent="0.3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 x14ac:dyDescent="0.3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 x14ac:dyDescent="0.3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 x14ac:dyDescent="0.3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 x14ac:dyDescent="0.3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 x14ac:dyDescent="0.3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 x14ac:dyDescent="0.3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 x14ac:dyDescent="0.3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 x14ac:dyDescent="0.3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 x14ac:dyDescent="0.3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 x14ac:dyDescent="0.3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 x14ac:dyDescent="0.3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 x14ac:dyDescent="0.3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 x14ac:dyDescent="0.3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 x14ac:dyDescent="0.3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 x14ac:dyDescent="0.3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 x14ac:dyDescent="0.3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 x14ac:dyDescent="0.3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 x14ac:dyDescent="0.3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 x14ac:dyDescent="0.3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 x14ac:dyDescent="0.3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 x14ac:dyDescent="0.3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 x14ac:dyDescent="0.3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 x14ac:dyDescent="0.3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 x14ac:dyDescent="0.3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 x14ac:dyDescent="0.3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 x14ac:dyDescent="0.3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 x14ac:dyDescent="0.3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 x14ac:dyDescent="0.3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 x14ac:dyDescent="0.3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 x14ac:dyDescent="0.3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 x14ac:dyDescent="0.3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 x14ac:dyDescent="0.3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 x14ac:dyDescent="0.3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 x14ac:dyDescent="0.3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 x14ac:dyDescent="0.3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 x14ac:dyDescent="0.3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 x14ac:dyDescent="0.3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 x14ac:dyDescent="0.3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 x14ac:dyDescent="0.3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 x14ac:dyDescent="0.3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 x14ac:dyDescent="0.3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 x14ac:dyDescent="0.3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 x14ac:dyDescent="0.3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 x14ac:dyDescent="0.3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 x14ac:dyDescent="0.3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 x14ac:dyDescent="0.3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 x14ac:dyDescent="0.3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 x14ac:dyDescent="0.3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 x14ac:dyDescent="0.3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 x14ac:dyDescent="0.3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 x14ac:dyDescent="0.3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 x14ac:dyDescent="0.3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 x14ac:dyDescent="0.3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 x14ac:dyDescent="0.3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 x14ac:dyDescent="0.3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 x14ac:dyDescent="0.3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 x14ac:dyDescent="0.3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 x14ac:dyDescent="0.3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 x14ac:dyDescent="0.3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 x14ac:dyDescent="0.3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 x14ac:dyDescent="0.3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 x14ac:dyDescent="0.3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 x14ac:dyDescent="0.3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 x14ac:dyDescent="0.3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 x14ac:dyDescent="0.3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 x14ac:dyDescent="0.3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 x14ac:dyDescent="0.3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 x14ac:dyDescent="0.3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 x14ac:dyDescent="0.3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 x14ac:dyDescent="0.3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 x14ac:dyDescent="0.3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 x14ac:dyDescent="0.3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 x14ac:dyDescent="0.3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 x14ac:dyDescent="0.3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 x14ac:dyDescent="0.3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 x14ac:dyDescent="0.3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 x14ac:dyDescent="0.3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 x14ac:dyDescent="0.3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 x14ac:dyDescent="0.3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 x14ac:dyDescent="0.3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 x14ac:dyDescent="0.3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 x14ac:dyDescent="0.3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 x14ac:dyDescent="0.3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 x14ac:dyDescent="0.3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 x14ac:dyDescent="0.3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 x14ac:dyDescent="0.3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 x14ac:dyDescent="0.3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 x14ac:dyDescent="0.3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 x14ac:dyDescent="0.3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 x14ac:dyDescent="0.3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 x14ac:dyDescent="0.3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 x14ac:dyDescent="0.3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 x14ac:dyDescent="0.3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 x14ac:dyDescent="0.3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 x14ac:dyDescent="0.3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 x14ac:dyDescent="0.3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 x14ac:dyDescent="0.3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 x14ac:dyDescent="0.3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 x14ac:dyDescent="0.3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 x14ac:dyDescent="0.3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 x14ac:dyDescent="0.3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 x14ac:dyDescent="0.3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 x14ac:dyDescent="0.3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 x14ac:dyDescent="0.3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 x14ac:dyDescent="0.3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 x14ac:dyDescent="0.3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 x14ac:dyDescent="0.3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 x14ac:dyDescent="0.3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 x14ac:dyDescent="0.3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 x14ac:dyDescent="0.3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 x14ac:dyDescent="0.3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 x14ac:dyDescent="0.3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 x14ac:dyDescent="0.3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 x14ac:dyDescent="0.3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 x14ac:dyDescent="0.3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 x14ac:dyDescent="0.3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 x14ac:dyDescent="0.3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 x14ac:dyDescent="0.3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 x14ac:dyDescent="0.3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 x14ac:dyDescent="0.3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 x14ac:dyDescent="0.3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 x14ac:dyDescent="0.3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 x14ac:dyDescent="0.3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 x14ac:dyDescent="0.3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 x14ac:dyDescent="0.3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 x14ac:dyDescent="0.3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 x14ac:dyDescent="0.3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 x14ac:dyDescent="0.3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 x14ac:dyDescent="0.3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 x14ac:dyDescent="0.3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 x14ac:dyDescent="0.3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 x14ac:dyDescent="0.3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 x14ac:dyDescent="0.3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 x14ac:dyDescent="0.3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 x14ac:dyDescent="0.3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 x14ac:dyDescent="0.3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 x14ac:dyDescent="0.3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 x14ac:dyDescent="0.3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 x14ac:dyDescent="0.3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 x14ac:dyDescent="0.3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 x14ac:dyDescent="0.3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 x14ac:dyDescent="0.3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 x14ac:dyDescent="0.3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 x14ac:dyDescent="0.3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 x14ac:dyDescent="0.3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 x14ac:dyDescent="0.3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 x14ac:dyDescent="0.3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 x14ac:dyDescent="0.3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 x14ac:dyDescent="0.3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 x14ac:dyDescent="0.3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 x14ac:dyDescent="0.3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 x14ac:dyDescent="0.3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 x14ac:dyDescent="0.3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 x14ac:dyDescent="0.3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 x14ac:dyDescent="0.3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 x14ac:dyDescent="0.3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 x14ac:dyDescent="0.3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 x14ac:dyDescent="0.3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 x14ac:dyDescent="0.3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 x14ac:dyDescent="0.3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 x14ac:dyDescent="0.3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 x14ac:dyDescent="0.3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 x14ac:dyDescent="0.3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 x14ac:dyDescent="0.3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 x14ac:dyDescent="0.3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 x14ac:dyDescent="0.3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 x14ac:dyDescent="0.3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 x14ac:dyDescent="0.3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 x14ac:dyDescent="0.3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 x14ac:dyDescent="0.3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 x14ac:dyDescent="0.3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 x14ac:dyDescent="0.3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 x14ac:dyDescent="0.3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 x14ac:dyDescent="0.3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 x14ac:dyDescent="0.3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 x14ac:dyDescent="0.3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 x14ac:dyDescent="0.3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 x14ac:dyDescent="0.3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 x14ac:dyDescent="0.3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 x14ac:dyDescent="0.3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 x14ac:dyDescent="0.3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 x14ac:dyDescent="0.3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 x14ac:dyDescent="0.3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 x14ac:dyDescent="0.3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 x14ac:dyDescent="0.3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 x14ac:dyDescent="0.3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 x14ac:dyDescent="0.3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 x14ac:dyDescent="0.3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 x14ac:dyDescent="0.3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 x14ac:dyDescent="0.3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 x14ac:dyDescent="0.3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 x14ac:dyDescent="0.3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 x14ac:dyDescent="0.3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 x14ac:dyDescent="0.3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 x14ac:dyDescent="0.3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 x14ac:dyDescent="0.3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 x14ac:dyDescent="0.3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 x14ac:dyDescent="0.3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 x14ac:dyDescent="0.3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 x14ac:dyDescent="0.3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 x14ac:dyDescent="0.3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 x14ac:dyDescent="0.3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 x14ac:dyDescent="0.3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 x14ac:dyDescent="0.3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 x14ac:dyDescent="0.3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 x14ac:dyDescent="0.3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 x14ac:dyDescent="0.3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 x14ac:dyDescent="0.3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 x14ac:dyDescent="0.3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 x14ac:dyDescent="0.3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 x14ac:dyDescent="0.3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 x14ac:dyDescent="0.3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 x14ac:dyDescent="0.3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 x14ac:dyDescent="0.3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 x14ac:dyDescent="0.3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 x14ac:dyDescent="0.3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 x14ac:dyDescent="0.3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 x14ac:dyDescent="0.3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 x14ac:dyDescent="0.3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 x14ac:dyDescent="0.3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 x14ac:dyDescent="0.3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 x14ac:dyDescent="0.3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 x14ac:dyDescent="0.3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 x14ac:dyDescent="0.3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 x14ac:dyDescent="0.3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 x14ac:dyDescent="0.3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 x14ac:dyDescent="0.3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 x14ac:dyDescent="0.3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 x14ac:dyDescent="0.3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 x14ac:dyDescent="0.3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 x14ac:dyDescent="0.3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 x14ac:dyDescent="0.3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 x14ac:dyDescent="0.3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 x14ac:dyDescent="0.3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 x14ac:dyDescent="0.3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 x14ac:dyDescent="0.3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 x14ac:dyDescent="0.3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 x14ac:dyDescent="0.3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 x14ac:dyDescent="0.3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 x14ac:dyDescent="0.3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 x14ac:dyDescent="0.3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 x14ac:dyDescent="0.3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 x14ac:dyDescent="0.3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 x14ac:dyDescent="0.3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 x14ac:dyDescent="0.3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 x14ac:dyDescent="0.3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 x14ac:dyDescent="0.3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 x14ac:dyDescent="0.3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 x14ac:dyDescent="0.3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 x14ac:dyDescent="0.3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 x14ac:dyDescent="0.3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 x14ac:dyDescent="0.3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 x14ac:dyDescent="0.3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 x14ac:dyDescent="0.3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 x14ac:dyDescent="0.3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 x14ac:dyDescent="0.3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 x14ac:dyDescent="0.3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 x14ac:dyDescent="0.3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 x14ac:dyDescent="0.3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 x14ac:dyDescent="0.3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 x14ac:dyDescent="0.3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 x14ac:dyDescent="0.3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 x14ac:dyDescent="0.3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 x14ac:dyDescent="0.3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 x14ac:dyDescent="0.3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 x14ac:dyDescent="0.3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 x14ac:dyDescent="0.3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 x14ac:dyDescent="0.3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 x14ac:dyDescent="0.3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 x14ac:dyDescent="0.3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 x14ac:dyDescent="0.3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 x14ac:dyDescent="0.3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 x14ac:dyDescent="0.3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 x14ac:dyDescent="0.3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 x14ac:dyDescent="0.3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 x14ac:dyDescent="0.3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 x14ac:dyDescent="0.3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 x14ac:dyDescent="0.3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 x14ac:dyDescent="0.3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 x14ac:dyDescent="0.3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 x14ac:dyDescent="0.3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 x14ac:dyDescent="0.3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 x14ac:dyDescent="0.3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 x14ac:dyDescent="0.3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 x14ac:dyDescent="0.3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 x14ac:dyDescent="0.3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 x14ac:dyDescent="0.3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 x14ac:dyDescent="0.3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 x14ac:dyDescent="0.3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 x14ac:dyDescent="0.3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 x14ac:dyDescent="0.3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 x14ac:dyDescent="0.3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 x14ac:dyDescent="0.3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 x14ac:dyDescent="0.3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 x14ac:dyDescent="0.3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 x14ac:dyDescent="0.3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 x14ac:dyDescent="0.3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 x14ac:dyDescent="0.3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 x14ac:dyDescent="0.3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 x14ac:dyDescent="0.3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 x14ac:dyDescent="0.3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 x14ac:dyDescent="0.3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 x14ac:dyDescent="0.3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 x14ac:dyDescent="0.3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 x14ac:dyDescent="0.3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 x14ac:dyDescent="0.3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 x14ac:dyDescent="0.3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 x14ac:dyDescent="0.3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 x14ac:dyDescent="0.3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 x14ac:dyDescent="0.3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 x14ac:dyDescent="0.3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 x14ac:dyDescent="0.3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 x14ac:dyDescent="0.3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 x14ac:dyDescent="0.3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 x14ac:dyDescent="0.3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 x14ac:dyDescent="0.3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 x14ac:dyDescent="0.3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 x14ac:dyDescent="0.3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 x14ac:dyDescent="0.3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 x14ac:dyDescent="0.3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 x14ac:dyDescent="0.3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 x14ac:dyDescent="0.3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 x14ac:dyDescent="0.3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 x14ac:dyDescent="0.3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 x14ac:dyDescent="0.3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 x14ac:dyDescent="0.3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 x14ac:dyDescent="0.3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 x14ac:dyDescent="0.3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 x14ac:dyDescent="0.3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 x14ac:dyDescent="0.3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 x14ac:dyDescent="0.3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 x14ac:dyDescent="0.3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 x14ac:dyDescent="0.3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 x14ac:dyDescent="0.3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 x14ac:dyDescent="0.3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 x14ac:dyDescent="0.3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 x14ac:dyDescent="0.3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 x14ac:dyDescent="0.3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 x14ac:dyDescent="0.3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 x14ac:dyDescent="0.3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 x14ac:dyDescent="0.3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 x14ac:dyDescent="0.3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 x14ac:dyDescent="0.3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 x14ac:dyDescent="0.3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 x14ac:dyDescent="0.3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 x14ac:dyDescent="0.3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 x14ac:dyDescent="0.3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 x14ac:dyDescent="0.3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 x14ac:dyDescent="0.3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 x14ac:dyDescent="0.3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 x14ac:dyDescent="0.3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 x14ac:dyDescent="0.3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 x14ac:dyDescent="0.3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 x14ac:dyDescent="0.3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 x14ac:dyDescent="0.3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 x14ac:dyDescent="0.3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 x14ac:dyDescent="0.3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 x14ac:dyDescent="0.3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 x14ac:dyDescent="0.3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 x14ac:dyDescent="0.3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 x14ac:dyDescent="0.3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 x14ac:dyDescent="0.3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 x14ac:dyDescent="0.3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 x14ac:dyDescent="0.3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 x14ac:dyDescent="0.3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 x14ac:dyDescent="0.3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 x14ac:dyDescent="0.3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 x14ac:dyDescent="0.3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 x14ac:dyDescent="0.3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 x14ac:dyDescent="0.3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 x14ac:dyDescent="0.3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 x14ac:dyDescent="0.3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 x14ac:dyDescent="0.3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 x14ac:dyDescent="0.3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 x14ac:dyDescent="0.3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 x14ac:dyDescent="0.3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 x14ac:dyDescent="0.3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 x14ac:dyDescent="0.3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 x14ac:dyDescent="0.3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 x14ac:dyDescent="0.3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 x14ac:dyDescent="0.3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 x14ac:dyDescent="0.3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 x14ac:dyDescent="0.3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 x14ac:dyDescent="0.3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 x14ac:dyDescent="0.3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 x14ac:dyDescent="0.3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 x14ac:dyDescent="0.3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 x14ac:dyDescent="0.3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 x14ac:dyDescent="0.3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 x14ac:dyDescent="0.3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 x14ac:dyDescent="0.3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 x14ac:dyDescent="0.3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 x14ac:dyDescent="0.3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 x14ac:dyDescent="0.3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 x14ac:dyDescent="0.3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 x14ac:dyDescent="0.3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 x14ac:dyDescent="0.3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 x14ac:dyDescent="0.3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 x14ac:dyDescent="0.3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 x14ac:dyDescent="0.3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 x14ac:dyDescent="0.3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 x14ac:dyDescent="0.3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 x14ac:dyDescent="0.3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 x14ac:dyDescent="0.3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 x14ac:dyDescent="0.3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 x14ac:dyDescent="0.3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 x14ac:dyDescent="0.3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 x14ac:dyDescent="0.3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 x14ac:dyDescent="0.3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 x14ac:dyDescent="0.3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 x14ac:dyDescent="0.3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 x14ac:dyDescent="0.3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 x14ac:dyDescent="0.3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 x14ac:dyDescent="0.3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 x14ac:dyDescent="0.3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 x14ac:dyDescent="0.3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 x14ac:dyDescent="0.3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 x14ac:dyDescent="0.3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 x14ac:dyDescent="0.3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 x14ac:dyDescent="0.3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 x14ac:dyDescent="0.3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 x14ac:dyDescent="0.3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 x14ac:dyDescent="0.3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 x14ac:dyDescent="0.3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 x14ac:dyDescent="0.3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 x14ac:dyDescent="0.3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 x14ac:dyDescent="0.3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 x14ac:dyDescent="0.3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 x14ac:dyDescent="0.3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 x14ac:dyDescent="0.3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 x14ac:dyDescent="0.3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 x14ac:dyDescent="0.3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 x14ac:dyDescent="0.3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 x14ac:dyDescent="0.3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 x14ac:dyDescent="0.3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 x14ac:dyDescent="0.3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 x14ac:dyDescent="0.3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 x14ac:dyDescent="0.3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 x14ac:dyDescent="0.3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 x14ac:dyDescent="0.3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 x14ac:dyDescent="0.3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 x14ac:dyDescent="0.3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 x14ac:dyDescent="0.3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 x14ac:dyDescent="0.3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 x14ac:dyDescent="0.3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 x14ac:dyDescent="0.3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 x14ac:dyDescent="0.3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 x14ac:dyDescent="0.3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 x14ac:dyDescent="0.3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 x14ac:dyDescent="0.3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 x14ac:dyDescent="0.3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 x14ac:dyDescent="0.3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 x14ac:dyDescent="0.3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 x14ac:dyDescent="0.3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 x14ac:dyDescent="0.3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 x14ac:dyDescent="0.3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 x14ac:dyDescent="0.3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 x14ac:dyDescent="0.3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 x14ac:dyDescent="0.3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 x14ac:dyDescent="0.3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 x14ac:dyDescent="0.3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 x14ac:dyDescent="0.3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 x14ac:dyDescent="0.3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 x14ac:dyDescent="0.3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 x14ac:dyDescent="0.3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 x14ac:dyDescent="0.3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 x14ac:dyDescent="0.3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 x14ac:dyDescent="0.3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 x14ac:dyDescent="0.3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 x14ac:dyDescent="0.3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 x14ac:dyDescent="0.3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 x14ac:dyDescent="0.3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 x14ac:dyDescent="0.3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 x14ac:dyDescent="0.3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 x14ac:dyDescent="0.3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 x14ac:dyDescent="0.3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 x14ac:dyDescent="0.3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 x14ac:dyDescent="0.3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 x14ac:dyDescent="0.3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 x14ac:dyDescent="0.3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 x14ac:dyDescent="0.3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 x14ac:dyDescent="0.3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 x14ac:dyDescent="0.3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 x14ac:dyDescent="0.3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 x14ac:dyDescent="0.3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 x14ac:dyDescent="0.3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 x14ac:dyDescent="0.3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 x14ac:dyDescent="0.3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 x14ac:dyDescent="0.3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 x14ac:dyDescent="0.3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 x14ac:dyDescent="0.3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 x14ac:dyDescent="0.3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 x14ac:dyDescent="0.3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 x14ac:dyDescent="0.3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 x14ac:dyDescent="0.3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 x14ac:dyDescent="0.3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 x14ac:dyDescent="0.3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 x14ac:dyDescent="0.3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 x14ac:dyDescent="0.3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 x14ac:dyDescent="0.3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 x14ac:dyDescent="0.3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 x14ac:dyDescent="0.3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 x14ac:dyDescent="0.3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 x14ac:dyDescent="0.3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 x14ac:dyDescent="0.3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 x14ac:dyDescent="0.3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 x14ac:dyDescent="0.3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 x14ac:dyDescent="0.3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 x14ac:dyDescent="0.3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 x14ac:dyDescent="0.3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 x14ac:dyDescent="0.3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 x14ac:dyDescent="0.3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 x14ac:dyDescent="0.3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 x14ac:dyDescent="0.3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 x14ac:dyDescent="0.3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 x14ac:dyDescent="0.3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 x14ac:dyDescent="0.3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 x14ac:dyDescent="0.3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 x14ac:dyDescent="0.3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 x14ac:dyDescent="0.3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 x14ac:dyDescent="0.3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 x14ac:dyDescent="0.3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 x14ac:dyDescent="0.3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 x14ac:dyDescent="0.3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 x14ac:dyDescent="0.3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 x14ac:dyDescent="0.3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 x14ac:dyDescent="0.3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 x14ac:dyDescent="0.3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 x14ac:dyDescent="0.3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 x14ac:dyDescent="0.3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 x14ac:dyDescent="0.3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 x14ac:dyDescent="0.3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 x14ac:dyDescent="0.3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 x14ac:dyDescent="0.3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 x14ac:dyDescent="0.3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 x14ac:dyDescent="0.3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 x14ac:dyDescent="0.3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 x14ac:dyDescent="0.3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 x14ac:dyDescent="0.3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 x14ac:dyDescent="0.3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 x14ac:dyDescent="0.3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 x14ac:dyDescent="0.3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 x14ac:dyDescent="0.3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 x14ac:dyDescent="0.3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 x14ac:dyDescent="0.3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 x14ac:dyDescent="0.3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 x14ac:dyDescent="0.3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 x14ac:dyDescent="0.3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 x14ac:dyDescent="0.3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 x14ac:dyDescent="0.3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 x14ac:dyDescent="0.3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 x14ac:dyDescent="0.3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 x14ac:dyDescent="0.3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 x14ac:dyDescent="0.3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 x14ac:dyDescent="0.3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 x14ac:dyDescent="0.3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 x14ac:dyDescent="0.3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 x14ac:dyDescent="0.3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 x14ac:dyDescent="0.3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 x14ac:dyDescent="0.3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 x14ac:dyDescent="0.3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 x14ac:dyDescent="0.3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 x14ac:dyDescent="0.3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 x14ac:dyDescent="0.3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 x14ac:dyDescent="0.3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 x14ac:dyDescent="0.3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 x14ac:dyDescent="0.3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 x14ac:dyDescent="0.3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 x14ac:dyDescent="0.3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 x14ac:dyDescent="0.3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 x14ac:dyDescent="0.3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 x14ac:dyDescent="0.3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 x14ac:dyDescent="0.3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 x14ac:dyDescent="0.3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 x14ac:dyDescent="0.3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 x14ac:dyDescent="0.3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7:E17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2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0" t="s">
        <v>143</v>
      </c>
      <c r="C2" s="564" t="str">
        <f>Technologie!D45</f>
        <v>Monitorovací a řídící systém pro chlazení</v>
      </c>
      <c r="D2" s="565"/>
      <c r="E2" s="565"/>
      <c r="F2" s="566"/>
      <c r="G2" s="40" t="str">
        <f>'Celkem  Nab+Tech'!G2</f>
        <v>Firma</v>
      </c>
      <c r="H2" s="543" t="str">
        <f>Technologie!G2</f>
        <v>XY</v>
      </c>
      <c r="I2" s="544"/>
      <c r="J2" s="545"/>
    </row>
    <row r="3" spans="2:18" ht="16.2" thickBot="1" x14ac:dyDescent="0.35">
      <c r="B3" s="541"/>
      <c r="C3" s="264" t="s">
        <v>913</v>
      </c>
      <c r="D3" s="492"/>
      <c r="E3" s="492"/>
      <c r="F3" s="493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</row>
    <row r="4" spans="2:18" ht="21.6" thickBot="1" x14ac:dyDescent="0.35">
      <c r="B4" s="542"/>
      <c r="C4" s="605"/>
      <c r="D4" s="606"/>
      <c r="E4" s="606"/>
      <c r="F4" s="607"/>
      <c r="G4" s="40" t="str">
        <f>'Celkem  Nab+Tech'!G4</f>
        <v>Datum nabídky</v>
      </c>
      <c r="H4" s="573" t="str">
        <f>Technologie!G4</f>
        <v>XX.XX.2019</v>
      </c>
      <c r="I4" s="574"/>
      <c r="J4" s="575"/>
    </row>
    <row r="5" spans="2:18" x14ac:dyDescent="0.3">
      <c r="B5" s="554" t="s">
        <v>973</v>
      </c>
      <c r="C5" s="555"/>
      <c r="D5" s="555"/>
      <c r="E5" s="555"/>
      <c r="F5" s="555"/>
      <c r="G5" s="555"/>
      <c r="H5" s="555"/>
      <c r="I5" s="555"/>
      <c r="J5" s="556"/>
    </row>
    <row r="6" spans="2:18" x14ac:dyDescent="0.3">
      <c r="B6" s="524" t="s">
        <v>972</v>
      </c>
      <c r="C6" s="521"/>
      <c r="D6" s="521"/>
      <c r="E6" s="521"/>
      <c r="F6" s="521"/>
      <c r="G6" s="521"/>
      <c r="H6" s="521"/>
      <c r="I6" s="521"/>
      <c r="J6" s="525"/>
    </row>
    <row r="7" spans="2:18" x14ac:dyDescent="0.3">
      <c r="B7" s="524" t="s">
        <v>1132</v>
      </c>
      <c r="C7" s="521"/>
      <c r="D7" s="521"/>
      <c r="E7" s="521"/>
      <c r="F7" s="521"/>
      <c r="G7" s="521"/>
      <c r="H7" s="521"/>
      <c r="I7" s="521"/>
      <c r="J7" s="525"/>
    </row>
    <row r="8" spans="2:18" ht="15" thickBot="1" x14ac:dyDescent="0.35">
      <c r="B8" s="526"/>
      <c r="C8" s="527"/>
      <c r="D8" s="527"/>
      <c r="E8" s="527"/>
      <c r="F8" s="527"/>
      <c r="G8" s="527"/>
      <c r="H8" s="527"/>
      <c r="I8" s="527"/>
      <c r="J8" s="528"/>
    </row>
    <row r="9" spans="2:18" x14ac:dyDescent="0.3">
      <c r="B9" s="560" t="s">
        <v>85</v>
      </c>
      <c r="C9" s="562" t="s">
        <v>742</v>
      </c>
      <c r="D9" s="603" t="s">
        <v>685</v>
      </c>
      <c r="E9" s="409" t="s">
        <v>745</v>
      </c>
      <c r="F9" s="409" t="s">
        <v>689</v>
      </c>
      <c r="G9" s="449" t="s">
        <v>686</v>
      </c>
      <c r="H9" s="408" t="s">
        <v>687</v>
      </c>
      <c r="I9" s="515" t="s">
        <v>698</v>
      </c>
      <c r="J9" s="516"/>
    </row>
    <row r="10" spans="2:18" ht="15" thickBot="1" x14ac:dyDescent="0.35">
      <c r="B10" s="561"/>
      <c r="C10" s="563"/>
      <c r="D10" s="604"/>
      <c r="E10" s="410" t="s">
        <v>746</v>
      </c>
      <c r="F10" s="410" t="s">
        <v>746</v>
      </c>
      <c r="G10" s="450"/>
      <c r="H10" s="410" t="s">
        <v>746</v>
      </c>
      <c r="I10" s="67" t="s">
        <v>688</v>
      </c>
      <c r="J10" s="68" t="s">
        <v>689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735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" thickBot="1" x14ac:dyDescent="0.4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05" thickBot="1" x14ac:dyDescent="0.5">
      <c r="B15" s="498" t="s">
        <v>710</v>
      </c>
      <c r="C15" s="499"/>
      <c r="D15" s="499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ht="14.55" x14ac:dyDescent="0.35">
      <c r="B16" s="52"/>
      <c r="C16" s="52"/>
    </row>
  </sheetData>
  <protectedRanges>
    <protectedRange sqref="F11:F14" name="Bereich2_4"/>
  </protectedRanges>
  <mergeCells count="17">
    <mergeCell ref="B2:B4"/>
    <mergeCell ref="H2:J2"/>
    <mergeCell ref="H3:J3"/>
    <mergeCell ref="H4:J4"/>
    <mergeCell ref="C2:F2"/>
    <mergeCell ref="C4:F4"/>
    <mergeCell ref="D3:F3"/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0" t="s">
        <v>142</v>
      </c>
      <c r="C2" s="564" t="str">
        <f>Technologie!D49</f>
        <v>Doprava pro technologii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12" ht="15" customHeight="1" thickBot="1" x14ac:dyDescent="0.35">
      <c r="B3" s="541"/>
      <c r="C3" s="567"/>
      <c r="D3" s="568"/>
      <c r="E3" s="569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12" ht="21.6" customHeight="1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12" s="72" customFormat="1" ht="13.8" x14ac:dyDescent="0.3">
      <c r="B5" s="554" t="s">
        <v>910</v>
      </c>
      <c r="C5" s="555"/>
      <c r="D5" s="555"/>
      <c r="E5" s="555"/>
      <c r="F5" s="555"/>
      <c r="G5" s="555"/>
      <c r="H5" s="555"/>
      <c r="I5" s="556"/>
    </row>
    <row r="6" spans="2:12" s="72" customFormat="1" ht="13.05" customHeight="1" x14ac:dyDescent="0.3">
      <c r="B6" s="557" t="s">
        <v>911</v>
      </c>
      <c r="C6" s="558" t="s">
        <v>231</v>
      </c>
      <c r="D6" s="558" t="s">
        <v>231</v>
      </c>
      <c r="E6" s="558" t="s">
        <v>231</v>
      </c>
      <c r="F6" s="558" t="s">
        <v>231</v>
      </c>
      <c r="G6" s="558" t="s">
        <v>231</v>
      </c>
      <c r="H6" s="558" t="s">
        <v>231</v>
      </c>
      <c r="I6" s="559" t="s">
        <v>231</v>
      </c>
    </row>
    <row r="7" spans="2:12" s="72" customFormat="1" ht="13.8" x14ac:dyDescent="0.3">
      <c r="B7" s="557"/>
      <c r="C7" s="558"/>
      <c r="D7" s="558"/>
      <c r="E7" s="558"/>
      <c r="F7" s="558"/>
      <c r="G7" s="558"/>
      <c r="H7" s="558"/>
      <c r="I7" s="559"/>
    </row>
    <row r="8" spans="2:12" s="72" customFormat="1" thickBot="1" x14ac:dyDescent="0.35">
      <c r="B8" s="557"/>
      <c r="C8" s="558"/>
      <c r="D8" s="558"/>
      <c r="E8" s="558"/>
      <c r="F8" s="558"/>
      <c r="G8" s="558"/>
      <c r="H8" s="558"/>
      <c r="I8" s="559"/>
    </row>
    <row r="9" spans="2:12" ht="14.4" customHeight="1" x14ac:dyDescent="0.3">
      <c r="B9" s="560" t="s">
        <v>85</v>
      </c>
      <c r="C9" s="562" t="s">
        <v>742</v>
      </c>
      <c r="D9" s="418" t="s">
        <v>745</v>
      </c>
      <c r="E9" s="418" t="s">
        <v>689</v>
      </c>
      <c r="F9" s="534" t="s">
        <v>686</v>
      </c>
      <c r="G9" s="417" t="s">
        <v>687</v>
      </c>
      <c r="H9" s="515" t="s">
        <v>698</v>
      </c>
      <c r="I9" s="516"/>
    </row>
    <row r="10" spans="2:12" ht="15" thickBot="1" x14ac:dyDescent="0.35">
      <c r="B10" s="561"/>
      <c r="C10" s="563"/>
      <c r="D10" s="419" t="s">
        <v>746</v>
      </c>
      <c r="E10" s="419" t="s">
        <v>746</v>
      </c>
      <c r="F10" s="535"/>
      <c r="G10" s="419" t="s">
        <v>746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912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498" t="s">
        <v>710</v>
      </c>
      <c r="C15" s="499"/>
      <c r="D15" s="499"/>
      <c r="E15" s="50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172</v>
      </c>
      <c r="C2" s="564" t="str">
        <f>Technologie!D53</f>
        <v>Vícepráce, jeřáby a kontejnery</v>
      </c>
      <c r="D2" s="565"/>
      <c r="E2" s="566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9" ht="15" customHeight="1" thickBot="1" x14ac:dyDescent="0.35">
      <c r="B3" s="541"/>
      <c r="C3" s="567"/>
      <c r="D3" s="568"/>
      <c r="E3" s="569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9" ht="21.6" customHeight="1" thickBot="1" x14ac:dyDescent="0.35">
      <c r="B4" s="542"/>
      <c r="C4" s="570"/>
      <c r="D4" s="571"/>
      <c r="E4" s="572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9" s="72" customFormat="1" ht="13.8" x14ac:dyDescent="0.3">
      <c r="B5" s="554" t="s">
        <v>977</v>
      </c>
      <c r="C5" s="555"/>
      <c r="D5" s="555"/>
      <c r="E5" s="555"/>
      <c r="F5" s="555"/>
      <c r="G5" s="555"/>
      <c r="H5" s="555"/>
      <c r="I5" s="556"/>
    </row>
    <row r="6" spans="2:9" s="72" customFormat="1" ht="13.8" x14ac:dyDescent="0.3">
      <c r="B6" s="557" t="s">
        <v>978</v>
      </c>
      <c r="C6" s="558" t="s">
        <v>227</v>
      </c>
      <c r="D6" s="558" t="s">
        <v>227</v>
      </c>
      <c r="E6" s="558" t="s">
        <v>227</v>
      </c>
      <c r="F6" s="558" t="s">
        <v>227</v>
      </c>
      <c r="G6" s="558" t="s">
        <v>227</v>
      </c>
      <c r="H6" s="558" t="s">
        <v>227</v>
      </c>
      <c r="I6" s="559" t="s">
        <v>227</v>
      </c>
    </row>
    <row r="7" spans="2:9" s="72" customFormat="1" ht="13.8" x14ac:dyDescent="0.3">
      <c r="B7" s="557" t="s">
        <v>979</v>
      </c>
      <c r="C7" s="558"/>
      <c r="D7" s="558"/>
      <c r="E7" s="558"/>
      <c r="F7" s="558"/>
      <c r="G7" s="558"/>
      <c r="H7" s="558"/>
      <c r="I7" s="559"/>
    </row>
    <row r="8" spans="2:9" s="72" customFormat="1" thickBot="1" x14ac:dyDescent="0.35">
      <c r="B8" s="557" t="s">
        <v>980</v>
      </c>
      <c r="C8" s="558"/>
      <c r="D8" s="558"/>
      <c r="E8" s="558"/>
      <c r="F8" s="558"/>
      <c r="G8" s="558"/>
      <c r="H8" s="558"/>
      <c r="I8" s="559"/>
    </row>
    <row r="9" spans="2:9" ht="14.4" customHeight="1" x14ac:dyDescent="0.3">
      <c r="B9" s="560" t="s">
        <v>85</v>
      </c>
      <c r="C9" s="562" t="s">
        <v>742</v>
      </c>
      <c r="D9" s="418" t="s">
        <v>745</v>
      </c>
      <c r="E9" s="418" t="s">
        <v>689</v>
      </c>
      <c r="F9" s="534" t="s">
        <v>686</v>
      </c>
      <c r="G9" s="417" t="s">
        <v>687</v>
      </c>
      <c r="H9" s="515" t="s">
        <v>698</v>
      </c>
      <c r="I9" s="516"/>
    </row>
    <row r="10" spans="2:9" ht="15" thickBot="1" x14ac:dyDescent="0.35">
      <c r="B10" s="561"/>
      <c r="C10" s="563"/>
      <c r="D10" s="419" t="s">
        <v>746</v>
      </c>
      <c r="E10" s="419" t="s">
        <v>746</v>
      </c>
      <c r="F10" s="535"/>
      <c r="G10" s="419" t="s">
        <v>746</v>
      </c>
      <c r="H10" s="67" t="s">
        <v>688</v>
      </c>
      <c r="I10" s="68" t="s">
        <v>689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981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978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987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05" x14ac:dyDescent="0.3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986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985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984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983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982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 x14ac:dyDescent="0.35">
      <c r="B22" s="73"/>
      <c r="C22" s="78"/>
      <c r="D22" s="83"/>
      <c r="E22" s="83"/>
      <c r="F22" s="375"/>
      <c r="G22" s="188"/>
      <c r="H22" s="173"/>
      <c r="I22" s="174"/>
    </row>
    <row r="23" spans="2:9" ht="15" thickBot="1" x14ac:dyDescent="0.4">
      <c r="B23" s="66"/>
      <c r="C23" s="60"/>
      <c r="D23" s="62"/>
      <c r="E23" s="63"/>
      <c r="F23" s="64"/>
      <c r="G23" s="211"/>
      <c r="H23" s="211"/>
      <c r="I23" s="211"/>
    </row>
    <row r="24" spans="2:9" ht="19.05" thickBot="1" x14ac:dyDescent="0.5">
      <c r="B24" s="498" t="s">
        <v>710</v>
      </c>
      <c r="C24" s="499"/>
      <c r="D24" s="499"/>
      <c r="E24" s="500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ht="14.55" x14ac:dyDescent="0.35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:B4"/>
    <mergeCell ref="C2:E2"/>
    <mergeCell ref="G2:I2"/>
    <mergeCell ref="C3:E3"/>
    <mergeCell ref="G3:I3"/>
    <mergeCell ref="C4:E4"/>
    <mergeCell ref="G4:I4"/>
    <mergeCell ref="B24:E2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7"/>
  <sheetViews>
    <sheetView zoomScale="70" zoomScaleNormal="7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2" ht="15" thickBot="1" x14ac:dyDescent="0.35"/>
    <row r="2" spans="2:12" ht="21.6" thickBot="1" x14ac:dyDescent="0.35">
      <c r="B2" s="540" t="s">
        <v>183</v>
      </c>
      <c r="C2" s="564" t="str">
        <f>Technologie!D57</f>
        <v xml:space="preserve">Demontáž &amp; Likvidace staré technologie chlazení a nábytku </v>
      </c>
      <c r="D2" s="565"/>
      <c r="E2" s="590"/>
      <c r="F2" s="591"/>
      <c r="G2" s="40" t="str">
        <f>'Celkem  Nab+Tech'!G2</f>
        <v>Firma</v>
      </c>
      <c r="H2" s="543" t="str">
        <f>Technologie!G2</f>
        <v>XY</v>
      </c>
      <c r="I2" s="544"/>
      <c r="J2" s="545"/>
      <c r="K2" s="331"/>
      <c r="L2" s="331"/>
    </row>
    <row r="3" spans="2:12" ht="16.2" thickBot="1" x14ac:dyDescent="0.35">
      <c r="B3" s="541"/>
      <c r="C3" s="610"/>
      <c r="D3" s="611"/>
      <c r="E3" s="611"/>
      <c r="F3" s="612"/>
      <c r="G3" s="40" t="str">
        <f>'Celkem  Nab+Tech'!G3</f>
        <v>Projekt</v>
      </c>
      <c r="H3" s="543" t="str">
        <f>Technologie!G3</f>
        <v>Makro Cestlice - tender pro remodelling chlazení</v>
      </c>
      <c r="I3" s="544"/>
      <c r="J3" s="545"/>
      <c r="K3" s="331"/>
      <c r="L3" s="331"/>
    </row>
    <row r="4" spans="2:12" ht="16.2" thickBot="1" x14ac:dyDescent="0.35">
      <c r="B4" s="542"/>
      <c r="C4" s="592"/>
      <c r="D4" s="593"/>
      <c r="E4" s="593"/>
      <c r="F4" s="594"/>
      <c r="G4" s="40" t="str">
        <f>'Celkem  Nab+Tech'!G4</f>
        <v>Datum nabídky</v>
      </c>
      <c r="H4" s="573" t="str">
        <f>Technologie!G4</f>
        <v>XX.XX.2019</v>
      </c>
      <c r="I4" s="574"/>
      <c r="J4" s="575"/>
      <c r="K4" s="331"/>
      <c r="L4" s="331"/>
    </row>
    <row r="5" spans="2:12" x14ac:dyDescent="0.3">
      <c r="B5" s="609" t="s">
        <v>975</v>
      </c>
      <c r="C5" s="555"/>
      <c r="D5" s="555"/>
      <c r="E5" s="555"/>
      <c r="F5" s="555"/>
      <c r="G5" s="555"/>
      <c r="H5" s="555"/>
      <c r="I5" s="555"/>
      <c r="J5" s="556"/>
      <c r="K5" s="331"/>
      <c r="L5" s="331"/>
    </row>
    <row r="6" spans="2:12" ht="15" customHeight="1" x14ac:dyDescent="0.3">
      <c r="B6" s="524" t="s">
        <v>988</v>
      </c>
      <c r="C6" s="521"/>
      <c r="D6" s="521"/>
      <c r="E6" s="521"/>
      <c r="F6" s="521"/>
      <c r="G6" s="521"/>
      <c r="H6" s="521"/>
      <c r="I6" s="521"/>
      <c r="J6" s="525"/>
      <c r="K6" s="331"/>
      <c r="L6" s="331"/>
    </row>
    <row r="7" spans="2:12" x14ac:dyDescent="0.3">
      <c r="B7" s="524" t="s">
        <v>989</v>
      </c>
      <c r="C7" s="521"/>
      <c r="D7" s="521"/>
      <c r="E7" s="521"/>
      <c r="F7" s="521"/>
      <c r="G7" s="521"/>
      <c r="H7" s="521"/>
      <c r="I7" s="521"/>
      <c r="J7" s="525"/>
      <c r="K7" s="331"/>
      <c r="L7" s="331"/>
    </row>
    <row r="8" spans="2:12" ht="15" thickBot="1" x14ac:dyDescent="0.35">
      <c r="B8" s="526" t="s">
        <v>1184</v>
      </c>
      <c r="C8" s="527"/>
      <c r="D8" s="527"/>
      <c r="E8" s="527"/>
      <c r="F8" s="527"/>
      <c r="G8" s="527"/>
      <c r="H8" s="527"/>
      <c r="I8" s="527"/>
      <c r="J8" s="528"/>
      <c r="K8" s="331"/>
      <c r="L8" s="331"/>
    </row>
    <row r="9" spans="2:12" x14ac:dyDescent="0.3">
      <c r="B9" s="560" t="s">
        <v>85</v>
      </c>
      <c r="C9" s="562" t="s">
        <v>685</v>
      </c>
      <c r="D9" s="562" t="s">
        <v>976</v>
      </c>
      <c r="E9" s="418" t="s">
        <v>745</v>
      </c>
      <c r="F9" s="418" t="s">
        <v>689</v>
      </c>
      <c r="G9" s="534" t="s">
        <v>686</v>
      </c>
      <c r="H9" s="417" t="s">
        <v>687</v>
      </c>
      <c r="I9" s="515" t="s">
        <v>698</v>
      </c>
      <c r="J9" s="516"/>
      <c r="K9" s="331"/>
      <c r="L9" s="331"/>
    </row>
    <row r="10" spans="2:12" ht="15" thickBot="1" x14ac:dyDescent="0.35">
      <c r="B10" s="561"/>
      <c r="C10" s="563"/>
      <c r="D10" s="608"/>
      <c r="E10" s="419" t="s">
        <v>746</v>
      </c>
      <c r="F10" s="419" t="s">
        <v>746</v>
      </c>
      <c r="G10" s="535"/>
      <c r="H10" s="419" t="s">
        <v>746</v>
      </c>
      <c r="I10" s="67" t="s">
        <v>688</v>
      </c>
      <c r="J10" s="68" t="s">
        <v>689</v>
      </c>
      <c r="K10" s="331"/>
      <c r="L10" s="331"/>
    </row>
    <row r="11" spans="2:12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  <c r="K11" s="130"/>
      <c r="L11" s="130"/>
    </row>
    <row r="12" spans="2:12" s="72" customFormat="1" ht="13.8" x14ac:dyDescent="0.3">
      <c r="B12" s="69" t="s">
        <v>184</v>
      </c>
      <c r="C12" s="91" t="s">
        <v>991</v>
      </c>
      <c r="D12" s="231" t="s">
        <v>992</v>
      </c>
      <c r="E12" s="225"/>
      <c r="F12" s="160"/>
      <c r="G12" s="372">
        <v>6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  <c r="K12" s="130"/>
      <c r="L12" s="130"/>
    </row>
    <row r="13" spans="2:12" s="72" customFormat="1" ht="13.8" x14ac:dyDescent="0.3">
      <c r="B13" s="69" t="s">
        <v>185</v>
      </c>
      <c r="C13" s="91" t="s">
        <v>990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  <c r="K13" s="130"/>
      <c r="L13" s="130"/>
    </row>
    <row r="14" spans="2:12" s="72" customFormat="1" ht="13.8" x14ac:dyDescent="0.3">
      <c r="B14" s="69" t="s">
        <v>186</v>
      </c>
      <c r="C14" s="91" t="s">
        <v>993</v>
      </c>
      <c r="D14" s="231" t="s">
        <v>1011</v>
      </c>
      <c r="E14" s="225"/>
      <c r="F14" s="160"/>
      <c r="G14" s="372">
        <v>125</v>
      </c>
      <c r="H14" s="167">
        <f t="shared" si="0"/>
        <v>0</v>
      </c>
      <c r="I14" s="152">
        <f t="shared" si="1"/>
        <v>0</v>
      </c>
      <c r="J14" s="151">
        <f t="shared" si="2"/>
        <v>0</v>
      </c>
      <c r="K14" s="130"/>
      <c r="L14" s="130"/>
    </row>
    <row r="15" spans="2:12" s="72" customFormat="1" ht="13.8" x14ac:dyDescent="0.3">
      <c r="B15" s="69" t="s">
        <v>187</v>
      </c>
      <c r="C15" s="91" t="s">
        <v>974</v>
      </c>
      <c r="D15" s="231" t="s">
        <v>1011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  <c r="K15" s="130"/>
      <c r="L15" s="130"/>
    </row>
    <row r="16" spans="2:12" s="72" customFormat="1" ht="13.8" x14ac:dyDescent="0.3">
      <c r="B16" s="69" t="s">
        <v>188</v>
      </c>
      <c r="C16" s="91" t="s">
        <v>994</v>
      </c>
      <c r="D16" s="231" t="s">
        <v>1011</v>
      </c>
      <c r="E16" s="225"/>
      <c r="F16" s="160"/>
      <c r="G16" s="372">
        <v>125</v>
      </c>
      <c r="H16" s="167">
        <f t="shared" si="0"/>
        <v>0</v>
      </c>
      <c r="I16" s="152">
        <f t="shared" si="1"/>
        <v>0</v>
      </c>
      <c r="J16" s="151">
        <f t="shared" si="2"/>
        <v>0</v>
      </c>
      <c r="K16" s="130"/>
      <c r="L16" s="130"/>
    </row>
    <row r="17" spans="2:12" s="72" customFormat="1" ht="13.8" x14ac:dyDescent="0.3">
      <c r="B17" s="69" t="s">
        <v>189</v>
      </c>
      <c r="C17" s="91" t="s">
        <v>995</v>
      </c>
      <c r="D17" s="231" t="s">
        <v>1011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  <c r="K17" s="130"/>
      <c r="L17" s="130"/>
    </row>
    <row r="18" spans="2:12" s="72" customFormat="1" ht="13.8" x14ac:dyDescent="0.3">
      <c r="B18" s="69" t="s">
        <v>190</v>
      </c>
      <c r="C18" s="91" t="s">
        <v>1012</v>
      </c>
      <c r="D18" s="231" t="s">
        <v>1011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  <c r="K18" s="130"/>
      <c r="L18" s="130"/>
    </row>
    <row r="19" spans="2:12" s="72" customFormat="1" ht="13.8" x14ac:dyDescent="0.3">
      <c r="B19" s="69" t="s">
        <v>191</v>
      </c>
      <c r="C19" s="93" t="s">
        <v>996</v>
      </c>
      <c r="D19" s="231" t="s">
        <v>997</v>
      </c>
      <c r="E19" s="225"/>
      <c r="F19" s="160"/>
      <c r="G19" s="372">
        <v>6</v>
      </c>
      <c r="H19" s="167">
        <f t="shared" si="0"/>
        <v>0</v>
      </c>
      <c r="I19" s="152">
        <f t="shared" si="1"/>
        <v>0</v>
      </c>
      <c r="J19" s="151">
        <f t="shared" si="2"/>
        <v>0</v>
      </c>
      <c r="K19" s="130"/>
      <c r="L19" s="130"/>
    </row>
    <row r="20" spans="2:12" s="72" customFormat="1" ht="13.8" x14ac:dyDescent="0.3">
      <c r="B20" s="69" t="s">
        <v>192</v>
      </c>
      <c r="C20" s="93" t="s">
        <v>998</v>
      </c>
      <c r="D20" s="232" t="s">
        <v>1011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  <c r="K20" s="130"/>
      <c r="L20" s="130"/>
    </row>
    <row r="21" spans="2:12" s="72" customFormat="1" ht="13.8" x14ac:dyDescent="0.3">
      <c r="B21" s="69" t="s">
        <v>193</v>
      </c>
      <c r="C21" s="93" t="s">
        <v>999</v>
      </c>
      <c r="D21" s="232" t="s">
        <v>1011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  <c r="K21" s="130"/>
      <c r="L21" s="130"/>
    </row>
    <row r="22" spans="2:12" s="72" customFormat="1" ht="13.8" x14ac:dyDescent="0.3">
      <c r="B22" s="69" t="s">
        <v>194</v>
      </c>
      <c r="C22" s="93" t="s">
        <v>1000</v>
      </c>
      <c r="D22" s="232" t="s">
        <v>1011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  <c r="K22" s="130"/>
      <c r="L22" s="130"/>
    </row>
    <row r="23" spans="2:12" s="72" customFormat="1" ht="13.8" x14ac:dyDescent="0.3">
      <c r="B23" s="69" t="s">
        <v>195</v>
      </c>
      <c r="C23" s="93" t="s">
        <v>1001</v>
      </c>
      <c r="D23" s="232" t="s">
        <v>1011</v>
      </c>
      <c r="E23" s="225"/>
      <c r="F23" s="160"/>
      <c r="G23" s="372">
        <v>125</v>
      </c>
      <c r="H23" s="167">
        <f t="shared" si="0"/>
        <v>0</v>
      </c>
      <c r="I23" s="152">
        <f t="shared" si="1"/>
        <v>0</v>
      </c>
      <c r="J23" s="151">
        <f t="shared" si="2"/>
        <v>0</v>
      </c>
      <c r="K23" s="130"/>
      <c r="L23" s="130"/>
    </row>
    <row r="24" spans="2:12" s="72" customFormat="1" ht="13.8" x14ac:dyDescent="0.3">
      <c r="B24" s="69" t="s">
        <v>196</v>
      </c>
      <c r="C24" s="93" t="s">
        <v>1002</v>
      </c>
      <c r="D24" s="232" t="s">
        <v>1011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  <c r="K24" s="130"/>
      <c r="L24" s="130"/>
    </row>
    <row r="25" spans="2:12" s="72" customFormat="1" ht="13.8" x14ac:dyDescent="0.3">
      <c r="B25" s="69" t="s">
        <v>197</v>
      </c>
      <c r="C25" s="93" t="s">
        <v>1003</v>
      </c>
      <c r="D25" s="232" t="s">
        <v>1011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  <c r="K25" s="130"/>
      <c r="L25" s="130"/>
    </row>
    <row r="26" spans="2:12" s="72" customFormat="1" ht="13.8" x14ac:dyDescent="0.3">
      <c r="B26" s="69" t="s">
        <v>198</v>
      </c>
      <c r="C26" s="93" t="s">
        <v>1004</v>
      </c>
      <c r="D26" s="232" t="s">
        <v>1011</v>
      </c>
      <c r="E26" s="225"/>
      <c r="F26" s="160"/>
      <c r="G26" s="372">
        <v>125</v>
      </c>
      <c r="H26" s="167">
        <f t="shared" si="0"/>
        <v>0</v>
      </c>
      <c r="I26" s="152">
        <f t="shared" si="1"/>
        <v>0</v>
      </c>
      <c r="J26" s="151">
        <f t="shared" si="2"/>
        <v>0</v>
      </c>
      <c r="K26" s="130"/>
      <c r="L26" s="130"/>
    </row>
    <row r="27" spans="2:12" s="72" customFormat="1" ht="13.8" x14ac:dyDescent="0.3">
      <c r="B27" s="69" t="s">
        <v>199</v>
      </c>
      <c r="C27" s="93" t="s">
        <v>1005</v>
      </c>
      <c r="D27" s="232" t="s">
        <v>1011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  <c r="K27" s="130"/>
      <c r="L27" s="130"/>
    </row>
    <row r="28" spans="2:12" s="72" customFormat="1" ht="13.8" x14ac:dyDescent="0.3">
      <c r="B28" s="69" t="s">
        <v>200</v>
      </c>
      <c r="C28" s="93" t="s">
        <v>1006</v>
      </c>
      <c r="D28" s="232" t="s">
        <v>1011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  <c r="K28" s="130"/>
      <c r="L28" s="130"/>
    </row>
    <row r="29" spans="2:12" s="72" customFormat="1" ht="13.8" x14ac:dyDescent="0.3">
      <c r="B29" s="69" t="s">
        <v>201</v>
      </c>
      <c r="C29" s="93" t="s">
        <v>1007</v>
      </c>
      <c r="D29" s="232" t="s">
        <v>1011</v>
      </c>
      <c r="E29" s="225"/>
      <c r="F29" s="160"/>
      <c r="G29" s="372">
        <v>125</v>
      </c>
      <c r="H29" s="167">
        <f t="shared" si="0"/>
        <v>0</v>
      </c>
      <c r="I29" s="152">
        <f t="shared" si="1"/>
        <v>0</v>
      </c>
      <c r="J29" s="151">
        <f t="shared" si="2"/>
        <v>0</v>
      </c>
      <c r="K29" s="130"/>
      <c r="L29" s="130"/>
    </row>
    <row r="30" spans="2:12" s="72" customFormat="1" ht="13.8" x14ac:dyDescent="0.3">
      <c r="B30" s="69" t="s">
        <v>202</v>
      </c>
      <c r="C30" s="93" t="s">
        <v>1008</v>
      </c>
      <c r="D30" s="232" t="s">
        <v>1011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  <c r="K30" s="130"/>
      <c r="L30" s="130"/>
    </row>
    <row r="31" spans="2:12" s="72" customFormat="1" ht="13.8" x14ac:dyDescent="0.3">
      <c r="B31" s="69" t="s">
        <v>203</v>
      </c>
      <c r="C31" s="93" t="s">
        <v>1009</v>
      </c>
      <c r="D31" s="232" t="s">
        <v>1011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  <c r="K31" s="130"/>
      <c r="L31" s="130"/>
    </row>
    <row r="32" spans="2:12" s="72" customFormat="1" ht="13.8" x14ac:dyDescent="0.3">
      <c r="B32" s="69" t="s">
        <v>204</v>
      </c>
      <c r="C32" s="93" t="s">
        <v>1010</v>
      </c>
      <c r="D32" s="232" t="s">
        <v>1011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  <c r="K32" s="130"/>
      <c r="L32" s="130"/>
    </row>
    <row r="33" spans="2:12" s="220" customFormat="1" ht="13.8" x14ac:dyDescent="0.3">
      <c r="B33" s="234"/>
      <c r="C33" s="96" t="s">
        <v>1018</v>
      </c>
      <c r="D33" s="235"/>
      <c r="E33" s="236"/>
      <c r="F33" s="236"/>
      <c r="G33" s="376"/>
      <c r="H33" s="167"/>
      <c r="I33" s="237"/>
      <c r="J33" s="167"/>
      <c r="K33" s="130"/>
      <c r="L33" s="130"/>
    </row>
    <row r="34" spans="2:12" s="72" customFormat="1" ht="13.8" x14ac:dyDescent="0.3">
      <c r="B34" s="69" t="s">
        <v>205</v>
      </c>
      <c r="C34" s="93" t="s">
        <v>1014</v>
      </c>
      <c r="D34" s="323" t="s">
        <v>1015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  <c r="K34" s="130"/>
      <c r="L34" s="130"/>
    </row>
    <row r="35" spans="2:12" s="72" customFormat="1" ht="13.8" x14ac:dyDescent="0.3">
      <c r="B35" s="69" t="s">
        <v>206</v>
      </c>
      <c r="C35" s="93" t="s">
        <v>1019</v>
      </c>
      <c r="D35" s="323" t="s">
        <v>1015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  <c r="K35" s="130"/>
      <c r="L35" s="130"/>
    </row>
    <row r="36" spans="2:12" s="72" customFormat="1" ht="13.8" x14ac:dyDescent="0.3">
      <c r="B36" s="69" t="s">
        <v>207</v>
      </c>
      <c r="C36" s="93" t="s">
        <v>1014</v>
      </c>
      <c r="D36" s="323" t="s">
        <v>1016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  <c r="K36" s="130"/>
      <c r="L36" s="130"/>
    </row>
    <row r="37" spans="2:12" s="72" customFormat="1" ht="13.8" x14ac:dyDescent="0.3">
      <c r="B37" s="69" t="s">
        <v>208</v>
      </c>
      <c r="C37" s="93" t="s">
        <v>1019</v>
      </c>
      <c r="D37" s="323" t="s">
        <v>1016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  <c r="K37" s="130"/>
      <c r="L37" s="130"/>
    </row>
    <row r="38" spans="2:12" s="72" customFormat="1" ht="13.8" x14ac:dyDescent="0.3">
      <c r="B38" s="69" t="s">
        <v>209</v>
      </c>
      <c r="C38" s="93" t="s">
        <v>1014</v>
      </c>
      <c r="D38" s="323" t="s">
        <v>1017</v>
      </c>
      <c r="E38" s="225"/>
      <c r="F38" s="160"/>
      <c r="G38" s="372">
        <v>10</v>
      </c>
      <c r="H38" s="167">
        <f t="shared" si="0"/>
        <v>0</v>
      </c>
      <c r="I38" s="152">
        <f t="shared" si="1"/>
        <v>0</v>
      </c>
      <c r="J38" s="151">
        <f t="shared" si="2"/>
        <v>0</v>
      </c>
      <c r="K38" s="130"/>
      <c r="L38" s="130"/>
    </row>
    <row r="39" spans="2:12" s="72" customFormat="1" ht="13.8" x14ac:dyDescent="0.3">
      <c r="B39" s="69" t="s">
        <v>210</v>
      </c>
      <c r="C39" s="93" t="s">
        <v>1019</v>
      </c>
      <c r="D39" s="323" t="s">
        <v>1017</v>
      </c>
      <c r="E39" s="225"/>
      <c r="F39" s="160"/>
      <c r="G39" s="372">
        <v>6</v>
      </c>
      <c r="H39" s="167">
        <f t="shared" si="0"/>
        <v>0</v>
      </c>
      <c r="I39" s="152">
        <f t="shared" si="1"/>
        <v>0</v>
      </c>
      <c r="J39" s="151">
        <f t="shared" si="2"/>
        <v>0</v>
      </c>
      <c r="K39" s="130"/>
      <c r="L39" s="130"/>
    </row>
    <row r="40" spans="2:12" s="220" customFormat="1" ht="13.8" x14ac:dyDescent="0.3">
      <c r="B40" s="234"/>
      <c r="C40" s="96" t="s">
        <v>1013</v>
      </c>
      <c r="D40" s="235"/>
      <c r="E40" s="236"/>
      <c r="F40" s="236"/>
      <c r="G40" s="376"/>
      <c r="H40" s="167"/>
      <c r="I40" s="237"/>
      <c r="J40" s="167"/>
      <c r="K40" s="130"/>
      <c r="L40" s="130"/>
    </row>
    <row r="41" spans="2:12" s="72" customFormat="1" ht="13.8" x14ac:dyDescent="0.3">
      <c r="B41" s="69" t="s">
        <v>211</v>
      </c>
      <c r="C41" s="93" t="s">
        <v>1031</v>
      </c>
      <c r="D41" s="232" t="s">
        <v>1011</v>
      </c>
      <c r="E41" s="225"/>
      <c r="F41" s="160"/>
      <c r="G41" s="372">
        <v>6</v>
      </c>
      <c r="H41" s="167">
        <f t="shared" si="0"/>
        <v>0</v>
      </c>
      <c r="I41" s="152">
        <f t="shared" si="1"/>
        <v>0</v>
      </c>
      <c r="J41" s="151">
        <f t="shared" si="2"/>
        <v>0</v>
      </c>
      <c r="K41" s="130"/>
      <c r="L41" s="130"/>
    </row>
    <row r="42" spans="2:12" s="72" customFormat="1" ht="13.8" x14ac:dyDescent="0.3">
      <c r="B42" s="69" t="s">
        <v>212</v>
      </c>
      <c r="C42" s="93" t="s">
        <v>1020</v>
      </c>
      <c r="D42" s="232" t="s">
        <v>1011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  <c r="K42" s="130"/>
      <c r="L42" s="130"/>
    </row>
    <row r="43" spans="2:12" s="72" customFormat="1" ht="13.8" x14ac:dyDescent="0.3">
      <c r="B43" s="69" t="s">
        <v>213</v>
      </c>
      <c r="C43" s="93" t="s">
        <v>1021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  <c r="K43" s="130"/>
      <c r="L43" s="130"/>
    </row>
    <row r="44" spans="2:12" s="72" customFormat="1" ht="13.8" x14ac:dyDescent="0.3">
      <c r="B44" s="69" t="s">
        <v>214</v>
      </c>
      <c r="C44" s="93" t="s">
        <v>1022</v>
      </c>
      <c r="D44" s="232" t="s">
        <v>1011</v>
      </c>
      <c r="E44" s="225"/>
      <c r="F44" s="160"/>
      <c r="G44" s="372">
        <v>6</v>
      </c>
      <c r="H44" s="167">
        <f t="shared" si="0"/>
        <v>0</v>
      </c>
      <c r="I44" s="152">
        <f t="shared" si="1"/>
        <v>0</v>
      </c>
      <c r="J44" s="151">
        <f t="shared" si="2"/>
        <v>0</v>
      </c>
      <c r="K44" s="130"/>
      <c r="L44" s="130"/>
    </row>
    <row r="45" spans="2:12" s="72" customFormat="1" ht="13.8" x14ac:dyDescent="0.3">
      <c r="B45" s="69" t="s">
        <v>215</v>
      </c>
      <c r="C45" s="93" t="s">
        <v>1032</v>
      </c>
      <c r="D45" s="232" t="s">
        <v>1011</v>
      </c>
      <c r="E45" s="225"/>
      <c r="F45" s="160"/>
      <c r="G45" s="372">
        <v>6</v>
      </c>
      <c r="H45" s="167">
        <f t="shared" si="0"/>
        <v>0</v>
      </c>
      <c r="I45" s="152">
        <f t="shared" si="1"/>
        <v>0</v>
      </c>
      <c r="J45" s="151">
        <f t="shared" si="2"/>
        <v>0</v>
      </c>
      <c r="K45" s="130"/>
      <c r="L45" s="130"/>
    </row>
    <row r="46" spans="2:12" s="72" customFormat="1" ht="13.8" x14ac:dyDescent="0.3">
      <c r="B46" s="69" t="s">
        <v>216</v>
      </c>
      <c r="C46" s="93" t="s">
        <v>1023</v>
      </c>
      <c r="D46" s="232" t="s">
        <v>1011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  <c r="K46" s="130"/>
      <c r="L46" s="130"/>
    </row>
    <row r="47" spans="2:12" s="72" customFormat="1" ht="13.8" x14ac:dyDescent="0.3">
      <c r="B47" s="69" t="s">
        <v>217</v>
      </c>
      <c r="C47" s="93" t="s">
        <v>1024</v>
      </c>
      <c r="D47" s="232" t="s">
        <v>1011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  <c r="K47" s="130"/>
      <c r="L47" s="130"/>
    </row>
    <row r="48" spans="2:12" s="72" customFormat="1" ht="13.8" x14ac:dyDescent="0.3">
      <c r="B48" s="69" t="s">
        <v>218</v>
      </c>
      <c r="C48" s="93" t="s">
        <v>1025</v>
      </c>
      <c r="D48" s="232" t="s">
        <v>1011</v>
      </c>
      <c r="E48" s="225"/>
      <c r="F48" s="160"/>
      <c r="G48" s="372">
        <v>6</v>
      </c>
      <c r="H48" s="167">
        <f t="shared" si="0"/>
        <v>0</v>
      </c>
      <c r="I48" s="152">
        <f t="shared" si="1"/>
        <v>0</v>
      </c>
      <c r="J48" s="151">
        <f t="shared" si="2"/>
        <v>0</v>
      </c>
      <c r="K48" s="130"/>
      <c r="L48" s="130"/>
    </row>
    <row r="49" spans="2:12" s="72" customFormat="1" ht="13.8" x14ac:dyDescent="0.3">
      <c r="B49" s="69" t="s">
        <v>219</v>
      </c>
      <c r="C49" s="93" t="s">
        <v>1033</v>
      </c>
      <c r="D49" s="232" t="s">
        <v>1011</v>
      </c>
      <c r="E49" s="225"/>
      <c r="F49" s="160"/>
      <c r="G49" s="372">
        <v>6</v>
      </c>
      <c r="H49" s="167">
        <f t="shared" si="0"/>
        <v>0</v>
      </c>
      <c r="I49" s="152">
        <f t="shared" si="1"/>
        <v>0</v>
      </c>
      <c r="J49" s="151">
        <f t="shared" si="2"/>
        <v>0</v>
      </c>
      <c r="K49" s="130"/>
      <c r="L49" s="130"/>
    </row>
    <row r="50" spans="2:12" s="72" customFormat="1" ht="13.8" x14ac:dyDescent="0.3">
      <c r="B50" s="69" t="s">
        <v>220</v>
      </c>
      <c r="C50" s="93" t="s">
        <v>1026</v>
      </c>
      <c r="D50" s="232" t="s">
        <v>1011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  <c r="K50" s="130"/>
      <c r="L50" s="130"/>
    </row>
    <row r="51" spans="2:12" s="72" customFormat="1" ht="13.8" x14ac:dyDescent="0.3">
      <c r="B51" s="69" t="s">
        <v>221</v>
      </c>
      <c r="C51" s="93" t="s">
        <v>1027</v>
      </c>
      <c r="D51" s="232" t="s">
        <v>1011</v>
      </c>
      <c r="E51" s="225"/>
      <c r="F51" s="160"/>
      <c r="G51" s="372">
        <v>6</v>
      </c>
      <c r="H51" s="167">
        <f t="shared" si="0"/>
        <v>0</v>
      </c>
      <c r="I51" s="152">
        <f t="shared" si="1"/>
        <v>0</v>
      </c>
      <c r="J51" s="151">
        <f t="shared" si="2"/>
        <v>0</v>
      </c>
      <c r="K51" s="130"/>
      <c r="L51" s="130"/>
    </row>
    <row r="52" spans="2:12" s="72" customFormat="1" ht="13.8" x14ac:dyDescent="0.3">
      <c r="B52" s="69" t="s">
        <v>222</v>
      </c>
      <c r="C52" s="93" t="s">
        <v>1028</v>
      </c>
      <c r="D52" s="232" t="s">
        <v>1011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  <c r="K52" s="130"/>
      <c r="L52" s="130"/>
    </row>
    <row r="53" spans="2:12" s="72" customFormat="1" ht="13.8" x14ac:dyDescent="0.3">
      <c r="B53" s="69" t="s">
        <v>223</v>
      </c>
      <c r="C53" s="93" t="s">
        <v>1029</v>
      </c>
      <c r="D53" s="232" t="s">
        <v>1011</v>
      </c>
      <c r="E53" s="225"/>
      <c r="F53" s="160"/>
      <c r="G53" s="372">
        <v>6</v>
      </c>
      <c r="H53" s="167">
        <f t="shared" si="0"/>
        <v>0</v>
      </c>
      <c r="I53" s="152">
        <f t="shared" si="1"/>
        <v>0</v>
      </c>
      <c r="J53" s="151">
        <f t="shared" si="2"/>
        <v>0</v>
      </c>
      <c r="K53" s="130"/>
      <c r="L53" s="130"/>
    </row>
    <row r="54" spans="2:12" s="72" customFormat="1" ht="13.8" x14ac:dyDescent="0.3">
      <c r="B54" s="69" t="s">
        <v>224</v>
      </c>
      <c r="C54" s="93" t="s">
        <v>1030</v>
      </c>
      <c r="D54" s="232" t="s">
        <v>1011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  <c r="K54" s="130"/>
      <c r="L54" s="130"/>
    </row>
    <row r="55" spans="2:12" s="72" customFormat="1" ht="13.8" x14ac:dyDescent="0.3">
      <c r="B55" s="69" t="s">
        <v>225</v>
      </c>
      <c r="C55" s="93" t="s">
        <v>1034</v>
      </c>
      <c r="D55" s="232" t="s">
        <v>1011</v>
      </c>
      <c r="E55" s="225"/>
      <c r="F55" s="160"/>
      <c r="G55" s="372"/>
      <c r="H55" s="167">
        <f t="shared" si="0"/>
        <v>0</v>
      </c>
      <c r="I55" s="152">
        <f t="shared" si="1"/>
        <v>0</v>
      </c>
      <c r="J55" s="151">
        <f t="shared" si="2"/>
        <v>0</v>
      </c>
      <c r="K55" s="130"/>
      <c r="L55" s="130"/>
    </row>
    <row r="56" spans="2:12" s="72" customFormat="1" ht="13.8" x14ac:dyDescent="0.3">
      <c r="B56" s="69" t="s">
        <v>226</v>
      </c>
      <c r="C56" s="93" t="s">
        <v>1035</v>
      </c>
      <c r="D56" s="232" t="s">
        <v>1011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  <c r="K56" s="130"/>
      <c r="L56" s="130"/>
    </row>
    <row r="57" spans="2:12" s="72" customFormat="1" ht="13.8" x14ac:dyDescent="0.3">
      <c r="B57" s="69" t="s">
        <v>633</v>
      </c>
      <c r="C57" s="93" t="s">
        <v>1036</v>
      </c>
      <c r="D57" s="232" t="s">
        <v>1011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  <c r="K57" s="130"/>
      <c r="L57" s="130"/>
    </row>
    <row r="58" spans="2:12" s="72" customFormat="1" ht="13.8" x14ac:dyDescent="0.3">
      <c r="B58" s="69" t="s">
        <v>634</v>
      </c>
      <c r="C58" s="93" t="s">
        <v>1037</v>
      </c>
      <c r="D58" s="232" t="s">
        <v>1011</v>
      </c>
      <c r="E58" s="225"/>
      <c r="F58" s="160"/>
      <c r="G58" s="372">
        <v>52</v>
      </c>
      <c r="H58" s="167">
        <f t="shared" si="3"/>
        <v>0</v>
      </c>
      <c r="I58" s="152">
        <f t="shared" si="4"/>
        <v>0</v>
      </c>
      <c r="J58" s="151">
        <f t="shared" si="5"/>
        <v>0</v>
      </c>
      <c r="K58" s="130"/>
      <c r="L58" s="130"/>
    </row>
    <row r="59" spans="2:12" s="72" customFormat="1" ht="13.8" x14ac:dyDescent="0.3">
      <c r="B59" s="69" t="s">
        <v>635</v>
      </c>
      <c r="C59" s="93" t="s">
        <v>1038</v>
      </c>
      <c r="D59" s="232" t="s">
        <v>1011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  <c r="K59" s="130"/>
      <c r="L59" s="130"/>
    </row>
    <row r="60" spans="2:12" s="72" customFormat="1" ht="13.8" x14ac:dyDescent="0.3">
      <c r="B60" s="69" t="s">
        <v>636</v>
      </c>
      <c r="C60" s="93" t="s">
        <v>1039</v>
      </c>
      <c r="D60" s="232" t="s">
        <v>1011</v>
      </c>
      <c r="E60" s="225"/>
      <c r="F60" s="160"/>
      <c r="G60" s="372">
        <v>50</v>
      </c>
      <c r="H60" s="167">
        <f t="shared" si="3"/>
        <v>0</v>
      </c>
      <c r="I60" s="152">
        <f t="shared" si="4"/>
        <v>0</v>
      </c>
      <c r="J60" s="151">
        <f t="shared" si="5"/>
        <v>0</v>
      </c>
      <c r="K60" s="130"/>
      <c r="L60" s="130"/>
    </row>
    <row r="61" spans="2:12" s="130" customFormat="1" thickBot="1" x14ac:dyDescent="0.35">
      <c r="B61" s="69" t="s">
        <v>1083</v>
      </c>
      <c r="C61" s="93" t="s">
        <v>1084</v>
      </c>
      <c r="D61" s="232" t="s">
        <v>1011</v>
      </c>
      <c r="E61" s="225"/>
      <c r="F61" s="160"/>
      <c r="G61" s="372"/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2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  <c r="K62" s="331"/>
      <c r="L62" s="331"/>
    </row>
    <row r="63" spans="2:12" ht="18.600000000000001" thickBot="1" x14ac:dyDescent="0.4">
      <c r="B63" s="498" t="s">
        <v>710</v>
      </c>
      <c r="C63" s="499"/>
      <c r="D63" s="233"/>
      <c r="E63" s="59"/>
      <c r="F63" s="59"/>
      <c r="G63" s="222">
        <f>SUM(G12:G61)</f>
        <v>2397</v>
      </c>
      <c r="H63" s="189">
        <f>SUM(H12:H61)</f>
        <v>0</v>
      </c>
      <c r="I63" s="229">
        <f>SUM(I12:I61)</f>
        <v>0</v>
      </c>
      <c r="J63" s="191">
        <f>SUM(J12:J61)</f>
        <v>0</v>
      </c>
      <c r="K63" s="331"/>
      <c r="L63" s="331"/>
    </row>
    <row r="64" spans="2:12" x14ac:dyDescent="0.3">
      <c r="B64" s="52"/>
      <c r="K64" s="331"/>
      <c r="L64" s="331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2:B4"/>
    <mergeCell ref="C2:F2"/>
    <mergeCell ref="H2:J2"/>
    <mergeCell ref="C3:F3"/>
    <mergeCell ref="H3:J3"/>
    <mergeCell ref="C4:F4"/>
    <mergeCell ref="H4:J4"/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70" zoomScaleNormal="7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0" t="s">
        <v>230</v>
      </c>
      <c r="C2" s="517" t="str">
        <f>Technologie!D61</f>
        <v>Extra položky</v>
      </c>
      <c r="D2" s="518"/>
      <c r="E2" s="518"/>
      <c r="F2" s="40" t="str">
        <f>'Celkem  Nab+Tech'!G2</f>
        <v>Firma</v>
      </c>
      <c r="G2" s="543" t="str">
        <f>Technologie!G2</f>
        <v>XY</v>
      </c>
      <c r="H2" s="544"/>
      <c r="I2" s="545"/>
    </row>
    <row r="3" spans="2:9" ht="16.5" customHeight="1" thickBot="1" x14ac:dyDescent="0.35">
      <c r="B3" s="541"/>
      <c r="C3" s="610"/>
      <c r="D3" s="611"/>
      <c r="E3" s="611"/>
      <c r="F3" s="40" t="str">
        <f>'Celkem  Nab+Tech'!G3</f>
        <v>Projekt</v>
      </c>
      <c r="G3" s="543" t="str">
        <f>Technologie!G3</f>
        <v>Makro Cestlice - tender pro remodelling chlazení</v>
      </c>
      <c r="H3" s="544"/>
      <c r="I3" s="545"/>
    </row>
    <row r="4" spans="2:9" ht="16.5" customHeight="1" thickBot="1" x14ac:dyDescent="0.35">
      <c r="B4" s="542"/>
      <c r="C4" s="592"/>
      <c r="D4" s="593"/>
      <c r="E4" s="593"/>
      <c r="F4" s="40" t="str">
        <f>'Celkem  Nab+Tech'!G4</f>
        <v>Datum nabídky</v>
      </c>
      <c r="G4" s="573" t="str">
        <f>Technologie!G4</f>
        <v>XX.XX.2019</v>
      </c>
      <c r="H4" s="574"/>
      <c r="I4" s="575"/>
    </row>
    <row r="5" spans="2:9" s="72" customFormat="1" ht="13.8" x14ac:dyDescent="0.3">
      <c r="B5" s="520" t="s">
        <v>1085</v>
      </c>
      <c r="C5" s="522"/>
      <c r="D5" s="522"/>
      <c r="E5" s="522"/>
      <c r="F5" s="522"/>
      <c r="G5" s="522"/>
      <c r="H5" s="522"/>
      <c r="I5" s="523"/>
    </row>
    <row r="6" spans="2:9" s="72" customFormat="1" ht="14.4" customHeight="1" x14ac:dyDescent="0.3">
      <c r="B6" s="524"/>
      <c r="C6" s="521"/>
      <c r="D6" s="521"/>
      <c r="E6" s="521"/>
      <c r="F6" s="521"/>
      <c r="G6" s="521"/>
      <c r="H6" s="521"/>
      <c r="I6" s="525"/>
    </row>
    <row r="7" spans="2:9" s="72" customFormat="1" ht="13.05" x14ac:dyDescent="0.3">
      <c r="B7" s="524"/>
      <c r="C7" s="521"/>
      <c r="D7" s="521"/>
      <c r="E7" s="521"/>
      <c r="F7" s="521"/>
      <c r="G7" s="521"/>
      <c r="H7" s="521"/>
      <c r="I7" s="525"/>
    </row>
    <row r="8" spans="2:9" s="72" customFormat="1" thickBot="1" x14ac:dyDescent="0.35">
      <c r="B8" s="526"/>
      <c r="C8" s="527"/>
      <c r="D8" s="527"/>
      <c r="E8" s="527"/>
      <c r="F8" s="527"/>
      <c r="G8" s="527"/>
      <c r="H8" s="527"/>
      <c r="I8" s="528"/>
    </row>
    <row r="9" spans="2:9" s="9" customFormat="1" x14ac:dyDescent="0.3">
      <c r="B9" s="560" t="s">
        <v>85</v>
      </c>
      <c r="C9" s="562" t="s">
        <v>742</v>
      </c>
      <c r="D9" s="418" t="s">
        <v>745</v>
      </c>
      <c r="E9" s="418" t="s">
        <v>689</v>
      </c>
      <c r="F9" s="534" t="s">
        <v>686</v>
      </c>
      <c r="G9" s="417" t="s">
        <v>687</v>
      </c>
      <c r="H9" s="515" t="s">
        <v>698</v>
      </c>
      <c r="I9" s="516"/>
    </row>
    <row r="10" spans="2:9" s="9" customFormat="1" ht="15" thickBot="1" x14ac:dyDescent="0.35">
      <c r="B10" s="561"/>
      <c r="C10" s="563"/>
      <c r="D10" s="419" t="s">
        <v>746</v>
      </c>
      <c r="E10" s="419" t="s">
        <v>746</v>
      </c>
      <c r="F10" s="535"/>
      <c r="G10" s="419" t="s">
        <v>746</v>
      </c>
      <c r="H10" s="67" t="s">
        <v>688</v>
      </c>
      <c r="I10" s="68" t="s">
        <v>689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498" t="s">
        <v>710</v>
      </c>
      <c r="C44" s="499"/>
      <c r="D44" s="499"/>
      <c r="E44" s="500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2:B4"/>
    <mergeCell ref="G2:I2"/>
    <mergeCell ref="G3:I3"/>
    <mergeCell ref="G4:I4"/>
    <mergeCell ref="C2:E2"/>
    <mergeCell ref="C3:E3"/>
    <mergeCell ref="C4:E4"/>
    <mergeCell ref="B44:E4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2019-04-21T14:20:10Z</cp:lastPrinted>
  <dcterms:created xsi:type="dcterms:W3CDTF">2018-06-11T13:27:27Z</dcterms:created>
  <dcterms:modified xsi:type="dcterms:W3CDTF">2020-01-07T22:29:40Z</dcterms:modified>
</cp:coreProperties>
</file>