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628" yWindow="0" windowWidth="16056" windowHeight="1101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<sst xmlns="http://schemas.openxmlformats.org/spreadsheetml/2006/main" count="2777" uniqueCount="1190">
  <si>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</si>
  <si>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</si>
  <si>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</si>
  <si>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</si>
  <si>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</si>
  <si>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</si>
  <si>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</si>
  <si>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</si>
  <si>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</si>
  <si>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</si>
  <si>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</si>
  <si>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</si>
  <si>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</si>
  <si>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</si>
  <si>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</si>
  <si>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</si>
  <si>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</si>
  <si>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</si>
  <si>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</si>
  <si>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</si>
  <si>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</si>
  <si>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</si>
  <si>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</si>
  <si>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</si>
  <si>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</si>
  <si>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</si>
  <si>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</si>
  <si>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</si>
  <si>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</si>
  <si>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</si>
  <si>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</si>
  <si>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</si>
  <si>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</si>
  <si>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</si>
  <si>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</si>
  <si>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</si>
  <si>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</si>
  <si>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</si>
  <si>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</si>
  <si>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</si>
  <si>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</si>
  <si>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</si>
  <si>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</si>
  <si>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</si>
  <si>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</si>
  <si>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</si>
  <si>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</si>
  <si>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</si>
  <si>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</si>
  <si>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</si>
  <si>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</si>
  <si>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</si>
  <si>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</si>
  <si>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</si>
  <si>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</si>
  <si>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</si>
  <si>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</si>
  <si>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</si>
  <si>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</si>
  <si>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</si>
  <si>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</si>
  <si>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</si>
  <si>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</si>
  <si>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</si>
  <si>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</si>
  <si>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</si>
  <si>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</si>
  <si>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</si>
  <si>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</si>
  <si>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</si>
  <si>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</si>
  <si>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</si>
  <si>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</si>
  <si>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</si>
  <si>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</si>
  <si>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</si>
  <si>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</si>
  <si>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</si>
  <si>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</si>
  <si>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</si>
  <si>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</si>
  <si>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</si>
  <si>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</si>
  <si>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</si>
  <si>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</si>
  <si>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</si>
  <si>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</si>
  <si>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</si>
  <si>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</si>
  <si>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</si>
  <si>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</si>
  <si>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</si>
  <si>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</si>
  <si>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</si>
  <si>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</si>
  <si>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</si>
  <si>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</si>
  <si>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</si>
  <si>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</si>
  <si>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</si>
  <si>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</si>
  <si>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</si>
  <si>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</si>
  <si>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</si>
  <si>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</si>
  <si>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</si>
  <si>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</si>
  <si>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</si>
  <si>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</si>
  <si>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</si>
  <si>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</si>
  <si>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</si>
  <si>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</si>
  <si>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</si>
  <si>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</si>
  <si>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</si>
  <si>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</si>
  <si>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</si>
  <si>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</si>
  <si>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</si>
  <si>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</si>
  <si>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</si>
  <si>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</si>
  <si>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</si>
  <si>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</si>
  <si>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</si>
  <si>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</si>
  <si>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</si>
  <si>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</si>
  <si>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</si>
  <si>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</si>
  <si>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</si>
  <si>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</si>
  <si>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</si>
  <si>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</si>
  <si>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</si>
  <si>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</si>
  <si>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</si>
  <si>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</si>
  <si>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</si>
  <si>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</si>
  <si>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</si>
  <si>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</si>
  <si>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</si>
  <si>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</si>
  <si>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</si>
  <si>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</si>
  <si>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</si>
  <si>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</si>
  <si>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</si>
  <si>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</si>
  <si>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</si>
  <si>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</si>
  <si>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</si>
  <si>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</si>
  <si>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</si>
  <si>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</si>
  <si>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</si>
  <si>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</si>
  <si>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</si>
  <si>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</si>
  <si>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</si>
  <si>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</si>
  <si>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</si>
  <si>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</si>
  <si>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</si>
  <si>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</si>
  <si>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</si>
  <si>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</si>
  <si>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</si>
  <si>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</si>
  <si>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</si>
  <si>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</si>
  <si>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</si>
  <si>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</si>
  <si>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</si>
  <si>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</si>
  <si>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</si>
  <si>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</si>
  <si>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</si>
  <si>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</si>
  <si>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</si>
  <si>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</si>
  <si>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</si>
  <si>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</si>
  <si>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</si>
  <si>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</si>
  <si>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</si>
  <si>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</si>
  <si>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</si>
  <si>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</si>
  <si>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</si>
  <si>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</si>
  <si>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</si>
  <si>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</si>
  <si>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</si>
  <si>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</si>
  <si>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</si>
  <si>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</si>
  <si>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</si>
  <si>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</si>
  <si>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</si>
  <si>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</si>
  <si>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</si>
  <si>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</si>
  <si>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</si>
  <si>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</si>
  <si>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</si>
  <si>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</si>
  <si>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</si>
  <si>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</si>
  <si>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</si>
  <si>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</si>
  <si>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</si>
  <si>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</si>
  <si>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</si>
  <si>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</si>
  <si>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</si>
  <si>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</si>
  <si>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</si>
  <si>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</si>
  <si>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</si>
  <si>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</si>
  <si>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</si>
  <si>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</si>
  <si>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</si>
  <si>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</si>
  <si>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</si>
  <si>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</si>
  <si>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</si>
  <si>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</si>
  <si>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</si>
  <si>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</si>
  <si>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</si>
  <si>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</si>
  <si>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</si>
  <si>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</si>
  <si>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</si>
  <si>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</si>
  <si>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</si>
  <si>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</si>
  <si>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</si>
  <si>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</si>
  <si>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</si>
  <si>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</si>
  <si>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</si>
  <si>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</si>
  <si>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</si>
  <si>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</si>
  <si>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</si>
  <si>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</si>
  <si>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</si>
  <si>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</si>
  <si>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</si>
  <si>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</si>
  <si>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</si>
  <si>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</si>
  <si>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</si>
  <si>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</si>
  <si>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</si>
  <si>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</si>
  <si>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</si>
  <si>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</si>
  <si>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</si>
  <si>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</si>
  <si>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</si>
  <si>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</si>
  <si>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</si>
  <si>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</si>
  <si>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</si>
  <si>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</si>
  <si>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</si>
  <si>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</si>
  <si>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</si>
  <si>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</si>
  <si>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</si>
  <si>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</si>
  <si>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</si>
  <si>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</si>
  <si>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</si>
  <si>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</si>
  <si>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</si>
  <si>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</si>
  <si>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</si>
  <si>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</si>
  <si>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</si>
  <si>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</si>
  <si>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</si>
  <si>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</si>
  <si>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</si>
  <si>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</si>
  <si>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</si>
  <si>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</si>
  <si>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</si>
  <si>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</si>
  <si>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</si>
  <si>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</si>
  <si>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</si>
  <si>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</si>
  <si>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</si>
  <si>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</si>
  <si>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</si>
  <si>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</si>
  <si>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</si>
  <si>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</si>
  <si>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</si>
  <si>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</si>
  <si>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</si>
  <si>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</si>
  <si>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</si>
  <si>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</si>
  <si>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</si>
  <si>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</si>
  <si>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</si>
  <si>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</si>
  <si>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</si>
  <si>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</si>
  <si>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</si>
  <si>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</si>
  <si>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</si>
  <si>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</si>
  <si>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</si>
  <si>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</si>
  <si>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</si>
  <si>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</si>
  <si>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</si>
  <si>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</si>
  <si>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</si>
  <si>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</si>
  <si>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</si>
  <si>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</si>
  <si>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</si>
  <si>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</si>
  <si>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</si>
  <si>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</si>
  <si>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</si>
  <si>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</si>
  <si>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</si>
  <si>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</si>
  <si>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</si>
  <si>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</si>
  <si>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</si>
  <si>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</si>
  <si>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</si>
  <si>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</si>
  <si>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</si>
  <si>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</si>
  <si>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</si>
  <si>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</si>
  <si>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</si>
  <si>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</si>
  <si>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</si>
  <si>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</si>
  <si>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</si>
  <si>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</si>
  <si>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</si>
  <si>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</si>
  <si>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</si>
  <si>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</si>
  <si>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</si>
  <si>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</si>
  <si>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</si>
  <si>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</si>
  <si>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</si>
  <si>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</si>
  <si>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</si>
  <si>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</si>
  <si>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</si>
  <si>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</si>
  <si>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</si>
  <si>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</si>
  <si>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</si>
  <si>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</si>
  <si>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</si>
  <si>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</si>
  <si>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</si>
  <si>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</si>
  <si>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</si>
  <si>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</si>
  <si>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</si>
  <si>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</si>
  <si>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</si>
  <si>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</si>
  <si>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</si>
  <si>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</si>
  <si>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</si>
  <si>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</si>
  <si>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</si>
  <si>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</si>
  <si>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</si>
  <si>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</si>
  <si>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</si>
  <si>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</si>
  <si>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</si>
  <si>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</si>
  <si>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</si>
  <si>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</si>
  <si>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</si>
  <si>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</si>
  <si>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</si>
  <si>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</si>
  <si>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</si>
  <si>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</si>
  <si>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</si>
  <si>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</si>
  <si>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</si>
  <si>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</si>
  <si>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</si>
  <si>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</si>
  <si>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</si>
  <si>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</si>
  <si>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</si>
  <si>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</si>
  <si>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</si>
  <si>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</si>
  <si>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</si>
  <si>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</si>
  <si>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</si>
  <si>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</si>
  <si>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</si>
  <si>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</si>
  <si>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</si>
  <si>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</si>
  <si>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</si>
  <si>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</si>
  <si>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</si>
  <si>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</si>
  <si>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</si>
  <si>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</si>
  <si>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</si>
  <si>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</si>
  <si>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</si>
  <si>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</si>
  <si>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</si>
  <si>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</si>
  <si>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</si>
  <si>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</si>
  <si>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</si>
  <si>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</si>
  <si>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</si>
  <si>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</si>
  <si>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</si>
  <si>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</si>
  <si>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</si>
  <si>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</si>
  <si>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</si>
  <si>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</si>
  <si>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</si>
  <si>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</si>
  <si>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</si>
  <si>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</si>
  <si>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</si>
  <si>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</si>
  <si>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</si>
  <si>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</si>
  <si>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</si>
  <si>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</si>
  <si>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</si>
  <si>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</si>
  <si>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</si>
  <si>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</si>
  <si>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</si>
  <si>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</si>
  <si>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</si>
  <si>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</si>
  <si>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</si>
  <si>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</si>
  <si>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</si>
  <si>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</si>
  <si>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</si>
  <si>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</si>
  <si>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</si>
  <si>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</si>
  <si>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</si>
  <si>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</si>
  <si>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</si>
  <si>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</si>
  <si>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</si>
  <si>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</si>
  <si>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</si>
  <si>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</si>
  <si>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</si>
  <si>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</si>
  <si>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</si>
  <si>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</si>
  <si>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</si>
  <si>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</si>
  <si>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</si>
  <si>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</si>
  <si>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</si>
  <si>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</si>
  <si>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</si>
  <si>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</si>
  <si>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</si>
  <si>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</si>
  <si>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</si>
  <si>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</si>
  <si>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</si>
  <si>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</si>
  <si>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</si>
  <si>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</si>
  <si>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</si>
  <si>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</si>
  <si>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</si>
  <si>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</si>
  <si>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</si>
  <si>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</si>
  <si>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</si>
  <si>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</si>
  <si>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</si>
  <si>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</si>
  <si>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</si>
  <si>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</si>
  <si>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</si>
  <si>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</si>
  <si>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</si>
  <si>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</si>
  <si>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</si>
  <si>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</si>
  <si>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</si>
  <si>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</si>
  <si>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</si>
  <si>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</si>
  <si>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</si>
  <si>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</si>
  <si>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</si>
  <si>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</si>
  <si>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</si>
  <si>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</si>
  <si>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</si>
  <si>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</si>
  <si>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</si>
  <si>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</si>
  <si>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</si>
  <si>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</si>
  <si>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</si>
  <si>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</si>
  <si>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</si>
  <si>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</si>
  <si>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</si>
  <si>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</si>
  <si>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</si>
  <si>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</si>
  <si>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</si>
  <si>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</si>
  <si>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</si>
  <si>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</si>
  <si>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</si>
  <si>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</si>
  <si>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</si>
  <si>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</si>
  <si>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</si>
  <si>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</si>
  <si>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</si>
  <si>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</si>
  <si>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</si>
  <si>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</si>
  <si>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</si>
  <si>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</si>
  <si>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</si>
  <si>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</si>
  <si>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</si>
  <si>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</si>
  <si>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</si>
  <si>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</si>
  <si>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</si>
  <si>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</si>
  <si>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</si>
  <si>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</si>
  <si>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</si>
  <si>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</si>
  <si>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</si>
  <si>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</si>
  <si>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</si>
  <si>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</si>
  <si>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</si>
  <si>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</si>
  <si>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</si>
  <si>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</si>
  <si>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</si>
  <si>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</si>
  <si>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</si>
  <si>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</si>
  <si>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</si>
  <si>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</si>
  <si>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</si>
  <si>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</si>
  <si>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</si>
  <si>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</si>
  <si>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</si>
  <si>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</si>
  <si>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</si>
  <si>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</si>
  <si>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</si>
  <si>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</si>
  <si>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</si>
  <si>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</si>
  <si>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</si>
  <si>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</si>
  <si>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</si>
  <si>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</si>
  <si>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</si>
  <si>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</si>
  <si>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</si>
  <si>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</si>
  <si>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</si>
  <si>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</si>
  <si>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</si>
  <si>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</si>
  <si>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</si>
  <si>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</si>
  <si>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</si>
  <si>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</si>
  <si>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</si>
  <si>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</si>
  <si>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</si>
  <si>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</si>
  <si>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</si>
  <si>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</si>
  <si>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</si>
  <si>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</si>
  <si>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</si>
  <si>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</si>
  <si>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</si>
  <si>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</si>
  <si>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</si>
  <si>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</si>
  <si>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</si>
  <si>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</si>
  <si>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</si>
  <si>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</si>
  <si>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</si>
  <si>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</si>
  <si>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</si>
  <si>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</si>
  <si>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</si>
  <si>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</si>
  <si>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</si>
  <si>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</si>
  <si>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</si>
  <si>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</si>
  <si>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</si>
  <si>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</si>
  <si>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</si>
  <si>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</si>
  <si>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</si>
  <si>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</si>
  <si>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</si>
  <si>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</si>
  <si>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</si>
  <si>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</si>
  <si>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</si>
  <si>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</si>
  <si>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</si>
  <si>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</si>
  <si>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</si>
  <si>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</si>
  <si>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</si>
  <si>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</si>
  <si>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</si>
  <si>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</si>
  <si>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</si>
  <si>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</si>
  <si>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</si>
  <si>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</si>
  <si>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</si>
  <si>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</si>
  <si>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</si>
  <si>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</si>
  <si>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</si>
  <si>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</si>
  <si>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</si>
  <si>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</si>
  <si>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</si>
  <si>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</si>
  <si>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</si>
  <si>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</si>
  <si>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</si>
  <si>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</si>
  <si>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</si>
  <si>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</si>
  <si>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</si>
  <si>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</si>
  <si>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</si>
  <si>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</si>
  <si>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</si>
  <si>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</si>
  <si>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</si>
  <si>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</si>
  <si>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</si>
  <si>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</si>
  <si>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</si>
  <si>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</si>
  <si>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</si>
  <si>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</si>
  <si>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</si>
  <si>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</si>
  <si>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</si>
  <si>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</si>
  <si>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</si>
  <si>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</si>
  <si>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</si>
  <si>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</si>
  <si>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</si>
  <si>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</si>
  <si>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</si>
  <si>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</si>
  <si>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</si>
  <si>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Mrazicí nábytek s agregátem</t>
  </si>
  <si>
    <t>Mrazicí ostrůvky s agregátem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</si>
  <si>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</si>
  <si>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</si>
  <si>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</si>
  <si>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</si>
  <si>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</si>
  <si>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</si>
  <si>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</si>
  <si>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</si>
  <si>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</si>
  <si>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</si>
  <si>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</si>
  <si>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</si>
  <si>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</si>
  <si>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</si>
  <si>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</si>
  <si>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</si>
  <si>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</si>
  <si>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</si>
  <si>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</si>
  <si>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</si>
  <si>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</si>
  <si>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</si>
  <si>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</si>
  <si>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</si>
  <si>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</si>
  <si>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</si>
  <si>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</si>
  <si>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</si>
  <si>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</si>
  <si>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</si>
  <si>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</si>
  <si>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</si>
  <si>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</si>
  <si>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</si>
  <si>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</si>
  <si>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</si>
  <si>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</si>
  <si>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</si>
  <si>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</si>
  <si>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</si>
  <si>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</si>
  <si>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</si>
  <si>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</si>
  <si>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</si>
  <si>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</si>
  <si>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</si>
  <si>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</si>
  <si>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</si>
  <si>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</si>
  <si>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</si>
  <si>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</si>
  <si>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</si>
  <si>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</si>
  <si>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</si>
  <si>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</si>
  <si>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</si>
  <si>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</si>
  <si>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</si>
  <si>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</si>
  <si>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</si>
  <si>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</si>
  <si>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</si>
  <si>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</si>
  <si>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</si>
  <si>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</si>
  <si>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</si>
  <si>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</si>
  <si>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</si>
  <si>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</si>
  <si>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</si>
  <si>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</si>
  <si>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</si>
  <si>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</si>
  <si>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</si>
  <si>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</si>
  <si>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</si>
  <si>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</si>
  <si>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</si>
  <si>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</si>
  <si>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</si>
  <si>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</si>
  <si>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</si>
  <si>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</si>
  <si>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</si>
  <si>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</si>
  <si>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</si>
  <si>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</si>
  <si>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</si>
  <si>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</si>
  <si>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</si>
  <si>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</si>
  <si>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</si>
  <si>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</si>
  <si>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</si>
  <si>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</si>
  <si>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</si>
  <si>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</si>
  <si>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</si>
  <si>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</si>
  <si>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</si>
  <si>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</si>
  <si>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</si>
  <si>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</si>
  <si>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</si>
  <si>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</si>
  <si>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</si>
  <si>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</si>
  <si>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</si>
  <si>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</si>
  <si>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</si>
  <si>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</si>
  <si>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</si>
  <si>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</si>
  <si>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</si>
  <si>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</si>
  <si>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</si>
  <si>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</si>
  <si>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</si>
  <si>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</si>
  <si>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</si>
  <si>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</si>
  <si>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</si>
  <si>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</si>
  <si>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</si>
  <si>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</si>
  <si>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</si>
  <si>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</si>
  <si>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</si>
  <si>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</si>
  <si>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</si>
  <si>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</si>
  <si>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</si>
  <si>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</si>
  <si>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</si>
  <si>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</si>
  <si>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</si>
  <si>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</si>
  <si>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</si>
  <si>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</si>
  <si>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</si>
  <si>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</si>
  <si>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</si>
  <si>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</si>
  <si>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</si>
  <si>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</si>
  <si>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</si>
  <si>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</si>
  <si>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</si>
  <si>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</si>
  <si>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</si>
  <si>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</si>
  <si>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</si>
  <si>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</si>
  <si>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</si>
  <si>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</si>
  <si>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</si>
  <si>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</si>
  <si>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</si>
  <si>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</si>
  <si>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</si>
  <si>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</si>
  <si>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</si>
  <si>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</si>
  <si>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</si>
  <si>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</si>
  <si>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</si>
  <si>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</si>
  <si>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</si>
  <si>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</si>
  <si>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</si>
  <si>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</si>
  <si>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</si>
  <si>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</si>
  <si>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</si>
  <si>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</si>
  <si>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</si>
  <si>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</si>
  <si>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</si>
  <si>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</si>
  <si>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</si>
  <si>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</si>
  <si>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</si>
  <si>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</si>
  <si>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</si>
  <si>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</si>
  <si>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</si>
  <si>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</si>
  <si>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</si>
  <si>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</si>
  <si>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</si>
  <si>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</si>
  <si>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</si>
  <si>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 xml:space="preserve">vč. ochranných plastových nárazníků, těsnící podlahová lišta </t>
  </si>
  <si>
    <t>s možností napojení (MODBUS) na monitorovací systém (teploty, alarmy)</t>
  </si>
  <si>
    <t>Standardní provedení:</t>
  </si>
  <si>
    <t>Popis : mrazicí ostrůvek s posuvnými prosklennými víky a se zabudovaným agregátem (230 V) - verze L1, teplota -22/-24°C, klima kat. 3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</si>
  <si>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</si>
  <si>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</si>
  <si>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</si>
  <si>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vnitřní osvětlení LED , bezúdržbový (samočistící) kondenzátor s EC ventilátorem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</si>
  <si>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</si>
  <si>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</si>
  <si>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</si>
  <si>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</si>
  <si>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</si>
  <si>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</si>
  <si>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</si>
  <si>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</si>
  <si>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</si>
  <si>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</si>
  <si>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</si>
  <si>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</si>
  <si>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</si>
  <si>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</si>
  <si>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</si>
  <si>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</si>
  <si>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</si>
  <si>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</si>
  <si>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</si>
  <si>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</si>
  <si>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</si>
  <si>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</si>
  <si>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</si>
  <si>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</si>
  <si>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</si>
  <si>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</si>
  <si>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</si>
  <si>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</si>
  <si>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</si>
  <si>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</si>
  <si>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</si>
  <si>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</si>
  <si>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</si>
  <si>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</si>
  <si>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</si>
  <si>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</si>
  <si>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</si>
  <si>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</si>
  <si>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</si>
  <si>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</si>
  <si>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</si>
  <si>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</si>
  <si>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</si>
  <si>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</si>
  <si>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</si>
  <si>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</si>
  <si>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</si>
  <si>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</si>
  <si>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</si>
  <si>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</si>
  <si>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</si>
  <si>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</si>
  <si>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</si>
  <si>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</si>
  <si>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</si>
  <si>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</si>
  <si>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</si>
  <si>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</si>
  <si>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</si>
  <si>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</si>
  <si>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</si>
  <si>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</si>
  <si>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</si>
  <si>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</si>
  <si>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</si>
  <si>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</si>
  <si>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</si>
  <si>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</si>
  <si>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</si>
  <si>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</si>
  <si>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</si>
  <si>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</si>
  <si>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</si>
  <si>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</si>
  <si>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</si>
  <si>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</si>
  <si>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</si>
  <si>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</si>
  <si>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</si>
  <si>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</si>
  <si>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</si>
  <si>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</si>
  <si>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</si>
  <si>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</si>
  <si>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</si>
  <si>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</si>
  <si>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</si>
  <si>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</si>
  <si>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</si>
  <si>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</si>
  <si>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</si>
  <si>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</si>
  <si>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</si>
  <si>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</si>
  <si>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</si>
  <si>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</si>
  <si>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</si>
  <si>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</si>
  <si>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</si>
  <si>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</si>
  <si>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</si>
  <si>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</si>
  <si>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</si>
  <si>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</si>
  <si>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</si>
  <si>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</si>
  <si>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</si>
  <si>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</si>
  <si>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</si>
  <si>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</si>
  <si>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</si>
  <si>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</si>
  <si>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</si>
  <si>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</si>
  <si>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</si>
  <si>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</si>
  <si>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</si>
  <si>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</si>
  <si>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</si>
  <si>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</si>
  <si>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</si>
  <si>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</si>
  <si>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</si>
  <si>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</si>
  <si>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</si>
  <si>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</si>
  <si>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</si>
  <si>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</si>
  <si>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</si>
  <si>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</si>
  <si>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</si>
  <si>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</si>
  <si>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</si>
  <si>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</si>
  <si>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</si>
  <si>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</si>
  <si>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</si>
  <si>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</si>
  <si>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</si>
  <si>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</si>
  <si>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</si>
  <si>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</si>
  <si>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</si>
  <si>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</si>
  <si>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</si>
  <si>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</si>
  <si>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mrazicí box (-22/-24°C) 5,2x4,9x3,9 m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</si>
  <si>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</si>
  <si>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</si>
  <si>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</si>
  <si>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</si>
  <si>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</si>
  <si>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</si>
  <si>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</si>
  <si>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</si>
  <si>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</si>
  <si>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</si>
  <si>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</si>
  <si>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</si>
  <si>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</si>
  <si>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</si>
  <si>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</si>
  <si>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</si>
  <si>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</si>
  <si>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[EUR]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</si>
  <si>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</si>
  <si>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</si>
  <si>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</si>
  <si>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</si>
  <si>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</si>
  <si>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</si>
  <si>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</si>
  <si>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</si>
  <si>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</si>
  <si>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</si>
  <si>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</si>
  <si>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</si>
  <si>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</si>
  <si>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</si>
  <si>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</si>
  <si>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</si>
  <si>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</si>
  <si>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</si>
  <si>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</si>
  <si>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</si>
  <si>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</si>
  <si>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</si>
  <si>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</si>
  <si>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</si>
  <si>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</si>
  <si>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</si>
  <si>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</si>
  <si>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</si>
  <si>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</si>
  <si>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</si>
  <si>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</si>
  <si>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</si>
  <si>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</si>
  <si>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</si>
  <si>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</si>
  <si>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</si>
  <si>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</si>
  <si>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</si>
  <si>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</si>
  <si>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</si>
  <si>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</si>
  <si>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</si>
  <si>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</si>
  <si>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</si>
  <si>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</si>
  <si>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</si>
  <si>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</si>
  <si>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</si>
  <si>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</si>
  <si>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</si>
  <si>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</si>
  <si>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</si>
  <si>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</si>
  <si>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</si>
  <si>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Potrubí pro mrazicí okruhy a jednotky (LT)</t>
  </si>
  <si>
    <t>celkem</t>
  </si>
  <si>
    <t xml:space="preserve">potrubí pro chladicí (MT) a klimatizační (HT) okruhy a KJ </t>
  </si>
  <si>
    <t xml:space="preserve">Měření spotřeby elektrické energie pro chladicí  a mrazicí nábytek, chladírny, mrazírny a klimatizované místnosti, ohřev TUV, popř. i pro výrobníky ledu, akvária, apod. </t>
  </si>
  <si>
    <t>Makro Cestlice - tender pro remodelling chlazení</t>
  </si>
  <si>
    <t>CHB odpadky 1081 (u F&amp;V) a CHB maso-vrácené zboži 1098</t>
  </si>
  <si>
    <t>CHB salámy  1086 - 2x výparník, CH box maso 1097</t>
  </si>
  <si>
    <t>CHB maso 1083 - 1 výparník</t>
  </si>
  <si>
    <t>CHB prodej maso 1080 - 4 výparníky</t>
  </si>
  <si>
    <t>CHB majonézy 1085</t>
  </si>
  <si>
    <t>CHB mleko 1092 (2 výparníky)</t>
  </si>
  <si>
    <t>CHB vejce 1091</t>
  </si>
  <si>
    <t>CHB 1056 O+Z - 2x výparník</t>
  </si>
  <si>
    <t>CHB 1063 ryby s výrobníky ledu</t>
  </si>
  <si>
    <t>CHB 1064 rybí saláty</t>
  </si>
  <si>
    <t>MB ryby</t>
  </si>
  <si>
    <t xml:space="preserve">MB maso a MB pizza </t>
  </si>
  <si>
    <t>MB pekárna</t>
  </si>
  <si>
    <t>MB zmrzlina</t>
  </si>
  <si>
    <t xml:space="preserve">MB hranolky </t>
  </si>
  <si>
    <t>MB potraviny</t>
  </si>
  <si>
    <t>MB drubez</t>
  </si>
  <si>
    <t>etiketování masa, mlečných výrobků, ryb,  O+Z</t>
  </si>
  <si>
    <t xml:space="preserve">chodba MOPRO 4x výparník </t>
  </si>
  <si>
    <t xml:space="preserve">chodba ryby </t>
  </si>
  <si>
    <t xml:space="preserve">příjem mléko (2xvýparník) </t>
  </si>
  <si>
    <t>příjem O+Z a chodba O+Z - 2x2 vyparníky</t>
  </si>
  <si>
    <t>chodba O+Z (1x výp.), příjem maso (2x výp.),</t>
  </si>
  <si>
    <t xml:space="preserve">2x prodej ryby, </t>
  </si>
  <si>
    <t>6x prodej O+Z</t>
  </si>
  <si>
    <t>mrazicí box delivery  -24°C ( 104 m3 )</t>
  </si>
  <si>
    <t>356 kW / To -10 C</t>
  </si>
  <si>
    <t>25 kW / To -35 C</t>
  </si>
  <si>
    <t>180 kW / To +2 C</t>
  </si>
  <si>
    <t>KCHJ pro výrobník ledu 1500 (kgledu /24 h.)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</si>
  <si>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</si>
  <si>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</si>
  <si>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</si>
  <si>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</si>
  <si>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</si>
  <si>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</si>
  <si>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>chladivo R290, frekvenčně řízený kompresor, automatické odtávání horkými parami, externí barva RAL 7016, interní bílá</t>
  </si>
  <si>
    <t>nerezová konzole 1250 mm na háky</t>
  </si>
  <si>
    <t>nerezová konzole 1875 mm na háky</t>
  </si>
  <si>
    <t xml:space="preserve">nerezové háky </t>
  </si>
  <si>
    <t>přepínatelný chladicí/mrazicí ostrůvek se zabudovaným agregátem</t>
  </si>
  <si>
    <t>čelní modul</t>
  </si>
  <si>
    <t>přepínatelný chladicí/mrazicí ostrůvek a se zabudovaným agregátem</t>
  </si>
  <si>
    <t>sada s těsnící podlahovou lištou  - z čela i z boků</t>
  </si>
  <si>
    <t xml:space="preserve">sada s těsnící podlahovou lištou </t>
  </si>
  <si>
    <t>vnitřní osvětlení LED přední a zadní - barva studená bílá (5700K)</t>
  </si>
  <si>
    <t>Popis požadavků : verze L1, teplota -22/-24°C, klima kat. 3, EC mototy ventilátorů , TEV vč. všech teplotních a tlakových čidel, el. rozvaděč vč. řízení a s displejem pro každý modul nábytku, uzavírací kulové ventily pro sací a kapalinové potrubí</t>
  </si>
  <si>
    <t>TEV s příslušenstvím</t>
  </si>
  <si>
    <t>řídící elektronický regulátor s příslušenstvím</t>
  </si>
  <si>
    <t>Popis požadavků : verze M2, teplota +4/+6°C, klima kat. 3, EC mototy ventilátorů , TEV vč. všech teplotních a tlakových čidel, el. rozvaděč vč. řízení a displejem pro každý modul nábytku, uzavírací kulové ventily pro sací a kapalinové potrubí</t>
  </si>
  <si>
    <t>V ceně bude zahrnuto uskladnění odsátého regenerovaného chladiva a vytipovaných demontovaných dílů pro potřeby Makro po dobu 3 let !!!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</si>
  <si>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</si>
  <si>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</si>
  <si>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>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</si>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</sst>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70" zoomScaleNormal="7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39" t="s">
        <v>681</v>
      </c>
      <c r="E2" s="440"/>
      <c r="F2" s="441"/>
      <c r="G2" s="35" t="s">
        <v>682</v>
      </c>
      <c r="H2" s="131" t="s">
        <v>691</v>
      </c>
    </row>
    <row r="3" spans="2:8" s="16" customFormat="1" ht="45.75" thickBot="1">
      <c r="B3" s="14"/>
      <c r="C3" s="15"/>
      <c r="D3" s="442"/>
      <c r="E3" s="443"/>
      <c r="F3" s="444"/>
      <c r="G3" s="36" t="s">
        <v>683</v>
      </c>
      <c r="H3" s="383" t="s">
        <v>1133</v>
      </c>
    </row>
    <row r="4" spans="2:8" ht="21.75" thickBot="1">
      <c r="B4" s="19"/>
      <c r="C4" s="20"/>
      <c r="D4" s="445" t="s">
        <v>692</v>
      </c>
      <c r="E4" s="446"/>
      <c r="F4" s="447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54" t="s">
        <v>685</v>
      </c>
      <c r="C7" s="455"/>
      <c r="D7" s="456"/>
      <c r="E7" s="437" t="s">
        <v>686</v>
      </c>
      <c r="F7" s="435" t="s">
        <v>687</v>
      </c>
      <c r="G7" s="433" t="s">
        <v>698</v>
      </c>
      <c r="H7" s="434"/>
    </row>
    <row r="8" spans="2:8" ht="15" thickBot="1">
      <c r="B8" s="457"/>
      <c r="C8" s="458"/>
      <c r="D8" s="459"/>
      <c r="E8" s="438"/>
      <c r="F8" s="436"/>
      <c r="G8" s="133" t="s">
        <v>688</v>
      </c>
      <c r="H8" s="138" t="s">
        <v>689</v>
      </c>
    </row>
    <row r="9" spans="2:8" s="11" customFormat="1" ht="18">
      <c r="B9" s="452" t="s">
        <v>693</v>
      </c>
      <c r="C9" s="453"/>
      <c r="D9" s="453"/>
      <c r="E9" s="302">
        <f>Nábytek!E39</f>
        <v>3421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48" t="s">
        <v>694</v>
      </c>
      <c r="C10" s="449"/>
      <c r="D10" s="449"/>
      <c r="E10" s="303">
        <f>Technologie!E64</f>
        <v>4781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50" t="s">
        <v>690</v>
      </c>
      <c r="C12" s="451"/>
      <c r="D12" s="451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0" t="s">
        <v>140</v>
      </c>
      <c r="C2" s="517" t="str">
        <f>Nábytek!D19</f>
        <v>Mrazicí skříně s dveřmi</v>
      </c>
      <c r="D2" s="518"/>
      <c r="E2" s="518"/>
      <c r="F2" s="519"/>
      <c r="G2" s="536" t="str">
        <f>'Celkem  Nab+Tech'!G2</f>
        <v>Firma</v>
      </c>
      <c r="H2" s="537"/>
      <c r="I2" s="543" t="str">
        <f>Nábytek!H2</f>
        <v>XY</v>
      </c>
      <c r="J2" s="544"/>
      <c r="K2" s="545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43" t="str">
        <f>Nábytek!H3</f>
        <v>Makro Cestlice - tender pro remodelling chlazení</v>
      </c>
      <c r="J3" s="544"/>
      <c r="K3" s="545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1180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1168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860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thickBot="1">
      <c r="B8" s="526" t="s">
        <v>884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49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50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904</v>
      </c>
      <c r="D11" s="110" t="s">
        <v>861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865</v>
      </c>
      <c r="D12" s="113" t="s">
        <v>862</v>
      </c>
      <c r="E12" s="114"/>
      <c r="F12" s="217"/>
      <c r="G12" s="160"/>
      <c r="H12" s="367">
        <v>1</v>
      </c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866</v>
      </c>
      <c r="D13" s="113" t="s">
        <v>863</v>
      </c>
      <c r="E13" s="114"/>
      <c r="F13" s="217"/>
      <c r="G13" s="160"/>
      <c r="H13" s="367">
        <v>1</v>
      </c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867</v>
      </c>
      <c r="D14" s="113" t="s">
        <v>864</v>
      </c>
      <c r="E14" s="114"/>
      <c r="F14" s="217"/>
      <c r="G14" s="160"/>
      <c r="H14" s="367"/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871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870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868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869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875</v>
      </c>
      <c r="D22" s="113" t="s">
        <v>877</v>
      </c>
      <c r="E22" s="114"/>
      <c r="F22" s="43"/>
      <c r="G22" s="225"/>
      <c r="H22" s="367">
        <v>35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874</v>
      </c>
      <c r="D23" s="113" t="s">
        <v>878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876</v>
      </c>
      <c r="D24" s="113"/>
      <c r="E24" s="116"/>
      <c r="F24" s="43"/>
      <c r="G24" s="225"/>
      <c r="H24" s="367">
        <v>42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879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880</v>
      </c>
      <c r="D27" s="113" t="s">
        <v>862</v>
      </c>
      <c r="E27" s="116"/>
      <c r="F27" s="43"/>
      <c r="G27" s="225"/>
      <c r="H27" s="367">
        <v>1</v>
      </c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880</v>
      </c>
      <c r="D28" s="113" t="s">
        <v>863</v>
      </c>
      <c r="E28" s="116"/>
      <c r="F28" s="43"/>
      <c r="G28" s="225"/>
      <c r="H28" s="367">
        <v>1</v>
      </c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880</v>
      </c>
      <c r="D29" s="113" t="s">
        <v>864</v>
      </c>
      <c r="E29" s="116"/>
      <c r="F29" s="43"/>
      <c r="G29" s="225"/>
      <c r="H29" s="367"/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795</v>
      </c>
      <c r="D30" s="379" t="s">
        <v>796</v>
      </c>
      <c r="E30" s="379" t="s">
        <v>742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881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1181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798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1182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926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800</v>
      </c>
      <c r="D36" s="256"/>
      <c r="E36" s="378"/>
      <c r="F36" s="43"/>
      <c r="G36" s="225"/>
      <c r="H36" s="367">
        <v>0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801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802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803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804</v>
      </c>
      <c r="D40" s="119"/>
      <c r="E40" s="120"/>
      <c r="F40" s="43"/>
      <c r="G40" s="160"/>
      <c r="H40" s="367">
        <v>1</v>
      </c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03" t="s">
        <v>901</v>
      </c>
      <c r="D41" s="504"/>
      <c r="E41" s="505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498" t="s">
        <v>710</v>
      </c>
      <c r="C44" s="499"/>
      <c r="D44" s="499"/>
      <c r="E44" s="499"/>
      <c r="F44" s="499"/>
      <c r="G44" s="500"/>
      <c r="H44" s="226">
        <f>SUM(H11:H42)</f>
        <v>104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0" t="s">
        <v>234</v>
      </c>
      <c r="C2" s="517" t="str">
        <f>Nábytek!D20</f>
        <v>Mrazicí ostrůvky bez agregátu s posuvnými víky</v>
      </c>
      <c r="D2" s="518"/>
      <c r="E2" s="518"/>
      <c r="F2" s="519"/>
      <c r="G2" s="536" t="str">
        <f>'Celkem  Nab+Tech'!G2</f>
        <v>Firma</v>
      </c>
      <c r="H2" s="537"/>
      <c r="I2" s="543" t="str">
        <f>Nábytek!H2</f>
        <v>XY</v>
      </c>
      <c r="J2" s="544"/>
      <c r="K2" s="545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43" t="str">
        <f>Nábytek!H3</f>
        <v>Makro Cestlice - tender pro remodelling chlazení</v>
      </c>
      <c r="J3" s="544"/>
      <c r="K3" s="545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886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1169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883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thickBot="1">
      <c r="B8" s="526" t="s">
        <v>885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49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50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904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887</v>
      </c>
      <c r="D12" s="113" t="s">
        <v>888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887</v>
      </c>
      <c r="D13" s="113" t="s">
        <v>888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889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871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870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890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891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894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895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896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897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897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897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898</v>
      </c>
      <c r="D29" s="115" t="s">
        <v>899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900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900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900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795</v>
      </c>
      <c r="D33" s="379" t="s">
        <v>796</v>
      </c>
      <c r="E33" s="379" t="s">
        <v>742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881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797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798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799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926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800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801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802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803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804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03" t="s">
        <v>901</v>
      </c>
      <c r="D44" s="504"/>
      <c r="E44" s="50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498" t="s">
        <v>150</v>
      </c>
      <c r="C47" s="499"/>
      <c r="D47" s="499"/>
      <c r="E47" s="499"/>
      <c r="F47" s="499"/>
      <c r="G47" s="50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0" t="s">
        <v>144</v>
      </c>
      <c r="C2" s="517" t="str">
        <f>Nábytek!D25</f>
        <v>Mrazicí ostrůvky s agregátem</v>
      </c>
      <c r="D2" s="518"/>
      <c r="E2" s="518"/>
      <c r="F2" s="519"/>
      <c r="G2" s="536" t="str">
        <f>'Celkem  Nab+Tech'!G2</f>
        <v>Firma</v>
      </c>
      <c r="H2" s="537"/>
      <c r="I2" s="551" t="str">
        <f>Nábytek!H2</f>
        <v>XY</v>
      </c>
      <c r="J2" s="552"/>
      <c r="K2" s="553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51" t="str">
        <f>Nábytek!H3</f>
        <v>Makro Cestlice - tender pro remodelling chlazení</v>
      </c>
      <c r="J3" s="552"/>
      <c r="K3" s="553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905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1170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4.4" customHeight="1">
      <c r="B7" s="524" t="s">
        <v>902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3.8">
      <c r="B8" s="524" t="s">
        <v>909</v>
      </c>
      <c r="C8" s="521"/>
      <c r="D8" s="521"/>
      <c r="E8" s="521"/>
      <c r="F8" s="521"/>
      <c r="G8" s="521"/>
      <c r="H8" s="521"/>
      <c r="I8" s="521"/>
      <c r="J8" s="521"/>
      <c r="K8" s="525"/>
    </row>
    <row r="9" spans="2:11" s="72" customFormat="1" ht="15" thickBot="1">
      <c r="B9" s="526" t="s">
        <v>903</v>
      </c>
      <c r="C9" s="527"/>
      <c r="D9" s="527"/>
      <c r="E9" s="527"/>
      <c r="F9" s="527"/>
      <c r="G9" s="527"/>
      <c r="H9" s="527"/>
      <c r="I9" s="527"/>
      <c r="J9" s="527"/>
      <c r="K9" s="528"/>
    </row>
    <row r="10" spans="2:11" s="9" customFormat="1" ht="15">
      <c r="B10" s="529" t="s">
        <v>16</v>
      </c>
      <c r="C10" s="534" t="s">
        <v>742</v>
      </c>
      <c r="D10" s="534" t="s">
        <v>743</v>
      </c>
      <c r="E10" s="393" t="s">
        <v>744</v>
      </c>
      <c r="F10" s="393" t="s">
        <v>745</v>
      </c>
      <c r="G10" s="393" t="s">
        <v>689</v>
      </c>
      <c r="H10" s="534" t="s">
        <v>686</v>
      </c>
      <c r="I10" s="392" t="s">
        <v>687</v>
      </c>
      <c r="J10" s="515" t="s">
        <v>698</v>
      </c>
      <c r="K10" s="516"/>
    </row>
    <row r="11" spans="2:11" s="9" customFormat="1" ht="15" thickBot="1">
      <c r="B11" s="530"/>
      <c r="C11" s="535"/>
      <c r="D11" s="535"/>
      <c r="E11" s="394" t="s">
        <v>27</v>
      </c>
      <c r="F11" s="394" t="s">
        <v>746</v>
      </c>
      <c r="G11" s="394" t="s">
        <v>746</v>
      </c>
      <c r="H11" s="535"/>
      <c r="I11" s="394" t="s">
        <v>746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904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1174</v>
      </c>
      <c r="D13" s="113" t="s">
        <v>1175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906</v>
      </c>
      <c r="D14" s="113"/>
      <c r="E14" s="114" t="s">
        <v>134</v>
      </c>
      <c r="F14" s="43"/>
      <c r="G14" s="160"/>
      <c r="H14" s="367"/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906</v>
      </c>
      <c r="D15" s="113"/>
      <c r="E15" s="114" t="s">
        <v>135</v>
      </c>
      <c r="F15" s="43"/>
      <c r="G15" s="160"/>
      <c r="H15" s="367">
        <v>58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1176</v>
      </c>
      <c r="D16" s="113"/>
      <c r="E16" s="114" t="s">
        <v>134</v>
      </c>
      <c r="F16" s="43"/>
      <c r="G16" s="160"/>
      <c r="H16" s="367"/>
      <c r="I16" s="167"/>
      <c r="J16" s="152"/>
      <c r="K16" s="151"/>
    </row>
    <row r="17" spans="2:11" s="72" customFormat="1" ht="13.8">
      <c r="B17" s="272" t="s">
        <v>123</v>
      </c>
      <c r="C17" s="112" t="s">
        <v>1176</v>
      </c>
      <c r="D17" s="113"/>
      <c r="E17" s="114" t="s">
        <v>135</v>
      </c>
      <c r="F17" s="43"/>
      <c r="G17" s="160"/>
      <c r="H17" s="367">
        <v>10</v>
      </c>
      <c r="I17" s="167">
        <f aca="true" t="shared" si="5" ref="I17">J17+K17</f>
        <v>0</v>
      </c>
      <c r="J17" s="152">
        <f aca="true" t="shared" si="6" ref="J17">F17*H17</f>
        <v>0</v>
      </c>
      <c r="K17" s="151">
        <f aca="true" t="shared" si="7" ref="K17">G17*H17</f>
        <v>0</v>
      </c>
    </row>
    <row r="18" spans="2:11" s="72" customFormat="1" ht="13.8">
      <c r="B18" s="272"/>
      <c r="C18" s="117" t="s">
        <v>893</v>
      </c>
      <c r="D18" s="113"/>
      <c r="E18" s="116"/>
      <c r="F18" s="80"/>
      <c r="G18" s="162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124</v>
      </c>
      <c r="C19" s="112" t="s">
        <v>894</v>
      </c>
      <c r="D19" s="115"/>
      <c r="E19" s="114"/>
      <c r="F19" s="43"/>
      <c r="G19" s="225"/>
      <c r="H19" s="367">
        <v>300</v>
      </c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125</v>
      </c>
      <c r="C20" s="112" t="s">
        <v>907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898</v>
      </c>
      <c r="D22" s="115"/>
      <c r="E22" s="114">
        <v>2100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908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908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898</v>
      </c>
      <c r="D26" s="115" t="s">
        <v>899</v>
      </c>
      <c r="E26" s="116"/>
      <c r="F26" s="43"/>
      <c r="G26" s="160"/>
      <c r="H26" s="367">
        <f>34*2.5</f>
        <v>85</v>
      </c>
      <c r="I26" s="167">
        <f aca="true" t="shared" si="8" ref="I26:I29">F26*H26</f>
        <v>0</v>
      </c>
      <c r="J26" s="152">
        <f aca="true" t="shared" si="9" ref="J26:J29">F26*H26</f>
        <v>0</v>
      </c>
      <c r="K26" s="151">
        <f aca="true" t="shared" si="10" ref="K26:K29">G26*H26</f>
        <v>0</v>
      </c>
    </row>
    <row r="27" spans="2:11" s="72" customFormat="1" ht="13.8">
      <c r="B27" s="272" t="s">
        <v>130</v>
      </c>
      <c r="C27" s="240" t="s">
        <v>897</v>
      </c>
      <c r="D27" s="113"/>
      <c r="E27" s="114">
        <v>2100</v>
      </c>
      <c r="F27" s="43"/>
      <c r="G27" s="225"/>
      <c r="H27" s="367">
        <v>16</v>
      </c>
      <c r="I27" s="167">
        <f t="shared" si="8"/>
        <v>0</v>
      </c>
      <c r="J27" s="152">
        <f t="shared" si="9"/>
        <v>0</v>
      </c>
      <c r="K27" s="151">
        <f t="shared" si="10"/>
        <v>0</v>
      </c>
    </row>
    <row r="28" spans="2:11" s="72" customFormat="1" ht="13.8">
      <c r="B28" s="272" t="s">
        <v>131</v>
      </c>
      <c r="C28" s="240" t="s">
        <v>897</v>
      </c>
      <c r="D28" s="113"/>
      <c r="E28" s="114" t="s">
        <v>134</v>
      </c>
      <c r="F28" s="43"/>
      <c r="G28" s="225"/>
      <c r="H28" s="367"/>
      <c r="I28" s="167">
        <f t="shared" si="8"/>
        <v>0</v>
      </c>
      <c r="J28" s="152">
        <f t="shared" si="9"/>
        <v>0</v>
      </c>
      <c r="K28" s="151">
        <f t="shared" si="10"/>
        <v>0</v>
      </c>
    </row>
    <row r="29" spans="2:11" s="72" customFormat="1" ht="13.8">
      <c r="B29" s="272" t="s">
        <v>132</v>
      </c>
      <c r="C29" s="240" t="s">
        <v>897</v>
      </c>
      <c r="D29" s="113"/>
      <c r="E29" s="114" t="s">
        <v>135</v>
      </c>
      <c r="F29" s="43"/>
      <c r="G29" s="225"/>
      <c r="H29" s="367">
        <v>136</v>
      </c>
      <c r="I29" s="167">
        <f t="shared" si="8"/>
        <v>0</v>
      </c>
      <c r="J29" s="152">
        <f t="shared" si="9"/>
        <v>0</v>
      </c>
      <c r="K29" s="151">
        <f t="shared" si="10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1179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1179</v>
      </c>
      <c r="D32" s="113"/>
      <c r="E32" s="116" t="s">
        <v>134</v>
      </c>
      <c r="F32" s="43"/>
      <c r="G32" s="225"/>
      <c r="H32" s="367"/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1179</v>
      </c>
      <c r="D33" s="115"/>
      <c r="E33" s="116" t="s">
        <v>135</v>
      </c>
      <c r="F33" s="43"/>
      <c r="G33" s="225"/>
      <c r="H33" s="367">
        <v>68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1177</v>
      </c>
      <c r="D35" s="113" t="s">
        <v>246</v>
      </c>
      <c r="E35" s="114">
        <v>2100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1178</v>
      </c>
      <c r="D36" s="113"/>
      <c r="E36" s="114" t="s">
        <v>134</v>
      </c>
      <c r="F36" s="43"/>
      <c r="G36" s="160"/>
      <c r="H36" s="367"/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1178</v>
      </c>
      <c r="D37" s="113"/>
      <c r="E37" s="114" t="s">
        <v>135</v>
      </c>
      <c r="F37" s="43"/>
      <c r="G37" s="160"/>
      <c r="H37" s="367">
        <v>68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498" t="s">
        <v>710</v>
      </c>
      <c r="C40" s="499"/>
      <c r="D40" s="499"/>
      <c r="E40" s="499"/>
      <c r="F40" s="499"/>
      <c r="G40" s="499"/>
      <c r="H40" s="222">
        <f>SUM(H12:H38)</f>
        <v>773</v>
      </c>
      <c r="I40" s="189">
        <f aca="true" t="shared" si="11" ref="I40:K40">SUM(I12:I38)</f>
        <v>0</v>
      </c>
      <c r="J40" s="258">
        <f t="shared" si="11"/>
        <v>0</v>
      </c>
      <c r="K40" s="259">
        <f t="shared" si="11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34:H37 G30:H30" name="Bereich2_4"/>
    <protectedRange sqref="F21:F24 F30:F37" name="Bereich2_1_3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  <protectedRange sqref="G13:H18 H19:H20" name="Bereich2_4_1"/>
    <protectedRange sqref="F13:F20" name="Bereich2_1_3_1"/>
    <protectedRange sqref="G19:G20" name="Bereich2_4_1_1_2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0" t="s">
        <v>248</v>
      </c>
      <c r="C2" s="564" t="str">
        <f>Nábytek!C31:H31</f>
        <v>Doprava nábytku</v>
      </c>
      <c r="D2" s="565"/>
      <c r="E2" s="566"/>
      <c r="F2" s="40" t="str">
        <f>'Celkem  Nab+Tech'!G2</f>
        <v>Firma</v>
      </c>
      <c r="G2" s="543" t="str">
        <f>Nábytek!H2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249" t="str">
        <f>'Celkem  Nab+Tech'!G3</f>
        <v>Projekt</v>
      </c>
      <c r="G3" s="543" t="str">
        <f>Nábytek!H3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1" t="str">
        <f>'Celkem  Nab+Tech'!G4</f>
        <v>Datum nabídky</v>
      </c>
      <c r="G4" s="573" t="str">
        <f>Nábytek!H4</f>
        <v>XX.XX.2019</v>
      </c>
      <c r="H4" s="574"/>
      <c r="I4" s="575"/>
    </row>
    <row r="5" spans="2:9" s="72" customFormat="1" ht="13.8">
      <c r="B5" s="554" t="s">
        <v>910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911</v>
      </c>
      <c r="C6" s="558" t="s">
        <v>231</v>
      </c>
      <c r="D6" s="558" t="s">
        <v>231</v>
      </c>
      <c r="E6" s="558" t="s">
        <v>231</v>
      </c>
      <c r="F6" s="558" t="s">
        <v>231</v>
      </c>
      <c r="G6" s="558" t="s">
        <v>231</v>
      </c>
      <c r="H6" s="558" t="s">
        <v>231</v>
      </c>
      <c r="I6" s="559" t="s">
        <v>231</v>
      </c>
    </row>
    <row r="7" spans="2:9" s="72" customFormat="1" ht="13.05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393" t="s">
        <v>745</v>
      </c>
      <c r="E9" s="393" t="s">
        <v>689</v>
      </c>
      <c r="F9" s="534" t="s">
        <v>686</v>
      </c>
      <c r="G9" s="392" t="s">
        <v>687</v>
      </c>
      <c r="H9" s="515" t="s">
        <v>698</v>
      </c>
      <c r="I9" s="516"/>
    </row>
    <row r="10" spans="2:9" ht="15" thickBot="1">
      <c r="B10" s="561"/>
      <c r="C10" s="563"/>
      <c r="D10" s="394" t="s">
        <v>746</v>
      </c>
      <c r="E10" s="394" t="s">
        <v>746</v>
      </c>
      <c r="F10" s="535"/>
      <c r="G10" s="394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912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8" t="s">
        <v>710</v>
      </c>
      <c r="C15" s="499"/>
      <c r="D15" s="499"/>
      <c r="E15" s="50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0" t="s">
        <v>152</v>
      </c>
      <c r="C2" s="517" t="str">
        <f>Nábytek!D36</f>
        <v>Extra položky</v>
      </c>
      <c r="D2" s="519"/>
      <c r="E2" s="576" t="str">
        <f>'Celkem  Nab+Tech'!G2</f>
        <v>Firma</v>
      </c>
      <c r="F2" s="496"/>
      <c r="G2" s="551" t="str">
        <f>Nábytek!H2</f>
        <v>XY</v>
      </c>
      <c r="H2" s="552"/>
      <c r="I2" s="553"/>
    </row>
    <row r="3" spans="2:9" ht="16.2" thickBot="1">
      <c r="B3" s="541"/>
      <c r="C3" s="577"/>
      <c r="D3" s="578"/>
      <c r="E3" s="576" t="str">
        <f>'Celkem  Nab+Tech'!G3</f>
        <v>Projekt</v>
      </c>
      <c r="F3" s="496"/>
      <c r="G3" s="551" t="str">
        <f>Nábytek!H3</f>
        <v>Makro Cestlice - tender pro remodelling chlazení</v>
      </c>
      <c r="H3" s="552"/>
      <c r="I3" s="553"/>
    </row>
    <row r="4" spans="2:9" ht="16.2" thickBot="1">
      <c r="B4" s="542"/>
      <c r="C4" s="570"/>
      <c r="D4" s="572"/>
      <c r="E4" s="576" t="str">
        <f>'Celkem  Nab+Tech'!G4</f>
        <v>Datum nabídky</v>
      </c>
      <c r="F4" s="496"/>
      <c r="G4" s="546" t="str">
        <f>Nábytek!H4</f>
        <v>XX.XX.2019</v>
      </c>
      <c r="H4" s="547"/>
      <c r="I4" s="548"/>
    </row>
    <row r="5" spans="2:9" s="72" customFormat="1" ht="13.8">
      <c r="B5" s="520" t="s">
        <v>805</v>
      </c>
      <c r="C5" s="522"/>
      <c r="D5" s="522"/>
      <c r="E5" s="522"/>
      <c r="F5" s="522"/>
      <c r="G5" s="522"/>
      <c r="H5" s="522"/>
      <c r="I5" s="523"/>
    </row>
    <row r="6" spans="2:9" s="72" customFormat="1" ht="14.4" customHeight="1">
      <c r="B6" s="524"/>
      <c r="C6" s="521"/>
      <c r="D6" s="521"/>
      <c r="E6" s="521"/>
      <c r="F6" s="521"/>
      <c r="G6" s="521"/>
      <c r="H6" s="521"/>
      <c r="I6" s="525"/>
    </row>
    <row r="7" spans="2:9" s="72" customFormat="1" ht="13.05">
      <c r="B7" s="524"/>
      <c r="C7" s="521"/>
      <c r="D7" s="521"/>
      <c r="E7" s="521"/>
      <c r="F7" s="521"/>
      <c r="G7" s="521"/>
      <c r="H7" s="521"/>
      <c r="I7" s="525"/>
    </row>
    <row r="8" spans="2:9" s="72" customFormat="1" ht="15" thickBot="1">
      <c r="B8" s="526"/>
      <c r="C8" s="527"/>
      <c r="D8" s="527"/>
      <c r="E8" s="527"/>
      <c r="F8" s="527"/>
      <c r="G8" s="527"/>
      <c r="H8" s="527"/>
      <c r="I8" s="528"/>
    </row>
    <row r="9" spans="2:9" s="9" customFormat="1" ht="15">
      <c r="B9" s="560" t="s">
        <v>85</v>
      </c>
      <c r="C9" s="562" t="s">
        <v>742</v>
      </c>
      <c r="D9" s="393" t="s">
        <v>745</v>
      </c>
      <c r="E9" s="393" t="s">
        <v>689</v>
      </c>
      <c r="F9" s="534" t="s">
        <v>686</v>
      </c>
      <c r="G9" s="392" t="s">
        <v>687</v>
      </c>
      <c r="H9" s="515" t="s">
        <v>698</v>
      </c>
      <c r="I9" s="516"/>
    </row>
    <row r="10" spans="2:9" s="9" customFormat="1" ht="15" thickBot="1">
      <c r="B10" s="561"/>
      <c r="C10" s="563"/>
      <c r="D10" s="394" t="s">
        <v>746</v>
      </c>
      <c r="E10" s="394" t="s">
        <v>746</v>
      </c>
      <c r="F10" s="535"/>
      <c r="G10" s="394" t="s">
        <v>746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1171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1172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1173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498" t="s">
        <v>150</v>
      </c>
      <c r="C34" s="499"/>
      <c r="D34" s="499"/>
      <c r="E34" s="50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5:F31" name="Bereich2_4"/>
    <protectedRange sqref="D15:D31" name="Bereich2_1_3"/>
    <protectedRange sqref="E12:F14" name="Bereich2_4_1"/>
    <protectedRange sqref="D12:D14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0" t="s">
        <v>139</v>
      </c>
      <c r="C2" s="564" t="str">
        <f>Technologie!D9</f>
        <v>Chladicí boxy maso (teploty 0/+2°C)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941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5">
      <c r="B6" s="579" t="s">
        <v>915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5">
      <c r="B7" s="524" t="s">
        <v>914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107" t="s">
        <v>742</v>
      </c>
      <c r="E9" s="107" t="s">
        <v>918</v>
      </c>
      <c r="F9" s="107" t="s">
        <v>921</v>
      </c>
      <c r="G9" s="238" t="s">
        <v>745</v>
      </c>
      <c r="H9" s="238" t="s">
        <v>689</v>
      </c>
      <c r="I9" s="437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108" t="s">
        <v>917</v>
      </c>
      <c r="E10" s="129" t="s">
        <v>919</v>
      </c>
      <c r="F10" s="129" t="s">
        <v>920</v>
      </c>
      <c r="G10" s="251" t="s">
        <v>746</v>
      </c>
      <c r="H10" s="251" t="s">
        <v>746</v>
      </c>
      <c r="I10" s="438"/>
      <c r="J10" s="394" t="s">
        <v>746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1134</v>
      </c>
      <c r="D18" s="86"/>
      <c r="E18" s="71">
        <v>3000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 t="s">
        <v>1135</v>
      </c>
      <c r="D19" s="86"/>
      <c r="E19" s="71">
        <v>3500</v>
      </c>
      <c r="F19" s="85"/>
      <c r="G19" s="169"/>
      <c r="H19" s="169"/>
      <c r="I19" s="372">
        <v>3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/>
      <c r="D20" s="86"/>
      <c r="E20" s="71">
        <v>4000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 t="s">
        <v>1136</v>
      </c>
      <c r="D22" s="86"/>
      <c r="E22" s="71">
        <v>8000</v>
      </c>
      <c r="F22" s="85"/>
      <c r="G22" s="169"/>
      <c r="H22" s="169"/>
      <c r="I22" s="372">
        <v>1</v>
      </c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1137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795</v>
      </c>
      <c r="E26" s="416" t="s">
        <v>796</v>
      </c>
      <c r="F26" s="416" t="s">
        <v>742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85" t="s">
        <v>922</v>
      </c>
      <c r="D27" s="588"/>
      <c r="E27" s="588"/>
      <c r="F27" s="589"/>
      <c r="G27" s="169"/>
      <c r="H27" s="169"/>
      <c r="I27" s="374">
        <v>6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797</v>
      </c>
      <c r="D28" s="257"/>
      <c r="E28" s="256"/>
      <c r="F28" s="378"/>
      <c r="G28" s="43"/>
      <c r="H28" s="169"/>
      <c r="I28" s="367">
        <v>10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798</v>
      </c>
      <c r="D29" s="257"/>
      <c r="E29" s="256"/>
      <c r="F29" s="378"/>
      <c r="G29" s="43"/>
      <c r="H29" s="169"/>
      <c r="I29" s="367">
        <v>10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923</v>
      </c>
      <c r="D30" s="257"/>
      <c r="E30" s="256"/>
      <c r="F30" s="378"/>
      <c r="G30" s="43"/>
      <c r="H30" s="160"/>
      <c r="I30" s="367">
        <v>4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924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925</v>
      </c>
      <c r="D32" s="257"/>
      <c r="E32" s="256"/>
      <c r="F32" s="378"/>
      <c r="G32" s="43"/>
      <c r="H32" s="160"/>
      <c r="I32" s="367">
        <v>20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927</v>
      </c>
      <c r="D33" s="257"/>
      <c r="E33" s="256"/>
      <c r="F33" s="378"/>
      <c r="G33" s="43"/>
      <c r="H33" s="160"/>
      <c r="I33" s="367">
        <v>10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800</v>
      </c>
      <c r="D34" s="257"/>
      <c r="E34" s="256"/>
      <c r="F34" s="378"/>
      <c r="G34" s="43"/>
      <c r="H34" s="160"/>
      <c r="I34" s="367">
        <v>10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801</v>
      </c>
      <c r="D35" s="257"/>
      <c r="E35" s="256"/>
      <c r="F35" s="378"/>
      <c r="G35" s="43"/>
      <c r="H35" s="160"/>
      <c r="I35" s="367">
        <v>6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928</v>
      </c>
      <c r="D36" s="119"/>
      <c r="E36" s="119"/>
      <c r="F36" s="119"/>
      <c r="G36" s="43"/>
      <c r="H36" s="160"/>
      <c r="I36" s="367">
        <v>7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85" t="s">
        <v>929</v>
      </c>
      <c r="D37" s="586"/>
      <c r="E37" s="586"/>
      <c r="F37" s="587"/>
      <c r="G37" s="169"/>
      <c r="H37" s="169"/>
      <c r="I37" s="367">
        <v>10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85" t="s">
        <v>935</v>
      </c>
      <c r="D38" s="586"/>
      <c r="E38" s="586"/>
      <c r="F38" s="587"/>
      <c r="G38" s="169"/>
      <c r="H38" s="169"/>
      <c r="I38" s="374">
        <v>7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85" t="s">
        <v>930</v>
      </c>
      <c r="D39" s="586"/>
      <c r="E39" s="586"/>
      <c r="F39" s="587"/>
      <c r="G39" s="169"/>
      <c r="H39" s="169"/>
      <c r="I39" s="367">
        <v>7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85" t="s">
        <v>931</v>
      </c>
      <c r="D40" s="586"/>
      <c r="E40" s="586"/>
      <c r="F40" s="587"/>
      <c r="G40" s="169"/>
      <c r="H40" s="169"/>
      <c r="I40" s="367">
        <v>10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2"/>
      <c r="D41" s="583"/>
      <c r="E41" s="583"/>
      <c r="F41" s="584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498" t="s">
        <v>710</v>
      </c>
      <c r="C43" s="499"/>
      <c r="D43" s="499"/>
      <c r="E43" s="499"/>
      <c r="F43" s="499"/>
      <c r="G43" s="499"/>
      <c r="H43" s="500"/>
      <c r="I43" s="221">
        <f>SUM(I12:I41)</f>
        <v>130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639</v>
      </c>
      <c r="C2" s="564" t="str">
        <f>Technologie!D10</f>
        <v>Chladicí boxy mléko (teploty +2 až +6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942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37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38"/>
      <c r="J10" s="394" t="s">
        <v>746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1138</v>
      </c>
      <c r="D18" s="86"/>
      <c r="E18" s="71">
        <v>4000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 t="s">
        <v>1139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 t="s">
        <v>1140</v>
      </c>
      <c r="D20" s="86"/>
      <c r="E20" s="71">
        <v>4000</v>
      </c>
      <c r="F20" s="85"/>
      <c r="G20" s="169"/>
      <c r="H20" s="169"/>
      <c r="I20" s="372">
        <v>1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/>
      <c r="D21" s="86"/>
      <c r="E21" s="71">
        <v>5500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85" t="s">
        <v>922</v>
      </c>
      <c r="D23" s="588"/>
      <c r="E23" s="588"/>
      <c r="F23" s="589"/>
      <c r="G23" s="169"/>
      <c r="H23" s="169"/>
      <c r="I23" s="374">
        <v>3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797</v>
      </c>
      <c r="D24" s="257"/>
      <c r="E24" s="256"/>
      <c r="F24" s="378"/>
      <c r="G24" s="43"/>
      <c r="H24" s="169"/>
      <c r="I24" s="367">
        <v>4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798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923</v>
      </c>
      <c r="D26" s="257"/>
      <c r="E26" s="256"/>
      <c r="F26" s="378"/>
      <c r="G26" s="43"/>
      <c r="H26" s="160"/>
      <c r="I26" s="367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924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925</v>
      </c>
      <c r="D28" s="257"/>
      <c r="E28" s="256"/>
      <c r="F28" s="378"/>
      <c r="G28" s="43"/>
      <c r="H28" s="160"/>
      <c r="I28" s="367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927</v>
      </c>
      <c r="D29" s="257"/>
      <c r="E29" s="256"/>
      <c r="F29" s="378"/>
      <c r="G29" s="43"/>
      <c r="H29" s="160"/>
      <c r="I29" s="367">
        <v>3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800</v>
      </c>
      <c r="D30" s="257"/>
      <c r="E30" s="256"/>
      <c r="F30" s="378"/>
      <c r="G30" s="43"/>
      <c r="H30" s="160"/>
      <c r="I30" s="367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801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928</v>
      </c>
      <c r="D32" s="119"/>
      <c r="E32" s="119"/>
      <c r="F32" s="119"/>
      <c r="G32" s="43"/>
      <c r="H32" s="160"/>
      <c r="I32" s="367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85" t="s">
        <v>929</v>
      </c>
      <c r="D33" s="586"/>
      <c r="E33" s="586"/>
      <c r="F33" s="587"/>
      <c r="G33" s="169"/>
      <c r="H33" s="169"/>
      <c r="I33" s="374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85" t="s">
        <v>935</v>
      </c>
      <c r="D34" s="586"/>
      <c r="E34" s="586"/>
      <c r="F34" s="587"/>
      <c r="G34" s="169"/>
      <c r="H34" s="169"/>
      <c r="I34" s="374">
        <v>3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85" t="s">
        <v>930</v>
      </c>
      <c r="D35" s="586"/>
      <c r="E35" s="586"/>
      <c r="F35" s="587"/>
      <c r="G35" s="169"/>
      <c r="H35" s="169"/>
      <c r="I35" s="374">
        <v>3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2"/>
      <c r="D36" s="583"/>
      <c r="E36" s="583"/>
      <c r="F36" s="584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8" t="s">
        <v>710</v>
      </c>
      <c r="C38" s="499"/>
      <c r="D38" s="499"/>
      <c r="E38" s="499"/>
      <c r="F38" s="499"/>
      <c r="G38" s="499"/>
      <c r="H38" s="500"/>
      <c r="I38" s="221">
        <f>SUM(I12:I36)</f>
        <v>48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638</v>
      </c>
      <c r="C2" s="564" t="str">
        <f>Technologie!D11</f>
        <v>Chladicí boxy O+Z (teploty +4/+6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287"/>
      <c r="E3" s="287"/>
      <c r="F3" s="287"/>
      <c r="G3" s="287"/>
      <c r="H3" s="288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943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936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37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38"/>
      <c r="J10" s="394" t="s">
        <v>746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 t="s">
        <v>1141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85" t="s">
        <v>922</v>
      </c>
      <c r="D23" s="588"/>
      <c r="E23" s="588"/>
      <c r="F23" s="589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797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798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923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924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925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927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800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801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928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85" t="s">
        <v>929</v>
      </c>
      <c r="D33" s="586"/>
      <c r="E33" s="586"/>
      <c r="F33" s="587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85" t="s">
        <v>935</v>
      </c>
      <c r="D34" s="586"/>
      <c r="E34" s="586"/>
      <c r="F34" s="587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85" t="s">
        <v>930</v>
      </c>
      <c r="D35" s="586"/>
      <c r="E35" s="586"/>
      <c r="F35" s="587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2"/>
      <c r="D36" s="583"/>
      <c r="E36" s="583"/>
      <c r="F36" s="584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8" t="s">
        <v>710</v>
      </c>
      <c r="C38" s="499"/>
      <c r="D38" s="499"/>
      <c r="E38" s="499"/>
      <c r="F38" s="499"/>
      <c r="G38" s="499"/>
      <c r="H38" s="50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637</v>
      </c>
      <c r="C2" s="564" t="str">
        <f>Technologie!D12</f>
        <v>Chladicí boxy ryby (teploty 0/+2°C)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944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937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37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38"/>
      <c r="J10" s="394" t="s">
        <v>746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1142</v>
      </c>
      <c r="D18" s="86"/>
      <c r="E18" s="71">
        <v>3500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1143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85" t="s">
        <v>922</v>
      </c>
      <c r="D23" s="588"/>
      <c r="E23" s="588"/>
      <c r="F23" s="589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797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798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923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924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925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927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800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801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928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85" t="s">
        <v>929</v>
      </c>
      <c r="D33" s="586"/>
      <c r="E33" s="586"/>
      <c r="F33" s="587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85" t="s">
        <v>935</v>
      </c>
      <c r="D34" s="586"/>
      <c r="E34" s="586"/>
      <c r="F34" s="587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85" t="s">
        <v>930</v>
      </c>
      <c r="D35" s="586"/>
      <c r="E35" s="586"/>
      <c r="F35" s="587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85" t="s">
        <v>931</v>
      </c>
      <c r="D36" s="586"/>
      <c r="E36" s="586"/>
      <c r="F36" s="587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2"/>
      <c r="D37" s="583"/>
      <c r="E37" s="583"/>
      <c r="F37" s="584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498" t="s">
        <v>710</v>
      </c>
      <c r="C39" s="499"/>
      <c r="D39" s="499"/>
      <c r="E39" s="499"/>
      <c r="F39" s="499"/>
      <c r="G39" s="499"/>
      <c r="H39" s="50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0" t="s">
        <v>640</v>
      </c>
      <c r="C2" s="564" t="str">
        <f>Technologie!D13</f>
        <v>Mrazicí boxy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945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939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28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37" t="s">
        <v>686</v>
      </c>
      <c r="J9" s="392" t="s">
        <v>687</v>
      </c>
      <c r="K9" s="515" t="s">
        <v>698</v>
      </c>
      <c r="L9" s="516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38"/>
      <c r="J10" s="394" t="s">
        <v>746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1144</v>
      </c>
      <c r="D12" s="185"/>
      <c r="E12" s="186">
        <v>1500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1145</v>
      </c>
      <c r="D13" s="86"/>
      <c r="E13" s="71">
        <v>2000</v>
      </c>
      <c r="F13" s="85"/>
      <c r="G13" s="169"/>
      <c r="H13" s="169"/>
      <c r="I13" s="372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1146</v>
      </c>
      <c r="D14" s="86"/>
      <c r="E14" s="71">
        <v>2500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1147</v>
      </c>
      <c r="D15" s="86"/>
      <c r="E15" s="71">
        <v>3000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1148</v>
      </c>
      <c r="D16" s="86"/>
      <c r="E16" s="71">
        <v>3500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1149</v>
      </c>
      <c r="D17" s="86"/>
      <c r="E17" s="71">
        <v>4000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1150</v>
      </c>
      <c r="D18" s="86"/>
      <c r="E18" s="71">
        <v>4500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/>
      <c r="D19" s="86"/>
      <c r="E19" s="71"/>
      <c r="F19" s="85"/>
      <c r="G19" s="169"/>
      <c r="H19" s="169"/>
      <c r="I19" s="372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/>
      <c r="D20" s="86"/>
      <c r="E20" s="71"/>
      <c r="F20" s="85"/>
      <c r="G20" s="169"/>
      <c r="H20" s="169"/>
      <c r="I20" s="372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85" t="s">
        <v>922</v>
      </c>
      <c r="D23" s="588"/>
      <c r="E23" s="588"/>
      <c r="F23" s="589"/>
      <c r="G23" s="169"/>
      <c r="H23" s="169"/>
      <c r="I23" s="374">
        <v>8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797</v>
      </c>
      <c r="D24" s="257"/>
      <c r="E24" s="256"/>
      <c r="F24" s="378"/>
      <c r="G24" s="43"/>
      <c r="H24" s="169"/>
      <c r="I24" s="374">
        <v>8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798</v>
      </c>
      <c r="D25" s="257"/>
      <c r="E25" s="256"/>
      <c r="F25" s="378"/>
      <c r="G25" s="43"/>
      <c r="H25" s="169"/>
      <c r="I25" s="374">
        <v>8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923</v>
      </c>
      <c r="D26" s="257"/>
      <c r="E26" s="256"/>
      <c r="F26" s="378"/>
      <c r="G26" s="43"/>
      <c r="H26" s="160"/>
      <c r="I26" s="374">
        <v>8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924</v>
      </c>
      <c r="D27" s="257"/>
      <c r="E27" s="256"/>
      <c r="F27" s="378"/>
      <c r="G27" s="43"/>
      <c r="H27" s="160"/>
      <c r="I27" s="367"/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925</v>
      </c>
      <c r="D28" s="257"/>
      <c r="E28" s="256"/>
      <c r="F28" s="378"/>
      <c r="G28" s="43"/>
      <c r="H28" s="160"/>
      <c r="I28" s="374">
        <v>16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927</v>
      </c>
      <c r="D29" s="257"/>
      <c r="E29" s="256"/>
      <c r="F29" s="378"/>
      <c r="G29" s="43"/>
      <c r="H29" s="160"/>
      <c r="I29" s="374">
        <v>8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800</v>
      </c>
      <c r="D30" s="257"/>
      <c r="E30" s="256"/>
      <c r="F30" s="378"/>
      <c r="G30" s="43"/>
      <c r="H30" s="160"/>
      <c r="I30" s="374">
        <v>8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801</v>
      </c>
      <c r="D31" s="257"/>
      <c r="E31" s="256"/>
      <c r="F31" s="378"/>
      <c r="G31" s="43"/>
      <c r="H31" s="160"/>
      <c r="I31" s="374"/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928</v>
      </c>
      <c r="D32" s="119"/>
      <c r="E32" s="119"/>
      <c r="F32" s="119"/>
      <c r="G32" s="43"/>
      <c r="H32" s="160"/>
      <c r="I32" s="374">
        <v>8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85" t="s">
        <v>929</v>
      </c>
      <c r="D33" s="586"/>
      <c r="E33" s="586"/>
      <c r="F33" s="587"/>
      <c r="G33" s="169"/>
      <c r="H33" s="169"/>
      <c r="I33" s="374">
        <v>8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85" t="s">
        <v>935</v>
      </c>
      <c r="D34" s="586"/>
      <c r="E34" s="586"/>
      <c r="F34" s="587"/>
      <c r="G34" s="169"/>
      <c r="H34" s="169"/>
      <c r="I34" s="374">
        <v>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85" t="s">
        <v>930</v>
      </c>
      <c r="D35" s="586"/>
      <c r="E35" s="586"/>
      <c r="F35" s="587"/>
      <c r="G35" s="169"/>
      <c r="H35" s="169"/>
      <c r="I35" s="374">
        <v>6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85" t="s">
        <v>931</v>
      </c>
      <c r="D36" s="586"/>
      <c r="E36" s="586"/>
      <c r="F36" s="587"/>
      <c r="G36" s="217"/>
      <c r="H36" s="217"/>
      <c r="I36" s="374">
        <v>8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85" t="s">
        <v>938</v>
      </c>
      <c r="D37" s="586"/>
      <c r="E37" s="586"/>
      <c r="F37" s="587"/>
      <c r="G37" s="217"/>
      <c r="H37" s="217"/>
      <c r="I37" s="374">
        <v>8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2"/>
      <c r="D38" s="583"/>
      <c r="E38" s="583"/>
      <c r="F38" s="584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498" t="s">
        <v>710</v>
      </c>
      <c r="C40" s="499"/>
      <c r="D40" s="499"/>
      <c r="E40" s="499"/>
      <c r="F40" s="499"/>
      <c r="G40" s="499"/>
      <c r="H40" s="500"/>
      <c r="I40" s="221">
        <f>SUM(I12:I38)</f>
        <v>116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70" zoomScaleNormal="70" workbookViewId="0" topLeftCell="A1"/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1.00390625" style="0" bestFit="1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39" t="str">
        <f>'Celkem  Nab+Tech'!D2:F2</f>
        <v xml:space="preserve">MAKRO Cash &amp; Carry CR </v>
      </c>
      <c r="E2" s="440"/>
      <c r="F2" s="441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42"/>
      <c r="E3" s="443"/>
      <c r="F3" s="444"/>
      <c r="G3" s="36" t="s">
        <v>683</v>
      </c>
      <c r="H3" s="269" t="str">
        <f>'Celkem  Nab+Tech'!H3</f>
        <v>Makro Cestlice - tender pro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45" t="s">
        <v>695</v>
      </c>
      <c r="E4" s="446"/>
      <c r="F4" s="447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68" t="s">
        <v>696</v>
      </c>
      <c r="C6" s="469"/>
      <c r="D6" s="474" t="s">
        <v>697</v>
      </c>
      <c r="E6" s="474" t="s">
        <v>686</v>
      </c>
      <c r="F6" s="476" t="s">
        <v>687</v>
      </c>
      <c r="G6" s="433" t="s">
        <v>698</v>
      </c>
      <c r="H6" s="434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70"/>
      <c r="C7" s="471"/>
      <c r="D7" s="475"/>
      <c r="E7" s="475"/>
      <c r="F7" s="477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72" t="s">
        <v>711</v>
      </c>
      <c r="D8" s="472"/>
      <c r="E8" s="472"/>
      <c r="F8" s="472"/>
      <c r="G8" s="472"/>
      <c r="H8" s="473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1084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113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868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115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47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261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62" t="s">
        <v>710</v>
      </c>
      <c r="D16" s="463"/>
      <c r="E16" s="306">
        <f>SUM(E9:E15)</f>
        <v>2488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72" t="s">
        <v>707</v>
      </c>
      <c r="D18" s="472"/>
      <c r="E18" s="472"/>
      <c r="F18" s="472"/>
      <c r="G18" s="472"/>
      <c r="H18" s="473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104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882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62" t="s">
        <v>710</v>
      </c>
      <c r="D22" s="463"/>
      <c r="E22" s="306">
        <f>SUM(E19:E21)</f>
        <v>104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72" t="s">
        <v>708</v>
      </c>
      <c r="D24" s="472"/>
      <c r="E24" s="472"/>
      <c r="F24" s="472"/>
      <c r="G24" s="472"/>
      <c r="H24" s="473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709</v>
      </c>
      <c r="E25" s="311">
        <f>'C 3.01'!H40</f>
        <v>773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62" t="s">
        <v>710</v>
      </c>
      <c r="D27" s="463"/>
      <c r="E27" s="318">
        <f>SUM(E25:E26)</f>
        <v>773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66" t="s">
        <v>712</v>
      </c>
      <c r="C29" s="467"/>
      <c r="D29" s="467"/>
      <c r="E29" s="298">
        <f>E16+E22+E27</f>
        <v>3365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64" t="s">
        <v>713</v>
      </c>
      <c r="D31" s="464"/>
      <c r="E31" s="464"/>
      <c r="F31" s="464"/>
      <c r="G31" s="464"/>
      <c r="H31" s="465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714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62" t="s">
        <v>710</v>
      </c>
      <c r="D33" s="463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64" t="s">
        <v>715</v>
      </c>
      <c r="D35" s="464"/>
      <c r="E35" s="464"/>
      <c r="F35" s="464"/>
      <c r="G35" s="464"/>
      <c r="H35" s="465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716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62" t="s">
        <v>710</v>
      </c>
      <c r="D37" s="463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0" t="s">
        <v>693</v>
      </c>
      <c r="C39" s="461"/>
      <c r="D39" s="461"/>
      <c r="E39" s="301">
        <f>E29+E33+E37</f>
        <v>3421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0" t="s">
        <v>641</v>
      </c>
      <c r="C2" s="564" t="str">
        <f>Technologie!D14</f>
        <v>Chlazené přípravny, chodby a místnosti (+12/+14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940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31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37" t="s">
        <v>686</v>
      </c>
      <c r="J9" s="392" t="s">
        <v>687</v>
      </c>
      <c r="K9" s="515" t="s">
        <v>698</v>
      </c>
      <c r="L9" s="516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38"/>
      <c r="J10" s="394" t="s">
        <v>746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1151</v>
      </c>
      <c r="D12" s="185"/>
      <c r="E12" s="186">
        <v>2000</v>
      </c>
      <c r="F12" s="85"/>
      <c r="G12" s="181"/>
      <c r="H12" s="181"/>
      <c r="I12" s="371">
        <v>4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 t="s">
        <v>1152</v>
      </c>
      <c r="D13" s="86"/>
      <c r="E13" s="71">
        <v>3000</v>
      </c>
      <c r="F13" s="85"/>
      <c r="G13" s="169"/>
      <c r="H13" s="169"/>
      <c r="I13" s="372">
        <v>4</v>
      </c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1153</v>
      </c>
      <c r="D14" s="86"/>
      <c r="E14" s="71">
        <v>4000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1154</v>
      </c>
      <c r="D15" s="86"/>
      <c r="E15" s="71">
        <v>5000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1155</v>
      </c>
      <c r="D16" s="86"/>
      <c r="E16" s="71">
        <v>6000</v>
      </c>
      <c r="F16" s="85"/>
      <c r="G16" s="169"/>
      <c r="H16" s="169"/>
      <c r="I16" s="372">
        <v>4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1156</v>
      </c>
      <c r="D17" s="86"/>
      <c r="E17" s="71">
        <v>7000</v>
      </c>
      <c r="F17" s="85"/>
      <c r="G17" s="169"/>
      <c r="H17" s="169"/>
      <c r="I17" s="372">
        <v>3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1157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1158</v>
      </c>
      <c r="D19" s="86"/>
      <c r="E19" s="71">
        <v>14000</v>
      </c>
      <c r="F19" s="85"/>
      <c r="G19" s="169"/>
      <c r="H19" s="169"/>
      <c r="I19" s="372">
        <v>6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795</v>
      </c>
      <c r="E20" s="416" t="s">
        <v>796</v>
      </c>
      <c r="F20" s="416" t="s">
        <v>742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85" t="s">
        <v>922</v>
      </c>
      <c r="D21" s="588"/>
      <c r="E21" s="588"/>
      <c r="F21" s="589"/>
      <c r="G21" s="169"/>
      <c r="H21" s="169"/>
      <c r="I21" s="374">
        <v>17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797</v>
      </c>
      <c r="D22" s="257"/>
      <c r="E22" s="256"/>
      <c r="F22" s="378"/>
      <c r="G22" s="43"/>
      <c r="H22" s="169"/>
      <c r="I22" s="374">
        <v>26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798</v>
      </c>
      <c r="D23" s="257"/>
      <c r="E23" s="256"/>
      <c r="F23" s="378"/>
      <c r="G23" s="43"/>
      <c r="H23" s="169"/>
      <c r="I23" s="374">
        <v>26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923</v>
      </c>
      <c r="D24" s="257"/>
      <c r="E24" s="256"/>
      <c r="F24" s="378"/>
      <c r="G24" s="43"/>
      <c r="H24" s="160"/>
      <c r="I24" s="374">
        <v>8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924</v>
      </c>
      <c r="D25" s="257"/>
      <c r="E25" s="256"/>
      <c r="F25" s="378"/>
      <c r="G25" s="43"/>
      <c r="H25" s="160"/>
      <c r="I25" s="367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925</v>
      </c>
      <c r="D26" s="257"/>
      <c r="E26" s="256"/>
      <c r="F26" s="378"/>
      <c r="G26" s="43"/>
      <c r="H26" s="160"/>
      <c r="I26" s="374">
        <v>52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927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800</v>
      </c>
      <c r="D28" s="257"/>
      <c r="E28" s="256"/>
      <c r="F28" s="378"/>
      <c r="G28" s="43"/>
      <c r="H28" s="160"/>
      <c r="I28" s="374">
        <v>26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801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928</v>
      </c>
      <c r="D30" s="119"/>
      <c r="E30" s="119"/>
      <c r="F30" s="119"/>
      <c r="G30" s="43"/>
      <c r="H30" s="160"/>
      <c r="I30" s="374">
        <v>26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85" t="s">
        <v>929</v>
      </c>
      <c r="D31" s="586"/>
      <c r="E31" s="586"/>
      <c r="F31" s="587"/>
      <c r="G31" s="169"/>
      <c r="H31" s="169"/>
      <c r="I31" s="374">
        <v>26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85" t="s">
        <v>935</v>
      </c>
      <c r="D32" s="586"/>
      <c r="E32" s="586"/>
      <c r="F32" s="587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85" t="s">
        <v>930</v>
      </c>
      <c r="D33" s="586"/>
      <c r="E33" s="586"/>
      <c r="F33" s="587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2"/>
      <c r="D34" s="583"/>
      <c r="E34" s="583"/>
      <c r="F34" s="584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498" t="s">
        <v>710</v>
      </c>
      <c r="C36" s="499"/>
      <c r="D36" s="499"/>
      <c r="E36" s="499"/>
      <c r="F36" s="499"/>
      <c r="G36" s="499"/>
      <c r="H36" s="500"/>
      <c r="I36" s="221">
        <f>SUM(I12:I34)</f>
        <v>285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70" zoomScaleNormal="70" workbookViewId="0" topLeftCell="A7">
      <selection activeCell="H32" sqref="H32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0" t="s">
        <v>1064</v>
      </c>
      <c r="C2" s="564" t="str">
        <f>Technologie!D15</f>
        <v>Delivery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1065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1066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28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60" t="s">
        <v>85</v>
      </c>
      <c r="C9" s="562" t="s">
        <v>916</v>
      </c>
      <c r="D9" s="429" t="s">
        <v>742</v>
      </c>
      <c r="E9" s="429" t="s">
        <v>918</v>
      </c>
      <c r="F9" s="429" t="s">
        <v>921</v>
      </c>
      <c r="G9" s="425" t="s">
        <v>745</v>
      </c>
      <c r="H9" s="425" t="s">
        <v>689</v>
      </c>
      <c r="I9" s="437" t="s">
        <v>686</v>
      </c>
      <c r="J9" s="424" t="s">
        <v>687</v>
      </c>
      <c r="K9" s="515" t="s">
        <v>698</v>
      </c>
      <c r="L9" s="516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1"/>
      <c r="C10" s="563"/>
      <c r="D10" s="431" t="s">
        <v>917</v>
      </c>
      <c r="E10" s="129" t="s">
        <v>919</v>
      </c>
      <c r="F10" s="129" t="s">
        <v>920</v>
      </c>
      <c r="G10" s="426" t="s">
        <v>746</v>
      </c>
      <c r="H10" s="426" t="s">
        <v>746</v>
      </c>
      <c r="I10" s="438"/>
      <c r="J10" s="426" t="s">
        <v>746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1086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1087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1088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1089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1090</v>
      </c>
      <c r="C16" s="380" t="s">
        <v>1159</v>
      </c>
      <c r="D16" s="86"/>
      <c r="E16" s="71">
        <v>6000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1091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1092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795</v>
      </c>
      <c r="E19" s="416" t="s">
        <v>796</v>
      </c>
      <c r="F19" s="416" t="s">
        <v>742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1105</v>
      </c>
      <c r="C20" s="585" t="s">
        <v>922</v>
      </c>
      <c r="D20" s="588"/>
      <c r="E20" s="588"/>
      <c r="F20" s="589"/>
      <c r="G20" s="169"/>
      <c r="H20" s="169"/>
      <c r="I20" s="374">
        <v>1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1106</v>
      </c>
      <c r="C21" s="428" t="s">
        <v>797</v>
      </c>
      <c r="D21" s="257"/>
      <c r="E21" s="256"/>
      <c r="F21" s="378"/>
      <c r="G21" s="43"/>
      <c r="H21" s="169"/>
      <c r="I21" s="374">
        <v>1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1107</v>
      </c>
      <c r="C22" s="430" t="s">
        <v>798</v>
      </c>
      <c r="D22" s="257"/>
      <c r="E22" s="256"/>
      <c r="F22" s="378"/>
      <c r="G22" s="43"/>
      <c r="H22" s="169"/>
      <c r="I22" s="374">
        <v>1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1093</v>
      </c>
      <c r="C23" s="428" t="s">
        <v>923</v>
      </c>
      <c r="D23" s="257"/>
      <c r="E23" s="256"/>
      <c r="F23" s="378"/>
      <c r="G23" s="43"/>
      <c r="H23" s="160"/>
      <c r="I23" s="374">
        <v>1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1094</v>
      </c>
      <c r="C24" s="428" t="s">
        <v>924</v>
      </c>
      <c r="D24" s="257"/>
      <c r="E24" s="256"/>
      <c r="F24" s="378"/>
      <c r="G24" s="43"/>
      <c r="H24" s="160"/>
      <c r="I24" s="367"/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1095</v>
      </c>
      <c r="C25" s="428" t="s">
        <v>925</v>
      </c>
      <c r="D25" s="257"/>
      <c r="E25" s="256"/>
      <c r="F25" s="378"/>
      <c r="G25" s="43"/>
      <c r="H25" s="160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1096</v>
      </c>
      <c r="C26" s="430" t="s">
        <v>927</v>
      </c>
      <c r="D26" s="257"/>
      <c r="E26" s="256"/>
      <c r="F26" s="378"/>
      <c r="G26" s="43"/>
      <c r="H26" s="160"/>
      <c r="I26" s="374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1097</v>
      </c>
      <c r="C27" s="428" t="s">
        <v>800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1098</v>
      </c>
      <c r="C28" s="428" t="s">
        <v>801</v>
      </c>
      <c r="D28" s="257"/>
      <c r="E28" s="256"/>
      <c r="F28" s="378"/>
      <c r="G28" s="43"/>
      <c r="H28" s="160"/>
      <c r="I28" s="374"/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1099</v>
      </c>
      <c r="C29" s="428" t="s">
        <v>928</v>
      </c>
      <c r="D29" s="119"/>
      <c r="E29" s="119"/>
      <c r="F29" s="119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1100</v>
      </c>
      <c r="C30" s="585" t="s">
        <v>929</v>
      </c>
      <c r="D30" s="586"/>
      <c r="E30" s="586"/>
      <c r="F30" s="587"/>
      <c r="G30" s="169"/>
      <c r="H30" s="169"/>
      <c r="I30" s="374">
        <v>1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1101</v>
      </c>
      <c r="C31" s="585" t="s">
        <v>935</v>
      </c>
      <c r="D31" s="586"/>
      <c r="E31" s="586"/>
      <c r="F31" s="587"/>
      <c r="G31" s="169"/>
      <c r="H31" s="169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1102</v>
      </c>
      <c r="C32" s="585" t="s">
        <v>930</v>
      </c>
      <c r="D32" s="586"/>
      <c r="E32" s="586"/>
      <c r="F32" s="587"/>
      <c r="G32" s="169"/>
      <c r="H32" s="169"/>
      <c r="I32" s="374">
        <v>1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1103</v>
      </c>
      <c r="C33" s="585" t="s">
        <v>931</v>
      </c>
      <c r="D33" s="586"/>
      <c r="E33" s="586"/>
      <c r="F33" s="587"/>
      <c r="G33" s="217"/>
      <c r="H33" s="217"/>
      <c r="I33" s="374">
        <v>1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1104</v>
      </c>
      <c r="C34" s="585" t="s">
        <v>938</v>
      </c>
      <c r="D34" s="586"/>
      <c r="E34" s="586"/>
      <c r="F34" s="587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2"/>
      <c r="D35" s="583"/>
      <c r="E35" s="583"/>
      <c r="F35" s="584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498" t="s">
        <v>710</v>
      </c>
      <c r="C37" s="499"/>
      <c r="D37" s="499"/>
      <c r="E37" s="499"/>
      <c r="F37" s="499"/>
      <c r="G37" s="499"/>
      <c r="H37" s="500"/>
      <c r="I37" s="221">
        <f>SUM(I12:I35)</f>
        <v>15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C35:F35"/>
    <mergeCell ref="B37:H37"/>
    <mergeCell ref="C20:F20"/>
    <mergeCell ref="C30:F30"/>
    <mergeCell ref="C31:F31"/>
    <mergeCell ref="C32:F32"/>
    <mergeCell ref="C33:F33"/>
    <mergeCell ref="C34:F34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585</v>
      </c>
      <c r="C2" s="564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3" t="str">
        <f>Technologie!G2</f>
        <v>XY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1"/>
      <c r="C3" s="264" t="s">
        <v>913</v>
      </c>
      <c r="D3" s="492"/>
      <c r="E3" s="492"/>
      <c r="F3" s="492"/>
      <c r="G3" s="493"/>
      <c r="H3" s="40" t="str">
        <f>'Celkem  Nab+Tech'!G3</f>
        <v>Projekt</v>
      </c>
      <c r="I3" s="543" t="str">
        <f>Technologie!G3</f>
        <v>Makro Cestlice - tender pro remodelling chlazení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0" t="str">
        <f>'Celkem  Nab+Tech'!G4</f>
        <v>Datum nabídky</v>
      </c>
      <c r="I4" s="573" t="str">
        <f>Technologie!G4</f>
        <v>XX.XX.2019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1041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 t="s">
        <v>946</v>
      </c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 t="s">
        <v>947</v>
      </c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1049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12" t="s">
        <v>1048</v>
      </c>
      <c r="E9" s="412" t="s">
        <v>921</v>
      </c>
      <c r="F9" s="409" t="s">
        <v>745</v>
      </c>
      <c r="G9" s="409" t="s">
        <v>689</v>
      </c>
      <c r="H9" s="437" t="s">
        <v>686</v>
      </c>
      <c r="I9" s="408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948</v>
      </c>
      <c r="E10" s="129" t="s">
        <v>948</v>
      </c>
      <c r="F10" s="410" t="s">
        <v>746</v>
      </c>
      <c r="G10" s="410" t="s">
        <v>746</v>
      </c>
      <c r="H10" s="438"/>
      <c r="I10" s="410" t="s">
        <v>746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949</v>
      </c>
      <c r="D11" s="90" t="s">
        <v>1160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950</v>
      </c>
      <c r="D23" s="98" t="s">
        <v>1161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951</v>
      </c>
      <c r="D33" s="90" t="s">
        <v>1162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952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498" t="s">
        <v>710</v>
      </c>
      <c r="C43" s="499"/>
      <c r="D43" s="499"/>
      <c r="E43" s="499"/>
      <c r="F43" s="499"/>
      <c r="G43" s="49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70" zoomScaleNormal="70" workbookViewId="0" topLeftCell="A13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1045</v>
      </c>
      <c r="C2" s="564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3" t="str">
        <f>Technologie!G2</f>
        <v>XY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1"/>
      <c r="C3" s="264" t="s">
        <v>913</v>
      </c>
      <c r="D3" s="492"/>
      <c r="E3" s="492"/>
      <c r="F3" s="492"/>
      <c r="G3" s="493"/>
      <c r="H3" s="40" t="str">
        <f>'Celkem  Nab+Tech'!G3</f>
        <v>Projekt</v>
      </c>
      <c r="I3" s="543" t="str">
        <f>Technologie!G3</f>
        <v>Makro Cestlice - tender pro remodelling chlazení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0" t="str">
        <f>'Celkem  Nab+Tech'!G4</f>
        <v>Datum nabídky</v>
      </c>
      <c r="I4" s="573" t="str">
        <f>Technologie!G4</f>
        <v>XX.XX.2019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1050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/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 t="s">
        <v>1055</v>
      </c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1054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23" t="s">
        <v>918</v>
      </c>
      <c r="E9" s="423" t="s">
        <v>921</v>
      </c>
      <c r="F9" s="421" t="s">
        <v>745</v>
      </c>
      <c r="G9" s="421" t="s">
        <v>689</v>
      </c>
      <c r="H9" s="437" t="s">
        <v>686</v>
      </c>
      <c r="I9" s="420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948</v>
      </c>
      <c r="E10" s="129" t="s">
        <v>948</v>
      </c>
      <c r="F10" s="422" t="s">
        <v>746</v>
      </c>
      <c r="G10" s="422" t="s">
        <v>746</v>
      </c>
      <c r="H10" s="438"/>
      <c r="I10" s="422" t="s">
        <v>746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1051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/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/>
      <c r="E13" s="253"/>
      <c r="F13" s="169"/>
      <c r="G13" s="169"/>
      <c r="H13" s="372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1056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/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/>
      <c r="E17" s="253"/>
      <c r="F17" s="169"/>
      <c r="G17" s="169"/>
      <c r="H17" s="372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1052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/>
      <c r="D24" s="92"/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/>
      <c r="E25" s="253"/>
      <c r="F25" s="169"/>
      <c r="G25" s="169"/>
      <c r="H25" s="372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1163</v>
      </c>
      <c r="D26" s="92" t="s">
        <v>1057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8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1108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1053</v>
      </c>
      <c r="D33" s="92" t="s">
        <v>1058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3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498" t="s">
        <v>710</v>
      </c>
      <c r="C40" s="499"/>
      <c r="D40" s="499"/>
      <c r="E40" s="499"/>
      <c r="F40" s="499"/>
      <c r="G40" s="499"/>
      <c r="H40" s="222">
        <f>SUM(H12:H38)</f>
        <v>5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1067</v>
      </c>
      <c r="C2" s="564" t="str">
        <f>'[1]Technology'!D21</f>
        <v>Výrobníky ledu a příslušenství</v>
      </c>
      <c r="D2" s="590"/>
      <c r="E2" s="590"/>
      <c r="F2" s="590"/>
      <c r="G2" s="591"/>
      <c r="H2" s="40" t="s">
        <v>1068</v>
      </c>
      <c r="I2" s="543" t="str">
        <f>'[1]Technology'!G2</f>
        <v>Makro CZ Olomouc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1"/>
      <c r="C3" s="264" t="s">
        <v>913</v>
      </c>
      <c r="D3" s="492"/>
      <c r="E3" s="492"/>
      <c r="F3" s="492"/>
      <c r="G3" s="493"/>
      <c r="H3" s="249" t="s">
        <v>1069</v>
      </c>
      <c r="I3" s="543" t="str">
        <f>'[1]Technology'!G3</f>
        <v>Tender Refrigeration CZ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1" t="s">
        <v>1070</v>
      </c>
      <c r="I4" s="573">
        <f>'[1]Technology'!G4</f>
        <v>43576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1071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 t="s">
        <v>1072</v>
      </c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/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1054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29" t="s">
        <v>918</v>
      </c>
      <c r="E9" s="429" t="s">
        <v>921</v>
      </c>
      <c r="F9" s="425" t="s">
        <v>745</v>
      </c>
      <c r="G9" s="425" t="s">
        <v>689</v>
      </c>
      <c r="H9" s="437" t="s">
        <v>686</v>
      </c>
      <c r="I9" s="424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1073</v>
      </c>
      <c r="E10" s="129" t="s">
        <v>1073</v>
      </c>
      <c r="F10" s="426" t="s">
        <v>746</v>
      </c>
      <c r="G10" s="426" t="s">
        <v>746</v>
      </c>
      <c r="H10" s="438"/>
      <c r="I10" s="426" t="s">
        <v>1074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1075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1109</v>
      </c>
      <c r="C12" s="79" t="s">
        <v>1076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1110</v>
      </c>
      <c r="C13" s="254"/>
      <c r="D13" s="92">
        <v>350</v>
      </c>
      <c r="E13" s="253"/>
      <c r="F13" s="169"/>
      <c r="G13" s="169"/>
      <c r="H13" s="101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1111</v>
      </c>
      <c r="C14" s="79" t="s">
        <v>1077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1112</v>
      </c>
      <c r="C15" s="254"/>
      <c r="D15" s="92">
        <v>800</v>
      </c>
      <c r="E15" s="253"/>
      <c r="F15" s="169"/>
      <c r="G15" s="169"/>
      <c r="H15" s="101"/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1113</v>
      </c>
      <c r="C16" s="79" t="s">
        <v>1078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1114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1115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1116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1117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1118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1119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1079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1120</v>
      </c>
      <c r="C24" s="255" t="s">
        <v>1080</v>
      </c>
      <c r="D24" s="94"/>
      <c r="E24" s="253"/>
      <c r="F24" s="169"/>
      <c r="G24" s="169"/>
      <c r="H24" s="101"/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1121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1122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1123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1124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1125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1126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1127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1128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498" t="s">
        <v>710</v>
      </c>
      <c r="C34" s="499"/>
      <c r="D34" s="499"/>
      <c r="E34" s="499"/>
      <c r="F34" s="499"/>
      <c r="G34" s="499"/>
      <c r="H34" s="222">
        <f>SUM(H12:H32)</f>
        <v>0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0" t="s">
        <v>584</v>
      </c>
      <c r="C2" s="596" t="str">
        <f>Technologie!D25</f>
        <v>Chladivo</v>
      </c>
      <c r="D2" s="597"/>
      <c r="E2" s="598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21.6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953</v>
      </c>
      <c r="C5" s="555"/>
      <c r="D5" s="555"/>
      <c r="E5" s="555"/>
      <c r="F5" s="555"/>
      <c r="G5" s="555"/>
      <c r="H5" s="555"/>
      <c r="I5" s="556"/>
    </row>
    <row r="6" spans="2:9" s="72" customFormat="1" ht="13.05">
      <c r="B6" s="557"/>
      <c r="C6" s="558"/>
      <c r="D6" s="558"/>
      <c r="E6" s="558"/>
      <c r="F6" s="558"/>
      <c r="G6" s="558"/>
      <c r="H6" s="558"/>
      <c r="I6" s="559"/>
    </row>
    <row r="7" spans="2:9" s="72" customFormat="1" ht="13.05">
      <c r="B7" s="557"/>
      <c r="C7" s="558"/>
      <c r="D7" s="558"/>
      <c r="E7" s="558"/>
      <c r="F7" s="558"/>
      <c r="G7" s="558"/>
      <c r="H7" s="558"/>
      <c r="I7" s="559"/>
    </row>
    <row r="8" spans="2:29" s="72" customFormat="1" ht="15" thickBot="1">
      <c r="B8" s="557"/>
      <c r="C8" s="558"/>
      <c r="D8" s="558"/>
      <c r="E8" s="558"/>
      <c r="F8" s="558"/>
      <c r="G8" s="558"/>
      <c r="H8" s="558"/>
      <c r="I8" s="559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60" t="s">
        <v>85</v>
      </c>
      <c r="C9" s="562" t="s">
        <v>742</v>
      </c>
      <c r="D9" s="409" t="s">
        <v>745</v>
      </c>
      <c r="E9" s="409" t="s">
        <v>689</v>
      </c>
      <c r="F9" s="135" t="s">
        <v>954</v>
      </c>
      <c r="G9" s="408" t="s">
        <v>687</v>
      </c>
      <c r="H9" s="515" t="s">
        <v>698</v>
      </c>
      <c r="I9" s="516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61"/>
      <c r="C10" s="563"/>
      <c r="D10" s="410" t="s">
        <v>746</v>
      </c>
      <c r="E10" s="410" t="s">
        <v>746</v>
      </c>
      <c r="F10" s="136" t="s">
        <v>182</v>
      </c>
      <c r="G10" s="410" t="s">
        <v>746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725</v>
      </c>
      <c r="D11" s="197" t="s">
        <v>955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498" t="s">
        <v>710</v>
      </c>
      <c r="C20" s="499"/>
      <c r="D20" s="499"/>
      <c r="E20" s="49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0:E20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2.710937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0" t="s">
        <v>181</v>
      </c>
      <c r="C2" s="596" t="str">
        <f>Technologie!D29</f>
        <v>Potrubí pro mrazicí okruhy (LT)</v>
      </c>
      <c r="D2" s="597"/>
      <c r="E2" s="597"/>
      <c r="F2" s="598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8">
      <c r="B5" s="554" t="s">
        <v>957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8">
      <c r="B6" s="599" t="s">
        <v>1042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>
      <c r="B7" s="557"/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/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742</v>
      </c>
      <c r="D9" s="107" t="s">
        <v>964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15" ht="15" thickBot="1">
      <c r="B10" s="561"/>
      <c r="C10" s="563"/>
      <c r="D10" s="108" t="s">
        <v>27</v>
      </c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1129</v>
      </c>
      <c r="D12" s="71" t="s">
        <v>1130</v>
      </c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8" t="s">
        <v>710</v>
      </c>
      <c r="C29" s="499"/>
      <c r="D29" s="499"/>
      <c r="E29" s="499"/>
      <c r="F29" s="49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45.42187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0" t="s">
        <v>591</v>
      </c>
      <c r="C2" s="596" t="str">
        <f>Technologie!D30</f>
        <v>Potrubí pro chladicí (MT) a klimatizační (HT) okruhy</v>
      </c>
      <c r="D2" s="597"/>
      <c r="E2" s="597"/>
      <c r="F2" s="598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ht="15">
      <c r="B5" s="554" t="s">
        <v>957</v>
      </c>
      <c r="C5" s="555"/>
      <c r="D5" s="555"/>
      <c r="E5" s="555"/>
      <c r="F5" s="555"/>
      <c r="G5" s="555"/>
      <c r="H5" s="555"/>
      <c r="I5" s="555"/>
      <c r="J5" s="556"/>
    </row>
    <row r="6" spans="2:10" ht="14.4" customHeight="1">
      <c r="B6" s="599" t="s">
        <v>1042</v>
      </c>
      <c r="C6" s="558"/>
      <c r="D6" s="558"/>
      <c r="E6" s="558"/>
      <c r="F6" s="558"/>
      <c r="G6" s="558"/>
      <c r="H6" s="558"/>
      <c r="I6" s="558"/>
      <c r="J6" s="559"/>
    </row>
    <row r="7" spans="2:10" ht="14.55" customHeight="1">
      <c r="B7" s="557"/>
      <c r="C7" s="558"/>
      <c r="D7" s="558"/>
      <c r="E7" s="558"/>
      <c r="F7" s="558"/>
      <c r="G7" s="558"/>
      <c r="H7" s="558"/>
      <c r="I7" s="558"/>
      <c r="J7" s="559"/>
    </row>
    <row r="8" spans="2:10" ht="15" thickBot="1">
      <c r="B8" s="557"/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742</v>
      </c>
      <c r="D9" s="412" t="s">
        <v>964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30" ht="15" thickBot="1">
      <c r="B10" s="561"/>
      <c r="C10" s="563"/>
      <c r="D10" s="414" t="s">
        <v>27</v>
      </c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1131</v>
      </c>
      <c r="D12" s="71" t="s">
        <v>1130</v>
      </c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8" t="s">
        <v>710</v>
      </c>
      <c r="C29" s="499"/>
      <c r="D29" s="499"/>
      <c r="E29" s="499"/>
      <c r="F29" s="49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600</v>
      </c>
      <c r="C2" s="564" t="str">
        <f>Technologie!D34</f>
        <v>H-izolace 13mm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21.6" customHeight="1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8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8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10" ht="15" thickBot="1">
      <c r="B10" s="561"/>
      <c r="C10" s="563"/>
      <c r="D10" s="414" t="s">
        <v>27</v>
      </c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961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962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498" t="s">
        <v>710</v>
      </c>
      <c r="C16" s="499"/>
      <c r="D16" s="499"/>
      <c r="E16" s="499"/>
      <c r="F16" s="50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0" t="s">
        <v>598</v>
      </c>
      <c r="C2" s="564" t="str">
        <f>Technologie!D35</f>
        <v>M-Izolace 19 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577"/>
      <c r="D3" s="600"/>
      <c r="E3" s="600"/>
      <c r="F3" s="578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05" customHeight="1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 customHeight="1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5">
      <c r="B9" s="601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10" ht="15" thickBot="1">
      <c r="B10" s="602"/>
      <c r="C10" s="563"/>
      <c r="D10" s="414" t="s">
        <v>27</v>
      </c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962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498" t="s">
        <v>150</v>
      </c>
      <c r="C18" s="499"/>
      <c r="D18" s="499"/>
      <c r="E18" s="499"/>
      <c r="F18" s="50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70" zoomScaleNormal="7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39" t="str">
        <f>'Celkem  Nab+Tech'!D2:F2</f>
        <v xml:space="preserve">MAKRO Cash &amp; Carry CR </v>
      </c>
      <c r="E2" s="488"/>
      <c r="F2" s="35" t="s">
        <v>682</v>
      </c>
      <c r="G2" s="482" t="str">
        <f>'Celkem  Nab+Tech'!H2</f>
        <v>XY</v>
      </c>
      <c r="H2" s="483"/>
    </row>
    <row r="3" spans="2:9" s="16" customFormat="1" ht="16.5" thickBot="1">
      <c r="B3" s="14"/>
      <c r="C3" s="15"/>
      <c r="D3" s="490"/>
      <c r="E3" s="491"/>
      <c r="F3" s="36" t="s">
        <v>683</v>
      </c>
      <c r="G3" s="484" t="str">
        <f>'Celkem  Nab+Tech'!H3</f>
        <v>Makro Cestlice - tender pro remodelling chlazení</v>
      </c>
      <c r="H3" s="485"/>
      <c r="I3" s="432"/>
    </row>
    <row r="4" spans="2:9" s="16" customFormat="1" ht="21.75" thickBot="1">
      <c r="B4" s="31"/>
      <c r="C4" s="32"/>
      <c r="D4" s="445" t="s">
        <v>699</v>
      </c>
      <c r="E4" s="489"/>
      <c r="F4" s="37" t="s">
        <v>684</v>
      </c>
      <c r="G4" s="486" t="str">
        <f>'Celkem  Nab+Tech'!H4</f>
        <v>XX.XX.2019</v>
      </c>
      <c r="H4" s="487"/>
      <c r="I4" s="432"/>
    </row>
    <row r="5" ht="15" thickBot="1">
      <c r="E5" s="2"/>
    </row>
    <row r="6" spans="2:16" ht="15">
      <c r="B6" s="468" t="s">
        <v>696</v>
      </c>
      <c r="C6" s="469"/>
      <c r="D6" s="474" t="s">
        <v>697</v>
      </c>
      <c r="E6" s="474" t="s">
        <v>686</v>
      </c>
      <c r="F6" s="476" t="s">
        <v>687</v>
      </c>
      <c r="G6" s="433" t="s">
        <v>698</v>
      </c>
      <c r="H6" s="434"/>
      <c r="P6" s="325"/>
    </row>
    <row r="7" spans="2:19" s="9" customFormat="1" ht="15" thickBot="1">
      <c r="B7" s="470"/>
      <c r="C7" s="471"/>
      <c r="D7" s="475"/>
      <c r="E7" s="475"/>
      <c r="F7" s="477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80" t="s">
        <v>718</v>
      </c>
      <c r="D8" s="480"/>
      <c r="E8" s="480"/>
      <c r="F8" s="480"/>
      <c r="G8" s="480"/>
      <c r="H8" s="481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720</v>
      </c>
      <c r="E9" s="76">
        <f>'T 1.01'!I43</f>
        <v>130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719</v>
      </c>
      <c r="E10" s="76">
        <f>'T 1.02'!I38</f>
        <v>48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721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722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723</v>
      </c>
      <c r="E13" s="76">
        <f>'T 1.05'!I40</f>
        <v>116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724</v>
      </c>
      <c r="E14" s="76">
        <f>'T 1.06'!I36</f>
        <v>285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1059</v>
      </c>
      <c r="D15" s="12" t="s">
        <v>1060</v>
      </c>
      <c r="E15" s="76">
        <f>'T 1.07'!I37</f>
        <v>15</v>
      </c>
      <c r="F15" s="290">
        <f>'T 1.07'!J37</f>
        <v>0</v>
      </c>
      <c r="G15" s="293">
        <f>'T 1.07'!K37</f>
        <v>0</v>
      </c>
      <c r="H15" s="294">
        <f>'T 1.07'!L37</f>
        <v>0</v>
      </c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8" t="s">
        <v>710</v>
      </c>
      <c r="D16" s="479"/>
      <c r="E16" s="77">
        <f>SUM(E9:E15)</f>
        <v>644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80" t="s">
        <v>1063</v>
      </c>
      <c r="D18" s="480"/>
      <c r="E18" s="480"/>
      <c r="F18" s="480"/>
      <c r="G18" s="480"/>
      <c r="H18" s="48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1047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1046</v>
      </c>
      <c r="E20" s="76">
        <f>'T 2.02'!H40</f>
        <v>5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1061</v>
      </c>
      <c r="D21" s="12" t="s">
        <v>1062</v>
      </c>
      <c r="E21" s="76">
        <f>'T 2.03'!H34</f>
        <v>0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2" thickBot="1">
      <c r="B22" s="28"/>
      <c r="C22" s="478" t="s">
        <v>710</v>
      </c>
      <c r="D22" s="479"/>
      <c r="E22" s="77">
        <f>SUM(E19:E21)</f>
        <v>5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80" t="s">
        <v>725</v>
      </c>
      <c r="D24" s="480"/>
      <c r="E24" s="480"/>
      <c r="F24" s="480"/>
      <c r="G24" s="480"/>
      <c r="H24" s="48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725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8" t="s">
        <v>710</v>
      </c>
      <c r="D26" s="479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80" t="s">
        <v>726</v>
      </c>
      <c r="D28" s="480"/>
      <c r="E28" s="480"/>
      <c r="F28" s="480"/>
      <c r="G28" s="480"/>
      <c r="H28" s="48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956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727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8" t="s">
        <v>710</v>
      </c>
      <c r="D31" s="479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80" t="s">
        <v>728</v>
      </c>
      <c r="D33" s="480"/>
      <c r="E33" s="480"/>
      <c r="F33" s="480"/>
      <c r="G33" s="480"/>
      <c r="H33" s="481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729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730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731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8" t="s">
        <v>710</v>
      </c>
      <c r="D37" s="479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80" t="s">
        <v>732</v>
      </c>
      <c r="D39" s="480"/>
      <c r="E39" s="480"/>
      <c r="F39" s="480"/>
      <c r="G39" s="480"/>
      <c r="H39" s="48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733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734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8" t="s">
        <v>710</v>
      </c>
      <c r="D42" s="479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80" t="s">
        <v>735</v>
      </c>
      <c r="D44" s="480"/>
      <c r="E44" s="480"/>
      <c r="F44" s="480"/>
      <c r="G44" s="480"/>
      <c r="H44" s="48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735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8" t="s">
        <v>710</v>
      </c>
      <c r="D46" s="479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80" t="s">
        <v>736</v>
      </c>
      <c r="D48" s="480"/>
      <c r="E48" s="480"/>
      <c r="F48" s="480"/>
      <c r="G48" s="480"/>
      <c r="H48" s="48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736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8" t="s">
        <v>710</v>
      </c>
      <c r="D50" s="479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80" t="s">
        <v>737</v>
      </c>
      <c r="D52" s="480"/>
      <c r="E52" s="480"/>
      <c r="F52" s="480"/>
      <c r="G52" s="480"/>
      <c r="H52" s="48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737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8" t="s">
        <v>710</v>
      </c>
      <c r="D54" s="479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80" t="s">
        <v>738</v>
      </c>
      <c r="D56" s="480"/>
      <c r="E56" s="480"/>
      <c r="F56" s="480"/>
      <c r="G56" s="480"/>
      <c r="H56" s="48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738</v>
      </c>
      <c r="E57" s="299">
        <f>'T 10.01'!G63</f>
        <v>2397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8" t="s">
        <v>710</v>
      </c>
      <c r="D58" s="479"/>
      <c r="E58" s="300">
        <f>SUM(E57:E57)</f>
        <v>2397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80" t="s">
        <v>717</v>
      </c>
      <c r="D60" s="480"/>
      <c r="E60" s="480"/>
      <c r="F60" s="480"/>
      <c r="G60" s="480"/>
      <c r="H60" s="48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716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8" t="s">
        <v>710</v>
      </c>
      <c r="D62" s="479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0" t="s">
        <v>694</v>
      </c>
      <c r="C64" s="461"/>
      <c r="D64" s="461"/>
      <c r="E64" s="301">
        <f>E16+E22+E26+E31+E37+E42+E46+E50+E54+E58+E62</f>
        <v>4781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595</v>
      </c>
      <c r="C2" s="564" t="str">
        <f>Technologie!D36</f>
        <v>T-Izolace 32 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577"/>
      <c r="D3" s="600"/>
      <c r="E3" s="600"/>
      <c r="F3" s="578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05" customHeight="1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 customHeight="1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5">
      <c r="B9" s="601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10" ht="15" thickBot="1">
      <c r="B10" s="602"/>
      <c r="C10" s="563"/>
      <c r="D10" s="414" t="s">
        <v>27</v>
      </c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963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962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498" t="s">
        <v>710</v>
      </c>
      <c r="C19" s="499"/>
      <c r="D19" s="499"/>
      <c r="E19" s="499"/>
      <c r="F19" s="50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0" t="s">
        <v>141</v>
      </c>
      <c r="C2" s="564" t="str">
        <f>Technologie!D40</f>
        <v>Elektro rozvaděče a příslušenství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2" thickBot="1">
      <c r="B3" s="541"/>
      <c r="C3" s="577"/>
      <c r="D3" s="600"/>
      <c r="E3" s="578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966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1081</v>
      </c>
      <c r="C6" s="558"/>
      <c r="D6" s="558"/>
      <c r="E6" s="558"/>
      <c r="F6" s="558"/>
      <c r="G6" s="558"/>
      <c r="H6" s="558"/>
      <c r="I6" s="559"/>
    </row>
    <row r="7" spans="2:9" s="72" customFormat="1" ht="13.8">
      <c r="B7" s="557" t="s">
        <v>967</v>
      </c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5">
      <c r="B9" s="601" t="s">
        <v>85</v>
      </c>
      <c r="C9" s="603" t="s">
        <v>965</v>
      </c>
      <c r="D9" s="409" t="s">
        <v>745</v>
      </c>
      <c r="E9" s="409" t="s">
        <v>689</v>
      </c>
      <c r="F9" s="437" t="s">
        <v>686</v>
      </c>
      <c r="G9" s="408" t="s">
        <v>687</v>
      </c>
      <c r="H9" s="515" t="s">
        <v>698</v>
      </c>
      <c r="I9" s="516"/>
    </row>
    <row r="10" spans="2:9" ht="15" thickBot="1">
      <c r="B10" s="602"/>
      <c r="C10" s="604"/>
      <c r="D10" s="410" t="s">
        <v>746</v>
      </c>
      <c r="E10" s="410" t="s">
        <v>746</v>
      </c>
      <c r="F10" s="438"/>
      <c r="G10" s="410" t="s">
        <v>746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1082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967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498" t="s">
        <v>710</v>
      </c>
      <c r="C16" s="499"/>
      <c r="D16" s="499"/>
      <c r="E16" s="50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0" t="s">
        <v>642</v>
      </c>
      <c r="C2" s="564" t="str">
        <f>Technologie!D41</f>
        <v>Elektro kabely a montáž elektro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2" thickBot="1">
      <c r="B3" s="541"/>
      <c r="C3" s="577"/>
      <c r="D3" s="600"/>
      <c r="E3" s="578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966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1043</v>
      </c>
      <c r="C6" s="558"/>
      <c r="D6" s="558"/>
      <c r="E6" s="558"/>
      <c r="F6" s="558"/>
      <c r="G6" s="558"/>
      <c r="H6" s="558"/>
      <c r="I6" s="559"/>
    </row>
    <row r="7" spans="2:9" s="72" customFormat="1" ht="13.05" customHeight="1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49" ht="15">
      <c r="B9" s="601" t="s">
        <v>85</v>
      </c>
      <c r="C9" s="603" t="s">
        <v>965</v>
      </c>
      <c r="D9" s="409" t="s">
        <v>745</v>
      </c>
      <c r="E9" s="409" t="s">
        <v>689</v>
      </c>
      <c r="F9" s="437" t="s">
        <v>686</v>
      </c>
      <c r="G9" s="408" t="s">
        <v>687</v>
      </c>
      <c r="H9" s="515" t="s">
        <v>698</v>
      </c>
      <c r="I9" s="516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2"/>
      <c r="C10" s="604"/>
      <c r="D10" s="410" t="s">
        <v>746</v>
      </c>
      <c r="E10" s="410" t="s">
        <v>746</v>
      </c>
      <c r="F10" s="438"/>
      <c r="G10" s="410" t="s">
        <v>746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971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969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968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498" t="s">
        <v>710</v>
      </c>
      <c r="C17" s="499"/>
      <c r="D17" s="499"/>
      <c r="E17" s="50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143</v>
      </c>
      <c r="C2" s="564" t="str">
        <f>Technologie!D45</f>
        <v>Monitorovací a řídící systém pro chlazení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264" t="s">
        <v>913</v>
      </c>
      <c r="D3" s="492"/>
      <c r="E3" s="492"/>
      <c r="F3" s="493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21.6" thickBot="1">
      <c r="B4" s="542"/>
      <c r="C4" s="605"/>
      <c r="D4" s="606"/>
      <c r="E4" s="606"/>
      <c r="F4" s="607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ht="15">
      <c r="B5" s="554" t="s">
        <v>973</v>
      </c>
      <c r="C5" s="555"/>
      <c r="D5" s="555"/>
      <c r="E5" s="555"/>
      <c r="F5" s="555"/>
      <c r="G5" s="555"/>
      <c r="H5" s="555"/>
      <c r="I5" s="555"/>
      <c r="J5" s="556"/>
    </row>
    <row r="6" spans="2:10" ht="15">
      <c r="B6" s="524" t="s">
        <v>972</v>
      </c>
      <c r="C6" s="521"/>
      <c r="D6" s="521"/>
      <c r="E6" s="521"/>
      <c r="F6" s="521"/>
      <c r="G6" s="521"/>
      <c r="H6" s="521"/>
      <c r="I6" s="521"/>
      <c r="J6" s="525"/>
    </row>
    <row r="7" spans="2:10" ht="15">
      <c r="B7" s="524" t="s">
        <v>1132</v>
      </c>
      <c r="C7" s="521"/>
      <c r="D7" s="521"/>
      <c r="E7" s="521"/>
      <c r="F7" s="521"/>
      <c r="G7" s="521"/>
      <c r="H7" s="521"/>
      <c r="I7" s="521"/>
      <c r="J7" s="525"/>
    </row>
    <row r="8" spans="2:10" ht="15" thickBot="1">
      <c r="B8" s="526"/>
      <c r="C8" s="527"/>
      <c r="D8" s="527"/>
      <c r="E8" s="527"/>
      <c r="F8" s="527"/>
      <c r="G8" s="527"/>
      <c r="H8" s="527"/>
      <c r="I8" s="527"/>
      <c r="J8" s="528"/>
    </row>
    <row r="9" spans="2:10" ht="15">
      <c r="B9" s="560" t="s">
        <v>85</v>
      </c>
      <c r="C9" s="562" t="s">
        <v>742</v>
      </c>
      <c r="D9" s="603" t="s">
        <v>685</v>
      </c>
      <c r="E9" s="409" t="s">
        <v>745</v>
      </c>
      <c r="F9" s="409" t="s">
        <v>689</v>
      </c>
      <c r="G9" s="437" t="s">
        <v>686</v>
      </c>
      <c r="H9" s="408" t="s">
        <v>687</v>
      </c>
      <c r="I9" s="515" t="s">
        <v>698</v>
      </c>
      <c r="J9" s="516"/>
    </row>
    <row r="10" spans="2:10" ht="15" thickBot="1">
      <c r="B10" s="561"/>
      <c r="C10" s="563"/>
      <c r="D10" s="604"/>
      <c r="E10" s="410" t="s">
        <v>746</v>
      </c>
      <c r="F10" s="410" t="s">
        <v>746</v>
      </c>
      <c r="G10" s="438"/>
      <c r="H10" s="410" t="s">
        <v>746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735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498" t="s">
        <v>710</v>
      </c>
      <c r="C15" s="499"/>
      <c r="D15" s="49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0" t="s">
        <v>142</v>
      </c>
      <c r="C2" s="564" t="str">
        <f>Technologie!D49</f>
        <v>Doprava pro technologii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910</v>
      </c>
      <c r="C5" s="555"/>
      <c r="D5" s="555"/>
      <c r="E5" s="555"/>
      <c r="F5" s="555"/>
      <c r="G5" s="555"/>
      <c r="H5" s="555"/>
      <c r="I5" s="556"/>
    </row>
    <row r="6" spans="2:9" s="72" customFormat="1" ht="13.05" customHeight="1">
      <c r="B6" s="557" t="s">
        <v>911</v>
      </c>
      <c r="C6" s="558" t="s">
        <v>231</v>
      </c>
      <c r="D6" s="558" t="s">
        <v>231</v>
      </c>
      <c r="E6" s="558" t="s">
        <v>231</v>
      </c>
      <c r="F6" s="558" t="s">
        <v>231</v>
      </c>
      <c r="G6" s="558" t="s">
        <v>231</v>
      </c>
      <c r="H6" s="558" t="s">
        <v>231</v>
      </c>
      <c r="I6" s="559" t="s">
        <v>231</v>
      </c>
    </row>
    <row r="7" spans="2:9" s="72" customFormat="1" ht="13.8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912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8" t="s">
        <v>710</v>
      </c>
      <c r="C15" s="499"/>
      <c r="D15" s="499"/>
      <c r="E15" s="50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0" t="s">
        <v>172</v>
      </c>
      <c r="C2" s="564" t="str">
        <f>Technologie!D53</f>
        <v>Vícepráce, jeřáby a kontejnery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977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978</v>
      </c>
      <c r="C6" s="558" t="s">
        <v>227</v>
      </c>
      <c r="D6" s="558" t="s">
        <v>227</v>
      </c>
      <c r="E6" s="558" t="s">
        <v>227</v>
      </c>
      <c r="F6" s="558" t="s">
        <v>227</v>
      </c>
      <c r="G6" s="558" t="s">
        <v>227</v>
      </c>
      <c r="H6" s="558" t="s">
        <v>227</v>
      </c>
      <c r="I6" s="559" t="s">
        <v>227</v>
      </c>
    </row>
    <row r="7" spans="2:9" s="72" customFormat="1" ht="13.8">
      <c r="B7" s="557" t="s">
        <v>979</v>
      </c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 t="s">
        <v>980</v>
      </c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981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978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987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986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985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984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983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982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498" t="s">
        <v>710</v>
      </c>
      <c r="C24" s="499"/>
      <c r="D24" s="499"/>
      <c r="E24" s="50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4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2" ht="21.6" thickBot="1">
      <c r="B2" s="540" t="s">
        <v>183</v>
      </c>
      <c r="C2" s="564" t="str">
        <f>Technologie!D57</f>
        <v xml:space="preserve">Demontáž &amp; Likvidace staré technologie chlazení a nábytku </v>
      </c>
      <c r="D2" s="565"/>
      <c r="E2" s="590"/>
      <c r="F2" s="591"/>
      <c r="G2" s="40" t="str">
        <f>'Celkem  Nab+Tech'!G2</f>
        <v>Firma</v>
      </c>
      <c r="H2" s="543" t="str">
        <f>Technologie!G2</f>
        <v>XY</v>
      </c>
      <c r="I2" s="544"/>
      <c r="J2" s="545"/>
      <c r="K2" s="331"/>
      <c r="L2" s="331"/>
    </row>
    <row r="3" spans="2:12" ht="16.2" thickBot="1">
      <c r="B3" s="541"/>
      <c r="C3" s="610"/>
      <c r="D3" s="611"/>
      <c r="E3" s="611"/>
      <c r="F3" s="612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  <c r="K3" s="331"/>
      <c r="L3" s="331"/>
    </row>
    <row r="4" spans="2:12" ht="16.2" thickBot="1">
      <c r="B4" s="542"/>
      <c r="C4" s="592"/>
      <c r="D4" s="593"/>
      <c r="E4" s="593"/>
      <c r="F4" s="594"/>
      <c r="G4" s="40" t="str">
        <f>'Celkem  Nab+Tech'!G4</f>
        <v>Datum nabídky</v>
      </c>
      <c r="H4" s="573" t="str">
        <f>Technologie!G4</f>
        <v>XX.XX.2019</v>
      </c>
      <c r="I4" s="574"/>
      <c r="J4" s="575"/>
      <c r="K4" s="331"/>
      <c r="L4" s="331"/>
    </row>
    <row r="5" spans="2:12" ht="15">
      <c r="B5" s="609" t="s">
        <v>975</v>
      </c>
      <c r="C5" s="555"/>
      <c r="D5" s="555"/>
      <c r="E5" s="555"/>
      <c r="F5" s="555"/>
      <c r="G5" s="555"/>
      <c r="H5" s="555"/>
      <c r="I5" s="555"/>
      <c r="J5" s="556"/>
      <c r="K5" s="331"/>
      <c r="L5" s="331"/>
    </row>
    <row r="6" spans="2:12" ht="15" customHeight="1">
      <c r="B6" s="524" t="s">
        <v>988</v>
      </c>
      <c r="C6" s="521"/>
      <c r="D6" s="521"/>
      <c r="E6" s="521"/>
      <c r="F6" s="521"/>
      <c r="G6" s="521"/>
      <c r="H6" s="521"/>
      <c r="I6" s="521"/>
      <c r="J6" s="525"/>
      <c r="K6" s="331"/>
      <c r="L6" s="331"/>
    </row>
    <row r="7" spans="2:12" ht="15">
      <c r="B7" s="524" t="s">
        <v>989</v>
      </c>
      <c r="C7" s="521"/>
      <c r="D7" s="521"/>
      <c r="E7" s="521"/>
      <c r="F7" s="521"/>
      <c r="G7" s="521"/>
      <c r="H7" s="521"/>
      <c r="I7" s="521"/>
      <c r="J7" s="525"/>
      <c r="K7" s="331"/>
      <c r="L7" s="331"/>
    </row>
    <row r="8" spans="2:12" ht="15" thickBot="1">
      <c r="B8" s="526" t="s">
        <v>1184</v>
      </c>
      <c r="C8" s="527"/>
      <c r="D8" s="527"/>
      <c r="E8" s="527"/>
      <c r="F8" s="527"/>
      <c r="G8" s="527"/>
      <c r="H8" s="527"/>
      <c r="I8" s="527"/>
      <c r="J8" s="528"/>
      <c r="K8" s="331"/>
      <c r="L8" s="331"/>
    </row>
    <row r="9" spans="2:12" ht="15">
      <c r="B9" s="560" t="s">
        <v>85</v>
      </c>
      <c r="C9" s="562" t="s">
        <v>685</v>
      </c>
      <c r="D9" s="562" t="s">
        <v>976</v>
      </c>
      <c r="E9" s="418" t="s">
        <v>745</v>
      </c>
      <c r="F9" s="418" t="s">
        <v>689</v>
      </c>
      <c r="G9" s="534" t="s">
        <v>686</v>
      </c>
      <c r="H9" s="417" t="s">
        <v>687</v>
      </c>
      <c r="I9" s="515" t="s">
        <v>698</v>
      </c>
      <c r="J9" s="516"/>
      <c r="K9" s="331"/>
      <c r="L9" s="331"/>
    </row>
    <row r="10" spans="2:12" ht="15" thickBot="1">
      <c r="B10" s="561"/>
      <c r="C10" s="563"/>
      <c r="D10" s="608"/>
      <c r="E10" s="419" t="s">
        <v>746</v>
      </c>
      <c r="F10" s="419" t="s">
        <v>746</v>
      </c>
      <c r="G10" s="535"/>
      <c r="H10" s="419" t="s">
        <v>746</v>
      </c>
      <c r="I10" s="67" t="s">
        <v>688</v>
      </c>
      <c r="J10" s="68" t="s">
        <v>689</v>
      </c>
      <c r="K10" s="331"/>
      <c r="L10" s="331"/>
    </row>
    <row r="11" spans="2:12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  <c r="K11" s="130"/>
      <c r="L11" s="130"/>
    </row>
    <row r="12" spans="2:12" s="72" customFormat="1" ht="13.8">
      <c r="B12" s="69" t="s">
        <v>184</v>
      </c>
      <c r="C12" s="91" t="s">
        <v>991</v>
      </c>
      <c r="D12" s="231" t="s">
        <v>992</v>
      </c>
      <c r="E12" s="225"/>
      <c r="F12" s="160"/>
      <c r="G12" s="372">
        <v>6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  <c r="K12" s="130"/>
      <c r="L12" s="130"/>
    </row>
    <row r="13" spans="2:12" s="72" customFormat="1" ht="13.8">
      <c r="B13" s="69" t="s">
        <v>185</v>
      </c>
      <c r="C13" s="91" t="s">
        <v>990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  <c r="K13" s="130"/>
      <c r="L13" s="130"/>
    </row>
    <row r="14" spans="2:12" s="72" customFormat="1" ht="13.8">
      <c r="B14" s="69" t="s">
        <v>186</v>
      </c>
      <c r="C14" s="91" t="s">
        <v>993</v>
      </c>
      <c r="D14" s="231" t="s">
        <v>1011</v>
      </c>
      <c r="E14" s="225"/>
      <c r="F14" s="160"/>
      <c r="G14" s="372">
        <v>125</v>
      </c>
      <c r="H14" s="167">
        <f t="shared" si="0"/>
        <v>0</v>
      </c>
      <c r="I14" s="152">
        <f t="shared" si="1"/>
        <v>0</v>
      </c>
      <c r="J14" s="151">
        <f t="shared" si="2"/>
        <v>0</v>
      </c>
      <c r="K14" s="130"/>
      <c r="L14" s="130"/>
    </row>
    <row r="15" spans="2:12" s="72" customFormat="1" ht="13.8">
      <c r="B15" s="69" t="s">
        <v>187</v>
      </c>
      <c r="C15" s="91" t="s">
        <v>974</v>
      </c>
      <c r="D15" s="231" t="s">
        <v>1011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  <c r="K15" s="130"/>
      <c r="L15" s="130"/>
    </row>
    <row r="16" spans="2:12" s="72" customFormat="1" ht="13.8">
      <c r="B16" s="69" t="s">
        <v>188</v>
      </c>
      <c r="C16" s="91" t="s">
        <v>994</v>
      </c>
      <c r="D16" s="231" t="s">
        <v>1011</v>
      </c>
      <c r="E16" s="225"/>
      <c r="F16" s="160"/>
      <c r="G16" s="372">
        <v>125</v>
      </c>
      <c r="H16" s="167">
        <f t="shared" si="0"/>
        <v>0</v>
      </c>
      <c r="I16" s="152">
        <f t="shared" si="1"/>
        <v>0</v>
      </c>
      <c r="J16" s="151">
        <f t="shared" si="2"/>
        <v>0</v>
      </c>
      <c r="K16" s="130"/>
      <c r="L16" s="130"/>
    </row>
    <row r="17" spans="2:12" s="72" customFormat="1" ht="13.8">
      <c r="B17" s="69" t="s">
        <v>189</v>
      </c>
      <c r="C17" s="91" t="s">
        <v>995</v>
      </c>
      <c r="D17" s="231" t="s">
        <v>1011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  <c r="K17" s="130"/>
      <c r="L17" s="130"/>
    </row>
    <row r="18" spans="2:12" s="72" customFormat="1" ht="13.8">
      <c r="B18" s="69" t="s">
        <v>190</v>
      </c>
      <c r="C18" s="91" t="s">
        <v>1012</v>
      </c>
      <c r="D18" s="231" t="s">
        <v>1011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  <c r="K18" s="130"/>
      <c r="L18" s="130"/>
    </row>
    <row r="19" spans="2:12" s="72" customFormat="1" ht="13.8">
      <c r="B19" s="69" t="s">
        <v>191</v>
      </c>
      <c r="C19" s="93" t="s">
        <v>996</v>
      </c>
      <c r="D19" s="231" t="s">
        <v>997</v>
      </c>
      <c r="E19" s="225"/>
      <c r="F19" s="160"/>
      <c r="G19" s="372">
        <v>6</v>
      </c>
      <c r="H19" s="167">
        <f t="shared" si="0"/>
        <v>0</v>
      </c>
      <c r="I19" s="152">
        <f t="shared" si="1"/>
        <v>0</v>
      </c>
      <c r="J19" s="151">
        <f t="shared" si="2"/>
        <v>0</v>
      </c>
      <c r="K19" s="130"/>
      <c r="L19" s="130"/>
    </row>
    <row r="20" spans="2:12" s="72" customFormat="1" ht="13.8">
      <c r="B20" s="69" t="s">
        <v>192</v>
      </c>
      <c r="C20" s="93" t="s">
        <v>998</v>
      </c>
      <c r="D20" s="232" t="s">
        <v>1011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  <c r="K20" s="130"/>
      <c r="L20" s="130"/>
    </row>
    <row r="21" spans="2:12" s="72" customFormat="1" ht="13.8">
      <c r="B21" s="69" t="s">
        <v>193</v>
      </c>
      <c r="C21" s="93" t="s">
        <v>999</v>
      </c>
      <c r="D21" s="232" t="s">
        <v>1011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  <c r="K21" s="130"/>
      <c r="L21" s="130"/>
    </row>
    <row r="22" spans="2:12" s="72" customFormat="1" ht="13.8">
      <c r="B22" s="69" t="s">
        <v>194</v>
      </c>
      <c r="C22" s="93" t="s">
        <v>1000</v>
      </c>
      <c r="D22" s="232" t="s">
        <v>1011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  <c r="K22" s="130"/>
      <c r="L22" s="130"/>
    </row>
    <row r="23" spans="2:12" s="72" customFormat="1" ht="13.8">
      <c r="B23" s="69" t="s">
        <v>195</v>
      </c>
      <c r="C23" s="93" t="s">
        <v>1001</v>
      </c>
      <c r="D23" s="232" t="s">
        <v>1011</v>
      </c>
      <c r="E23" s="225"/>
      <c r="F23" s="160"/>
      <c r="G23" s="372">
        <v>125</v>
      </c>
      <c r="H23" s="167">
        <f t="shared" si="0"/>
        <v>0</v>
      </c>
      <c r="I23" s="152">
        <f t="shared" si="1"/>
        <v>0</v>
      </c>
      <c r="J23" s="151">
        <f t="shared" si="2"/>
        <v>0</v>
      </c>
      <c r="K23" s="130"/>
      <c r="L23" s="130"/>
    </row>
    <row r="24" spans="2:12" s="72" customFormat="1" ht="13.8">
      <c r="B24" s="69" t="s">
        <v>196</v>
      </c>
      <c r="C24" s="93" t="s">
        <v>1002</v>
      </c>
      <c r="D24" s="232" t="s">
        <v>1011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  <c r="K24" s="130"/>
      <c r="L24" s="130"/>
    </row>
    <row r="25" spans="2:12" s="72" customFormat="1" ht="13.8">
      <c r="B25" s="69" t="s">
        <v>197</v>
      </c>
      <c r="C25" s="93" t="s">
        <v>1003</v>
      </c>
      <c r="D25" s="232" t="s">
        <v>1011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  <c r="K25" s="130"/>
      <c r="L25" s="130"/>
    </row>
    <row r="26" spans="2:12" s="72" customFormat="1" ht="13.8">
      <c r="B26" s="69" t="s">
        <v>198</v>
      </c>
      <c r="C26" s="93" t="s">
        <v>1004</v>
      </c>
      <c r="D26" s="232" t="s">
        <v>1011</v>
      </c>
      <c r="E26" s="225"/>
      <c r="F26" s="160"/>
      <c r="G26" s="372">
        <v>125</v>
      </c>
      <c r="H26" s="167">
        <f t="shared" si="0"/>
        <v>0</v>
      </c>
      <c r="I26" s="152">
        <f t="shared" si="1"/>
        <v>0</v>
      </c>
      <c r="J26" s="151">
        <f t="shared" si="2"/>
        <v>0</v>
      </c>
      <c r="K26" s="130"/>
      <c r="L26" s="130"/>
    </row>
    <row r="27" spans="2:12" s="72" customFormat="1" ht="13.8">
      <c r="B27" s="69" t="s">
        <v>199</v>
      </c>
      <c r="C27" s="93" t="s">
        <v>1005</v>
      </c>
      <c r="D27" s="232" t="s">
        <v>1011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  <c r="K27" s="130"/>
      <c r="L27" s="130"/>
    </row>
    <row r="28" spans="2:12" s="72" customFormat="1" ht="13.8">
      <c r="B28" s="69" t="s">
        <v>200</v>
      </c>
      <c r="C28" s="93" t="s">
        <v>1006</v>
      </c>
      <c r="D28" s="232" t="s">
        <v>1011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  <c r="K28" s="130"/>
      <c r="L28" s="130"/>
    </row>
    <row r="29" spans="2:12" s="72" customFormat="1" ht="13.8">
      <c r="B29" s="69" t="s">
        <v>201</v>
      </c>
      <c r="C29" s="93" t="s">
        <v>1007</v>
      </c>
      <c r="D29" s="232" t="s">
        <v>1011</v>
      </c>
      <c r="E29" s="225"/>
      <c r="F29" s="160"/>
      <c r="G29" s="372">
        <v>125</v>
      </c>
      <c r="H29" s="167">
        <f t="shared" si="0"/>
        <v>0</v>
      </c>
      <c r="I29" s="152">
        <f t="shared" si="1"/>
        <v>0</v>
      </c>
      <c r="J29" s="151">
        <f t="shared" si="2"/>
        <v>0</v>
      </c>
      <c r="K29" s="130"/>
      <c r="L29" s="130"/>
    </row>
    <row r="30" spans="2:12" s="72" customFormat="1" ht="13.8">
      <c r="B30" s="69" t="s">
        <v>202</v>
      </c>
      <c r="C30" s="93" t="s">
        <v>1008</v>
      </c>
      <c r="D30" s="232" t="s">
        <v>1011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  <c r="K30" s="130"/>
      <c r="L30" s="130"/>
    </row>
    <row r="31" spans="2:12" s="72" customFormat="1" ht="13.8">
      <c r="B31" s="69" t="s">
        <v>203</v>
      </c>
      <c r="C31" s="93" t="s">
        <v>1009</v>
      </c>
      <c r="D31" s="232" t="s">
        <v>1011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  <c r="K31" s="130"/>
      <c r="L31" s="130"/>
    </row>
    <row r="32" spans="2:12" s="72" customFormat="1" ht="13.8">
      <c r="B32" s="69" t="s">
        <v>204</v>
      </c>
      <c r="C32" s="93" t="s">
        <v>1010</v>
      </c>
      <c r="D32" s="232" t="s">
        <v>1011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  <c r="K32" s="130"/>
      <c r="L32" s="130"/>
    </row>
    <row r="33" spans="2:12" s="220" customFormat="1" ht="13.8">
      <c r="B33" s="234"/>
      <c r="C33" s="96" t="s">
        <v>1018</v>
      </c>
      <c r="D33" s="235"/>
      <c r="E33" s="236"/>
      <c r="F33" s="236"/>
      <c r="G33" s="376"/>
      <c r="H33" s="167"/>
      <c r="I33" s="237"/>
      <c r="J33" s="167"/>
      <c r="K33" s="130"/>
      <c r="L33" s="130"/>
    </row>
    <row r="34" spans="2:12" s="72" customFormat="1" ht="13.8">
      <c r="B34" s="69" t="s">
        <v>205</v>
      </c>
      <c r="C34" s="93" t="s">
        <v>1014</v>
      </c>
      <c r="D34" s="323" t="s">
        <v>1015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  <c r="K34" s="130"/>
      <c r="L34" s="130"/>
    </row>
    <row r="35" spans="2:12" s="72" customFormat="1" ht="13.8">
      <c r="B35" s="69" t="s">
        <v>206</v>
      </c>
      <c r="C35" s="93" t="s">
        <v>1019</v>
      </c>
      <c r="D35" s="323" t="s">
        <v>1015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  <c r="K35" s="130"/>
      <c r="L35" s="130"/>
    </row>
    <row r="36" spans="2:12" s="72" customFormat="1" ht="13.8">
      <c r="B36" s="69" t="s">
        <v>207</v>
      </c>
      <c r="C36" s="93" t="s">
        <v>1014</v>
      </c>
      <c r="D36" s="323" t="s">
        <v>1016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  <c r="K36" s="130"/>
      <c r="L36" s="130"/>
    </row>
    <row r="37" spans="2:12" s="72" customFormat="1" ht="13.8">
      <c r="B37" s="69" t="s">
        <v>208</v>
      </c>
      <c r="C37" s="93" t="s">
        <v>1019</v>
      </c>
      <c r="D37" s="323" t="s">
        <v>1016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  <c r="K37" s="130"/>
      <c r="L37" s="130"/>
    </row>
    <row r="38" spans="2:12" s="72" customFormat="1" ht="13.8">
      <c r="B38" s="69" t="s">
        <v>209</v>
      </c>
      <c r="C38" s="93" t="s">
        <v>1014</v>
      </c>
      <c r="D38" s="323" t="s">
        <v>1017</v>
      </c>
      <c r="E38" s="225"/>
      <c r="F38" s="160"/>
      <c r="G38" s="372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  <c r="K38" s="130"/>
      <c r="L38" s="130"/>
    </row>
    <row r="39" spans="2:12" s="72" customFormat="1" ht="13.8">
      <c r="B39" s="69" t="s">
        <v>210</v>
      </c>
      <c r="C39" s="93" t="s">
        <v>1019</v>
      </c>
      <c r="D39" s="323" t="s">
        <v>1017</v>
      </c>
      <c r="E39" s="225"/>
      <c r="F39" s="160"/>
      <c r="G39" s="372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  <c r="K39" s="130"/>
      <c r="L39" s="130"/>
    </row>
    <row r="40" spans="2:12" s="220" customFormat="1" ht="13.8">
      <c r="B40" s="234"/>
      <c r="C40" s="96" t="s">
        <v>1013</v>
      </c>
      <c r="D40" s="235"/>
      <c r="E40" s="236"/>
      <c r="F40" s="236"/>
      <c r="G40" s="376"/>
      <c r="H40" s="167"/>
      <c r="I40" s="237"/>
      <c r="J40" s="167"/>
      <c r="K40" s="130"/>
      <c r="L40" s="130"/>
    </row>
    <row r="41" spans="2:12" s="72" customFormat="1" ht="13.8">
      <c r="B41" s="69" t="s">
        <v>211</v>
      </c>
      <c r="C41" s="93" t="s">
        <v>1031</v>
      </c>
      <c r="D41" s="232" t="s">
        <v>1011</v>
      </c>
      <c r="E41" s="225"/>
      <c r="F41" s="160"/>
      <c r="G41" s="372">
        <v>6</v>
      </c>
      <c r="H41" s="167">
        <f t="shared" si="0"/>
        <v>0</v>
      </c>
      <c r="I41" s="152">
        <f t="shared" si="1"/>
        <v>0</v>
      </c>
      <c r="J41" s="151">
        <f t="shared" si="2"/>
        <v>0</v>
      </c>
      <c r="K41" s="130"/>
      <c r="L41" s="130"/>
    </row>
    <row r="42" spans="2:12" s="72" customFormat="1" ht="13.8">
      <c r="B42" s="69" t="s">
        <v>212</v>
      </c>
      <c r="C42" s="93" t="s">
        <v>1020</v>
      </c>
      <c r="D42" s="232" t="s">
        <v>1011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  <c r="K42" s="130"/>
      <c r="L42" s="130"/>
    </row>
    <row r="43" spans="2:12" s="72" customFormat="1" ht="13.8">
      <c r="B43" s="69" t="s">
        <v>213</v>
      </c>
      <c r="C43" s="93" t="s">
        <v>1021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  <c r="K43" s="130"/>
      <c r="L43" s="130"/>
    </row>
    <row r="44" spans="2:12" s="72" customFormat="1" ht="13.8">
      <c r="B44" s="69" t="s">
        <v>214</v>
      </c>
      <c r="C44" s="93" t="s">
        <v>1022</v>
      </c>
      <c r="D44" s="232" t="s">
        <v>1011</v>
      </c>
      <c r="E44" s="225"/>
      <c r="F44" s="160"/>
      <c r="G44" s="372">
        <v>6</v>
      </c>
      <c r="H44" s="167">
        <f t="shared" si="0"/>
        <v>0</v>
      </c>
      <c r="I44" s="152">
        <f t="shared" si="1"/>
        <v>0</v>
      </c>
      <c r="J44" s="151">
        <f t="shared" si="2"/>
        <v>0</v>
      </c>
      <c r="K44" s="130"/>
      <c r="L44" s="130"/>
    </row>
    <row r="45" spans="2:12" s="72" customFormat="1" ht="13.8">
      <c r="B45" s="69" t="s">
        <v>215</v>
      </c>
      <c r="C45" s="93" t="s">
        <v>1032</v>
      </c>
      <c r="D45" s="232" t="s">
        <v>1011</v>
      </c>
      <c r="E45" s="225"/>
      <c r="F45" s="160"/>
      <c r="G45" s="372">
        <v>6</v>
      </c>
      <c r="H45" s="167">
        <f t="shared" si="0"/>
        <v>0</v>
      </c>
      <c r="I45" s="152">
        <f t="shared" si="1"/>
        <v>0</v>
      </c>
      <c r="J45" s="151">
        <f t="shared" si="2"/>
        <v>0</v>
      </c>
      <c r="K45" s="130"/>
      <c r="L45" s="130"/>
    </row>
    <row r="46" spans="2:12" s="72" customFormat="1" ht="13.8">
      <c r="B46" s="69" t="s">
        <v>216</v>
      </c>
      <c r="C46" s="93" t="s">
        <v>1023</v>
      </c>
      <c r="D46" s="232" t="s">
        <v>1011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  <c r="K46" s="130"/>
      <c r="L46" s="130"/>
    </row>
    <row r="47" spans="2:12" s="72" customFormat="1" ht="13.8">
      <c r="B47" s="69" t="s">
        <v>217</v>
      </c>
      <c r="C47" s="93" t="s">
        <v>1024</v>
      </c>
      <c r="D47" s="232" t="s">
        <v>1011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  <c r="K47" s="130"/>
      <c r="L47" s="130"/>
    </row>
    <row r="48" spans="2:12" s="72" customFormat="1" ht="13.8">
      <c r="B48" s="69" t="s">
        <v>218</v>
      </c>
      <c r="C48" s="93" t="s">
        <v>1025</v>
      </c>
      <c r="D48" s="232" t="s">
        <v>1011</v>
      </c>
      <c r="E48" s="225"/>
      <c r="F48" s="160"/>
      <c r="G48" s="372">
        <v>6</v>
      </c>
      <c r="H48" s="167">
        <f t="shared" si="0"/>
        <v>0</v>
      </c>
      <c r="I48" s="152">
        <f t="shared" si="1"/>
        <v>0</v>
      </c>
      <c r="J48" s="151">
        <f t="shared" si="2"/>
        <v>0</v>
      </c>
      <c r="K48" s="130"/>
      <c r="L48" s="130"/>
    </row>
    <row r="49" spans="2:12" s="72" customFormat="1" ht="13.8">
      <c r="B49" s="69" t="s">
        <v>219</v>
      </c>
      <c r="C49" s="93" t="s">
        <v>1033</v>
      </c>
      <c r="D49" s="232" t="s">
        <v>1011</v>
      </c>
      <c r="E49" s="225"/>
      <c r="F49" s="160"/>
      <c r="G49" s="372">
        <v>6</v>
      </c>
      <c r="H49" s="167">
        <f t="shared" si="0"/>
        <v>0</v>
      </c>
      <c r="I49" s="152">
        <f t="shared" si="1"/>
        <v>0</v>
      </c>
      <c r="J49" s="151">
        <f t="shared" si="2"/>
        <v>0</v>
      </c>
      <c r="K49" s="130"/>
      <c r="L49" s="130"/>
    </row>
    <row r="50" spans="2:12" s="72" customFormat="1" ht="13.8">
      <c r="B50" s="69" t="s">
        <v>220</v>
      </c>
      <c r="C50" s="93" t="s">
        <v>1026</v>
      </c>
      <c r="D50" s="232" t="s">
        <v>1011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  <c r="K50" s="130"/>
      <c r="L50" s="130"/>
    </row>
    <row r="51" spans="2:12" s="72" customFormat="1" ht="13.8">
      <c r="B51" s="69" t="s">
        <v>221</v>
      </c>
      <c r="C51" s="93" t="s">
        <v>1027</v>
      </c>
      <c r="D51" s="232" t="s">
        <v>1011</v>
      </c>
      <c r="E51" s="225"/>
      <c r="F51" s="160"/>
      <c r="G51" s="372">
        <v>6</v>
      </c>
      <c r="H51" s="167">
        <f t="shared" si="0"/>
        <v>0</v>
      </c>
      <c r="I51" s="152">
        <f t="shared" si="1"/>
        <v>0</v>
      </c>
      <c r="J51" s="151">
        <f t="shared" si="2"/>
        <v>0</v>
      </c>
      <c r="K51" s="130"/>
      <c r="L51" s="130"/>
    </row>
    <row r="52" spans="2:12" s="72" customFormat="1" ht="13.8">
      <c r="B52" s="69" t="s">
        <v>222</v>
      </c>
      <c r="C52" s="93" t="s">
        <v>1028</v>
      </c>
      <c r="D52" s="232" t="s">
        <v>1011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  <c r="K52" s="130"/>
      <c r="L52" s="130"/>
    </row>
    <row r="53" spans="2:12" s="72" customFormat="1" ht="13.8">
      <c r="B53" s="69" t="s">
        <v>223</v>
      </c>
      <c r="C53" s="93" t="s">
        <v>1029</v>
      </c>
      <c r="D53" s="232" t="s">
        <v>1011</v>
      </c>
      <c r="E53" s="225"/>
      <c r="F53" s="160"/>
      <c r="G53" s="372">
        <v>6</v>
      </c>
      <c r="H53" s="167">
        <f t="shared" si="0"/>
        <v>0</v>
      </c>
      <c r="I53" s="152">
        <f t="shared" si="1"/>
        <v>0</v>
      </c>
      <c r="J53" s="151">
        <f t="shared" si="2"/>
        <v>0</v>
      </c>
      <c r="K53" s="130"/>
      <c r="L53" s="130"/>
    </row>
    <row r="54" spans="2:12" s="72" customFormat="1" ht="13.8">
      <c r="B54" s="69" t="s">
        <v>224</v>
      </c>
      <c r="C54" s="93" t="s">
        <v>1030</v>
      </c>
      <c r="D54" s="232" t="s">
        <v>1011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  <c r="K54" s="130"/>
      <c r="L54" s="130"/>
    </row>
    <row r="55" spans="2:12" s="72" customFormat="1" ht="13.8">
      <c r="B55" s="69" t="s">
        <v>225</v>
      </c>
      <c r="C55" s="93" t="s">
        <v>1034</v>
      </c>
      <c r="D55" s="232" t="s">
        <v>1011</v>
      </c>
      <c r="E55" s="225"/>
      <c r="F55" s="160"/>
      <c r="G55" s="372"/>
      <c r="H55" s="167">
        <f t="shared" si="0"/>
        <v>0</v>
      </c>
      <c r="I55" s="152">
        <f t="shared" si="1"/>
        <v>0</v>
      </c>
      <c r="J55" s="151">
        <f t="shared" si="2"/>
        <v>0</v>
      </c>
      <c r="K55" s="130"/>
      <c r="L55" s="130"/>
    </row>
    <row r="56" spans="2:12" s="72" customFormat="1" ht="13.8">
      <c r="B56" s="69" t="s">
        <v>226</v>
      </c>
      <c r="C56" s="93" t="s">
        <v>1035</v>
      </c>
      <c r="D56" s="232" t="s">
        <v>1011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  <c r="K56" s="130"/>
      <c r="L56" s="130"/>
    </row>
    <row r="57" spans="2:12" s="72" customFormat="1" ht="13.8">
      <c r="B57" s="69" t="s">
        <v>633</v>
      </c>
      <c r="C57" s="93" t="s">
        <v>1036</v>
      </c>
      <c r="D57" s="232" t="s">
        <v>1011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  <c r="K57" s="130"/>
      <c r="L57" s="130"/>
    </row>
    <row r="58" spans="2:12" s="72" customFormat="1" ht="13.8">
      <c r="B58" s="69" t="s">
        <v>634</v>
      </c>
      <c r="C58" s="93" t="s">
        <v>1037</v>
      </c>
      <c r="D58" s="232" t="s">
        <v>1011</v>
      </c>
      <c r="E58" s="225"/>
      <c r="F58" s="160"/>
      <c r="G58" s="372">
        <v>52</v>
      </c>
      <c r="H58" s="167">
        <f t="shared" si="3"/>
        <v>0</v>
      </c>
      <c r="I58" s="152">
        <f t="shared" si="4"/>
        <v>0</v>
      </c>
      <c r="J58" s="151">
        <f t="shared" si="5"/>
        <v>0</v>
      </c>
      <c r="K58" s="130"/>
      <c r="L58" s="130"/>
    </row>
    <row r="59" spans="2:12" s="72" customFormat="1" ht="13.8">
      <c r="B59" s="69" t="s">
        <v>635</v>
      </c>
      <c r="C59" s="93" t="s">
        <v>1038</v>
      </c>
      <c r="D59" s="232" t="s">
        <v>1011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  <c r="K59" s="130"/>
      <c r="L59" s="130"/>
    </row>
    <row r="60" spans="2:12" s="72" customFormat="1" ht="13.8">
      <c r="B60" s="69" t="s">
        <v>636</v>
      </c>
      <c r="C60" s="93" t="s">
        <v>1039</v>
      </c>
      <c r="D60" s="232" t="s">
        <v>1011</v>
      </c>
      <c r="E60" s="225"/>
      <c r="F60" s="160"/>
      <c r="G60" s="372">
        <v>50</v>
      </c>
      <c r="H60" s="167">
        <f t="shared" si="3"/>
        <v>0</v>
      </c>
      <c r="I60" s="152">
        <f t="shared" si="4"/>
        <v>0</v>
      </c>
      <c r="J60" s="151">
        <f t="shared" si="5"/>
        <v>0</v>
      </c>
      <c r="K60" s="130"/>
      <c r="L60" s="130"/>
    </row>
    <row r="61" spans="2:10" s="130" customFormat="1" ht="15" thickBot="1">
      <c r="B61" s="69" t="s">
        <v>1083</v>
      </c>
      <c r="C61" s="93" t="s">
        <v>1084</v>
      </c>
      <c r="D61" s="232" t="s">
        <v>1011</v>
      </c>
      <c r="E61" s="225"/>
      <c r="F61" s="160"/>
      <c r="G61" s="372"/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2" ht="15" thickBot="1">
      <c r="B62" s="66"/>
      <c r="C62" s="60"/>
      <c r="D62" s="60"/>
      <c r="E62" s="62"/>
      <c r="F62" s="63"/>
      <c r="G62" s="64"/>
      <c r="H62" s="65"/>
      <c r="I62" s="65"/>
      <c r="J62" s="65"/>
      <c r="K62" s="331"/>
      <c r="L62" s="331"/>
    </row>
    <row r="63" spans="2:12" ht="18.6" thickBot="1">
      <c r="B63" s="498" t="s">
        <v>710</v>
      </c>
      <c r="C63" s="499"/>
      <c r="D63" s="233"/>
      <c r="E63" s="59"/>
      <c r="F63" s="59"/>
      <c r="G63" s="222">
        <f>SUM(G12:G61)</f>
        <v>2397</v>
      </c>
      <c r="H63" s="189">
        <f>SUM(H12:H61)</f>
        <v>0</v>
      </c>
      <c r="I63" s="229">
        <f>SUM(I12:I61)</f>
        <v>0</v>
      </c>
      <c r="J63" s="191">
        <f>SUM(J12:J61)</f>
        <v>0</v>
      </c>
      <c r="K63" s="331"/>
      <c r="L63" s="331"/>
    </row>
    <row r="64" spans="2:12" ht="15">
      <c r="B64" s="52"/>
      <c r="K64" s="331"/>
      <c r="L64" s="331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0" t="s">
        <v>230</v>
      </c>
      <c r="C2" s="517" t="str">
        <f>Technologie!D61</f>
        <v>Extra položky</v>
      </c>
      <c r="D2" s="518"/>
      <c r="E2" s="518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5" customHeight="1" thickBot="1">
      <c r="B3" s="541"/>
      <c r="C3" s="610"/>
      <c r="D3" s="611"/>
      <c r="E3" s="611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5" customHeight="1" thickBot="1">
      <c r="B4" s="542"/>
      <c r="C4" s="592"/>
      <c r="D4" s="593"/>
      <c r="E4" s="593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20" t="s">
        <v>1085</v>
      </c>
      <c r="C5" s="522"/>
      <c r="D5" s="522"/>
      <c r="E5" s="522"/>
      <c r="F5" s="522"/>
      <c r="G5" s="522"/>
      <c r="H5" s="522"/>
      <c r="I5" s="523"/>
    </row>
    <row r="6" spans="2:9" s="72" customFormat="1" ht="14.4" customHeight="1">
      <c r="B6" s="524"/>
      <c r="C6" s="521"/>
      <c r="D6" s="521"/>
      <c r="E6" s="521"/>
      <c r="F6" s="521"/>
      <c r="G6" s="521"/>
      <c r="H6" s="521"/>
      <c r="I6" s="525"/>
    </row>
    <row r="7" spans="2:9" s="72" customFormat="1" ht="13.05">
      <c r="B7" s="524"/>
      <c r="C7" s="521"/>
      <c r="D7" s="521"/>
      <c r="E7" s="521"/>
      <c r="F7" s="521"/>
      <c r="G7" s="521"/>
      <c r="H7" s="521"/>
      <c r="I7" s="525"/>
    </row>
    <row r="8" spans="2:9" s="72" customFormat="1" ht="15" thickBot="1">
      <c r="B8" s="526"/>
      <c r="C8" s="527"/>
      <c r="D8" s="527"/>
      <c r="E8" s="527"/>
      <c r="F8" s="527"/>
      <c r="G8" s="527"/>
      <c r="H8" s="527"/>
      <c r="I8" s="528"/>
    </row>
    <row r="9" spans="2:9" s="9" customFormat="1" ht="15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s="9" customFormat="1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498" t="s">
        <v>710</v>
      </c>
      <c r="C44" s="499"/>
      <c r="D44" s="499"/>
      <c r="E44" s="50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31" t="s">
        <v>138</v>
      </c>
      <c r="C2" s="517" t="str">
        <f>Nábytek!D9</f>
        <v>Chladicí regály Mléko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08"/>
      <c r="K2" s="509"/>
    </row>
    <row r="3" spans="2:11" ht="16.2" thickBot="1">
      <c r="B3" s="532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3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812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1185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741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105" t="s">
        <v>744</v>
      </c>
      <c r="F9" s="105" t="s">
        <v>745</v>
      </c>
      <c r="G9" s="228" t="s">
        <v>689</v>
      </c>
      <c r="H9" s="534" t="s">
        <v>686</v>
      </c>
      <c r="I9" s="38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106" t="s">
        <v>27</v>
      </c>
      <c r="F10" s="106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750</v>
      </c>
      <c r="D14" s="113"/>
      <c r="E14" s="114">
        <v>2500</v>
      </c>
      <c r="F14" s="43"/>
      <c r="G14" s="160"/>
      <c r="H14" s="367">
        <v>13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751</v>
      </c>
      <c r="D15" s="113"/>
      <c r="E15" s="114">
        <v>3750</v>
      </c>
      <c r="F15" s="43"/>
      <c r="G15" s="160"/>
      <c r="H15" s="367">
        <v>23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754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755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756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757</v>
      </c>
      <c r="D21" s="115" t="s">
        <v>759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758</v>
      </c>
      <c r="D22" s="115" t="s">
        <v>759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760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761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762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763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764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765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766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767</v>
      </c>
      <c r="D31" s="113"/>
      <c r="E31" s="116"/>
      <c r="F31" s="43"/>
      <c r="G31" s="225"/>
      <c r="H31" s="367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13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23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770</v>
      </c>
      <c r="D37" s="122" t="s">
        <v>771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772</v>
      </c>
      <c r="D38" s="122" t="s">
        <v>771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773</v>
      </c>
      <c r="D39" s="122" t="s">
        <v>771</v>
      </c>
      <c r="E39" s="123"/>
      <c r="F39" s="43"/>
      <c r="G39" s="225"/>
      <c r="H39" s="367">
        <v>52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774</v>
      </c>
      <c r="D40" s="122" t="s">
        <v>771</v>
      </c>
      <c r="E40" s="123"/>
      <c r="F40" s="43"/>
      <c r="G40" s="225"/>
      <c r="H40" s="367">
        <v>92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775</v>
      </c>
      <c r="D41" s="501" t="s">
        <v>779</v>
      </c>
      <c r="E41" s="50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785</v>
      </c>
      <c r="D49" s="501" t="s">
        <v>236</v>
      </c>
      <c r="E49" s="502"/>
      <c r="F49" s="43"/>
      <c r="G49" s="225"/>
      <c r="H49" s="367">
        <v>380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786</v>
      </c>
      <c r="D50" s="501" t="s">
        <v>236</v>
      </c>
      <c r="E50" s="50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787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787</v>
      </c>
      <c r="D53" s="113"/>
      <c r="E53" s="114">
        <v>2500</v>
      </c>
      <c r="F53" s="43"/>
      <c r="G53" s="225"/>
      <c r="H53" s="367">
        <v>13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787</v>
      </c>
      <c r="D54" s="113"/>
      <c r="E54" s="114">
        <v>3750</v>
      </c>
      <c r="F54" s="43"/>
      <c r="G54" s="225"/>
      <c r="H54" s="367">
        <v>23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795</v>
      </c>
      <c r="D55" s="379" t="s">
        <v>796</v>
      </c>
      <c r="E55" s="379" t="s">
        <v>742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797</v>
      </c>
      <c r="D56" s="256"/>
      <c r="E56" s="378"/>
      <c r="F56" s="43"/>
      <c r="G56" s="225"/>
      <c r="H56" s="367">
        <v>36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798</v>
      </c>
      <c r="D57" s="256"/>
      <c r="E57" s="378"/>
      <c r="F57" s="43"/>
      <c r="G57" s="225"/>
      <c r="H57" s="367">
        <v>36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1040</v>
      </c>
      <c r="D58" s="256"/>
      <c r="E58" s="378"/>
      <c r="F58" s="43"/>
      <c r="G58" s="160"/>
      <c r="H58" s="367">
        <v>36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926</v>
      </c>
      <c r="D59" s="256"/>
      <c r="E59" s="378"/>
      <c r="F59" s="43"/>
      <c r="G59" s="225"/>
      <c r="H59" s="367">
        <v>108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800</v>
      </c>
      <c r="D60" s="256"/>
      <c r="E60" s="378"/>
      <c r="F60" s="43"/>
      <c r="G60" s="225"/>
      <c r="H60" s="367">
        <v>36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801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802</v>
      </c>
      <c r="D62" s="382"/>
      <c r="E62" s="382"/>
      <c r="F62" s="43"/>
      <c r="G62" s="160"/>
      <c r="H62" s="367">
        <v>36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803</v>
      </c>
      <c r="D63" s="119"/>
      <c r="E63" s="120"/>
      <c r="F63" s="43"/>
      <c r="G63" s="160"/>
      <c r="H63" s="367">
        <v>36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804</v>
      </c>
      <c r="D64" s="119"/>
      <c r="E64" s="120"/>
      <c r="F64" s="43"/>
      <c r="G64" s="160"/>
      <c r="H64" s="367">
        <v>36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03" t="s">
        <v>901</v>
      </c>
      <c r="D65" s="504"/>
      <c r="E65" s="505"/>
      <c r="F65" s="43"/>
      <c r="G65" s="160"/>
      <c r="H65" s="367">
        <v>36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788</v>
      </c>
      <c r="D66" s="145"/>
      <c r="E66" s="146" t="s">
        <v>790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788</v>
      </c>
      <c r="D67" s="145" t="s">
        <v>789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788</v>
      </c>
      <c r="D68" s="396" t="s">
        <v>789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788</v>
      </c>
      <c r="D69" s="396" t="s">
        <v>789</v>
      </c>
      <c r="E69" s="114">
        <v>2500</v>
      </c>
      <c r="F69" s="43"/>
      <c r="G69" s="160"/>
      <c r="H69" s="367">
        <v>7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788</v>
      </c>
      <c r="D70" s="396" t="s">
        <v>789</v>
      </c>
      <c r="E70" s="114">
        <v>3750</v>
      </c>
      <c r="F70" s="43"/>
      <c r="G70" s="160"/>
      <c r="H70" s="367">
        <v>23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793</v>
      </c>
      <c r="D71" s="242" t="s">
        <v>791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06" t="s">
        <v>792</v>
      </c>
      <c r="D72" s="501"/>
      <c r="E72" s="50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794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498" t="s">
        <v>710</v>
      </c>
      <c r="C76" s="499"/>
      <c r="D76" s="499"/>
      <c r="E76" s="499"/>
      <c r="F76" s="499"/>
      <c r="G76" s="500"/>
      <c r="H76" s="222">
        <f>SUM(H11:H74)</f>
        <v>1084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70" zoomScaleNormal="7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239</v>
      </c>
      <c r="C2" s="517" t="str">
        <f>Nábytek!D10</f>
        <v>Chladicí regály O+Z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812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1186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741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751</v>
      </c>
      <c r="D15" s="113"/>
      <c r="E15" s="114">
        <v>3750</v>
      </c>
      <c r="F15" s="43"/>
      <c r="G15" s="160"/>
      <c r="H15" s="367">
        <v>3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754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757</v>
      </c>
      <c r="D21" s="115" t="s">
        <v>759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758</v>
      </c>
      <c r="D22" s="115" t="s">
        <v>759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760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765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766</v>
      </c>
      <c r="D30" s="113"/>
      <c r="E30" s="116"/>
      <c r="F30" s="43"/>
      <c r="G30" s="225"/>
      <c r="H30" s="367">
        <v>3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767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3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770</v>
      </c>
      <c r="D37" s="122" t="s">
        <v>771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772</v>
      </c>
      <c r="D38" s="122" t="s">
        <v>771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773</v>
      </c>
      <c r="D39" s="122" t="s">
        <v>771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774</v>
      </c>
      <c r="D40" s="122" t="s">
        <v>771</v>
      </c>
      <c r="E40" s="123"/>
      <c r="F40" s="43"/>
      <c r="G40" s="225"/>
      <c r="H40" s="367">
        <v>9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775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785</v>
      </c>
      <c r="D49" s="501" t="s">
        <v>806</v>
      </c>
      <c r="E49" s="502"/>
      <c r="F49" s="43"/>
      <c r="G49" s="225"/>
      <c r="H49" s="367">
        <v>33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786</v>
      </c>
      <c r="D50" s="501" t="s">
        <v>806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787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787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787</v>
      </c>
      <c r="D54" s="113"/>
      <c r="E54" s="114">
        <v>3750</v>
      </c>
      <c r="F54" s="43"/>
      <c r="G54" s="225"/>
      <c r="H54" s="367">
        <v>3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807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807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807</v>
      </c>
      <c r="D58" s="113"/>
      <c r="E58" s="114">
        <v>3750</v>
      </c>
      <c r="F58" s="43"/>
      <c r="G58" s="225"/>
      <c r="H58" s="367">
        <v>3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808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809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795</v>
      </c>
      <c r="D61" s="379" t="s">
        <v>796</v>
      </c>
      <c r="E61" s="379" t="s">
        <v>742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797</v>
      </c>
      <c r="D62" s="256"/>
      <c r="E62" s="378"/>
      <c r="F62" s="43"/>
      <c r="G62" s="225"/>
      <c r="H62" s="367">
        <v>4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798</v>
      </c>
      <c r="D63" s="256"/>
      <c r="E63" s="378"/>
      <c r="F63" s="43"/>
      <c r="G63" s="225"/>
      <c r="H63" s="367">
        <v>4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799</v>
      </c>
      <c r="D64" s="256"/>
      <c r="E64" s="378"/>
      <c r="F64" s="43"/>
      <c r="G64" s="160"/>
      <c r="H64" s="367">
        <v>4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926</v>
      </c>
      <c r="D65" s="256"/>
      <c r="E65" s="378"/>
      <c r="F65" s="43"/>
      <c r="G65" s="225"/>
      <c r="H65" s="367">
        <v>12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800</v>
      </c>
      <c r="D66" s="256"/>
      <c r="E66" s="378"/>
      <c r="F66" s="43"/>
      <c r="G66" s="225"/>
      <c r="H66" s="367">
        <v>4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801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802</v>
      </c>
      <c r="D68" s="382"/>
      <c r="E68" s="382"/>
      <c r="F68" s="43"/>
      <c r="G68" s="160"/>
      <c r="H68" s="367">
        <v>4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803</v>
      </c>
      <c r="D69" s="119"/>
      <c r="E69" s="120"/>
      <c r="F69" s="43"/>
      <c r="G69" s="160"/>
      <c r="H69" s="367">
        <v>4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804</v>
      </c>
      <c r="D70" s="119"/>
      <c r="E70" s="120"/>
      <c r="F70" s="43"/>
      <c r="G70" s="160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03" t="s">
        <v>901</v>
      </c>
      <c r="D71" s="504"/>
      <c r="E71" s="505"/>
      <c r="F71" s="43"/>
      <c r="G71" s="160"/>
      <c r="H71" s="367">
        <v>4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788</v>
      </c>
      <c r="D72" s="396"/>
      <c r="E72" s="397" t="s">
        <v>790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788</v>
      </c>
      <c r="D73" s="396" t="s">
        <v>789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788</v>
      </c>
      <c r="D74" s="396" t="s">
        <v>789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788</v>
      </c>
      <c r="D75" s="396" t="s">
        <v>789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788</v>
      </c>
      <c r="D76" s="396" t="s">
        <v>789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793</v>
      </c>
      <c r="D77" s="396" t="s">
        <v>791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06" t="s">
        <v>792</v>
      </c>
      <c r="D78" s="501"/>
      <c r="E78" s="50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810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498" t="s">
        <v>710</v>
      </c>
      <c r="C82" s="499"/>
      <c r="D82" s="499"/>
      <c r="E82" s="499"/>
      <c r="F82" s="499"/>
      <c r="G82" s="500"/>
      <c r="H82" s="222">
        <f>SUM(H11:H80)</f>
        <v>113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78:E78"/>
    <mergeCell ref="B82:G82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70" zoomScaleNormal="7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240</v>
      </c>
      <c r="C2" s="517" t="str">
        <f>Nábytek!D11</f>
        <v>Chladicí regály Maso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811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1187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816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748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749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750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751</v>
      </c>
      <c r="D15" s="113"/>
      <c r="E15" s="114">
        <v>3750</v>
      </c>
      <c r="F15" s="43"/>
      <c r="G15" s="160"/>
      <c r="H15" s="367">
        <v>14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753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754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757</v>
      </c>
      <c r="D21" s="115" t="s">
        <v>759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758</v>
      </c>
      <c r="D22" s="115" t="s">
        <v>759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760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765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766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767</v>
      </c>
      <c r="D31" s="113"/>
      <c r="E31" s="116"/>
      <c r="F31" s="43"/>
      <c r="G31" s="225"/>
      <c r="H31" s="367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768</v>
      </c>
      <c r="D32" s="115" t="s">
        <v>820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768</v>
      </c>
      <c r="D33" s="115" t="s">
        <v>820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768</v>
      </c>
      <c r="D34" s="115" t="s">
        <v>820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768</v>
      </c>
      <c r="D35" s="115" t="s">
        <v>820</v>
      </c>
      <c r="E35" s="118" t="s">
        <v>89</v>
      </c>
      <c r="F35" s="43"/>
      <c r="G35" s="225"/>
      <c r="H35" s="367">
        <v>14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770</v>
      </c>
      <c r="D37" s="122" t="s">
        <v>771</v>
      </c>
      <c r="E37" s="123"/>
      <c r="F37" s="43"/>
      <c r="G37" s="224"/>
      <c r="H37" s="367">
        <v>4</v>
      </c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772</v>
      </c>
      <c r="D38" s="122" t="s">
        <v>771</v>
      </c>
      <c r="E38" s="123"/>
      <c r="F38" s="43"/>
      <c r="G38" s="225"/>
      <c r="H38" s="367">
        <v>4</v>
      </c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773</v>
      </c>
      <c r="D39" s="122" t="s">
        <v>771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774</v>
      </c>
      <c r="D40" s="122" t="s">
        <v>771</v>
      </c>
      <c r="E40" s="123"/>
      <c r="F40" s="43"/>
      <c r="G40" s="225"/>
      <c r="H40" s="367">
        <v>56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814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780</v>
      </c>
      <c r="D45" s="501" t="s">
        <v>781</v>
      </c>
      <c r="E45" s="502"/>
      <c r="F45" s="217"/>
      <c r="G45" s="225"/>
      <c r="H45" s="367">
        <v>4</v>
      </c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780</v>
      </c>
      <c r="D46" s="501" t="s">
        <v>782</v>
      </c>
      <c r="E46" s="502"/>
      <c r="F46" s="217"/>
      <c r="G46" s="225"/>
      <c r="H46" s="367">
        <v>4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780</v>
      </c>
      <c r="D47" s="501" t="s">
        <v>783</v>
      </c>
      <c r="E47" s="502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780</v>
      </c>
      <c r="D48" s="501" t="s">
        <v>784</v>
      </c>
      <c r="E48" s="502"/>
      <c r="F48" s="217"/>
      <c r="G48" s="225"/>
      <c r="H48" s="367">
        <v>56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785</v>
      </c>
      <c r="D49" s="501" t="s">
        <v>806</v>
      </c>
      <c r="E49" s="502"/>
      <c r="F49" s="43"/>
      <c r="G49" s="225"/>
      <c r="H49" s="367">
        <v>252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786</v>
      </c>
      <c r="D50" s="501" t="s">
        <v>806</v>
      </c>
      <c r="E50" s="502"/>
      <c r="F50" s="43"/>
      <c r="G50" s="225"/>
      <c r="H50" s="367">
        <v>4</v>
      </c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787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787</v>
      </c>
      <c r="D52" s="113"/>
      <c r="E52" s="114">
        <v>1875</v>
      </c>
      <c r="F52" s="43"/>
      <c r="G52" s="225"/>
      <c r="H52" s="367">
        <v>1</v>
      </c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787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787</v>
      </c>
      <c r="D54" s="113"/>
      <c r="E54" s="114">
        <v>3750</v>
      </c>
      <c r="F54" s="43"/>
      <c r="G54" s="225"/>
      <c r="H54" s="367">
        <v>14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807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807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807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815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815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815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815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795</v>
      </c>
      <c r="D65" s="379" t="s">
        <v>796</v>
      </c>
      <c r="E65" s="379" t="s">
        <v>742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797</v>
      </c>
      <c r="D66" s="256"/>
      <c r="E66" s="378"/>
      <c r="F66" s="43"/>
      <c r="G66" s="225"/>
      <c r="H66" s="367">
        <v>26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798</v>
      </c>
      <c r="D67" s="256"/>
      <c r="E67" s="378"/>
      <c r="F67" s="43"/>
      <c r="G67" s="225"/>
      <c r="H67" s="367">
        <v>26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799</v>
      </c>
      <c r="D68" s="256"/>
      <c r="E68" s="378"/>
      <c r="F68" s="43"/>
      <c r="G68" s="160"/>
      <c r="H68" s="367">
        <v>26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926</v>
      </c>
      <c r="D69" s="256"/>
      <c r="E69" s="378"/>
      <c r="F69" s="43"/>
      <c r="G69" s="225"/>
      <c r="H69" s="367">
        <v>78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800</v>
      </c>
      <c r="D70" s="256"/>
      <c r="E70" s="378"/>
      <c r="F70" s="43"/>
      <c r="G70" s="225"/>
      <c r="H70" s="367">
        <v>26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801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802</v>
      </c>
      <c r="D72" s="382"/>
      <c r="E72" s="382"/>
      <c r="F72" s="43"/>
      <c r="G72" s="160"/>
      <c r="H72" s="367">
        <v>26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803</v>
      </c>
      <c r="D73" s="119"/>
      <c r="E73" s="120"/>
      <c r="F73" s="43"/>
      <c r="G73" s="160"/>
      <c r="H73" s="367">
        <v>26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804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03" t="s">
        <v>901</v>
      </c>
      <c r="D75" s="504"/>
      <c r="E75" s="505"/>
      <c r="F75" s="43"/>
      <c r="G75" s="160"/>
      <c r="H75" s="367">
        <v>26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788</v>
      </c>
      <c r="D76" s="396"/>
      <c r="E76" s="397" t="s">
        <v>790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788</v>
      </c>
      <c r="D77" s="396" t="s">
        <v>789</v>
      </c>
      <c r="E77" s="114">
        <v>1250</v>
      </c>
      <c r="F77" s="43"/>
      <c r="G77" s="160"/>
      <c r="H77" s="367">
        <v>1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788</v>
      </c>
      <c r="D78" s="396" t="s">
        <v>789</v>
      </c>
      <c r="E78" s="114">
        <v>1875</v>
      </c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788</v>
      </c>
      <c r="D79" s="396" t="s">
        <v>789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788</v>
      </c>
      <c r="D80" s="396" t="s">
        <v>789</v>
      </c>
      <c r="E80" s="114">
        <v>3750</v>
      </c>
      <c r="F80" s="43"/>
      <c r="G80" s="160"/>
      <c r="H80" s="367">
        <v>14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793</v>
      </c>
      <c r="D81" s="396" t="s">
        <v>791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06" t="s">
        <v>792</v>
      </c>
      <c r="D82" s="501"/>
      <c r="E82" s="50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8" t="s">
        <v>710</v>
      </c>
      <c r="C86" s="499"/>
      <c r="D86" s="499"/>
      <c r="E86" s="499"/>
      <c r="F86" s="499"/>
      <c r="G86" s="500"/>
      <c r="H86" s="222">
        <f>SUM(H11:H84)</f>
        <v>868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241</v>
      </c>
      <c r="C2" s="517" t="str">
        <f>Nábytek!D12</f>
        <v>Chladicí regály Ryby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811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1165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817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818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748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751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753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754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757</v>
      </c>
      <c r="D21" s="115" t="s">
        <v>759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758</v>
      </c>
      <c r="D22" s="115" t="s">
        <v>759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760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763</v>
      </c>
      <c r="D27" s="113"/>
      <c r="E27" s="116"/>
      <c r="F27" s="43"/>
      <c r="G27" s="224"/>
      <c r="H27" s="367">
        <v>1</v>
      </c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765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766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767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768</v>
      </c>
      <c r="D32" s="115" t="s">
        <v>819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770</v>
      </c>
      <c r="D37" s="122" t="s">
        <v>771</v>
      </c>
      <c r="E37" s="123"/>
      <c r="F37" s="43"/>
      <c r="G37" s="224"/>
      <c r="H37" s="367">
        <v>3</v>
      </c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772</v>
      </c>
      <c r="D38" s="122" t="s">
        <v>771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773</v>
      </c>
      <c r="D39" s="122" t="s">
        <v>771</v>
      </c>
      <c r="E39" s="123"/>
      <c r="F39" s="43"/>
      <c r="G39" s="225"/>
      <c r="H39" s="367">
        <v>6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774</v>
      </c>
      <c r="D40" s="122" t="s">
        <v>771</v>
      </c>
      <c r="E40" s="123"/>
      <c r="F40" s="43"/>
      <c r="G40" s="225"/>
      <c r="H40" s="367">
        <v>9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814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785</v>
      </c>
      <c r="D49" s="501" t="s">
        <v>806</v>
      </c>
      <c r="E49" s="502"/>
      <c r="F49" s="43"/>
      <c r="G49" s="225"/>
      <c r="H49" s="367">
        <v>42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786</v>
      </c>
      <c r="D50" s="501" t="s">
        <v>806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787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787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787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807</v>
      </c>
      <c r="D55" s="113"/>
      <c r="E55" s="114">
        <v>1250</v>
      </c>
      <c r="F55" s="43"/>
      <c r="G55" s="225"/>
      <c r="H55" s="367">
        <v>1</v>
      </c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807</v>
      </c>
      <c r="D57" s="113"/>
      <c r="E57" s="114">
        <v>2500</v>
      </c>
      <c r="F57" s="43"/>
      <c r="G57" s="225"/>
      <c r="H57" s="367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807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815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815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815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815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795</v>
      </c>
      <c r="D65" s="379" t="s">
        <v>796</v>
      </c>
      <c r="E65" s="379" t="s">
        <v>742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797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798</v>
      </c>
      <c r="D67" s="256"/>
      <c r="E67" s="378"/>
      <c r="F67" s="43"/>
      <c r="G67" s="225"/>
      <c r="H67" s="367">
        <v>3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799</v>
      </c>
      <c r="D68" s="256"/>
      <c r="E68" s="378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926</v>
      </c>
      <c r="D69" s="256"/>
      <c r="E69" s="378"/>
      <c r="F69" s="43"/>
      <c r="G69" s="225"/>
      <c r="H69" s="367">
        <v>9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800</v>
      </c>
      <c r="D70" s="256"/>
      <c r="E70" s="378"/>
      <c r="F70" s="43"/>
      <c r="G70" s="225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801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802</v>
      </c>
      <c r="D72" s="382"/>
      <c r="E72" s="382"/>
      <c r="F72" s="43"/>
      <c r="G72" s="160"/>
      <c r="H72" s="367">
        <v>3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803</v>
      </c>
      <c r="D73" s="119"/>
      <c r="E73" s="120"/>
      <c r="F73" s="43"/>
      <c r="G73" s="160"/>
      <c r="H73" s="367">
        <v>3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804</v>
      </c>
      <c r="D74" s="119"/>
      <c r="E74" s="120"/>
      <c r="F74" s="43"/>
      <c r="G74" s="160"/>
      <c r="H74" s="367">
        <v>3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03" t="s">
        <v>901</v>
      </c>
      <c r="D75" s="504"/>
      <c r="E75" s="505"/>
      <c r="F75" s="43"/>
      <c r="G75" s="160"/>
      <c r="H75" s="367">
        <v>3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788</v>
      </c>
      <c r="D76" s="396"/>
      <c r="E76" s="397" t="s">
        <v>790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788</v>
      </c>
      <c r="D77" s="396" t="s">
        <v>789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788</v>
      </c>
      <c r="D78" s="396" t="s">
        <v>789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788</v>
      </c>
      <c r="D79" s="396" t="s">
        <v>789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788</v>
      </c>
      <c r="D80" s="396" t="s">
        <v>789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793</v>
      </c>
      <c r="D81" s="396" t="s">
        <v>791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06" t="s">
        <v>792</v>
      </c>
      <c r="D82" s="501"/>
      <c r="E82" s="50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8" t="s">
        <v>710</v>
      </c>
      <c r="C86" s="499"/>
      <c r="D86" s="499"/>
      <c r="E86" s="499"/>
      <c r="F86" s="499"/>
      <c r="G86" s="500"/>
      <c r="H86" s="222">
        <f>SUM(H11:H84)</f>
        <v>115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446</v>
      </c>
      <c r="C2" s="517" t="str">
        <f>Nábytek!D13</f>
        <v>Chladicí regály Zákusky a pečivo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1183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1166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1188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1044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749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751</v>
      </c>
      <c r="D15" s="113"/>
      <c r="E15" s="114">
        <v>3750</v>
      </c>
      <c r="F15" s="43"/>
      <c r="G15" s="160"/>
      <c r="H15" s="367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754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760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821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822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765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766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767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768</v>
      </c>
      <c r="D33" s="115" t="s">
        <v>819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768</v>
      </c>
      <c r="D35" s="115" t="s">
        <v>819</v>
      </c>
      <c r="E35" s="118" t="s">
        <v>89</v>
      </c>
      <c r="F35" s="43"/>
      <c r="G35" s="225"/>
      <c r="H35" s="367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823</v>
      </c>
      <c r="D37" s="122" t="s">
        <v>771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824</v>
      </c>
      <c r="D38" s="122" t="s">
        <v>771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825</v>
      </c>
      <c r="D39" s="122" t="s">
        <v>771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826</v>
      </c>
      <c r="D40" s="122" t="s">
        <v>771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827</v>
      </c>
      <c r="D41" s="122" t="s">
        <v>771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828</v>
      </c>
      <c r="D42" s="122" t="s">
        <v>771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829</v>
      </c>
      <c r="D43" s="122" t="s">
        <v>771</v>
      </c>
      <c r="E43" s="123"/>
      <c r="F43" s="43"/>
      <c r="G43" s="225"/>
      <c r="H43" s="367">
        <v>1</v>
      </c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830</v>
      </c>
      <c r="D44" s="122" t="s">
        <v>771</v>
      </c>
      <c r="E44" s="123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831</v>
      </c>
      <c r="D45" s="122" t="s">
        <v>771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832</v>
      </c>
      <c r="D46" s="122" t="s">
        <v>771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833</v>
      </c>
      <c r="D47" s="122" t="s">
        <v>771</v>
      </c>
      <c r="E47" s="123"/>
      <c r="F47" s="43"/>
      <c r="G47" s="225"/>
      <c r="H47" s="367">
        <v>3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834</v>
      </c>
      <c r="D48" s="122" t="s">
        <v>771</v>
      </c>
      <c r="E48" s="123"/>
      <c r="F48" s="43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814</v>
      </c>
      <c r="D49" s="501" t="s">
        <v>779</v>
      </c>
      <c r="E49" s="50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776</v>
      </c>
      <c r="D50" s="501" t="s">
        <v>779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777</v>
      </c>
      <c r="D51" s="501" t="s">
        <v>779</v>
      </c>
      <c r="E51" s="50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778</v>
      </c>
      <c r="D52" s="501" t="s">
        <v>779</v>
      </c>
      <c r="E52" s="50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780</v>
      </c>
      <c r="D53" s="501" t="s">
        <v>781</v>
      </c>
      <c r="E53" s="50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780</v>
      </c>
      <c r="D54" s="501" t="s">
        <v>782</v>
      </c>
      <c r="E54" s="50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780</v>
      </c>
      <c r="D55" s="501" t="s">
        <v>783</v>
      </c>
      <c r="E55" s="50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780</v>
      </c>
      <c r="D56" s="501" t="s">
        <v>784</v>
      </c>
      <c r="E56" s="50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785</v>
      </c>
      <c r="D57" s="501" t="s">
        <v>806</v>
      </c>
      <c r="E57" s="502"/>
      <c r="F57" s="43"/>
      <c r="G57" s="225"/>
      <c r="H57" s="367">
        <v>8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786</v>
      </c>
      <c r="D58" s="501" t="s">
        <v>806</v>
      </c>
      <c r="E58" s="50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787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787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787</v>
      </c>
      <c r="D61" s="113"/>
      <c r="E61" s="114">
        <v>2500</v>
      </c>
      <c r="F61" s="43"/>
      <c r="G61" s="225"/>
      <c r="H61" s="367">
        <v>1</v>
      </c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787</v>
      </c>
      <c r="D62" s="113"/>
      <c r="E62" s="114">
        <v>3750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807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807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807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807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808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809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795</v>
      </c>
      <c r="D69" s="379" t="s">
        <v>796</v>
      </c>
      <c r="E69" s="379" t="s">
        <v>742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1181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798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1182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926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800</v>
      </c>
      <c r="D74" s="256"/>
      <c r="E74" s="378"/>
      <c r="F74" s="43"/>
      <c r="G74" s="225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801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802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803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804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03" t="s">
        <v>901</v>
      </c>
      <c r="D79" s="504"/>
      <c r="E79" s="50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788</v>
      </c>
      <c r="D80" s="396"/>
      <c r="E80" s="397" t="s">
        <v>790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788</v>
      </c>
      <c r="D81" s="396" t="s">
        <v>789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788</v>
      </c>
      <c r="D82" s="396" t="s">
        <v>789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788</v>
      </c>
      <c r="D83" s="396" t="s">
        <v>789</v>
      </c>
      <c r="E83" s="114">
        <v>2500</v>
      </c>
      <c r="F83" s="43"/>
      <c r="G83" s="160"/>
      <c r="H83" s="367">
        <v>1</v>
      </c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788</v>
      </c>
      <c r="D84" s="396" t="s">
        <v>789</v>
      </c>
      <c r="E84" s="114">
        <v>3750</v>
      </c>
      <c r="F84" s="43"/>
      <c r="G84" s="160"/>
      <c r="H84" s="367"/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793</v>
      </c>
      <c r="D85" s="396" t="s">
        <v>791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06" t="s">
        <v>792</v>
      </c>
      <c r="D86" s="501"/>
      <c r="E86" s="50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810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498" t="s">
        <v>710</v>
      </c>
      <c r="C90" s="499"/>
      <c r="D90" s="499"/>
      <c r="E90" s="499"/>
      <c r="F90" s="499"/>
      <c r="G90" s="500"/>
      <c r="H90" s="222">
        <f>SUM(H11:H88)</f>
        <v>47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C86:E86"/>
    <mergeCell ref="B90:G90"/>
    <mergeCell ref="D55:E55"/>
    <mergeCell ref="D56:E56"/>
    <mergeCell ref="D57:E57"/>
    <mergeCell ref="D58:E58"/>
    <mergeCell ref="C79:E79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235</v>
      </c>
      <c r="C2" s="517" t="str">
        <f>Nábytek!D14</f>
        <v>Kontejnerové chladicí regály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835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1167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1189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836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837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838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839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840</v>
      </c>
      <c r="D15" s="113"/>
      <c r="E15" s="114">
        <v>2200</v>
      </c>
      <c r="F15" s="43"/>
      <c r="G15" s="160"/>
      <c r="H15" s="367">
        <v>1</v>
      </c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841</v>
      </c>
      <c r="D16" s="113"/>
      <c r="E16" s="114">
        <v>2500</v>
      </c>
      <c r="F16" s="43"/>
      <c r="G16" s="160"/>
      <c r="H16" s="367">
        <v>1</v>
      </c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842</v>
      </c>
      <c r="D17" s="113"/>
      <c r="E17" s="114">
        <v>2800</v>
      </c>
      <c r="F17" s="43"/>
      <c r="G17" s="160"/>
      <c r="H17" s="367">
        <v>10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843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752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753</v>
      </c>
      <c r="D20" s="115"/>
      <c r="E20" s="114"/>
      <c r="F20" s="43"/>
      <c r="G20" s="224"/>
      <c r="H20" s="367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754</v>
      </c>
      <c r="D21" s="113"/>
      <c r="E21" s="114"/>
      <c r="F21" s="43"/>
      <c r="G21" s="225"/>
      <c r="H21" s="367">
        <v>4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755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756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760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821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822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761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762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813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844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844</v>
      </c>
      <c r="D31" s="113"/>
      <c r="E31" s="114">
        <v>2200</v>
      </c>
      <c r="F31" s="43"/>
      <c r="G31" s="225"/>
      <c r="H31" s="367">
        <v>1</v>
      </c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844</v>
      </c>
      <c r="D32" s="113"/>
      <c r="E32" s="114">
        <v>2500</v>
      </c>
      <c r="F32" s="43"/>
      <c r="G32" s="225"/>
      <c r="H32" s="367">
        <v>1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844</v>
      </c>
      <c r="D33" s="113"/>
      <c r="E33" s="114">
        <v>2800</v>
      </c>
      <c r="F33" s="43"/>
      <c r="G33" s="225"/>
      <c r="H33" s="367">
        <v>10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844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767</v>
      </c>
      <c r="D35" s="113"/>
      <c r="E35" s="116"/>
      <c r="F35" s="43"/>
      <c r="G35" s="225"/>
      <c r="H35" s="367">
        <v>6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768</v>
      </c>
      <c r="D36" s="115" t="s">
        <v>819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768</v>
      </c>
      <c r="D37" s="115" t="s">
        <v>819</v>
      </c>
      <c r="E37" s="114">
        <v>2200</v>
      </c>
      <c r="F37" s="43"/>
      <c r="G37" s="225"/>
      <c r="H37" s="367">
        <v>1</v>
      </c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768</v>
      </c>
      <c r="D38" s="115" t="s">
        <v>819</v>
      </c>
      <c r="E38" s="114">
        <v>2500</v>
      </c>
      <c r="F38" s="43"/>
      <c r="G38" s="225"/>
      <c r="H38" s="367">
        <v>1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768</v>
      </c>
      <c r="D39" s="115" t="s">
        <v>819</v>
      </c>
      <c r="E39" s="114">
        <v>2800</v>
      </c>
      <c r="F39" s="43"/>
      <c r="G39" s="225"/>
      <c r="H39" s="367">
        <v>10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768</v>
      </c>
      <c r="D40" s="115" t="s">
        <v>819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769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856</v>
      </c>
      <c r="D42" s="122" t="s">
        <v>771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845</v>
      </c>
      <c r="D43" s="122" t="s">
        <v>771</v>
      </c>
      <c r="E43" s="123"/>
      <c r="F43" s="43"/>
      <c r="G43" s="225"/>
      <c r="H43" s="367">
        <v>1</v>
      </c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846</v>
      </c>
      <c r="D44" s="122" t="s">
        <v>771</v>
      </c>
      <c r="E44" s="123"/>
      <c r="F44" s="43"/>
      <c r="G44" s="225"/>
      <c r="H44" s="367">
        <v>1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847</v>
      </c>
      <c r="D45" s="122" t="s">
        <v>771</v>
      </c>
      <c r="E45" s="123"/>
      <c r="F45" s="43"/>
      <c r="G45" s="225"/>
      <c r="H45" s="367">
        <v>10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848</v>
      </c>
      <c r="D46" s="122" t="s">
        <v>771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857</v>
      </c>
      <c r="D47" s="122" t="s">
        <v>771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849</v>
      </c>
      <c r="D48" s="122" t="s">
        <v>771</v>
      </c>
      <c r="E48" s="123"/>
      <c r="F48" s="43"/>
      <c r="G48" s="225"/>
      <c r="H48" s="367">
        <v>1</v>
      </c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850</v>
      </c>
      <c r="D49" s="122" t="s">
        <v>771</v>
      </c>
      <c r="E49" s="123"/>
      <c r="F49" s="43"/>
      <c r="G49" s="225"/>
      <c r="H49" s="367">
        <v>1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851</v>
      </c>
      <c r="D50" s="122" t="s">
        <v>771</v>
      </c>
      <c r="E50" s="123"/>
      <c r="F50" s="43"/>
      <c r="G50" s="225"/>
      <c r="H50" s="367">
        <v>10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852</v>
      </c>
      <c r="D51" s="122" t="s">
        <v>771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853</v>
      </c>
      <c r="D52" s="501" t="s">
        <v>779</v>
      </c>
      <c r="E52" s="50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854</v>
      </c>
      <c r="D53" s="501" t="s">
        <v>779</v>
      </c>
      <c r="E53" s="50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777</v>
      </c>
      <c r="D54" s="501" t="s">
        <v>779</v>
      </c>
      <c r="E54" s="50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855</v>
      </c>
      <c r="D55" s="501" t="s">
        <v>779</v>
      </c>
      <c r="E55" s="50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778</v>
      </c>
      <c r="D56" s="501" t="s">
        <v>779</v>
      </c>
      <c r="E56" s="50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780</v>
      </c>
      <c r="D57" s="501" t="s">
        <v>238</v>
      </c>
      <c r="E57" s="50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780</v>
      </c>
      <c r="D58" s="501" t="s">
        <v>232</v>
      </c>
      <c r="E58" s="50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780</v>
      </c>
      <c r="D59" s="501" t="s">
        <v>237</v>
      </c>
      <c r="E59" s="50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780</v>
      </c>
      <c r="D60" s="501" t="s">
        <v>233</v>
      </c>
      <c r="E60" s="50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785</v>
      </c>
      <c r="D61" s="501" t="s">
        <v>806</v>
      </c>
      <c r="E61" s="502"/>
      <c r="F61" s="43"/>
      <c r="G61" s="225"/>
      <c r="H61" s="367">
        <v>2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858</v>
      </c>
      <c r="D62" s="501" t="s">
        <v>806</v>
      </c>
      <c r="E62" s="50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859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859</v>
      </c>
      <c r="D64" s="113"/>
      <c r="E64" s="114">
        <v>2200</v>
      </c>
      <c r="F64" s="43"/>
      <c r="G64" s="225"/>
      <c r="H64" s="367">
        <v>1</v>
      </c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859</v>
      </c>
      <c r="D65" s="113"/>
      <c r="E65" s="114">
        <v>2500</v>
      </c>
      <c r="F65" s="43"/>
      <c r="G65" s="225"/>
      <c r="H65" s="367">
        <v>1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859</v>
      </c>
      <c r="D66" s="113"/>
      <c r="E66" s="114">
        <v>2800</v>
      </c>
      <c r="F66" s="43"/>
      <c r="G66" s="225"/>
      <c r="H66" s="367">
        <v>10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795</v>
      </c>
      <c r="D68" s="379" t="s">
        <v>796</v>
      </c>
      <c r="E68" s="379" t="s">
        <v>742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797</v>
      </c>
      <c r="D69" s="256"/>
      <c r="E69" s="378"/>
      <c r="F69" s="43"/>
      <c r="G69" s="225"/>
      <c r="H69" s="367">
        <v>12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798</v>
      </c>
      <c r="D70" s="256"/>
      <c r="E70" s="378"/>
      <c r="F70" s="43"/>
      <c r="G70" s="225"/>
      <c r="H70" s="367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799</v>
      </c>
      <c r="D71" s="256"/>
      <c r="E71" s="378"/>
      <c r="F71" s="43"/>
      <c r="G71" s="160"/>
      <c r="H71" s="367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926</v>
      </c>
      <c r="D72" s="256"/>
      <c r="E72" s="378"/>
      <c r="F72" s="43"/>
      <c r="G72" s="225"/>
      <c r="H72" s="367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800</v>
      </c>
      <c r="D73" s="256"/>
      <c r="E73" s="378"/>
      <c r="F73" s="43"/>
      <c r="G73" s="225"/>
      <c r="H73" s="367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801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802</v>
      </c>
      <c r="D75" s="382"/>
      <c r="E75" s="382"/>
      <c r="F75" s="43"/>
      <c r="G75" s="160"/>
      <c r="H75" s="367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803</v>
      </c>
      <c r="D76" s="119"/>
      <c r="E76" s="120"/>
      <c r="F76" s="43"/>
      <c r="G76" s="160"/>
      <c r="H76" s="367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804</v>
      </c>
      <c r="D77" s="119"/>
      <c r="E77" s="120"/>
      <c r="F77" s="43"/>
      <c r="G77" s="160"/>
      <c r="H77" s="367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03" t="s">
        <v>901</v>
      </c>
      <c r="D78" s="504"/>
      <c r="E78" s="505"/>
      <c r="F78" s="43"/>
      <c r="G78" s="160"/>
      <c r="H78" s="367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788</v>
      </c>
      <c r="D79" s="396"/>
      <c r="E79" s="397" t="s">
        <v>790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788</v>
      </c>
      <c r="D80" s="396" t="s">
        <v>789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788</v>
      </c>
      <c r="D81" s="396" t="s">
        <v>789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788</v>
      </c>
      <c r="D82" s="396" t="s">
        <v>789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788</v>
      </c>
      <c r="D83" s="396" t="s">
        <v>789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788</v>
      </c>
      <c r="D84" s="396" t="s">
        <v>789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498" t="s">
        <v>710</v>
      </c>
      <c r="C87" s="499"/>
      <c r="D87" s="499"/>
      <c r="E87" s="499"/>
      <c r="F87" s="499"/>
      <c r="G87" s="500"/>
      <c r="H87" s="222">
        <f>SUM(H11:H85)</f>
        <v>261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2019-04-21T14:20:10Z</cp:lastPrinted>
  <dcterms:created xsi:type="dcterms:W3CDTF">2018-06-11T13:27:27Z</dcterms:created>
  <dcterms:modified xsi:type="dcterms:W3CDTF">2020-01-11T08:58:39Z</dcterms:modified>
  <cp:category/>
  <cp:version/>
  <cp:contentType/>
  <cp:contentStatus/>
</cp:coreProperties>
</file>