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ektro\KEEO\Krumvíř\SOCIÁLNÍ BYDLENÍ\D - Dokumentace objektů\D.1.4.4 - EL - Rotrekl\"/>
    </mc:Choice>
  </mc:AlternateContent>
  <xr:revisionPtr revIDLastSave="0" documentId="8_{B458E302-EF11-4FE7-AA2F-62EFBE86BE69}" xr6:coauthVersionLast="34" xr6:coauthVersionMax="34" xr10:uidLastSave="{00000000-0000-0000-0000-000000000000}"/>
  <bookViews>
    <workbookView xWindow="1200" yWindow="120" windowWidth="18060" windowHeight="7050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ceníků'!$1:$4</definedName>
    <definedName name="_xlnm.Print_Titles" localSheetId="0">Rekapitulace!$1:$4</definedName>
  </definedNames>
  <calcPr calcId="162913"/>
</workbook>
</file>

<file path=xl/calcChain.xml><?xml version="1.0" encoding="utf-8"?>
<calcChain xmlns="http://schemas.openxmlformats.org/spreadsheetml/2006/main">
  <c r="AD268" i="2" l="1"/>
  <c r="AD267" i="2"/>
  <c r="AD266" i="2"/>
  <c r="AD265" i="2"/>
  <c r="AD264" i="2"/>
  <c r="AD252" i="2"/>
  <c r="AD251" i="2"/>
  <c r="AD250" i="2"/>
  <c r="AD249" i="2"/>
  <c r="AD248" i="2"/>
  <c r="AD247" i="2"/>
  <c r="AD231" i="2"/>
  <c r="AD230" i="2"/>
  <c r="AD229" i="2"/>
  <c r="AD228" i="2"/>
  <c r="AD227" i="2"/>
  <c r="AD226" i="2"/>
  <c r="AD225" i="2"/>
  <c r="AD224" i="2"/>
  <c r="AD223" i="2"/>
  <c r="AD222" i="2"/>
  <c r="AD221" i="2"/>
  <c r="AD220" i="2"/>
  <c r="AD219" i="2"/>
  <c r="AD218" i="2"/>
  <c r="AD217" i="2"/>
  <c r="AD216" i="2"/>
  <c r="AD215" i="2"/>
  <c r="AD214" i="2"/>
  <c r="AD213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4" i="2"/>
  <c r="AD153" i="2"/>
  <c r="AD152" i="2"/>
  <c r="AD151" i="2"/>
  <c r="AD150" i="2"/>
  <c r="AD149" i="2"/>
  <c r="AD148" i="2"/>
  <c r="AD147" i="2"/>
  <c r="AD146" i="2"/>
  <c r="AD145" i="2"/>
  <c r="AD144" i="2"/>
  <c r="AD143" i="2"/>
  <c r="AD142" i="2"/>
  <c r="AD141" i="2"/>
  <c r="AD140" i="2"/>
  <c r="AD139" i="2"/>
  <c r="AD127" i="2"/>
  <c r="AD126" i="2"/>
  <c r="AD113" i="2"/>
  <c r="AD112" i="2"/>
  <c r="AD111" i="2"/>
  <c r="AD110" i="2"/>
  <c r="AD109" i="2"/>
  <c r="AD108" i="2"/>
  <c r="AD107" i="2"/>
  <c r="AD95" i="2"/>
  <c r="AD94" i="2"/>
  <c r="AD93" i="2"/>
  <c r="AD92" i="2"/>
  <c r="AD91" i="2"/>
  <c r="AD90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H272" i="2" l="1"/>
  <c r="V32" i="1" s="1"/>
  <c r="V33" i="1" s="1"/>
  <c r="H239" i="2"/>
  <c r="V24" i="1" s="1"/>
  <c r="H235" i="2"/>
  <c r="V20" i="1" s="1"/>
  <c r="H256" i="2"/>
  <c r="V36" i="1" s="1"/>
  <c r="H131" i="2"/>
  <c r="V28" i="1" s="1"/>
  <c r="Y28" i="1" s="1"/>
  <c r="H118" i="2"/>
  <c r="V27" i="1" s="1"/>
  <c r="Y27" i="1" s="1"/>
  <c r="H99" i="2"/>
  <c r="V23" i="1" s="1"/>
  <c r="Y23" i="1" s="1"/>
  <c r="H83" i="2"/>
  <c r="V19" i="1" s="1"/>
  <c r="Y32" i="1" l="1"/>
  <c r="Y33" i="1" s="1"/>
  <c r="V37" i="1"/>
  <c r="Y37" i="1" s="1"/>
  <c r="Y36" i="1"/>
  <c r="V25" i="1"/>
  <c r="Y25" i="1" s="1"/>
  <c r="Y24" i="1"/>
  <c r="Y19" i="1"/>
  <c r="V21" i="1"/>
  <c r="Y21" i="1" s="1"/>
  <c r="Y20" i="1"/>
  <c r="V22" i="1"/>
  <c r="Y22" i="1" s="1"/>
  <c r="V26" i="1"/>
  <c r="Y26" i="1" s="1"/>
  <c r="V38" i="1" l="1"/>
  <c r="V29" i="1"/>
  <c r="Y29" i="1" s="1"/>
  <c r="Y38" i="1"/>
  <c r="V40" i="1" l="1"/>
  <c r="J44" i="1" s="1"/>
  <c r="J47" i="1" s="1"/>
  <c r="O44" i="1" l="1"/>
  <c r="R44" i="1" s="1"/>
  <c r="P47" i="1"/>
  <c r="R47" i="1" s="1"/>
</calcChain>
</file>

<file path=xl/sharedStrings.xml><?xml version="1.0" encoding="utf-8"?>
<sst xmlns="http://schemas.openxmlformats.org/spreadsheetml/2006/main" count="722" uniqueCount="370">
  <si>
    <t xml:space="preserve">Zpracováno programem firmy SELPO Broumy, tel. +420 603 525768 </t>
  </si>
  <si>
    <t>Nabídka číslo:</t>
  </si>
  <si>
    <t>N18-0124</t>
  </si>
  <si>
    <t>Název:</t>
  </si>
  <si>
    <t>NOVOSTAVBA BYTOVÉHO DOMU PRO SOCIÁLNÍ BYDLENÍ - KRUMVÍŘ</t>
  </si>
  <si>
    <t/>
  </si>
  <si>
    <t>D.1.4.4 ELEKROINSTALACE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</si>
  <si>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</si>
  <si>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</si>
  <si>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</si>
  <si>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</si>
  <si>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</si>
  <si>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</si>
  <si>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</si>
  <si>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</si>
  <si>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</si>
  <si>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</si>
  <si>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>C21M - Elektromontáže  -  MATERIÁL</t>
  </si>
  <si>
    <t>3.</t>
  </si>
  <si>
    <t xml:space="preserve">   Podružný materiál</t>
  </si>
  <si>
    <t>4.</t>
  </si>
  <si>
    <t xml:space="preserve">   Podíl přidružených výkonů z C21M a navázaného materiálu</t>
  </si>
  <si>
    <t>5.</t>
  </si>
  <si>
    <t>C46M - Zemní práce  -  MONTÁŽ</t>
  </si>
  <si>
    <t>6.</t>
  </si>
  <si>
    <t>C46M - Zemní práce  -  MATERIÁL</t>
  </si>
  <si>
    <t>7.</t>
  </si>
  <si>
    <t>8.</t>
  </si>
  <si>
    <t xml:space="preserve">   Podíl přidružených výkonů z C46M</t>
  </si>
  <si>
    <t>9.</t>
  </si>
  <si>
    <t>C801-3 - Stavební práce - výseky, kapsy, rýhy  -  MONTÁŽ</t>
  </si>
  <si>
    <t>10.</t>
  </si>
  <si>
    <t>Výchozí revize elektro  -  MONTÁŽ</t>
  </si>
  <si>
    <t>CELKEM URN</t>
  </si>
  <si>
    <t>B.</t>
  </si>
  <si>
    <t>HZS</t>
  </si>
  <si>
    <t>11.</t>
  </si>
  <si>
    <t>Hodinová zúčtovací sazba</t>
  </si>
  <si>
    <t>CELKEM HZS</t>
  </si>
  <si>
    <t>C.</t>
  </si>
  <si>
    <t>DODÁVKY ZAŘÍZENÍ</t>
  </si>
  <si>
    <t>12.</t>
  </si>
  <si>
    <t>Dodávka zařízení (specifikace)</t>
  </si>
  <si>
    <t>13.</t>
  </si>
  <si>
    <t xml:space="preserve">   Doprava dodávek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</si>
  <si>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</si>
  <si>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</si>
  <si>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</si>
  <si>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</si>
  <si>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</si>
  <si>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</si>
  <si>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</si>
  <si>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 xml:space="preserve">Čísla položek ceníků prací odpovídají číslům položek ceníků ÚRS
Pokud se jedná o položku odvozenou je přidán na začátek příznak o
Pokud se jedná o položku vytvořenou je označena příznakem n  a pořadovým číslem položky ve skupině. 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</si>
  <si>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</si>
  <si>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</si>
  <si>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</si>
  <si>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</si>
  <si>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</si>
  <si>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</si>
  <si>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</si>
  <si>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210220021</t>
  </si>
  <si>
    <t>uzem. v zemi FeZn do 120 mm2 vč.svorek;propoj.aj.</t>
  </si>
  <si>
    <t>110,00</t>
  </si>
  <si>
    <t>m</t>
  </si>
  <si>
    <t>o210220301</t>
  </si>
  <si>
    <t>svorky hromosvodové do 2 šroubu (SS;SR 03) - podpěra vedení FeZn 30x4 do základové rýhy</t>
  </si>
  <si>
    <t>ks</t>
  </si>
  <si>
    <t>460260011</t>
  </si>
  <si>
    <t>pevné spojení pás.zemničů (nerozeb.)</t>
  </si>
  <si>
    <t>20,00</t>
  </si>
  <si>
    <t>210220022</t>
  </si>
  <si>
    <t>uzem. v zemi FeZn R=8-10 mm vč.svorek;propoj.aj. FeZn 10mm poplastovaný</t>
  </si>
  <si>
    <t>30,00</t>
  </si>
  <si>
    <t>svorky hromosvodové do 2 šroubu (SS;SR 03) - podpěra na stěnu pro poplast D13</t>
  </si>
  <si>
    <t>12,00</t>
  </si>
  <si>
    <t>N2102202</t>
  </si>
  <si>
    <t>2,00</t>
  </si>
  <si>
    <t>1,00</t>
  </si>
  <si>
    <t>18,00</t>
  </si>
  <si>
    <t>o210220201</t>
  </si>
  <si>
    <t>o210220431</t>
  </si>
  <si>
    <t>3,00</t>
  </si>
  <si>
    <t>o210220112</t>
  </si>
  <si>
    <t>28,00</t>
  </si>
  <si>
    <t>210220321</t>
  </si>
  <si>
    <t xml:space="preserve">svorka na potrubí  vč.pásku (bez vodič.) nerez 27-89mm, připojení 10mm, 2x6-8mm, 2x 4-50mm2 </t>
  </si>
  <si>
    <t>N2102201</t>
  </si>
  <si>
    <t>ochrana pospojování na HOP vč. krabice KO125E</t>
  </si>
  <si>
    <t>o210800004</t>
  </si>
  <si>
    <t>CY 6 mm2 zelenožlutý (PO)</t>
  </si>
  <si>
    <t>165,00</t>
  </si>
  <si>
    <t>o210800005</t>
  </si>
  <si>
    <t>CY 10 mm2 zelenožlutý (PO)</t>
  </si>
  <si>
    <t>155,00</t>
  </si>
  <si>
    <t>o210800006</t>
  </si>
  <si>
    <t>CY 16 mm2 zelenožlutý (PO)</t>
  </si>
  <si>
    <t>6,00</t>
  </si>
  <si>
    <t>o210800105</t>
  </si>
  <si>
    <t>CYKY-o 3x1.5 mm2 750V (PO)</t>
  </si>
  <si>
    <t>270,00</t>
  </si>
  <si>
    <t>CYKY-j 3x1.5 mm2 750V (PO)</t>
  </si>
  <si>
    <t>830,00</t>
  </si>
  <si>
    <t>o210800106</t>
  </si>
  <si>
    <t>CYKY-j 3x2.5 mm2 750V (PO)</t>
  </si>
  <si>
    <t>780,00</t>
  </si>
  <si>
    <t>210800116</t>
  </si>
  <si>
    <t>CYKY-j 5x2.5 mm2 750V (PO)</t>
  </si>
  <si>
    <t>135,00</t>
  </si>
  <si>
    <t>o210800115</t>
  </si>
  <si>
    <t>CYKY-j 5x1.5 mm2 750V (PO)</t>
  </si>
  <si>
    <t>125,00</t>
  </si>
  <si>
    <t>o210800112</t>
  </si>
  <si>
    <t>CYKY-j 5x6 mm2 750V (PO)</t>
  </si>
  <si>
    <t>o210810045</t>
  </si>
  <si>
    <t>CYKY-j 3x1.5 mm2 750V (PU)</t>
  </si>
  <si>
    <t>210860221</t>
  </si>
  <si>
    <t>JYTY 2x1mm  s Al laminovanou folií (PU)</t>
  </si>
  <si>
    <t>o215012210</t>
  </si>
  <si>
    <t>lišta vkládací 20mm x 20 mmm</t>
  </si>
  <si>
    <t>10,00</t>
  </si>
  <si>
    <t>o215012220</t>
  </si>
  <si>
    <t>lišta vkládací 40x20mm</t>
  </si>
  <si>
    <t>o210802256</t>
  </si>
  <si>
    <t>CMFM 3gx0.5mm2 (PU)</t>
  </si>
  <si>
    <t>o210010003</t>
  </si>
  <si>
    <t>trubka oheb.el.inst.  R=25mm (PO)</t>
  </si>
  <si>
    <t>o210802349</t>
  </si>
  <si>
    <t>CYSY 5gx2.5 mm2 (PU)</t>
  </si>
  <si>
    <t>n30031003</t>
  </si>
  <si>
    <t xml:space="preserve">Montáž ventilátoru nástěnného (do potrubí) </t>
  </si>
  <si>
    <t>o210102002</t>
  </si>
  <si>
    <t>spojka smršťovací pro celoplast.kab. do 5x2,5 mm2/1kV</t>
  </si>
  <si>
    <t>210010301</t>
  </si>
  <si>
    <t>krab.přístrojová (1901; KP 68; KZ 3) bez zapojení</t>
  </si>
  <si>
    <t>105,00</t>
  </si>
  <si>
    <t>o210010301</t>
  </si>
  <si>
    <t>krab.přístrojová (1901; KP 68; KZ 3) vč. propojení N, PE a příp. ovládacích vodičů</t>
  </si>
  <si>
    <t>55,00</t>
  </si>
  <si>
    <t>210110041</t>
  </si>
  <si>
    <t>spín.zápust.vč.zap.1-pólový - řazení 1</t>
  </si>
  <si>
    <t>15,00</t>
  </si>
  <si>
    <t>215112221</t>
  </si>
  <si>
    <t>ovladač tlač. 1/0 zapínací 1-pólový</t>
  </si>
  <si>
    <t>210110043</t>
  </si>
  <si>
    <t>sériový přep.stříd. - řazení 5/5A zápust.vč.zap.</t>
  </si>
  <si>
    <t>11,00</t>
  </si>
  <si>
    <t>210110045</t>
  </si>
  <si>
    <t>střídavý přepínač - řazení 6 zápust.vč.zap.</t>
  </si>
  <si>
    <t>16,00</t>
  </si>
  <si>
    <t>o210111001</t>
  </si>
  <si>
    <t>zás.vestav.10/16A 48/250/380V vč.zap. 2P+Z</t>
  </si>
  <si>
    <t>26,00</t>
  </si>
  <si>
    <t>zás.vestav.10/16A 48/250/380V vč.zap. 2P+Z dvojitá pootočená</t>
  </si>
  <si>
    <t>79,00</t>
  </si>
  <si>
    <t>o210110082</t>
  </si>
  <si>
    <t>o210110061</t>
  </si>
  <si>
    <t>automatický doběhový spínač</t>
  </si>
  <si>
    <t>o215111310</t>
  </si>
  <si>
    <t>o210110045</t>
  </si>
  <si>
    <t>střídavý přepínač - řazení 6 zápust.vč.zap. IP44</t>
  </si>
  <si>
    <t>210111155</t>
  </si>
  <si>
    <t>ovladač tlač. 1/0So zapínací 1-pólový</t>
  </si>
  <si>
    <t>7,00</t>
  </si>
  <si>
    <t>o210200119</t>
  </si>
  <si>
    <t>LED svítidlo, vestavné, bytové, kancelářské do 30W</t>
  </si>
  <si>
    <t>13,00</t>
  </si>
  <si>
    <t>41,00</t>
  </si>
  <si>
    <t>215202112</t>
  </si>
  <si>
    <t>PRIMA 135 1x35W svít.zářiv.prům.stropní přisaz. 1 zdroj+kryt</t>
  </si>
  <si>
    <t>o210200004</t>
  </si>
  <si>
    <t>18W svít.žár.stropní LED</t>
  </si>
  <si>
    <t>11W skleněnné nástěnné IP44 tř. II</t>
  </si>
  <si>
    <t>o210010431</t>
  </si>
  <si>
    <t>montážní deska do zateplení</t>
  </si>
  <si>
    <t>o210010453</t>
  </si>
  <si>
    <t>montážní klabice do zateplení</t>
  </si>
  <si>
    <t>n2000201</t>
  </si>
  <si>
    <t>montáž profil LED nástěnný</t>
  </si>
  <si>
    <t>n2000002</t>
  </si>
  <si>
    <t>n2000101</t>
  </si>
  <si>
    <t>o211200101</t>
  </si>
  <si>
    <t>Nouzové orientační svítidlo piktogramové</t>
  </si>
  <si>
    <t>211200101</t>
  </si>
  <si>
    <t>Nouzové svítidlo stropní</t>
  </si>
  <si>
    <t>o210191542</t>
  </si>
  <si>
    <t>mont.pilířového rozvaděče ER222/NK.....</t>
  </si>
  <si>
    <t>210190001</t>
  </si>
  <si>
    <t>mont.oceloplech.rozvodnic do 20kg</t>
  </si>
  <si>
    <t>210190002</t>
  </si>
  <si>
    <t>mont.oceloplech.rozvodnic do 50kg</t>
  </si>
  <si>
    <t>o210010250</t>
  </si>
  <si>
    <t>hadice kopoflex 63 (VU)</t>
  </si>
  <si>
    <t>70,00</t>
  </si>
  <si>
    <t>210100006</t>
  </si>
  <si>
    <t>ukonč.vod.v rozv.vč.zap.a konc.do 50 mm2</t>
  </si>
  <si>
    <t>8,00</t>
  </si>
  <si>
    <t>210100005</t>
  </si>
  <si>
    <t>ukonč.vod.v rozv.vč.zap.a konc.do 35 mm2</t>
  </si>
  <si>
    <t>210100003</t>
  </si>
  <si>
    <t>ukonč.vod.v rozv.vč.zap.a konc.do 16mm2</t>
  </si>
  <si>
    <t>o210810054</t>
  </si>
  <si>
    <t>CYKY-j 4x16 mm2 (PU)</t>
  </si>
  <si>
    <t>35,00</t>
  </si>
  <si>
    <t>o210810111</t>
  </si>
  <si>
    <t>CYKY-j 4x35 1kV (PU)</t>
  </si>
  <si>
    <t>210810111</t>
  </si>
  <si>
    <t>CYKY-j 4x50 1kV (PU)</t>
  </si>
  <si>
    <t>14,00</t>
  </si>
  <si>
    <t>CYKY-o 3x1,5 mm2 (PU)</t>
  </si>
  <si>
    <t>Celkem za ceník:</t>
  </si>
  <si>
    <t>Cena:</t>
  </si>
  <si>
    <t>Kč</t>
  </si>
  <si>
    <t>C46M - Zemní práce</t>
  </si>
  <si>
    <t>460010024</t>
  </si>
  <si>
    <t>vytyč.trati kab.vedení v zastavěném prostoru</t>
  </si>
  <si>
    <t>0,05</t>
  </si>
  <si>
    <t>km</t>
  </si>
  <si>
    <t>460200163</t>
  </si>
  <si>
    <t>kabel.rýha 35cm/šíř. 80cm/hl. zem.tř.3</t>
  </si>
  <si>
    <t>40,00</t>
  </si>
  <si>
    <t>460050602</t>
  </si>
  <si>
    <t>ruční výkop jámy zem.tř.3-4</t>
  </si>
  <si>
    <t>0,50</t>
  </si>
  <si>
    <t>m3</t>
  </si>
  <si>
    <t>460420022</t>
  </si>
  <si>
    <t>kabel.lože z kop.písku rýha 35cm tl.20cm</t>
  </si>
  <si>
    <t>460490012</t>
  </si>
  <si>
    <t>fólie výstražná z PVC šířky 33cm</t>
  </si>
  <si>
    <t>460560173</t>
  </si>
  <si>
    <t>ruč.zához.kab.rýhy 35cm šíř.90cm hl.zem.tř.3</t>
  </si>
  <si>
    <t>C801-3 - Stavební práce - výseky, kapsy, rýhy</t>
  </si>
  <si>
    <t>97303-1614</t>
  </si>
  <si>
    <t>vysek.zdi cihl.kapsy-krab.&lt;50x50x50mm</t>
  </si>
  <si>
    <t>180,00</t>
  </si>
  <si>
    <t>97303-1334</t>
  </si>
  <si>
    <t>vysek.zdi cihl.malt.váp.kapsy do 0.16m2 hl.&lt;150mm</t>
  </si>
  <si>
    <t>97303-1335</t>
  </si>
  <si>
    <t>vysek.zdi cihl.malt.váp.kapsy do 0.16m2 hl.&lt;300mm</t>
  </si>
  <si>
    <t>97103-5141</t>
  </si>
  <si>
    <t>vybour.otv.cihl.malt.cem. do R=60mm tl.do 300mm</t>
  </si>
  <si>
    <t>97104-2141</t>
  </si>
  <si>
    <t>vybour.otv.bet.zdi do R=60mm tl.do 300mm</t>
  </si>
  <si>
    <t>97403-1121</t>
  </si>
  <si>
    <t>vysek.rýh cihla do hl.30mm š.do 30mm</t>
  </si>
  <si>
    <t>80,00</t>
  </si>
  <si>
    <t>97403-1122</t>
  </si>
  <si>
    <t>vysek.rýh cihla do hl.30mm š.do 70mm</t>
  </si>
  <si>
    <t>Výchozí revize elektro</t>
  </si>
  <si>
    <t>320410003</t>
  </si>
  <si>
    <t>Celk.prohl.el.zar.a vyhot.rev.zpr.do 500.tis.mont.</t>
  </si>
  <si>
    <t>objem</t>
  </si>
  <si>
    <t>320410004</t>
  </si>
  <si>
    <t>Celk.prohl.za kazdych 250.tis.mont.nad 500.tis.</t>
  </si>
  <si>
    <t>Materiály</t>
  </si>
  <si>
    <t>Pásovina zemnící 30/4 FeZn (balení 25kg) Z.pás.30x4 á25Kg   Pás 30/4 FeZn (25kg)  </t>
  </si>
  <si>
    <t>KG  </t>
  </si>
  <si>
    <t>metry</t>
  </si>
  <si>
    <t>KS  </t>
  </si>
  <si>
    <t>Vodič CY 6 H07V-U zeleno-žlutá H07V-U 6 zeleno-žlutá   H07V-U 6 zeleno-žlutá  </t>
  </si>
  <si>
    <t>M  </t>
  </si>
  <si>
    <t>Vodič CY 10 H07V-U zeleno-žlutá H07V-U 10 zeleno-žlutá   H07V-U 10 zeleno-žlutá  </t>
  </si>
  <si>
    <t>Vodič CY 16 H07V-R zeleno-žlutá H07V-R 16 zeleno-žlutá   H07V-R 16 zeleno-žlutá  </t>
  </si>
  <si>
    <t>Kabel CYKY-O 3x 1,5 /100m CYKY-O 3x1,5 kruh   CYKY-O 3x1,5  </t>
  </si>
  <si>
    <t>Kabel CYKY-J 3x 1,5 /100m CYKY-J 3x1,5 kruh   CYKY-J 3x1,5  </t>
  </si>
  <si>
    <t>Kabel CYKY-J 3x 2,5 /100m CYKY-J 3x2,5 kruh   CYKY-J 3x2,5  </t>
  </si>
  <si>
    <t>Kabel CYKY-J 5x 2,5 /100m CYKY-J 5x2,5 kruh   CYKY-J 5x2,5  </t>
  </si>
  <si>
    <t>Kabel CYKY-J 5x 1,5 /100m CYKY-J 5x1,5 kruh   CYKY-J 5x1,5  </t>
  </si>
  <si>
    <t>Kabel CYKY-J 5x 6 buben CYKY-J 5x6   CYKY-J 5x6  </t>
  </si>
  <si>
    <t>Kabel CYKY-J 3x 1,5 buben CYKY-J 3x1,5 buben   CYKY-J 3x1,5  </t>
  </si>
  <si>
    <t>Kabel JYTY-O 2x1 JYTY-O 2x1   JYTY-O 2x1  </t>
  </si>
  <si>
    <t>Kabel CMFM  3G0,5 (stíněný flexibilní)</t>
  </si>
  <si>
    <t>M</t>
  </si>
  <si>
    <t>Kabel H05VV-F 5G2,5 bílá H05VV-F 5G2,5 bílá   H05VV-F 5G2,5 bílá  </t>
  </si>
  <si>
    <t>Zásuvka designová vestavná 16A 230V CZ s kolíkem IP44 uzamykatelná</t>
  </si>
  <si>
    <t>KS</t>
  </si>
  <si>
    <t>Recyklační poplatky svítidla</t>
  </si>
  <si>
    <t>Recyklační poplatky světelné zdroje</t>
  </si>
  <si>
    <t>Kopaný písek</t>
  </si>
  <si>
    <t>Kabel CYKY-J 4x16 buben CYKY-J 4x16   CYKY-J 4x16  </t>
  </si>
  <si>
    <t>Kabel 1-CYKY-J 4x 35 buben 1-CYKY-J 4x35   CYKY-J 4x35  </t>
  </si>
  <si>
    <t>Kabel 1-CYKY-J 4x 50 1-CYKY-J 4x50   1-CYKY-J 4x 50  </t>
  </si>
  <si>
    <t>Kabel CYKY-O 3x 1,5 buben CYKY-O 3x1,5 buben   CYKY-O 3x1,5  </t>
  </si>
  <si>
    <t>Dodávky zařízení (specifikace)</t>
  </si>
  <si>
    <t>Koupelnová skříňka s osvětlením</t>
  </si>
  <si>
    <t>Koupelnová skříňka s osvětlením - výběr dle prostoru pod oknem</t>
  </si>
  <si>
    <t>Elektroměrový rozvaděč RE - typ ER222/NK.... provedneí pro E.on, hlavní jističe 25A pro Tepelné čerpadlo, 50A pro byty</t>
  </si>
  <si>
    <t>Rozvaděč RH dle výkresové dokumentace</t>
  </si>
  <si>
    <t>Rozvaděč RT dle výkresové dokumentace</t>
  </si>
  <si>
    <t>Rozvaděč RB dle výkresové dokumentace</t>
  </si>
  <si>
    <t>Celkem za dodávky:</t>
  </si>
  <si>
    <t>Práce v HZS</t>
  </si>
  <si>
    <t>Montáž koupelnových skříněk</t>
  </si>
  <si>
    <t>hod.</t>
  </si>
  <si>
    <t>Koordinace prací</t>
  </si>
  <si>
    <t>Neměřitelné práce</t>
  </si>
  <si>
    <t>Zhotovení projektové dokumentace DSPS</t>
  </si>
  <si>
    <t>Přípojení na síť pracovníky distributora</t>
  </si>
  <si>
    <t>Celkem za práci v HZS:</t>
  </si>
  <si>
    <t>Celkem za materiály C21M:</t>
  </si>
  <si>
    <t>Celkem za materiály C46M:</t>
  </si>
  <si>
    <t>%</t>
  </si>
  <si>
    <t>krabice se zkušební svorkou</t>
  </si>
  <si>
    <t>svorky hromosvodové do 2 šroubu zkušební svorka 8-10/10</t>
  </si>
  <si>
    <t>podpěra izolovaného vodiče kovová  s oválnou dírou</t>
  </si>
  <si>
    <t>jímač systémový pro izolovaný vodič uchycení do držáku mezi krokve, jímač 2+2,5m</t>
  </si>
  <si>
    <t>jímač systémový pro izolovaný vodič uchycení držákem na stěnu, délka 4,7 + 2,5m jímací tyč</t>
  </si>
  <si>
    <t>koncovka vodiče izolovaného hromosvoduI sada pro spojení tyč (vnitřní) - svorka</t>
  </si>
  <si>
    <t>svodové vodiče izolovaného hromosvodu pro "s"=0,75m, šedý ochranný plášť</t>
  </si>
  <si>
    <t>sporák.přípojka typ zápust.vč.doutn. A krabice</t>
  </si>
  <si>
    <t xml:space="preserve">Spínač pohybový nástěnný </t>
  </si>
  <si>
    <t>zás. vestavná pod omítku 16A 230V 3p</t>
  </si>
  <si>
    <t>montáž LED pásek WW 13,3W/m 1320lm/m</t>
  </si>
  <si>
    <t>Zdroj LED 60W IP44</t>
  </si>
  <si>
    <t>Distanční podpěra pásku, FeZn, přímé provedení provedení L 280mm, pro prům. 8-10mm a pásek 40mm</t>
  </si>
  <si>
    <t>Drát 10/13mm, FeZn, (350g/m2) Pevná délka role 50m, s plastovou izolací černou</t>
  </si>
  <si>
    <t>Podpěra vedení nerez se závitem M8 pro prům. 13mm</t>
  </si>
  <si>
    <t>krabice se zkušební svorkou 160x160x68mm se dvěma přívody 8/10mm, L 200mm</t>
  </si>
  <si>
    <t xml:space="preserve">zkušební svorka nerez pro prům. 8-10mm </t>
  </si>
  <si>
    <t>Podpěra vedení pro vodiče D 20-23mm s oválným otvorem 10x5,5mm</t>
  </si>
  <si>
    <t>Podpěra mezi krovy s roztečí 550-900mm s trubkou 48mm pro systémový jímač izolovaného hromosvodu</t>
  </si>
  <si>
    <t>Podpůrná trubka D 50mm L 1950mm GFK/Al s jímací tyčí D  1m</t>
  </si>
  <si>
    <t>Úchyt na stěnu nerez s příložkou pro trubku D 50mm</t>
  </si>
  <si>
    <t>Podpůrná trubka D 50mm L 4700mm GFK/Al s jímací tyčí D 22/16/10mm L 2,5m</t>
  </si>
  <si>
    <t>Připojovací prvky + montážní materiál izolovaný vodič, 2x koncovka pro připojení v podpůrné trubce a na svorku</t>
  </si>
  <si>
    <t xml:space="preserve">Vodič izolovaného hromosvodu "s"=0,75m,  D23mm, šedý </t>
  </si>
  <si>
    <t>Uzemňovací svorka na potrubí D 27-89mm, nerez f. Rd 10mm o. 2x Rd 6-8mm bzw. 4-25mm²</t>
  </si>
  <si>
    <t>Krabice odbočná KO125E s víčkem 150x150x73mm  </t>
  </si>
  <si>
    <t xml:space="preserve">Svorkovnice ekvipotenciální bez krytu </t>
  </si>
  <si>
    <t>LIŠTA HRANATÁ 20X20</t>
  </si>
  <si>
    <t>Lišta hranatá 40X20</t>
  </si>
  <si>
    <t>Trubka ohebná 750N P16</t>
  </si>
  <si>
    <t>Trubička smršťovací 16,0/ 4,0x0,6 černá s lepidlem</t>
  </si>
  <si>
    <t>Spojka lisovací 1,5mm2 s lepidlem</t>
  </si>
  <si>
    <t>Krabice univerzální KU68-1901 o73,5x43mm spojovatelná</t>
  </si>
  <si>
    <t>Krabice přístrojová KPR68 o73x66mm hluboká</t>
  </si>
  <si>
    <t xml:space="preserve">přístroj spínače 1 (1So) bezšroubový </t>
  </si>
  <si>
    <t xml:space="preserve">kryt spínače jednoduchý bílá </t>
  </si>
  <si>
    <t>rámeček 1-násobný bílá</t>
  </si>
  <si>
    <t>přístroj spínače 1/0 (1/0S,1/0So) se svorkou N bezšroubový</t>
  </si>
  <si>
    <t>kryt spínače jednoduchý bílá</t>
  </si>
  <si>
    <t>přístroj spínače 5 sériový bezšroubový</t>
  </si>
  <si>
    <t>kryt spínače dělený bílá</t>
  </si>
  <si>
    <t>přístroj spínače 6 (6So) střídavý bezšroubový</t>
  </si>
  <si>
    <t>zásuvka 1-násobná s clonkami bezšroubová bílá</t>
  </si>
  <si>
    <t>zásuvka 2-násobná natočená s clonkami bílá</t>
  </si>
  <si>
    <t>spínač trojpólový vestavný páčkový 16A IP20 bílá</t>
  </si>
  <si>
    <t>Relé doběhové pro ventilátor</t>
  </si>
  <si>
    <t>Čidlo pohybu (PIR) 12m dosah, snímací prostor 180st, pomocný snímač na spodní straně</t>
  </si>
  <si>
    <t>spínač 6 střídavý IP44 bílá</t>
  </si>
  <si>
    <t>kryt spínače jednoduchý s průzorem bílá</t>
  </si>
  <si>
    <t>doutnavka orientační oranžová</t>
  </si>
  <si>
    <t>Svítidlo vestavné LED  6,0W 3000K  420lm IP20 kruh d105 bílá</t>
  </si>
  <si>
    <t>Rámeček svítidla LED 6,0W kruh d=105 bílá pro přisaz. montáž</t>
  </si>
  <si>
    <t>Svítidlo vestavné LED 12,0W 3000K 1020lm IP20 kruh d155 bílá</t>
  </si>
  <si>
    <t>Rámeček svítidla LED 12,0W kruh d=155 bílá pro přisaz. montáž</t>
  </si>
  <si>
    <t>Svítidlo vestavné LED 18,0W 3000K 1530lm IP20 kruh d210 bílá</t>
  </si>
  <si>
    <t>Rámeček svítidla LED 18,0W kruh d=210 bílá pro přisaz. montáž</t>
  </si>
  <si>
    <t>Svítidlo průmyslové 1x35W AC ET5 IP66</t>
  </si>
  <si>
    <t xml:space="preserve">Zářivka 35W/840 HE T5 </t>
  </si>
  <si>
    <t>Svítidlo plastové 2400lm / 840 18W IP54 </t>
  </si>
  <si>
    <t>Svítidlo skleněné 11W IP44 tř. II LED 3000  </t>
  </si>
  <si>
    <t>Deska montážní do zateplení</t>
  </si>
  <si>
    <t>Krabice pro zateplené fasády</t>
  </si>
  <si>
    <t>PROFIL LED přisazený</t>
  </si>
  <si>
    <t xml:space="preserve">LED PASEK čelní, teplá bílá, 3čip, čip profi, CRI&gt;80 13W/m 1320lm/m </t>
  </si>
  <si>
    <t>zdroj LED 60W</t>
  </si>
  <si>
    <t>Svítidlo LED piktogramové 1h, max. 16m dohled, piktogram dle směru úniku</t>
  </si>
  <si>
    <t>Svítidlo nouzové přisazené stropní 245lm, 1h</t>
  </si>
  <si>
    <t>Folie výstražná 33cm 250m tl.0,15mm s bleskem</t>
  </si>
  <si>
    <t xml:space="preserve">Trubka zemní ohebná 63 červená 50m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</si>
</sst>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[$-10405]#,##0.00;\-#,##0.00"/>
    <numFmt numFmtId="165" formatCode="[$-10405]#,##0;\-#,##0"/>
  </numFmts>
  <fonts count="11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4">
    <xf numFmtId="0" fontId="0" fillId="0" borderId="0"/>
    <xf numFmtId="0" fontId="1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56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7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vertical="top" wrapText="1" readingOrder="1"/>
    </xf>
    <xf numFmtId="0" fontId="6" fillId="0" borderId="1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right" vertical="top" wrapText="1" readingOrder="1"/>
    </xf>
    <xf numFmtId="0" fontId="3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4" fillId="2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left"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6" fillId="0" borderId="9" xfId="1" applyNumberFormat="1" applyFont="1" applyFill="1" applyBorder="1" applyAlignment="1">
      <alignment horizontal="left" vertical="center" wrapText="1" readingOrder="1"/>
    </xf>
    <xf numFmtId="0" fontId="6" fillId="0" borderId="9" xfId="1" applyNumberFormat="1" applyFont="1" applyFill="1" applyBorder="1" applyAlignment="1">
      <alignment vertical="center" wrapText="1" readingOrder="1"/>
    </xf>
    <xf numFmtId="0" fontId="8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0" fontId="6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horizontal="right" vertical="center" wrapText="1" readingOrder="1"/>
    </xf>
    <xf numFmtId="0" fontId="6" fillId="0" borderId="10" xfId="1" applyNumberFormat="1" applyFont="1" applyFill="1" applyBorder="1" applyAlignment="1">
      <alignment vertical="center" wrapText="1" readingOrder="1"/>
    </xf>
    <xf numFmtId="165" fontId="7" fillId="0" borderId="0" xfId="1" applyNumberFormat="1" applyFont="1" applyFill="1" applyBorder="1" applyAlignment="1">
      <alignment horizontal="right" vertical="top" wrapText="1" readingOrder="1"/>
    </xf>
    <xf numFmtId="44" fontId="9" fillId="0" borderId="7" xfId="3" applyFont="1" applyFill="1" applyBorder="1" applyAlignment="1">
      <alignment horizontal="right" vertical="top" wrapText="1" readingOrder="1"/>
    </xf>
    <xf numFmtId="44" fontId="1" fillId="0" borderId="7" xfId="3" applyFont="1" applyFill="1" applyBorder="1" applyAlignment="1">
      <alignment vertical="top" wrapText="1"/>
    </xf>
    <xf numFmtId="44" fontId="1" fillId="0" borderId="0" xfId="3" applyFont="1" applyFill="1" applyBorder="1"/>
    <xf numFmtId="44" fontId="9" fillId="0" borderId="0" xfId="3" applyFont="1" applyFill="1" applyBorder="1" applyAlignment="1">
      <alignment horizontal="right" vertical="top" wrapText="1" readingOrder="1"/>
    </xf>
    <xf numFmtId="44" fontId="1" fillId="0" borderId="0" xfId="3" applyFont="1" applyFill="1" applyBorder="1"/>
    <xf numFmtId="43" fontId="7" fillId="0" borderId="0" xfId="2" applyFont="1" applyFill="1" applyBorder="1" applyAlignment="1">
      <alignment horizontal="right" vertical="top" wrapText="1" readingOrder="1"/>
    </xf>
    <xf numFmtId="43" fontId="1" fillId="0" borderId="0" xfId="2" applyFont="1" applyFill="1" applyBorder="1"/>
    <xf numFmtId="43" fontId="6" fillId="0" borderId="0" xfId="2" applyFont="1" applyFill="1" applyBorder="1" applyAlignment="1">
      <alignment horizontal="right" vertical="top" wrapText="1" readingOrder="1"/>
    </xf>
    <xf numFmtId="43" fontId="6" fillId="0" borderId="9" xfId="2" applyFont="1" applyFill="1" applyBorder="1" applyAlignment="1">
      <alignment horizontal="right" vertical="center" wrapText="1" readingOrder="1"/>
    </xf>
    <xf numFmtId="43" fontId="1" fillId="0" borderId="9" xfId="2" applyFont="1" applyFill="1" applyBorder="1" applyAlignment="1">
      <alignment vertical="top" wrapText="1"/>
    </xf>
    <xf numFmtId="0" fontId="1" fillId="3" borderId="0" xfId="0" applyFont="1" applyFill="1" applyBorder="1"/>
    <xf numFmtId="164" fontId="7" fillId="3" borderId="0" xfId="1" applyNumberFormat="1" applyFont="1" applyFill="1" applyBorder="1" applyAlignment="1">
      <alignment horizontal="right" vertical="top" wrapText="1" readingOrder="1"/>
    </xf>
    <xf numFmtId="0" fontId="1" fillId="3" borderId="0" xfId="0" applyFont="1" applyFill="1" applyBorder="1"/>
  </cellXfs>
  <cellStyles count="4">
    <cellStyle name="Čárka" xfId="2" builtinId="3"/>
    <cellStyle name="Měna" xfId="3" builtinId="4"/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3"/>
  <sheetViews>
    <sheetView showGridLines="0" tabSelected="1" workbookViewId="0">
      <pane ySplit="4" topLeftCell="A5" activePane="bottomLeft" state="frozen"/>
      <selection pane="bottomLeft" activeCell="Y40" sqref="Y40:AC40"/>
    </sheetView>
  </sheetViews>
  <sheetFormatPr defaultRowHeight="15" x14ac:dyDescent="0.25"/>
  <cols>
    <col min="1" max="1" width="0.5703125" customWidth="1"/>
    <col min="2" max="2" width="1.5703125" customWidth="1"/>
    <col min="3" max="3" width="0.28515625" customWidth="1"/>
    <col min="4" max="4" width="1.42578125" customWidth="1"/>
    <col min="5" max="5" width="4.7109375" customWidth="1"/>
    <col min="6" max="6" width="0.5703125" customWidth="1"/>
    <col min="7" max="7" width="2" customWidth="1"/>
    <col min="8" max="8" width="3.5703125" customWidth="1"/>
    <col min="9" max="9" width="0" hidden="1" customWidth="1"/>
    <col min="10" max="10" width="5" customWidth="1"/>
    <col min="11" max="11" width="0.42578125" customWidth="1"/>
    <col min="12" max="12" width="7.42578125" customWidth="1"/>
    <col min="13" max="13" width="1.140625" customWidth="1"/>
    <col min="14" max="14" width="2.140625" customWidth="1"/>
    <col min="15" max="15" width="0" hidden="1" customWidth="1"/>
    <col min="16" max="16" width="7.28515625" customWidth="1"/>
    <col min="17" max="17" width="8.140625" customWidth="1"/>
    <col min="18" max="18" width="7" customWidth="1"/>
    <col min="19" max="19" width="8.85546875" customWidth="1"/>
    <col min="20" max="20" width="2.85546875" customWidth="1"/>
    <col min="21" max="21" width="5.5703125" customWidth="1"/>
    <col min="22" max="22" width="7.7109375" customWidth="1"/>
    <col min="23" max="23" width="4.85546875" customWidth="1"/>
    <col min="24" max="24" width="3.28515625" customWidth="1"/>
    <col min="25" max="25" width="7.85546875" customWidth="1"/>
    <col min="26" max="26" width="6.140625" customWidth="1"/>
    <col min="27" max="27" width="0" hidden="1" customWidth="1"/>
    <col min="28" max="28" width="1.28515625" customWidth="1"/>
    <col min="29" max="30" width="0.5703125" customWidth="1"/>
    <col min="31" max="31" width="5.5703125" customWidth="1"/>
  </cols>
  <sheetData>
    <row r="1" spans="1:30" ht="2.85" customHeight="1" x14ac:dyDescent="0.25"/>
    <row r="2" spans="1:30" ht="1.3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1.25" customHeight="1" x14ac:dyDescent="0.25">
      <c r="A3" s="16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</row>
    <row r="4" spans="1:30" ht="0" hidden="1" customHeight="1" x14ac:dyDescent="0.25"/>
    <row r="5" spans="1:30" ht="2.85" customHeight="1" x14ac:dyDescent="0.25"/>
    <row r="6" spans="1:30" ht="5.65" customHeight="1" x14ac:dyDescent="0.25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4"/>
    </row>
    <row r="7" spans="1:30" ht="16.350000000000001" customHeight="1" x14ac:dyDescent="0.25">
      <c r="B7" s="5"/>
      <c r="C7" s="6"/>
      <c r="D7" s="17" t="s">
        <v>1</v>
      </c>
      <c r="E7" s="18"/>
      <c r="F7" s="18"/>
      <c r="G7" s="18"/>
      <c r="H7" s="18"/>
      <c r="I7" s="18"/>
      <c r="J7" s="18"/>
      <c r="K7" s="18"/>
      <c r="L7" s="19" t="s">
        <v>2</v>
      </c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6"/>
      <c r="AB7" s="7"/>
    </row>
    <row r="8" spans="1:30" ht="16.350000000000001" customHeight="1" x14ac:dyDescent="0.25">
      <c r="B8" s="5"/>
      <c r="C8" s="6"/>
      <c r="D8" s="17" t="s">
        <v>3</v>
      </c>
      <c r="E8" s="18"/>
      <c r="F8" s="18"/>
      <c r="G8" s="18"/>
      <c r="H8" s="18"/>
      <c r="I8" s="18"/>
      <c r="J8" s="18"/>
      <c r="K8" s="18"/>
      <c r="L8" s="19" t="s">
        <v>4</v>
      </c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6"/>
      <c r="AB8" s="7"/>
    </row>
    <row r="9" spans="1:30" ht="16.350000000000001" customHeight="1" x14ac:dyDescent="0.25">
      <c r="B9" s="5"/>
      <c r="C9" s="6"/>
      <c r="D9" s="17" t="s">
        <v>5</v>
      </c>
      <c r="E9" s="18"/>
      <c r="F9" s="18"/>
      <c r="G9" s="18"/>
      <c r="H9" s="18"/>
      <c r="I9" s="18"/>
      <c r="J9" s="18"/>
      <c r="K9" s="18"/>
      <c r="L9" s="19" t="s">
        <v>6</v>
      </c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6"/>
      <c r="AB9" s="7"/>
    </row>
    <row r="10" spans="1:30" ht="2.85" customHeight="1" x14ac:dyDescent="0.25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10"/>
    </row>
    <row r="11" spans="1:30" ht="2.85" customHeight="1" x14ac:dyDescent="0.25"/>
    <row r="12" spans="1:30" ht="11.45" customHeight="1" x14ac:dyDescent="0.25"/>
    <row r="13" spans="1:30" ht="2.85" customHeight="1" x14ac:dyDescent="0.25"/>
    <row r="14" spans="1:30" ht="0" hidden="1" customHeight="1" x14ac:dyDescent="0.25"/>
    <row r="15" spans="1:30" ht="17.100000000000001" customHeight="1" x14ac:dyDescent="0.25">
      <c r="B15" s="20" t="s">
        <v>7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</row>
    <row r="16" spans="1:30" ht="2.85" customHeight="1" x14ac:dyDescent="0.25"/>
    <row r="17" spans="2:32" ht="11.45" customHeight="1" x14ac:dyDescent="0.25">
      <c r="B17" s="21" t="s">
        <v>8</v>
      </c>
      <c r="C17" s="22"/>
      <c r="D17" s="22"/>
      <c r="E17" s="22"/>
      <c r="F17" s="22"/>
      <c r="G17" s="23" t="s">
        <v>9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1" t="s">
        <v>10</v>
      </c>
      <c r="W17" s="22"/>
      <c r="X17" s="22"/>
      <c r="Y17" s="21" t="s">
        <v>11</v>
      </c>
      <c r="Z17" s="22"/>
      <c r="AA17" s="22"/>
      <c r="AB17" s="22"/>
      <c r="AC17" s="22"/>
    </row>
    <row r="18" spans="2:32" ht="11.45" customHeight="1" x14ac:dyDescent="0.25">
      <c r="B18" s="24" t="s">
        <v>12</v>
      </c>
      <c r="C18" s="15"/>
      <c r="D18" s="15"/>
      <c r="E18" s="15"/>
      <c r="F18" s="15"/>
      <c r="G18" s="25" t="s">
        <v>13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26" t="s">
        <v>5</v>
      </c>
      <c r="W18" s="15"/>
      <c r="X18" s="15"/>
      <c r="Y18" s="26" t="s">
        <v>5</v>
      </c>
      <c r="Z18" s="15"/>
      <c r="AA18" s="15"/>
      <c r="AB18" s="15"/>
      <c r="AC18" s="15"/>
    </row>
    <row r="19" spans="2:32" ht="11.25" customHeight="1" x14ac:dyDescent="0.25">
      <c r="B19" s="27" t="s">
        <v>14</v>
      </c>
      <c r="C19" s="15"/>
      <c r="D19" s="15"/>
      <c r="E19" s="15"/>
      <c r="F19" s="15"/>
      <c r="G19" s="28" t="s">
        <v>15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48">
        <f>'Položky všech ceníků'!H83</f>
        <v>0</v>
      </c>
      <c r="W19" s="49"/>
      <c r="X19" s="49"/>
      <c r="Y19" s="48">
        <f>V19</f>
        <v>0</v>
      </c>
      <c r="Z19" s="49"/>
      <c r="AA19" s="49"/>
      <c r="AB19" s="49"/>
      <c r="AC19" s="49"/>
    </row>
    <row r="20" spans="2:32" ht="11.45" customHeight="1" x14ac:dyDescent="0.25">
      <c r="B20" s="27" t="s">
        <v>16</v>
      </c>
      <c r="C20" s="15"/>
      <c r="D20" s="15"/>
      <c r="E20" s="15"/>
      <c r="F20" s="15"/>
      <c r="G20" s="28" t="s">
        <v>17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48">
        <f>'Položky všech ceníků'!H235</f>
        <v>0</v>
      </c>
      <c r="W20" s="49"/>
      <c r="X20" s="49"/>
      <c r="Y20" s="48">
        <f t="shared" ref="Y20:Y28" si="0">V20</f>
        <v>0</v>
      </c>
      <c r="Z20" s="49"/>
      <c r="AA20" s="49"/>
      <c r="AB20" s="49"/>
      <c r="AC20" s="49"/>
    </row>
    <row r="21" spans="2:32" ht="11.45" customHeight="1" x14ac:dyDescent="0.25">
      <c r="B21" s="27" t="s">
        <v>18</v>
      </c>
      <c r="C21" s="15"/>
      <c r="D21" s="15"/>
      <c r="E21" s="15"/>
      <c r="F21" s="15"/>
      <c r="G21" s="28" t="s">
        <v>19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48">
        <f>AE21*V20/100</f>
        <v>0</v>
      </c>
      <c r="W21" s="49"/>
      <c r="X21" s="49"/>
      <c r="Y21" s="48">
        <f t="shared" si="0"/>
        <v>0</v>
      </c>
      <c r="Z21" s="49"/>
      <c r="AA21" s="49"/>
      <c r="AB21" s="49"/>
      <c r="AC21" s="49"/>
      <c r="AE21" s="53"/>
      <c r="AF21" t="s">
        <v>300</v>
      </c>
    </row>
    <row r="22" spans="2:32" ht="11.45" customHeight="1" x14ac:dyDescent="0.25">
      <c r="B22" s="27" t="s">
        <v>20</v>
      </c>
      <c r="C22" s="15"/>
      <c r="D22" s="15"/>
      <c r="E22" s="15"/>
      <c r="F22" s="15"/>
      <c r="G22" s="28" t="s">
        <v>21</v>
      </c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48">
        <f>(V19+V20)*AE22/100</f>
        <v>0</v>
      </c>
      <c r="W22" s="49"/>
      <c r="X22" s="49"/>
      <c r="Y22" s="48">
        <f t="shared" si="0"/>
        <v>0</v>
      </c>
      <c r="Z22" s="49"/>
      <c r="AA22" s="49"/>
      <c r="AB22" s="49"/>
      <c r="AC22" s="49"/>
      <c r="AE22" s="53"/>
      <c r="AF22" t="s">
        <v>300</v>
      </c>
    </row>
    <row r="23" spans="2:32" ht="11.25" customHeight="1" x14ac:dyDescent="0.25">
      <c r="B23" s="27" t="s">
        <v>22</v>
      </c>
      <c r="C23" s="15"/>
      <c r="D23" s="15"/>
      <c r="E23" s="15"/>
      <c r="F23" s="15"/>
      <c r="G23" s="28" t="s">
        <v>23</v>
      </c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48">
        <f>'Položky všech ceníků'!H99</f>
        <v>0</v>
      </c>
      <c r="W23" s="49"/>
      <c r="X23" s="49"/>
      <c r="Y23" s="48">
        <f t="shared" si="0"/>
        <v>0</v>
      </c>
      <c r="Z23" s="49"/>
      <c r="AA23" s="49"/>
      <c r="AB23" s="49"/>
      <c r="AC23" s="49"/>
    </row>
    <row r="24" spans="2:32" ht="11.45" customHeight="1" x14ac:dyDescent="0.25">
      <c r="B24" s="27" t="s">
        <v>24</v>
      </c>
      <c r="C24" s="15"/>
      <c r="D24" s="15"/>
      <c r="E24" s="15"/>
      <c r="F24" s="15"/>
      <c r="G24" s="28" t="s">
        <v>25</v>
      </c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48">
        <f>'Položky všech ceníků'!H239</f>
        <v>0</v>
      </c>
      <c r="W24" s="49"/>
      <c r="X24" s="49"/>
      <c r="Y24" s="48">
        <f t="shared" si="0"/>
        <v>0</v>
      </c>
      <c r="Z24" s="49"/>
      <c r="AA24" s="49"/>
      <c r="AB24" s="49"/>
      <c r="AC24" s="49"/>
    </row>
    <row r="25" spans="2:32" ht="11.45" customHeight="1" x14ac:dyDescent="0.25">
      <c r="B25" s="27" t="s">
        <v>26</v>
      </c>
      <c r="C25" s="15"/>
      <c r="D25" s="15"/>
      <c r="E25" s="15"/>
      <c r="F25" s="15"/>
      <c r="G25" s="28" t="s">
        <v>19</v>
      </c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48">
        <f>AE25*V24/100</f>
        <v>0</v>
      </c>
      <c r="W25" s="49"/>
      <c r="X25" s="49"/>
      <c r="Y25" s="48">
        <f t="shared" si="0"/>
        <v>0</v>
      </c>
      <c r="Z25" s="49"/>
      <c r="AA25" s="49"/>
      <c r="AB25" s="49"/>
      <c r="AC25" s="49"/>
      <c r="AE25" s="53"/>
      <c r="AF25" t="s">
        <v>300</v>
      </c>
    </row>
    <row r="26" spans="2:32" ht="11.45" customHeight="1" x14ac:dyDescent="0.25">
      <c r="B26" s="27" t="s">
        <v>27</v>
      </c>
      <c r="C26" s="15"/>
      <c r="D26" s="15"/>
      <c r="E26" s="15"/>
      <c r="F26" s="15"/>
      <c r="G26" s="28" t="s">
        <v>28</v>
      </c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48">
        <f>(V23+V24)*AE26/100</f>
        <v>0</v>
      </c>
      <c r="W26" s="49"/>
      <c r="X26" s="49"/>
      <c r="Y26" s="48">
        <f t="shared" si="0"/>
        <v>0</v>
      </c>
      <c r="Z26" s="49"/>
      <c r="AA26" s="49"/>
      <c r="AB26" s="49"/>
      <c r="AC26" s="49"/>
      <c r="AE26" s="53"/>
      <c r="AF26" t="s">
        <v>300</v>
      </c>
    </row>
    <row r="27" spans="2:32" ht="11.25" customHeight="1" x14ac:dyDescent="0.25">
      <c r="B27" s="27" t="s">
        <v>29</v>
      </c>
      <c r="C27" s="15"/>
      <c r="D27" s="15"/>
      <c r="E27" s="15"/>
      <c r="F27" s="15"/>
      <c r="G27" s="28" t="s">
        <v>30</v>
      </c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48">
        <f>'Položky všech ceníků'!H118</f>
        <v>0</v>
      </c>
      <c r="W27" s="49"/>
      <c r="X27" s="49"/>
      <c r="Y27" s="48">
        <f t="shared" si="0"/>
        <v>0</v>
      </c>
      <c r="Z27" s="49"/>
      <c r="AA27" s="49"/>
      <c r="AB27" s="49"/>
      <c r="AC27" s="49"/>
    </row>
    <row r="28" spans="2:32" ht="11.45" customHeight="1" x14ac:dyDescent="0.25">
      <c r="B28" s="27" t="s">
        <v>31</v>
      </c>
      <c r="C28" s="15"/>
      <c r="D28" s="15"/>
      <c r="E28" s="15"/>
      <c r="F28" s="15"/>
      <c r="G28" s="28" t="s">
        <v>32</v>
      </c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48">
        <f>'Položky všech ceníků'!H131</f>
        <v>0</v>
      </c>
      <c r="W28" s="49"/>
      <c r="X28" s="49"/>
      <c r="Y28" s="48">
        <f t="shared" si="0"/>
        <v>0</v>
      </c>
      <c r="Z28" s="49"/>
      <c r="AA28" s="49"/>
      <c r="AB28" s="49"/>
      <c r="AC28" s="49"/>
    </row>
    <row r="29" spans="2:32" ht="11.45" customHeight="1" x14ac:dyDescent="0.25">
      <c r="B29" s="24" t="s">
        <v>5</v>
      </c>
      <c r="C29" s="15"/>
      <c r="D29" s="15"/>
      <c r="E29" s="15"/>
      <c r="F29" s="15"/>
      <c r="G29" s="25" t="s">
        <v>33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50">
        <f>SUM(V19:X28)</f>
        <v>0</v>
      </c>
      <c r="W29" s="49"/>
      <c r="X29" s="49"/>
      <c r="Y29" s="50">
        <f>V29</f>
        <v>0</v>
      </c>
      <c r="Z29" s="49"/>
      <c r="AA29" s="49"/>
      <c r="AB29" s="49"/>
      <c r="AC29" s="49"/>
    </row>
    <row r="30" spans="2:32" ht="11.45" customHeight="1" x14ac:dyDescent="0.25">
      <c r="B30" s="27" t="s">
        <v>5</v>
      </c>
      <c r="C30" s="15"/>
      <c r="D30" s="15"/>
      <c r="E30" s="15"/>
      <c r="F30" s="15"/>
      <c r="G30" s="28" t="s">
        <v>5</v>
      </c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48" t="s">
        <v>5</v>
      </c>
      <c r="W30" s="49"/>
      <c r="X30" s="49"/>
      <c r="Y30" s="48" t="s">
        <v>5</v>
      </c>
      <c r="Z30" s="49"/>
      <c r="AA30" s="49"/>
      <c r="AB30" s="49"/>
      <c r="AC30" s="49"/>
    </row>
    <row r="31" spans="2:32" ht="11.45" customHeight="1" x14ac:dyDescent="0.25">
      <c r="B31" s="24" t="s">
        <v>34</v>
      </c>
      <c r="C31" s="15"/>
      <c r="D31" s="15"/>
      <c r="E31" s="15"/>
      <c r="F31" s="15"/>
      <c r="G31" s="25" t="s">
        <v>35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50" t="s">
        <v>5</v>
      </c>
      <c r="W31" s="49"/>
      <c r="X31" s="49"/>
      <c r="Y31" s="50" t="s">
        <v>5</v>
      </c>
      <c r="Z31" s="49"/>
      <c r="AA31" s="49"/>
      <c r="AB31" s="49"/>
      <c r="AC31" s="49"/>
    </row>
    <row r="32" spans="2:32" ht="11.25" customHeight="1" x14ac:dyDescent="0.25">
      <c r="B32" s="27" t="s">
        <v>36</v>
      </c>
      <c r="C32" s="15"/>
      <c r="D32" s="15"/>
      <c r="E32" s="15"/>
      <c r="F32" s="15"/>
      <c r="G32" s="28" t="s">
        <v>37</v>
      </c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48">
        <f>'Položky všech ceníků'!H272</f>
        <v>0</v>
      </c>
      <c r="W32" s="49"/>
      <c r="X32" s="49"/>
      <c r="Y32" s="48">
        <f>V32</f>
        <v>0</v>
      </c>
      <c r="Z32" s="49"/>
      <c r="AA32" s="49"/>
      <c r="AB32" s="49"/>
      <c r="AC32" s="49"/>
    </row>
    <row r="33" spans="2:32" ht="11.45" customHeight="1" x14ac:dyDescent="0.25">
      <c r="B33" s="24" t="s">
        <v>5</v>
      </c>
      <c r="C33" s="15"/>
      <c r="D33" s="15"/>
      <c r="E33" s="15"/>
      <c r="F33" s="15"/>
      <c r="G33" s="25" t="s">
        <v>38</v>
      </c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50">
        <f>SUM(V32)</f>
        <v>0</v>
      </c>
      <c r="W33" s="49"/>
      <c r="X33" s="49"/>
      <c r="Y33" s="50">
        <f>SUM(Y32)</f>
        <v>0</v>
      </c>
      <c r="Z33" s="49"/>
      <c r="AA33" s="49"/>
      <c r="AB33" s="49"/>
      <c r="AC33" s="49"/>
    </row>
    <row r="34" spans="2:32" ht="11.45" customHeight="1" x14ac:dyDescent="0.25">
      <c r="B34" s="27" t="s">
        <v>5</v>
      </c>
      <c r="C34" s="15"/>
      <c r="D34" s="15"/>
      <c r="E34" s="15"/>
      <c r="F34" s="15"/>
      <c r="G34" s="28" t="s">
        <v>5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48" t="s">
        <v>5</v>
      </c>
      <c r="W34" s="49"/>
      <c r="X34" s="49"/>
      <c r="Y34" s="48" t="s">
        <v>5</v>
      </c>
      <c r="Z34" s="49"/>
      <c r="AA34" s="49"/>
      <c r="AB34" s="49"/>
      <c r="AC34" s="49"/>
    </row>
    <row r="35" spans="2:32" ht="11.45" customHeight="1" x14ac:dyDescent="0.25">
      <c r="B35" s="24" t="s">
        <v>39</v>
      </c>
      <c r="C35" s="15"/>
      <c r="D35" s="15"/>
      <c r="E35" s="15"/>
      <c r="F35" s="15"/>
      <c r="G35" s="25" t="s">
        <v>40</v>
      </c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50" t="s">
        <v>5</v>
      </c>
      <c r="W35" s="49"/>
      <c r="X35" s="49"/>
      <c r="Y35" s="50" t="s">
        <v>5</v>
      </c>
      <c r="Z35" s="49"/>
      <c r="AA35" s="49"/>
      <c r="AB35" s="49"/>
      <c r="AC35" s="49"/>
    </row>
    <row r="36" spans="2:32" ht="11.25" customHeight="1" x14ac:dyDescent="0.25">
      <c r="B36" s="27" t="s">
        <v>41</v>
      </c>
      <c r="C36" s="15"/>
      <c r="D36" s="15"/>
      <c r="E36" s="15"/>
      <c r="F36" s="15"/>
      <c r="G36" s="28" t="s">
        <v>42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48">
        <f>'Položky všech ceníků'!H256</f>
        <v>0</v>
      </c>
      <c r="W36" s="49"/>
      <c r="X36" s="49"/>
      <c r="Y36" s="48">
        <f>V36</f>
        <v>0</v>
      </c>
      <c r="Z36" s="49"/>
      <c r="AA36" s="49"/>
      <c r="AB36" s="49"/>
      <c r="AC36" s="49"/>
    </row>
    <row r="37" spans="2:32" ht="11.45" customHeight="1" x14ac:dyDescent="0.25">
      <c r="B37" s="27" t="s">
        <v>43</v>
      </c>
      <c r="C37" s="15"/>
      <c r="D37" s="15"/>
      <c r="E37" s="15"/>
      <c r="F37" s="15"/>
      <c r="G37" s="28" t="s">
        <v>44</v>
      </c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48">
        <f>AE37*V36/100</f>
        <v>0</v>
      </c>
      <c r="W37" s="49"/>
      <c r="X37" s="49"/>
      <c r="Y37" s="48">
        <f>V37</f>
        <v>0</v>
      </c>
      <c r="Z37" s="49"/>
      <c r="AA37" s="49"/>
      <c r="AB37" s="49"/>
      <c r="AC37" s="49"/>
      <c r="AE37" s="53"/>
      <c r="AF37" t="s">
        <v>300</v>
      </c>
    </row>
    <row r="38" spans="2:32" ht="11.45" customHeight="1" x14ac:dyDescent="0.25">
      <c r="B38" s="24" t="s">
        <v>5</v>
      </c>
      <c r="C38" s="15"/>
      <c r="D38" s="15"/>
      <c r="E38" s="15"/>
      <c r="F38" s="15"/>
      <c r="G38" s="25" t="s">
        <v>45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50">
        <f>SUM(V36:X37)</f>
        <v>0</v>
      </c>
      <c r="W38" s="49"/>
      <c r="X38" s="49"/>
      <c r="Y38" s="50">
        <f>SUM(Y36:AC37)</f>
        <v>0</v>
      </c>
      <c r="Z38" s="49"/>
      <c r="AA38" s="49"/>
      <c r="AB38" s="49"/>
      <c r="AC38" s="49"/>
    </row>
    <row r="39" spans="2:32" ht="11.45" customHeight="1" x14ac:dyDescent="0.25">
      <c r="B39" s="27" t="s">
        <v>5</v>
      </c>
      <c r="C39" s="15"/>
      <c r="D39" s="15"/>
      <c r="E39" s="15"/>
      <c r="F39" s="15"/>
      <c r="G39" s="28" t="s">
        <v>5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48" t="s">
        <v>5</v>
      </c>
      <c r="W39" s="49"/>
      <c r="X39" s="49"/>
      <c r="Y39" s="48" t="s">
        <v>5</v>
      </c>
      <c r="Z39" s="49"/>
      <c r="AA39" s="49"/>
      <c r="AB39" s="49"/>
      <c r="AC39" s="49"/>
    </row>
    <row r="40" spans="2:32" ht="11.25" customHeight="1" x14ac:dyDescent="0.25">
      <c r="B40" s="29" t="s">
        <v>46</v>
      </c>
      <c r="C40" s="22"/>
      <c r="D40" s="22"/>
      <c r="E40" s="22"/>
      <c r="F40" s="22"/>
      <c r="G40" s="30" t="s">
        <v>47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51">
        <f>SUM(V38,V33,V29)</f>
        <v>0</v>
      </c>
      <c r="W40" s="52"/>
      <c r="X40" s="52"/>
      <c r="Y40" s="51">
        <v>0</v>
      </c>
      <c r="Z40" s="52"/>
      <c r="AA40" s="52"/>
      <c r="AB40" s="52"/>
      <c r="AC40" s="52"/>
    </row>
    <row r="41" spans="2:32" ht="0" hidden="1" customHeight="1" x14ac:dyDescent="0.25"/>
    <row r="42" spans="2:32" ht="14.1" customHeight="1" x14ac:dyDescent="0.25"/>
    <row r="43" spans="2:32" ht="11.45" customHeight="1" x14ac:dyDescent="0.25">
      <c r="B43" s="31" t="s">
        <v>5</v>
      </c>
      <c r="C43" s="32"/>
      <c r="D43" s="32"/>
      <c r="E43" s="32"/>
      <c r="F43" s="32"/>
      <c r="G43" s="32"/>
      <c r="H43" s="32"/>
      <c r="J43" s="33" t="s">
        <v>10</v>
      </c>
      <c r="K43" s="32"/>
      <c r="L43" s="32"/>
      <c r="M43" s="32"/>
      <c r="N43" s="32"/>
      <c r="O43" s="33" t="s">
        <v>48</v>
      </c>
      <c r="P43" s="32"/>
      <c r="Q43" s="32"/>
      <c r="R43" s="33" t="s">
        <v>49</v>
      </c>
      <c r="S43" s="32"/>
    </row>
    <row r="44" spans="2:32" ht="11.25" customHeight="1" x14ac:dyDescent="0.25">
      <c r="B44" s="33" t="s">
        <v>50</v>
      </c>
      <c r="C44" s="32"/>
      <c r="D44" s="32"/>
      <c r="E44" s="32"/>
      <c r="F44" s="32"/>
      <c r="G44" s="32"/>
      <c r="H44" s="32"/>
      <c r="I44" s="12"/>
      <c r="J44" s="43">
        <f>V40</f>
        <v>0</v>
      </c>
      <c r="K44" s="44"/>
      <c r="L44" s="44"/>
      <c r="M44" s="44"/>
      <c r="N44" s="44"/>
      <c r="O44" s="43">
        <f>J44*0.21</f>
        <v>0</v>
      </c>
      <c r="P44" s="44"/>
      <c r="Q44" s="44"/>
      <c r="R44" s="43">
        <f>J44+O44</f>
        <v>0</v>
      </c>
      <c r="S44" s="44"/>
    </row>
    <row r="45" spans="2:32" ht="0" hidden="1" customHeight="1" x14ac:dyDescent="0.25">
      <c r="J45" s="45"/>
      <c r="K45" s="45"/>
      <c r="L45" s="45"/>
      <c r="M45" s="45"/>
      <c r="N45" s="45"/>
      <c r="O45" s="45"/>
      <c r="P45" s="45"/>
      <c r="Q45" s="45"/>
      <c r="R45" s="45"/>
      <c r="S45" s="45"/>
    </row>
    <row r="46" spans="2:32" ht="3" customHeight="1" x14ac:dyDescent="0.25">
      <c r="J46" s="45"/>
      <c r="K46" s="45"/>
      <c r="L46" s="45"/>
      <c r="M46" s="45"/>
      <c r="N46" s="45"/>
      <c r="O46" s="45"/>
      <c r="P46" s="45"/>
      <c r="Q46" s="45"/>
      <c r="R46" s="45"/>
      <c r="S46" s="45"/>
    </row>
    <row r="47" spans="2:32" ht="11.25" customHeight="1" x14ac:dyDescent="0.25">
      <c r="B47" s="34" t="s">
        <v>51</v>
      </c>
      <c r="C47" s="15"/>
      <c r="D47" s="15"/>
      <c r="E47" s="15"/>
      <c r="F47" s="15"/>
      <c r="G47" s="15"/>
      <c r="H47" s="15"/>
      <c r="J47" s="46">
        <f>J44</f>
        <v>0</v>
      </c>
      <c r="K47" s="47"/>
      <c r="L47" s="47"/>
      <c r="M47" s="47"/>
      <c r="N47" s="47"/>
      <c r="O47" s="45"/>
      <c r="P47" s="46">
        <f>J47*0.21</f>
        <v>0</v>
      </c>
      <c r="Q47" s="47"/>
      <c r="R47" s="46">
        <f>J47+P47</f>
        <v>0</v>
      </c>
      <c r="S47" s="47"/>
    </row>
    <row r="48" spans="2:32" ht="5.65" customHeight="1" x14ac:dyDescent="0.25"/>
    <row r="49" spans="2:22" ht="2.85" customHeight="1" x14ac:dyDescent="0.25"/>
    <row r="50" spans="2:22" ht="31.7" customHeight="1" x14ac:dyDescent="0.25">
      <c r="B50" s="35" t="s">
        <v>52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</row>
    <row r="51" spans="2:22" ht="11.45" customHeight="1" x14ac:dyDescent="0.25"/>
    <row r="52" spans="2:22" ht="51" customHeight="1" x14ac:dyDescent="0.25">
      <c r="N52" s="15"/>
      <c r="O52" s="15"/>
      <c r="P52" s="15"/>
      <c r="Q52" s="15"/>
      <c r="R52" s="15"/>
    </row>
    <row r="53" spans="2:22" ht="0" hidden="1" customHeight="1" x14ac:dyDescent="0.25"/>
  </sheetData>
  <mergeCells count="118">
    <mergeCell ref="B50:V50"/>
    <mergeCell ref="N52:R52"/>
    <mergeCell ref="B44:H44"/>
    <mergeCell ref="J44:N44"/>
    <mergeCell ref="O44:Q44"/>
    <mergeCell ref="R44:S44"/>
    <mergeCell ref="B47:H47"/>
    <mergeCell ref="J47:N47"/>
    <mergeCell ref="P47:Q47"/>
    <mergeCell ref="R47:S47"/>
    <mergeCell ref="B40:F40"/>
    <mergeCell ref="G40:U40"/>
    <mergeCell ref="V40:X40"/>
    <mergeCell ref="Y40:AC40"/>
    <mergeCell ref="B43:H43"/>
    <mergeCell ref="J43:N43"/>
    <mergeCell ref="O43:Q43"/>
    <mergeCell ref="R43:S43"/>
    <mergeCell ref="B38:F38"/>
    <mergeCell ref="G38:U38"/>
    <mergeCell ref="V38:X38"/>
    <mergeCell ref="Y38:AC38"/>
    <mergeCell ref="B39:F39"/>
    <mergeCell ref="G39:U39"/>
    <mergeCell ref="V39:X39"/>
    <mergeCell ref="Y39:AC39"/>
    <mergeCell ref="B36:F36"/>
    <mergeCell ref="G36:U36"/>
    <mergeCell ref="V36:X36"/>
    <mergeCell ref="Y36:AC36"/>
    <mergeCell ref="B37:F37"/>
    <mergeCell ref="G37:U37"/>
    <mergeCell ref="V37:X37"/>
    <mergeCell ref="Y37:AC37"/>
    <mergeCell ref="B34:F34"/>
    <mergeCell ref="G34:U34"/>
    <mergeCell ref="V34:X34"/>
    <mergeCell ref="Y34:AC34"/>
    <mergeCell ref="B35:F35"/>
    <mergeCell ref="G35:U35"/>
    <mergeCell ref="V35:X35"/>
    <mergeCell ref="Y35:AC35"/>
    <mergeCell ref="B32:F32"/>
    <mergeCell ref="G32:U32"/>
    <mergeCell ref="V32:X32"/>
    <mergeCell ref="Y32:AC32"/>
    <mergeCell ref="B33:F33"/>
    <mergeCell ref="G33:U33"/>
    <mergeCell ref="V33:X33"/>
    <mergeCell ref="Y33:AC33"/>
    <mergeCell ref="B30:F30"/>
    <mergeCell ref="G30:U30"/>
    <mergeCell ref="V30:X30"/>
    <mergeCell ref="Y30:AC30"/>
    <mergeCell ref="B31:F31"/>
    <mergeCell ref="G31:U31"/>
    <mergeCell ref="V31:X31"/>
    <mergeCell ref="Y31:AC31"/>
    <mergeCell ref="B28:F28"/>
    <mergeCell ref="G28:U28"/>
    <mergeCell ref="V28:X28"/>
    <mergeCell ref="Y28:AC28"/>
    <mergeCell ref="B29:F29"/>
    <mergeCell ref="G29:U29"/>
    <mergeCell ref="V29:X29"/>
    <mergeCell ref="Y29:AC29"/>
    <mergeCell ref="B26:F26"/>
    <mergeCell ref="G26:U26"/>
    <mergeCell ref="V26:X26"/>
    <mergeCell ref="Y26:AC26"/>
    <mergeCell ref="B27:F27"/>
    <mergeCell ref="G27:U27"/>
    <mergeCell ref="V27:X27"/>
    <mergeCell ref="Y27:AC27"/>
    <mergeCell ref="B24:F24"/>
    <mergeCell ref="G24:U24"/>
    <mergeCell ref="V24:X24"/>
    <mergeCell ref="Y24:AC24"/>
    <mergeCell ref="B25:F25"/>
    <mergeCell ref="G25:U25"/>
    <mergeCell ref="V25:X25"/>
    <mergeCell ref="Y25:AC25"/>
    <mergeCell ref="B22:F22"/>
    <mergeCell ref="G22:U22"/>
    <mergeCell ref="V22:X22"/>
    <mergeCell ref="Y22:AC22"/>
    <mergeCell ref="B23:F23"/>
    <mergeCell ref="G23:U23"/>
    <mergeCell ref="V23:X23"/>
    <mergeCell ref="Y23:AC23"/>
    <mergeCell ref="B20:F20"/>
    <mergeCell ref="G20:U20"/>
    <mergeCell ref="V20:X20"/>
    <mergeCell ref="Y20:AC20"/>
    <mergeCell ref="B21:F21"/>
    <mergeCell ref="G21:U21"/>
    <mergeCell ref="V21:X21"/>
    <mergeCell ref="Y21:AC21"/>
    <mergeCell ref="B18:F18"/>
    <mergeCell ref="G18:U18"/>
    <mergeCell ref="V18:X18"/>
    <mergeCell ref="Y18:AC18"/>
    <mergeCell ref="B19:F19"/>
    <mergeCell ref="G19:U19"/>
    <mergeCell ref="V19:X19"/>
    <mergeCell ref="Y19:AC19"/>
    <mergeCell ref="B15:AC15"/>
    <mergeCell ref="B17:F17"/>
    <mergeCell ref="G17:U17"/>
    <mergeCell ref="V17:X17"/>
    <mergeCell ref="Y17:AC17"/>
    <mergeCell ref="D7:K7"/>
    <mergeCell ref="L7:Z7"/>
    <mergeCell ref="D8:K8"/>
    <mergeCell ref="L8:Z8"/>
    <mergeCell ref="D9:K9"/>
    <mergeCell ref="L9:Z9"/>
    <mergeCell ref="A3:AD3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73"/>
  <sheetViews>
    <sheetView showGridLines="0" workbookViewId="0">
      <pane ySplit="4" topLeftCell="A5" activePane="bottomLeft" state="frozen"/>
      <selection pane="bottomLeft" activeCell="Y78" sqref="Y9:Z78"/>
    </sheetView>
  </sheetViews>
  <sheetFormatPr defaultRowHeight="15" x14ac:dyDescent="0.25"/>
  <cols>
    <col min="1" max="1" width="0.5703125" customWidth="1"/>
    <col min="2" max="2" width="1.5703125" customWidth="1"/>
    <col min="3" max="3" width="1.7109375" customWidth="1"/>
    <col min="4" max="4" width="3" customWidth="1"/>
    <col min="5" max="5" width="0.140625" customWidth="1"/>
    <col min="6" max="6" width="1.140625" customWidth="1"/>
    <col min="7" max="7" width="0" hidden="1" customWidth="1"/>
    <col min="8" max="8" width="0.5703125" customWidth="1"/>
    <col min="9" max="9" width="6.7109375" customWidth="1"/>
    <col min="10" max="10" width="0" hidden="1" customWidth="1"/>
    <col min="11" max="11" width="0.7109375" customWidth="1"/>
    <col min="12" max="12" width="0" hidden="1" customWidth="1"/>
    <col min="13" max="14" width="0.85546875" customWidth="1"/>
    <col min="15" max="15" width="0" hidden="1" customWidth="1"/>
    <col min="16" max="16" width="1.5703125" customWidth="1"/>
    <col min="17" max="18" width="0.140625" customWidth="1"/>
    <col min="19" max="19" width="11.5703125" customWidth="1"/>
    <col min="20" max="20" width="6.28515625" customWidth="1"/>
    <col min="21" max="22" width="0.42578125" customWidth="1"/>
    <col min="23" max="23" width="0.85546875" customWidth="1"/>
    <col min="24" max="24" width="20.5703125" customWidth="1"/>
    <col min="25" max="25" width="4.85546875" customWidth="1"/>
    <col min="26" max="26" width="10.42578125" customWidth="1"/>
    <col min="27" max="27" width="7.7109375" customWidth="1"/>
    <col min="28" max="28" width="1.140625" customWidth="1"/>
    <col min="29" max="29" width="6.28515625" customWidth="1"/>
    <col min="30" max="30" width="3.5703125" customWidth="1"/>
    <col min="31" max="31" width="8" customWidth="1"/>
    <col min="32" max="32" width="0.5703125" customWidth="1"/>
  </cols>
  <sheetData>
    <row r="1" spans="1:32" ht="2.85" customHeight="1" x14ac:dyDescent="0.25"/>
    <row r="2" spans="1:32" ht="1.3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1.25" customHeight="1" x14ac:dyDescent="0.25">
      <c r="A3" s="16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32" ht="0" hidden="1" customHeight="1" x14ac:dyDescent="0.25"/>
    <row r="5" spans="1:32" ht="2.85" customHeight="1" x14ac:dyDescent="0.25"/>
    <row r="6" spans="1:32" ht="17.100000000000001" customHeight="1" x14ac:dyDescent="0.25">
      <c r="B6" s="20" t="s">
        <v>53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pans="1:32" ht="2.85" customHeight="1" x14ac:dyDescent="0.25"/>
    <row r="8" spans="1:32" x14ac:dyDescent="0.25">
      <c r="B8" s="36" t="s">
        <v>54</v>
      </c>
      <c r="C8" s="37"/>
      <c r="D8" s="37"/>
      <c r="E8" s="38" t="s">
        <v>55</v>
      </c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8" t="s">
        <v>9</v>
      </c>
      <c r="R8" s="37"/>
      <c r="S8" s="37"/>
      <c r="T8" s="37"/>
      <c r="U8" s="37"/>
      <c r="V8" s="37"/>
      <c r="W8" s="37"/>
      <c r="X8" s="37"/>
      <c r="Y8" s="36" t="s">
        <v>56</v>
      </c>
      <c r="Z8" s="37"/>
      <c r="AA8" s="36" t="s">
        <v>57</v>
      </c>
      <c r="AB8" s="37"/>
      <c r="AC8" s="13" t="s">
        <v>58</v>
      </c>
      <c r="AD8" s="36" t="s">
        <v>59</v>
      </c>
      <c r="AE8" s="37"/>
    </row>
    <row r="9" spans="1:32" ht="28.5" customHeight="1" x14ac:dyDescent="0.25">
      <c r="B9" s="27">
        <v>1</v>
      </c>
      <c r="C9" s="15"/>
      <c r="D9" s="15"/>
      <c r="E9" s="28" t="s">
        <v>60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8" t="s">
        <v>61</v>
      </c>
      <c r="R9" s="15"/>
      <c r="S9" s="15"/>
      <c r="T9" s="15"/>
      <c r="U9" s="15"/>
      <c r="V9" s="15"/>
      <c r="W9" s="15"/>
      <c r="X9" s="15"/>
      <c r="Y9" s="54"/>
      <c r="Z9" s="55"/>
      <c r="AA9" s="27" t="s">
        <v>62</v>
      </c>
      <c r="AB9" s="15"/>
      <c r="AC9" s="11" t="s">
        <v>63</v>
      </c>
      <c r="AD9" s="39">
        <f>Y9*AA9</f>
        <v>0</v>
      </c>
      <c r="AE9" s="15"/>
    </row>
    <row r="10" spans="1:32" ht="28.5" customHeight="1" x14ac:dyDescent="0.25">
      <c r="B10" s="27">
        <v>2</v>
      </c>
      <c r="C10" s="15"/>
      <c r="D10" s="15"/>
      <c r="E10" s="28" t="s">
        <v>64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28" t="s">
        <v>65</v>
      </c>
      <c r="R10" s="15"/>
      <c r="S10" s="15"/>
      <c r="T10" s="15"/>
      <c r="U10" s="15"/>
      <c r="V10" s="15"/>
      <c r="W10" s="15"/>
      <c r="X10" s="15"/>
      <c r="Y10" s="54"/>
      <c r="Z10" s="55"/>
      <c r="AA10" s="27" t="s">
        <v>62</v>
      </c>
      <c r="AB10" s="15"/>
      <c r="AC10" s="11" t="s">
        <v>66</v>
      </c>
      <c r="AD10" s="39">
        <f t="shared" ref="AD10:AD73" si="0">Y10*AA10</f>
        <v>0</v>
      </c>
      <c r="AE10" s="15"/>
    </row>
    <row r="11" spans="1:32" ht="28.5" customHeight="1" x14ac:dyDescent="0.25">
      <c r="B11" s="27">
        <v>3</v>
      </c>
      <c r="C11" s="15"/>
      <c r="D11" s="15"/>
      <c r="E11" s="28" t="s">
        <v>67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28" t="s">
        <v>68</v>
      </c>
      <c r="R11" s="15"/>
      <c r="S11" s="15"/>
      <c r="T11" s="15"/>
      <c r="U11" s="15"/>
      <c r="V11" s="15"/>
      <c r="W11" s="15"/>
      <c r="X11" s="15"/>
      <c r="Y11" s="54"/>
      <c r="Z11" s="55"/>
      <c r="AA11" s="27" t="s">
        <v>69</v>
      </c>
      <c r="AB11" s="15"/>
      <c r="AC11" s="11" t="s">
        <v>66</v>
      </c>
      <c r="AD11" s="39">
        <f t="shared" si="0"/>
        <v>0</v>
      </c>
      <c r="AE11" s="15"/>
    </row>
    <row r="12" spans="1:32" ht="28.5" customHeight="1" x14ac:dyDescent="0.25">
      <c r="B12" s="27">
        <v>4</v>
      </c>
      <c r="C12" s="15"/>
      <c r="D12" s="15"/>
      <c r="E12" s="28" t="s">
        <v>70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28" t="s">
        <v>71</v>
      </c>
      <c r="R12" s="15"/>
      <c r="S12" s="15"/>
      <c r="T12" s="15"/>
      <c r="U12" s="15"/>
      <c r="V12" s="15"/>
      <c r="W12" s="15"/>
      <c r="X12" s="15"/>
      <c r="Y12" s="54"/>
      <c r="Z12" s="55"/>
      <c r="AA12" s="27" t="s">
        <v>72</v>
      </c>
      <c r="AB12" s="15"/>
      <c r="AC12" s="11" t="s">
        <v>63</v>
      </c>
      <c r="AD12" s="39">
        <f t="shared" si="0"/>
        <v>0</v>
      </c>
      <c r="AE12" s="15"/>
    </row>
    <row r="13" spans="1:32" ht="28.5" customHeight="1" x14ac:dyDescent="0.25">
      <c r="B13" s="27">
        <v>5</v>
      </c>
      <c r="C13" s="15"/>
      <c r="D13" s="15"/>
      <c r="E13" s="28" t="s">
        <v>64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28" t="s">
        <v>73</v>
      </c>
      <c r="R13" s="15"/>
      <c r="S13" s="15"/>
      <c r="T13" s="15"/>
      <c r="U13" s="15"/>
      <c r="V13" s="15"/>
      <c r="W13" s="15"/>
      <c r="X13" s="15"/>
      <c r="Y13" s="54"/>
      <c r="Z13" s="55"/>
      <c r="AA13" s="27" t="s">
        <v>74</v>
      </c>
      <c r="AB13" s="15"/>
      <c r="AC13" s="11" t="s">
        <v>66</v>
      </c>
      <c r="AD13" s="39">
        <f t="shared" si="0"/>
        <v>0</v>
      </c>
      <c r="AE13" s="15"/>
    </row>
    <row r="14" spans="1:32" ht="28.5" customHeight="1" x14ac:dyDescent="0.25">
      <c r="B14" s="27">
        <v>6</v>
      </c>
      <c r="C14" s="15"/>
      <c r="D14" s="15"/>
      <c r="E14" s="28" t="s">
        <v>75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28" t="s">
        <v>301</v>
      </c>
      <c r="R14" s="15"/>
      <c r="S14" s="15"/>
      <c r="T14" s="15"/>
      <c r="U14" s="15"/>
      <c r="V14" s="15"/>
      <c r="W14" s="15"/>
      <c r="X14" s="15"/>
      <c r="Y14" s="54"/>
      <c r="Z14" s="55"/>
      <c r="AA14" s="27" t="s">
        <v>76</v>
      </c>
      <c r="AB14" s="15"/>
      <c r="AC14" s="11" t="s">
        <v>66</v>
      </c>
      <c r="AD14" s="39">
        <f t="shared" si="0"/>
        <v>0</v>
      </c>
      <c r="AE14" s="15"/>
    </row>
    <row r="15" spans="1:32" ht="28.5" customHeight="1" x14ac:dyDescent="0.25">
      <c r="B15" s="27">
        <v>7</v>
      </c>
      <c r="C15" s="15"/>
      <c r="D15" s="15"/>
      <c r="E15" s="28" t="s">
        <v>64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28" t="s">
        <v>302</v>
      </c>
      <c r="R15" s="15"/>
      <c r="S15" s="15"/>
      <c r="T15" s="15"/>
      <c r="U15" s="15"/>
      <c r="V15" s="15"/>
      <c r="W15" s="15"/>
      <c r="X15" s="15"/>
      <c r="Y15" s="54"/>
      <c r="Z15" s="55"/>
      <c r="AA15" s="27" t="s">
        <v>77</v>
      </c>
      <c r="AB15" s="15"/>
      <c r="AC15" s="11" t="s">
        <v>66</v>
      </c>
      <c r="AD15" s="39">
        <f t="shared" si="0"/>
        <v>0</v>
      </c>
      <c r="AE15" s="15"/>
    </row>
    <row r="16" spans="1:32" ht="28.5" customHeight="1" x14ac:dyDescent="0.25">
      <c r="B16" s="27">
        <v>8</v>
      </c>
      <c r="C16" s="15"/>
      <c r="D16" s="15"/>
      <c r="E16" s="28" t="s">
        <v>64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28" t="s">
        <v>303</v>
      </c>
      <c r="R16" s="15"/>
      <c r="S16" s="15"/>
      <c r="T16" s="15"/>
      <c r="U16" s="15"/>
      <c r="V16" s="15"/>
      <c r="W16" s="15"/>
      <c r="X16" s="15"/>
      <c r="Y16" s="54"/>
      <c r="Z16" s="55"/>
      <c r="AA16" s="27" t="s">
        <v>78</v>
      </c>
      <c r="AB16" s="15"/>
      <c r="AC16" s="11" t="s">
        <v>66</v>
      </c>
      <c r="AD16" s="39">
        <f t="shared" si="0"/>
        <v>0</v>
      </c>
      <c r="AE16" s="15"/>
    </row>
    <row r="17" spans="2:31" ht="28.5" customHeight="1" x14ac:dyDescent="0.25">
      <c r="B17" s="27">
        <v>9</v>
      </c>
      <c r="C17" s="15"/>
      <c r="D17" s="15"/>
      <c r="E17" s="28" t="s">
        <v>79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28" t="s">
        <v>304</v>
      </c>
      <c r="R17" s="15"/>
      <c r="S17" s="15"/>
      <c r="T17" s="15"/>
      <c r="U17" s="15"/>
      <c r="V17" s="15"/>
      <c r="W17" s="15"/>
      <c r="X17" s="15"/>
      <c r="Y17" s="54"/>
      <c r="Z17" s="55"/>
      <c r="AA17" s="27" t="s">
        <v>76</v>
      </c>
      <c r="AB17" s="15"/>
      <c r="AC17" s="11" t="s">
        <v>66</v>
      </c>
      <c r="AD17" s="39">
        <f t="shared" si="0"/>
        <v>0</v>
      </c>
      <c r="AE17" s="15"/>
    </row>
    <row r="18" spans="2:31" ht="28.5" customHeight="1" x14ac:dyDescent="0.25">
      <c r="B18" s="27">
        <v>10</v>
      </c>
      <c r="C18" s="15"/>
      <c r="D18" s="15"/>
      <c r="E18" s="28" t="s">
        <v>79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28" t="s">
        <v>305</v>
      </c>
      <c r="R18" s="15"/>
      <c r="S18" s="15"/>
      <c r="T18" s="15"/>
      <c r="U18" s="15"/>
      <c r="V18" s="15"/>
      <c r="W18" s="15"/>
      <c r="X18" s="15"/>
      <c r="Y18" s="54"/>
      <c r="Z18" s="55"/>
      <c r="AA18" s="27" t="s">
        <v>77</v>
      </c>
      <c r="AB18" s="15"/>
      <c r="AC18" s="11" t="s">
        <v>66</v>
      </c>
      <c r="AD18" s="39">
        <f t="shared" si="0"/>
        <v>0</v>
      </c>
      <c r="AE18" s="15"/>
    </row>
    <row r="19" spans="2:31" ht="28.5" customHeight="1" x14ac:dyDescent="0.25">
      <c r="B19" s="27">
        <v>11</v>
      </c>
      <c r="C19" s="15"/>
      <c r="D19" s="15"/>
      <c r="E19" s="28" t="s">
        <v>80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28" t="s">
        <v>306</v>
      </c>
      <c r="R19" s="15"/>
      <c r="S19" s="15"/>
      <c r="T19" s="15"/>
      <c r="U19" s="15"/>
      <c r="V19" s="15"/>
      <c r="W19" s="15"/>
      <c r="X19" s="15"/>
      <c r="Y19" s="54"/>
      <c r="Z19" s="55"/>
      <c r="AA19" s="27" t="s">
        <v>81</v>
      </c>
      <c r="AB19" s="15"/>
      <c r="AC19" s="11" t="s">
        <v>66</v>
      </c>
      <c r="AD19" s="39">
        <f t="shared" si="0"/>
        <v>0</v>
      </c>
      <c r="AE19" s="15"/>
    </row>
    <row r="20" spans="2:31" ht="28.5" customHeight="1" x14ac:dyDescent="0.25">
      <c r="B20" s="27">
        <v>12</v>
      </c>
      <c r="C20" s="15"/>
      <c r="D20" s="15"/>
      <c r="E20" s="28" t="s">
        <v>82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28" t="s">
        <v>307</v>
      </c>
      <c r="R20" s="15"/>
      <c r="S20" s="15"/>
      <c r="T20" s="15"/>
      <c r="U20" s="15"/>
      <c r="V20" s="15"/>
      <c r="W20" s="15"/>
      <c r="X20" s="15"/>
      <c r="Y20" s="54"/>
      <c r="Z20" s="55"/>
      <c r="AA20" s="27" t="s">
        <v>83</v>
      </c>
      <c r="AB20" s="15"/>
      <c r="AC20" s="11" t="s">
        <v>63</v>
      </c>
      <c r="AD20" s="39">
        <f t="shared" si="0"/>
        <v>0</v>
      </c>
      <c r="AE20" s="15"/>
    </row>
    <row r="21" spans="2:31" ht="28.5" customHeight="1" x14ac:dyDescent="0.25">
      <c r="B21" s="27">
        <v>13</v>
      </c>
      <c r="C21" s="15"/>
      <c r="D21" s="15"/>
      <c r="E21" s="28" t="s">
        <v>84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28" t="s">
        <v>85</v>
      </c>
      <c r="R21" s="15"/>
      <c r="S21" s="15"/>
      <c r="T21" s="15"/>
      <c r="U21" s="15"/>
      <c r="V21" s="15"/>
      <c r="W21" s="15"/>
      <c r="X21" s="15"/>
      <c r="Y21" s="54"/>
      <c r="Z21" s="55"/>
      <c r="AA21" s="27" t="s">
        <v>77</v>
      </c>
      <c r="AB21" s="15"/>
      <c r="AC21" s="11" t="s">
        <v>66</v>
      </c>
      <c r="AD21" s="39">
        <f t="shared" si="0"/>
        <v>0</v>
      </c>
      <c r="AE21" s="15"/>
    </row>
    <row r="22" spans="2:31" ht="28.5" customHeight="1" x14ac:dyDescent="0.25">
      <c r="B22" s="27">
        <v>14</v>
      </c>
      <c r="C22" s="15"/>
      <c r="D22" s="15"/>
      <c r="E22" s="28" t="s">
        <v>86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28" t="s">
        <v>87</v>
      </c>
      <c r="R22" s="15"/>
      <c r="S22" s="15"/>
      <c r="T22" s="15"/>
      <c r="U22" s="15"/>
      <c r="V22" s="15"/>
      <c r="W22" s="15"/>
      <c r="X22" s="15"/>
      <c r="Y22" s="54"/>
      <c r="Z22" s="55"/>
      <c r="AA22" s="27" t="s">
        <v>76</v>
      </c>
      <c r="AB22" s="15"/>
      <c r="AC22" s="11" t="s">
        <v>66</v>
      </c>
      <c r="AD22" s="39">
        <f t="shared" si="0"/>
        <v>0</v>
      </c>
      <c r="AE22" s="15"/>
    </row>
    <row r="23" spans="2:31" ht="28.5" customHeight="1" x14ac:dyDescent="0.25">
      <c r="B23" s="27">
        <v>15</v>
      </c>
      <c r="C23" s="15"/>
      <c r="D23" s="15"/>
      <c r="E23" s="28" t="s">
        <v>88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28" t="s">
        <v>89</v>
      </c>
      <c r="R23" s="15"/>
      <c r="S23" s="15"/>
      <c r="T23" s="15"/>
      <c r="U23" s="15"/>
      <c r="V23" s="15"/>
      <c r="W23" s="15"/>
      <c r="X23" s="15"/>
      <c r="Y23" s="54"/>
      <c r="Z23" s="55"/>
      <c r="AA23" s="27" t="s">
        <v>90</v>
      </c>
      <c r="AB23" s="15"/>
      <c r="AC23" s="11" t="s">
        <v>63</v>
      </c>
      <c r="AD23" s="39">
        <f t="shared" si="0"/>
        <v>0</v>
      </c>
      <c r="AE23" s="15"/>
    </row>
    <row r="24" spans="2:31" ht="28.5" customHeight="1" x14ac:dyDescent="0.25">
      <c r="B24" s="27">
        <v>16</v>
      </c>
      <c r="C24" s="15"/>
      <c r="D24" s="15"/>
      <c r="E24" s="28" t="s">
        <v>91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28" t="s">
        <v>92</v>
      </c>
      <c r="R24" s="15"/>
      <c r="S24" s="15"/>
      <c r="T24" s="15"/>
      <c r="U24" s="15"/>
      <c r="V24" s="15"/>
      <c r="W24" s="15"/>
      <c r="X24" s="15"/>
      <c r="Y24" s="54"/>
      <c r="Z24" s="55"/>
      <c r="AA24" s="27" t="s">
        <v>93</v>
      </c>
      <c r="AB24" s="15"/>
      <c r="AC24" s="11" t="s">
        <v>63</v>
      </c>
      <c r="AD24" s="39">
        <f t="shared" si="0"/>
        <v>0</v>
      </c>
      <c r="AE24" s="15"/>
    </row>
    <row r="25" spans="2:31" ht="28.5" customHeight="1" x14ac:dyDescent="0.25">
      <c r="B25" s="27">
        <v>17</v>
      </c>
      <c r="C25" s="15"/>
      <c r="D25" s="15"/>
      <c r="E25" s="28" t="s">
        <v>94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28" t="s">
        <v>95</v>
      </c>
      <c r="R25" s="15"/>
      <c r="S25" s="15"/>
      <c r="T25" s="15"/>
      <c r="U25" s="15"/>
      <c r="V25" s="15"/>
      <c r="W25" s="15"/>
      <c r="X25" s="15"/>
      <c r="Y25" s="54"/>
      <c r="Z25" s="55"/>
      <c r="AA25" s="27" t="s">
        <v>96</v>
      </c>
      <c r="AB25" s="15"/>
      <c r="AC25" s="11" t="s">
        <v>63</v>
      </c>
      <c r="AD25" s="39">
        <f t="shared" si="0"/>
        <v>0</v>
      </c>
      <c r="AE25" s="15"/>
    </row>
    <row r="26" spans="2:31" ht="28.5" customHeight="1" x14ac:dyDescent="0.25">
      <c r="B26" s="27">
        <v>18</v>
      </c>
      <c r="C26" s="15"/>
      <c r="D26" s="15"/>
      <c r="E26" s="28" t="s">
        <v>97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28" t="s">
        <v>98</v>
      </c>
      <c r="R26" s="15"/>
      <c r="S26" s="15"/>
      <c r="T26" s="15"/>
      <c r="U26" s="15"/>
      <c r="V26" s="15"/>
      <c r="W26" s="15"/>
      <c r="X26" s="15"/>
      <c r="Y26" s="54"/>
      <c r="Z26" s="55"/>
      <c r="AA26" s="27" t="s">
        <v>99</v>
      </c>
      <c r="AB26" s="15"/>
      <c r="AC26" s="11" t="s">
        <v>63</v>
      </c>
      <c r="AD26" s="39">
        <f t="shared" si="0"/>
        <v>0</v>
      </c>
      <c r="AE26" s="15"/>
    </row>
    <row r="27" spans="2:31" ht="28.5" customHeight="1" x14ac:dyDescent="0.25">
      <c r="B27" s="27">
        <v>19</v>
      </c>
      <c r="C27" s="15"/>
      <c r="D27" s="15"/>
      <c r="E27" s="28" t="s">
        <v>97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28" t="s">
        <v>100</v>
      </c>
      <c r="R27" s="15"/>
      <c r="S27" s="15"/>
      <c r="T27" s="15"/>
      <c r="U27" s="15"/>
      <c r="V27" s="15"/>
      <c r="W27" s="15"/>
      <c r="X27" s="15"/>
      <c r="Y27" s="54"/>
      <c r="Z27" s="55"/>
      <c r="AA27" s="27" t="s">
        <v>101</v>
      </c>
      <c r="AB27" s="15"/>
      <c r="AC27" s="11" t="s">
        <v>63</v>
      </c>
      <c r="AD27" s="39">
        <f t="shared" si="0"/>
        <v>0</v>
      </c>
      <c r="AE27" s="15"/>
    </row>
    <row r="28" spans="2:31" ht="28.5" customHeight="1" x14ac:dyDescent="0.25">
      <c r="B28" s="27">
        <v>20</v>
      </c>
      <c r="C28" s="15"/>
      <c r="D28" s="15"/>
      <c r="E28" s="28" t="s">
        <v>102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28" t="s">
        <v>103</v>
      </c>
      <c r="R28" s="15"/>
      <c r="S28" s="15"/>
      <c r="T28" s="15"/>
      <c r="U28" s="15"/>
      <c r="V28" s="15"/>
      <c r="W28" s="15"/>
      <c r="X28" s="15"/>
      <c r="Y28" s="54"/>
      <c r="Z28" s="55"/>
      <c r="AA28" s="27" t="s">
        <v>104</v>
      </c>
      <c r="AB28" s="15"/>
      <c r="AC28" s="11" t="s">
        <v>63</v>
      </c>
      <c r="AD28" s="39">
        <f t="shared" si="0"/>
        <v>0</v>
      </c>
      <c r="AE28" s="15"/>
    </row>
    <row r="29" spans="2:31" ht="28.5" customHeight="1" x14ac:dyDescent="0.25">
      <c r="B29" s="27">
        <v>21</v>
      </c>
      <c r="C29" s="15"/>
      <c r="D29" s="15"/>
      <c r="E29" s="28" t="s">
        <v>105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8" t="s">
        <v>106</v>
      </c>
      <c r="R29" s="15"/>
      <c r="S29" s="15"/>
      <c r="T29" s="15"/>
      <c r="U29" s="15"/>
      <c r="V29" s="15"/>
      <c r="W29" s="15"/>
      <c r="X29" s="15"/>
      <c r="Y29" s="54"/>
      <c r="Z29" s="55"/>
      <c r="AA29" s="27" t="s">
        <v>107</v>
      </c>
      <c r="AB29" s="15"/>
      <c r="AC29" s="11" t="s">
        <v>63</v>
      </c>
      <c r="AD29" s="39">
        <f t="shared" si="0"/>
        <v>0</v>
      </c>
      <c r="AE29" s="15"/>
    </row>
    <row r="30" spans="2:31" ht="28.5" customHeight="1" x14ac:dyDescent="0.25">
      <c r="B30" s="27">
        <v>22</v>
      </c>
      <c r="C30" s="15"/>
      <c r="D30" s="15"/>
      <c r="E30" s="28" t="s">
        <v>108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8" t="s">
        <v>109</v>
      </c>
      <c r="R30" s="15"/>
      <c r="S30" s="15"/>
      <c r="T30" s="15"/>
      <c r="U30" s="15"/>
      <c r="V30" s="15"/>
      <c r="W30" s="15"/>
      <c r="X30" s="15"/>
      <c r="Y30" s="54"/>
      <c r="Z30" s="55"/>
      <c r="AA30" s="27" t="s">
        <v>110</v>
      </c>
      <c r="AB30" s="15"/>
      <c r="AC30" s="11" t="s">
        <v>63</v>
      </c>
      <c r="AD30" s="39">
        <f t="shared" si="0"/>
        <v>0</v>
      </c>
      <c r="AE30" s="15"/>
    </row>
    <row r="31" spans="2:31" ht="28.5" customHeight="1" x14ac:dyDescent="0.25">
      <c r="B31" s="27">
        <v>23</v>
      </c>
      <c r="C31" s="15"/>
      <c r="D31" s="15"/>
      <c r="E31" s="28" t="s">
        <v>111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8" t="s">
        <v>112</v>
      </c>
      <c r="R31" s="15"/>
      <c r="S31" s="15"/>
      <c r="T31" s="15"/>
      <c r="U31" s="15"/>
      <c r="V31" s="15"/>
      <c r="W31" s="15"/>
      <c r="X31" s="15"/>
      <c r="Y31" s="54"/>
      <c r="Z31" s="55"/>
      <c r="AA31" s="27" t="s">
        <v>62</v>
      </c>
      <c r="AB31" s="15"/>
      <c r="AC31" s="11" t="s">
        <v>63</v>
      </c>
      <c r="AD31" s="39">
        <f t="shared" si="0"/>
        <v>0</v>
      </c>
      <c r="AE31" s="15"/>
    </row>
    <row r="32" spans="2:31" ht="28.5" customHeight="1" x14ac:dyDescent="0.25">
      <c r="B32" s="27">
        <v>24</v>
      </c>
      <c r="C32" s="15"/>
      <c r="D32" s="15"/>
      <c r="E32" s="28" t="s">
        <v>113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8" t="s">
        <v>114</v>
      </c>
      <c r="R32" s="15"/>
      <c r="S32" s="15"/>
      <c r="T32" s="15"/>
      <c r="U32" s="15"/>
      <c r="V32" s="15"/>
      <c r="W32" s="15"/>
      <c r="X32" s="15"/>
      <c r="Y32" s="54"/>
      <c r="Z32" s="55"/>
      <c r="AA32" s="27" t="s">
        <v>69</v>
      </c>
      <c r="AB32" s="15"/>
      <c r="AC32" s="11" t="s">
        <v>63</v>
      </c>
      <c r="AD32" s="39">
        <f t="shared" si="0"/>
        <v>0</v>
      </c>
      <c r="AE32" s="15"/>
    </row>
    <row r="33" spans="2:31" ht="28.5" customHeight="1" x14ac:dyDescent="0.25">
      <c r="B33" s="27">
        <v>25</v>
      </c>
      <c r="C33" s="15"/>
      <c r="D33" s="15"/>
      <c r="E33" s="28" t="s">
        <v>115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8" t="s">
        <v>116</v>
      </c>
      <c r="R33" s="15"/>
      <c r="S33" s="15"/>
      <c r="T33" s="15"/>
      <c r="U33" s="15"/>
      <c r="V33" s="15"/>
      <c r="W33" s="15"/>
      <c r="X33" s="15"/>
      <c r="Y33" s="54"/>
      <c r="Z33" s="55"/>
      <c r="AA33" s="27" t="s">
        <v>69</v>
      </c>
      <c r="AB33" s="15"/>
      <c r="AC33" s="11" t="s">
        <v>63</v>
      </c>
      <c r="AD33" s="39">
        <f t="shared" si="0"/>
        <v>0</v>
      </c>
      <c r="AE33" s="15"/>
    </row>
    <row r="34" spans="2:31" ht="28.5" customHeight="1" x14ac:dyDescent="0.25">
      <c r="B34" s="27">
        <v>26</v>
      </c>
      <c r="C34" s="15"/>
      <c r="D34" s="15"/>
      <c r="E34" s="28" t="s">
        <v>117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8" t="s">
        <v>118</v>
      </c>
      <c r="R34" s="15"/>
      <c r="S34" s="15"/>
      <c r="T34" s="15"/>
      <c r="U34" s="15"/>
      <c r="V34" s="15"/>
      <c r="W34" s="15"/>
      <c r="X34" s="15"/>
      <c r="Y34" s="54"/>
      <c r="Z34" s="55"/>
      <c r="AA34" s="27" t="s">
        <v>119</v>
      </c>
      <c r="AB34" s="15"/>
      <c r="AC34" s="11" t="s">
        <v>63</v>
      </c>
      <c r="AD34" s="39">
        <f t="shared" si="0"/>
        <v>0</v>
      </c>
      <c r="AE34" s="15"/>
    </row>
    <row r="35" spans="2:31" ht="28.5" customHeight="1" x14ac:dyDescent="0.25">
      <c r="B35" s="27">
        <v>27</v>
      </c>
      <c r="C35" s="15"/>
      <c r="D35" s="15"/>
      <c r="E35" s="28" t="s">
        <v>120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8" t="s">
        <v>121</v>
      </c>
      <c r="R35" s="15"/>
      <c r="S35" s="15"/>
      <c r="T35" s="15"/>
      <c r="U35" s="15"/>
      <c r="V35" s="15"/>
      <c r="W35" s="15"/>
      <c r="X35" s="15"/>
      <c r="Y35" s="54"/>
      <c r="Z35" s="55"/>
      <c r="AA35" s="27" t="s">
        <v>119</v>
      </c>
      <c r="AB35" s="15"/>
      <c r="AC35" s="11" t="s">
        <v>63</v>
      </c>
      <c r="AD35" s="39">
        <f t="shared" si="0"/>
        <v>0</v>
      </c>
      <c r="AE35" s="15"/>
    </row>
    <row r="36" spans="2:31" ht="28.5" customHeight="1" x14ac:dyDescent="0.25">
      <c r="B36" s="27">
        <v>28</v>
      </c>
      <c r="C36" s="15"/>
      <c r="D36" s="15"/>
      <c r="E36" s="28" t="s">
        <v>122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8" t="s">
        <v>123</v>
      </c>
      <c r="R36" s="15"/>
      <c r="S36" s="15"/>
      <c r="T36" s="15"/>
      <c r="U36" s="15"/>
      <c r="V36" s="15"/>
      <c r="W36" s="15"/>
      <c r="X36" s="15"/>
      <c r="Y36" s="54"/>
      <c r="Z36" s="55"/>
      <c r="AA36" s="27" t="s">
        <v>72</v>
      </c>
      <c r="AB36" s="15"/>
      <c r="AC36" s="11" t="s">
        <v>63</v>
      </c>
      <c r="AD36" s="39">
        <f t="shared" si="0"/>
        <v>0</v>
      </c>
      <c r="AE36" s="15"/>
    </row>
    <row r="37" spans="2:31" ht="28.5" customHeight="1" x14ac:dyDescent="0.25">
      <c r="B37" s="27">
        <v>29</v>
      </c>
      <c r="C37" s="15"/>
      <c r="D37" s="15"/>
      <c r="E37" s="28" t="s">
        <v>124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8" t="s">
        <v>125</v>
      </c>
      <c r="R37" s="15"/>
      <c r="S37" s="15"/>
      <c r="T37" s="15"/>
      <c r="U37" s="15"/>
      <c r="V37" s="15"/>
      <c r="W37" s="15"/>
      <c r="X37" s="15"/>
      <c r="Y37" s="54"/>
      <c r="Z37" s="55"/>
      <c r="AA37" s="27" t="s">
        <v>96</v>
      </c>
      <c r="AB37" s="15"/>
      <c r="AC37" s="11" t="s">
        <v>63</v>
      </c>
      <c r="AD37" s="39">
        <f t="shared" si="0"/>
        <v>0</v>
      </c>
      <c r="AE37" s="15"/>
    </row>
    <row r="38" spans="2:31" ht="28.5" customHeight="1" x14ac:dyDescent="0.25">
      <c r="B38" s="27">
        <v>30</v>
      </c>
      <c r="C38" s="15"/>
      <c r="D38" s="15"/>
      <c r="E38" s="28" t="s">
        <v>126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8" t="s">
        <v>127</v>
      </c>
      <c r="R38" s="15"/>
      <c r="S38" s="15"/>
      <c r="T38" s="15"/>
      <c r="U38" s="15"/>
      <c r="V38" s="15"/>
      <c r="W38" s="15"/>
      <c r="X38" s="15"/>
      <c r="Y38" s="54"/>
      <c r="Z38" s="55"/>
      <c r="AA38" s="27" t="s">
        <v>74</v>
      </c>
      <c r="AB38" s="15"/>
      <c r="AC38" s="11" t="s">
        <v>63</v>
      </c>
      <c r="AD38" s="39">
        <f t="shared" si="0"/>
        <v>0</v>
      </c>
      <c r="AE38" s="15"/>
    </row>
    <row r="39" spans="2:31" ht="28.5" customHeight="1" x14ac:dyDescent="0.25">
      <c r="B39" s="27">
        <v>31</v>
      </c>
      <c r="C39" s="15"/>
      <c r="D39" s="15"/>
      <c r="E39" s="28" t="s">
        <v>128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28" t="s">
        <v>129</v>
      </c>
      <c r="R39" s="15"/>
      <c r="S39" s="15"/>
      <c r="T39" s="15"/>
      <c r="U39" s="15"/>
      <c r="V39" s="15"/>
      <c r="W39" s="15"/>
      <c r="X39" s="15"/>
      <c r="Y39" s="54"/>
      <c r="Z39" s="55"/>
      <c r="AA39" s="27" t="s">
        <v>96</v>
      </c>
      <c r="AB39" s="15"/>
      <c r="AC39" s="11" t="s">
        <v>66</v>
      </c>
      <c r="AD39" s="39">
        <f t="shared" si="0"/>
        <v>0</v>
      </c>
      <c r="AE39" s="15"/>
    </row>
    <row r="40" spans="2:31" ht="28.5" customHeight="1" x14ac:dyDescent="0.25">
      <c r="B40" s="27">
        <v>32</v>
      </c>
      <c r="C40" s="15"/>
      <c r="D40" s="15"/>
      <c r="E40" s="28" t="s">
        <v>130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28" t="s">
        <v>131</v>
      </c>
      <c r="R40" s="15"/>
      <c r="S40" s="15"/>
      <c r="T40" s="15"/>
      <c r="U40" s="15"/>
      <c r="V40" s="15"/>
      <c r="W40" s="15"/>
      <c r="X40" s="15"/>
      <c r="Y40" s="54"/>
      <c r="Z40" s="55"/>
      <c r="AA40" s="27" t="s">
        <v>76</v>
      </c>
      <c r="AB40" s="15"/>
      <c r="AC40" s="11" t="s">
        <v>66</v>
      </c>
      <c r="AD40" s="39">
        <f t="shared" si="0"/>
        <v>0</v>
      </c>
      <c r="AE40" s="15"/>
    </row>
    <row r="41" spans="2:31" ht="28.5" customHeight="1" x14ac:dyDescent="0.25">
      <c r="B41" s="27">
        <v>33</v>
      </c>
      <c r="C41" s="15"/>
      <c r="D41" s="15"/>
      <c r="E41" s="28" t="s">
        <v>132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28" t="s">
        <v>133</v>
      </c>
      <c r="R41" s="15"/>
      <c r="S41" s="15"/>
      <c r="T41" s="15"/>
      <c r="U41" s="15"/>
      <c r="V41" s="15"/>
      <c r="W41" s="15"/>
      <c r="X41" s="15"/>
      <c r="Y41" s="54"/>
      <c r="Z41" s="55"/>
      <c r="AA41" s="27" t="s">
        <v>134</v>
      </c>
      <c r="AB41" s="15"/>
      <c r="AC41" s="11" t="s">
        <v>66</v>
      </c>
      <c r="AD41" s="39">
        <f t="shared" si="0"/>
        <v>0</v>
      </c>
      <c r="AE41" s="15"/>
    </row>
    <row r="42" spans="2:31" ht="28.5" customHeight="1" x14ac:dyDescent="0.25">
      <c r="B42" s="27">
        <v>34</v>
      </c>
      <c r="C42" s="15"/>
      <c r="D42" s="15"/>
      <c r="E42" s="28" t="s">
        <v>135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28" t="s">
        <v>136</v>
      </c>
      <c r="R42" s="15"/>
      <c r="S42" s="15"/>
      <c r="T42" s="15"/>
      <c r="U42" s="15"/>
      <c r="V42" s="15"/>
      <c r="W42" s="15"/>
      <c r="X42" s="15"/>
      <c r="Y42" s="54"/>
      <c r="Z42" s="55"/>
      <c r="AA42" s="27" t="s">
        <v>137</v>
      </c>
      <c r="AB42" s="15"/>
      <c r="AC42" s="11" t="s">
        <v>66</v>
      </c>
      <c r="AD42" s="39">
        <f t="shared" si="0"/>
        <v>0</v>
      </c>
      <c r="AE42" s="15"/>
    </row>
    <row r="43" spans="2:31" ht="28.5" customHeight="1" x14ac:dyDescent="0.25">
      <c r="B43" s="27">
        <v>35</v>
      </c>
      <c r="C43" s="15"/>
      <c r="D43" s="15"/>
      <c r="E43" s="28" t="s">
        <v>138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28" t="s">
        <v>139</v>
      </c>
      <c r="R43" s="15"/>
      <c r="S43" s="15"/>
      <c r="T43" s="15"/>
      <c r="U43" s="15"/>
      <c r="V43" s="15"/>
      <c r="W43" s="15"/>
      <c r="X43" s="15"/>
      <c r="Y43" s="54"/>
      <c r="Z43" s="55"/>
      <c r="AA43" s="27" t="s">
        <v>140</v>
      </c>
      <c r="AB43" s="15"/>
      <c r="AC43" s="11" t="s">
        <v>66</v>
      </c>
      <c r="AD43" s="39">
        <f t="shared" si="0"/>
        <v>0</v>
      </c>
      <c r="AE43" s="15"/>
    </row>
    <row r="44" spans="2:31" ht="28.5" customHeight="1" x14ac:dyDescent="0.25">
      <c r="B44" s="27">
        <v>36</v>
      </c>
      <c r="C44" s="15"/>
      <c r="D44" s="15"/>
      <c r="E44" s="28" t="s">
        <v>141</v>
      </c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28" t="s">
        <v>142</v>
      </c>
      <c r="R44" s="15"/>
      <c r="S44" s="15"/>
      <c r="T44" s="15"/>
      <c r="U44" s="15"/>
      <c r="V44" s="15"/>
      <c r="W44" s="15"/>
      <c r="X44" s="15"/>
      <c r="Y44" s="54"/>
      <c r="Z44" s="55"/>
      <c r="AA44" s="27" t="s">
        <v>96</v>
      </c>
      <c r="AB44" s="15"/>
      <c r="AC44" s="11" t="s">
        <v>66</v>
      </c>
      <c r="AD44" s="39">
        <f t="shared" si="0"/>
        <v>0</v>
      </c>
      <c r="AE44" s="15"/>
    </row>
    <row r="45" spans="2:31" ht="28.5" customHeight="1" x14ac:dyDescent="0.25">
      <c r="B45" s="27">
        <v>37</v>
      </c>
      <c r="C45" s="15"/>
      <c r="D45" s="15"/>
      <c r="E45" s="28" t="s">
        <v>143</v>
      </c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28" t="s">
        <v>144</v>
      </c>
      <c r="R45" s="15"/>
      <c r="S45" s="15"/>
      <c r="T45" s="15"/>
      <c r="U45" s="15"/>
      <c r="V45" s="15"/>
      <c r="W45" s="15"/>
      <c r="X45" s="15"/>
      <c r="Y45" s="54"/>
      <c r="Z45" s="55"/>
      <c r="AA45" s="27" t="s">
        <v>145</v>
      </c>
      <c r="AB45" s="15"/>
      <c r="AC45" s="11" t="s">
        <v>66</v>
      </c>
      <c r="AD45" s="39">
        <f t="shared" si="0"/>
        <v>0</v>
      </c>
      <c r="AE45" s="15"/>
    </row>
    <row r="46" spans="2:31" ht="28.5" customHeight="1" x14ac:dyDescent="0.25">
      <c r="B46" s="27">
        <v>38</v>
      </c>
      <c r="C46" s="15"/>
      <c r="D46" s="15"/>
      <c r="E46" s="28" t="s">
        <v>146</v>
      </c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28" t="s">
        <v>147</v>
      </c>
      <c r="R46" s="15"/>
      <c r="S46" s="15"/>
      <c r="T46" s="15"/>
      <c r="U46" s="15"/>
      <c r="V46" s="15"/>
      <c r="W46" s="15"/>
      <c r="X46" s="15"/>
      <c r="Y46" s="54"/>
      <c r="Z46" s="55"/>
      <c r="AA46" s="27" t="s">
        <v>148</v>
      </c>
      <c r="AB46" s="15"/>
      <c r="AC46" s="11" t="s">
        <v>66</v>
      </c>
      <c r="AD46" s="39">
        <f t="shared" si="0"/>
        <v>0</v>
      </c>
      <c r="AE46" s="15"/>
    </row>
    <row r="47" spans="2:31" ht="28.5" customHeight="1" x14ac:dyDescent="0.25">
      <c r="B47" s="27">
        <v>39</v>
      </c>
      <c r="C47" s="15"/>
      <c r="D47" s="15"/>
      <c r="E47" s="28" t="s">
        <v>149</v>
      </c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28" t="s">
        <v>150</v>
      </c>
      <c r="R47" s="15"/>
      <c r="S47" s="15"/>
      <c r="T47" s="15"/>
      <c r="U47" s="15"/>
      <c r="V47" s="15"/>
      <c r="W47" s="15"/>
      <c r="X47" s="15"/>
      <c r="Y47" s="54"/>
      <c r="Z47" s="55"/>
      <c r="AA47" s="27" t="s">
        <v>151</v>
      </c>
      <c r="AB47" s="15"/>
      <c r="AC47" s="11" t="s">
        <v>66</v>
      </c>
      <c r="AD47" s="39">
        <f t="shared" si="0"/>
        <v>0</v>
      </c>
      <c r="AE47" s="15"/>
    </row>
    <row r="48" spans="2:31" ht="28.5" customHeight="1" x14ac:dyDescent="0.25">
      <c r="B48" s="27">
        <v>40</v>
      </c>
      <c r="C48" s="15"/>
      <c r="D48" s="15"/>
      <c r="E48" s="28" t="s">
        <v>149</v>
      </c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28" t="s">
        <v>152</v>
      </c>
      <c r="R48" s="15"/>
      <c r="S48" s="15"/>
      <c r="T48" s="15"/>
      <c r="U48" s="15"/>
      <c r="V48" s="15"/>
      <c r="W48" s="15"/>
      <c r="X48" s="15"/>
      <c r="Y48" s="54"/>
      <c r="Z48" s="55"/>
      <c r="AA48" s="27" t="s">
        <v>153</v>
      </c>
      <c r="AB48" s="15"/>
      <c r="AC48" s="11" t="s">
        <v>66</v>
      </c>
      <c r="AD48" s="39">
        <f t="shared" si="0"/>
        <v>0</v>
      </c>
      <c r="AE48" s="15"/>
    </row>
    <row r="49" spans="2:31" ht="28.5" customHeight="1" x14ac:dyDescent="0.25">
      <c r="B49" s="27">
        <v>41</v>
      </c>
      <c r="C49" s="15"/>
      <c r="D49" s="15"/>
      <c r="E49" s="28" t="s">
        <v>154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28" t="s">
        <v>308</v>
      </c>
      <c r="R49" s="15"/>
      <c r="S49" s="15"/>
      <c r="T49" s="15"/>
      <c r="U49" s="15"/>
      <c r="V49" s="15"/>
      <c r="W49" s="15"/>
      <c r="X49" s="15"/>
      <c r="Y49" s="54"/>
      <c r="Z49" s="55"/>
      <c r="AA49" s="27" t="s">
        <v>96</v>
      </c>
      <c r="AB49" s="15"/>
      <c r="AC49" s="11" t="s">
        <v>66</v>
      </c>
      <c r="AD49" s="39">
        <f t="shared" si="0"/>
        <v>0</v>
      </c>
      <c r="AE49" s="15"/>
    </row>
    <row r="50" spans="2:31" ht="28.5" customHeight="1" x14ac:dyDescent="0.25">
      <c r="B50" s="27">
        <v>42</v>
      </c>
      <c r="C50" s="15"/>
      <c r="D50" s="15"/>
      <c r="E50" s="28" t="s">
        <v>155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28" t="s">
        <v>156</v>
      </c>
      <c r="R50" s="15"/>
      <c r="S50" s="15"/>
      <c r="T50" s="15"/>
      <c r="U50" s="15"/>
      <c r="V50" s="15"/>
      <c r="W50" s="15"/>
      <c r="X50" s="15"/>
      <c r="Y50" s="54"/>
      <c r="Z50" s="55"/>
      <c r="AA50" s="27" t="s">
        <v>96</v>
      </c>
      <c r="AB50" s="15"/>
      <c r="AC50" s="11" t="s">
        <v>66</v>
      </c>
      <c r="AD50" s="39">
        <f t="shared" si="0"/>
        <v>0</v>
      </c>
      <c r="AE50" s="15"/>
    </row>
    <row r="51" spans="2:31" ht="28.5" customHeight="1" x14ac:dyDescent="0.25">
      <c r="B51" s="27">
        <v>43</v>
      </c>
      <c r="C51" s="15"/>
      <c r="D51" s="15"/>
      <c r="E51" s="28" t="s">
        <v>157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28" t="s">
        <v>309</v>
      </c>
      <c r="R51" s="15"/>
      <c r="S51" s="15"/>
      <c r="T51" s="15"/>
      <c r="U51" s="15"/>
      <c r="V51" s="15"/>
      <c r="W51" s="15"/>
      <c r="X51" s="15"/>
      <c r="Y51" s="54"/>
      <c r="Z51" s="55"/>
      <c r="AA51" s="27" t="s">
        <v>76</v>
      </c>
      <c r="AB51" s="15"/>
      <c r="AC51" s="11" t="s">
        <v>66</v>
      </c>
      <c r="AD51" s="39">
        <f t="shared" si="0"/>
        <v>0</v>
      </c>
      <c r="AE51" s="15"/>
    </row>
    <row r="52" spans="2:31" ht="28.5" customHeight="1" x14ac:dyDescent="0.25">
      <c r="B52" s="27">
        <v>44</v>
      </c>
      <c r="C52" s="15"/>
      <c r="D52" s="15"/>
      <c r="E52" s="28" t="s">
        <v>158</v>
      </c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28" t="s">
        <v>159</v>
      </c>
      <c r="R52" s="15"/>
      <c r="S52" s="15"/>
      <c r="T52" s="15"/>
      <c r="U52" s="15"/>
      <c r="V52" s="15"/>
      <c r="W52" s="15"/>
      <c r="X52" s="15"/>
      <c r="Y52" s="54"/>
      <c r="Z52" s="55"/>
      <c r="AA52" s="27" t="s">
        <v>77</v>
      </c>
      <c r="AB52" s="15"/>
      <c r="AC52" s="11" t="s">
        <v>66</v>
      </c>
      <c r="AD52" s="39">
        <f t="shared" si="0"/>
        <v>0</v>
      </c>
      <c r="AE52" s="15"/>
    </row>
    <row r="53" spans="2:31" ht="28.5" customHeight="1" x14ac:dyDescent="0.25">
      <c r="B53" s="27">
        <v>45</v>
      </c>
      <c r="C53" s="15"/>
      <c r="D53" s="15"/>
      <c r="E53" s="28" t="s">
        <v>160</v>
      </c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28" t="s">
        <v>310</v>
      </c>
      <c r="R53" s="15"/>
      <c r="S53" s="15"/>
      <c r="T53" s="15"/>
      <c r="U53" s="15"/>
      <c r="V53" s="15"/>
      <c r="W53" s="15"/>
      <c r="X53" s="15"/>
      <c r="Y53" s="54"/>
      <c r="Z53" s="55"/>
      <c r="AA53" s="27" t="s">
        <v>77</v>
      </c>
      <c r="AB53" s="15"/>
      <c r="AC53" s="11" t="s">
        <v>66</v>
      </c>
      <c r="AD53" s="39">
        <f t="shared" si="0"/>
        <v>0</v>
      </c>
      <c r="AE53" s="15"/>
    </row>
    <row r="54" spans="2:31" ht="28.5" customHeight="1" x14ac:dyDescent="0.25">
      <c r="B54" s="27">
        <v>46</v>
      </c>
      <c r="C54" s="15"/>
      <c r="D54" s="15"/>
      <c r="E54" s="28" t="s">
        <v>141</v>
      </c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28" t="s">
        <v>161</v>
      </c>
      <c r="R54" s="15"/>
      <c r="S54" s="15"/>
      <c r="T54" s="15"/>
      <c r="U54" s="15"/>
      <c r="V54" s="15"/>
      <c r="W54" s="15"/>
      <c r="X54" s="15"/>
      <c r="Y54" s="54"/>
      <c r="Z54" s="55"/>
      <c r="AA54" s="27" t="s">
        <v>162</v>
      </c>
      <c r="AB54" s="15"/>
      <c r="AC54" s="11" t="s">
        <v>66</v>
      </c>
      <c r="AD54" s="39">
        <f t="shared" si="0"/>
        <v>0</v>
      </c>
      <c r="AE54" s="15"/>
    </row>
    <row r="55" spans="2:31" ht="28.5" customHeight="1" x14ac:dyDescent="0.25">
      <c r="B55" s="27">
        <v>47</v>
      </c>
      <c r="C55" s="15"/>
      <c r="D55" s="15"/>
      <c r="E55" s="28" t="s">
        <v>163</v>
      </c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28" t="s">
        <v>164</v>
      </c>
      <c r="R55" s="15"/>
      <c r="S55" s="15"/>
      <c r="T55" s="15"/>
      <c r="U55" s="15"/>
      <c r="V55" s="15"/>
      <c r="W55" s="15"/>
      <c r="X55" s="15"/>
      <c r="Y55" s="54"/>
      <c r="Z55" s="55"/>
      <c r="AA55" s="27" t="s">
        <v>77</v>
      </c>
      <c r="AB55" s="15"/>
      <c r="AC55" s="11" t="s">
        <v>66</v>
      </c>
      <c r="AD55" s="39">
        <f t="shared" si="0"/>
        <v>0</v>
      </c>
      <c r="AE55" s="15"/>
    </row>
    <row r="56" spans="2:31" ht="28.5" customHeight="1" x14ac:dyDescent="0.25">
      <c r="B56" s="27">
        <v>48</v>
      </c>
      <c r="C56" s="15"/>
      <c r="D56" s="15"/>
      <c r="E56" s="28" t="s">
        <v>163</v>
      </c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28" t="s">
        <v>164</v>
      </c>
      <c r="R56" s="15"/>
      <c r="S56" s="15"/>
      <c r="T56" s="15"/>
      <c r="U56" s="15"/>
      <c r="V56" s="15"/>
      <c r="W56" s="15"/>
      <c r="X56" s="15"/>
      <c r="Y56" s="54"/>
      <c r="Z56" s="55"/>
      <c r="AA56" s="27" t="s">
        <v>165</v>
      </c>
      <c r="AB56" s="15"/>
      <c r="AC56" s="11" t="s">
        <v>66</v>
      </c>
      <c r="AD56" s="39">
        <f t="shared" si="0"/>
        <v>0</v>
      </c>
      <c r="AE56" s="15"/>
    </row>
    <row r="57" spans="2:31" ht="28.5" customHeight="1" x14ac:dyDescent="0.25">
      <c r="B57" s="27">
        <v>49</v>
      </c>
      <c r="C57" s="15"/>
      <c r="D57" s="15"/>
      <c r="E57" s="28" t="s">
        <v>163</v>
      </c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28" t="s">
        <v>164</v>
      </c>
      <c r="R57" s="15"/>
      <c r="S57" s="15"/>
      <c r="T57" s="15"/>
      <c r="U57" s="15"/>
      <c r="V57" s="15"/>
      <c r="W57" s="15"/>
      <c r="X57" s="15"/>
      <c r="Y57" s="54"/>
      <c r="Z57" s="55"/>
      <c r="AA57" s="27" t="s">
        <v>166</v>
      </c>
      <c r="AB57" s="15"/>
      <c r="AC57" s="11" t="s">
        <v>66</v>
      </c>
      <c r="AD57" s="39">
        <f t="shared" si="0"/>
        <v>0</v>
      </c>
      <c r="AE57" s="15"/>
    </row>
    <row r="58" spans="2:31" ht="28.5" customHeight="1" x14ac:dyDescent="0.25">
      <c r="B58" s="27">
        <v>50</v>
      </c>
      <c r="C58" s="15"/>
      <c r="D58" s="15"/>
      <c r="E58" s="28" t="s">
        <v>167</v>
      </c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28" t="s">
        <v>168</v>
      </c>
      <c r="R58" s="15"/>
      <c r="S58" s="15"/>
      <c r="T58" s="15"/>
      <c r="U58" s="15"/>
      <c r="V58" s="15"/>
      <c r="W58" s="15"/>
      <c r="X58" s="15"/>
      <c r="Y58" s="54"/>
      <c r="Z58" s="55"/>
      <c r="AA58" s="27" t="s">
        <v>77</v>
      </c>
      <c r="AB58" s="15"/>
      <c r="AC58" s="11" t="s">
        <v>66</v>
      </c>
      <c r="AD58" s="39">
        <f t="shared" si="0"/>
        <v>0</v>
      </c>
      <c r="AE58" s="15"/>
    </row>
    <row r="59" spans="2:31" ht="28.5" customHeight="1" x14ac:dyDescent="0.25">
      <c r="B59" s="27">
        <v>51</v>
      </c>
      <c r="C59" s="15"/>
      <c r="D59" s="15"/>
      <c r="E59" s="28" t="s">
        <v>169</v>
      </c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28" t="s">
        <v>170</v>
      </c>
      <c r="R59" s="15"/>
      <c r="S59" s="15"/>
      <c r="T59" s="15"/>
      <c r="U59" s="15"/>
      <c r="V59" s="15"/>
      <c r="W59" s="15"/>
      <c r="X59" s="15"/>
      <c r="Y59" s="54"/>
      <c r="Z59" s="55"/>
      <c r="AA59" s="27" t="s">
        <v>76</v>
      </c>
      <c r="AB59" s="15"/>
      <c r="AC59" s="11" t="s">
        <v>66</v>
      </c>
      <c r="AD59" s="39">
        <f t="shared" si="0"/>
        <v>0</v>
      </c>
      <c r="AE59" s="15"/>
    </row>
    <row r="60" spans="2:31" ht="28.5" customHeight="1" x14ac:dyDescent="0.25">
      <c r="B60" s="27">
        <v>52</v>
      </c>
      <c r="C60" s="15"/>
      <c r="D60" s="15"/>
      <c r="E60" s="28" t="s">
        <v>169</v>
      </c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28" t="s">
        <v>171</v>
      </c>
      <c r="R60" s="15"/>
      <c r="S60" s="15"/>
      <c r="T60" s="15"/>
      <c r="U60" s="15"/>
      <c r="V60" s="15"/>
      <c r="W60" s="15"/>
      <c r="X60" s="15"/>
      <c r="Y60" s="54"/>
      <c r="Z60" s="55"/>
      <c r="AA60" s="27" t="s">
        <v>119</v>
      </c>
      <c r="AB60" s="15"/>
      <c r="AC60" s="11" t="s">
        <v>66</v>
      </c>
      <c r="AD60" s="39">
        <f t="shared" si="0"/>
        <v>0</v>
      </c>
      <c r="AE60" s="15"/>
    </row>
    <row r="61" spans="2:31" ht="28.5" customHeight="1" x14ac:dyDescent="0.25">
      <c r="B61" s="27">
        <v>53</v>
      </c>
      <c r="C61" s="15"/>
      <c r="D61" s="15"/>
      <c r="E61" s="28" t="s">
        <v>172</v>
      </c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28" t="s">
        <v>173</v>
      </c>
      <c r="R61" s="15"/>
      <c r="S61" s="15"/>
      <c r="T61" s="15"/>
      <c r="U61" s="15"/>
      <c r="V61" s="15"/>
      <c r="W61" s="15"/>
      <c r="X61" s="15"/>
      <c r="Y61" s="54"/>
      <c r="Z61" s="55"/>
      <c r="AA61" s="27" t="s">
        <v>165</v>
      </c>
      <c r="AB61" s="15"/>
      <c r="AC61" s="11" t="s">
        <v>66</v>
      </c>
      <c r="AD61" s="39">
        <f t="shared" si="0"/>
        <v>0</v>
      </c>
      <c r="AE61" s="15"/>
    </row>
    <row r="62" spans="2:31" ht="28.5" customHeight="1" x14ac:dyDescent="0.25">
      <c r="B62" s="27">
        <v>54</v>
      </c>
      <c r="C62" s="15"/>
      <c r="D62" s="15"/>
      <c r="E62" s="28" t="s">
        <v>174</v>
      </c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28" t="s">
        <v>175</v>
      </c>
      <c r="R62" s="15"/>
      <c r="S62" s="15"/>
      <c r="T62" s="15"/>
      <c r="U62" s="15"/>
      <c r="V62" s="15"/>
      <c r="W62" s="15"/>
      <c r="X62" s="15"/>
      <c r="Y62" s="54"/>
      <c r="Z62" s="55"/>
      <c r="AA62" s="27" t="s">
        <v>76</v>
      </c>
      <c r="AB62" s="15"/>
      <c r="AC62" s="11" t="s">
        <v>66</v>
      </c>
      <c r="AD62" s="39">
        <f t="shared" si="0"/>
        <v>0</v>
      </c>
      <c r="AE62" s="15"/>
    </row>
    <row r="63" spans="2:31" ht="28.5" customHeight="1" x14ac:dyDescent="0.25">
      <c r="B63" s="27">
        <v>55</v>
      </c>
      <c r="C63" s="15"/>
      <c r="D63" s="15"/>
      <c r="E63" s="28" t="s">
        <v>176</v>
      </c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28" t="s">
        <v>177</v>
      </c>
      <c r="R63" s="15"/>
      <c r="S63" s="15"/>
      <c r="T63" s="15"/>
      <c r="U63" s="15"/>
      <c r="V63" s="15"/>
      <c r="W63" s="15"/>
      <c r="X63" s="15"/>
      <c r="Y63" s="54"/>
      <c r="Z63" s="55"/>
      <c r="AA63" s="27" t="s">
        <v>148</v>
      </c>
      <c r="AB63" s="15"/>
      <c r="AC63" s="11" t="s">
        <v>63</v>
      </c>
      <c r="AD63" s="39">
        <f t="shared" si="0"/>
        <v>0</v>
      </c>
      <c r="AE63" s="15"/>
    </row>
    <row r="64" spans="2:31" ht="28.5" customHeight="1" x14ac:dyDescent="0.25">
      <c r="B64" s="27">
        <v>56</v>
      </c>
      <c r="C64" s="15"/>
      <c r="D64" s="15"/>
      <c r="E64" s="28" t="s">
        <v>178</v>
      </c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28" t="s">
        <v>311</v>
      </c>
      <c r="R64" s="15"/>
      <c r="S64" s="15"/>
      <c r="T64" s="15"/>
      <c r="U64" s="15"/>
      <c r="V64" s="15"/>
      <c r="W64" s="15"/>
      <c r="X64" s="15"/>
      <c r="Y64" s="54"/>
      <c r="Z64" s="55"/>
      <c r="AA64" s="27" t="s">
        <v>148</v>
      </c>
      <c r="AB64" s="15"/>
      <c r="AC64" s="11" t="s">
        <v>63</v>
      </c>
      <c r="AD64" s="39">
        <f t="shared" si="0"/>
        <v>0</v>
      </c>
      <c r="AE64" s="15"/>
    </row>
    <row r="65" spans="2:31" ht="28.5" customHeight="1" x14ac:dyDescent="0.25">
      <c r="B65" s="27">
        <v>57</v>
      </c>
      <c r="C65" s="15"/>
      <c r="D65" s="15"/>
      <c r="E65" s="28" t="s">
        <v>179</v>
      </c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28" t="s">
        <v>312</v>
      </c>
      <c r="R65" s="15"/>
      <c r="S65" s="15"/>
      <c r="T65" s="15"/>
      <c r="U65" s="15"/>
      <c r="V65" s="15"/>
      <c r="W65" s="15"/>
      <c r="X65" s="15"/>
      <c r="Y65" s="54"/>
      <c r="Z65" s="55"/>
      <c r="AA65" s="27" t="s">
        <v>96</v>
      </c>
      <c r="AB65" s="15"/>
      <c r="AC65" s="11" t="s">
        <v>5</v>
      </c>
      <c r="AD65" s="39">
        <f t="shared" si="0"/>
        <v>0</v>
      </c>
      <c r="AE65" s="15"/>
    </row>
    <row r="66" spans="2:31" ht="28.5" customHeight="1" x14ac:dyDescent="0.25">
      <c r="B66" s="27">
        <v>58</v>
      </c>
      <c r="C66" s="15"/>
      <c r="D66" s="15"/>
      <c r="E66" s="28" t="s">
        <v>180</v>
      </c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28" t="s">
        <v>181</v>
      </c>
      <c r="R66" s="15"/>
      <c r="S66" s="15"/>
      <c r="T66" s="15"/>
      <c r="U66" s="15"/>
      <c r="V66" s="15"/>
      <c r="W66" s="15"/>
      <c r="X66" s="15"/>
      <c r="Y66" s="54"/>
      <c r="Z66" s="55"/>
      <c r="AA66" s="27" t="s">
        <v>81</v>
      </c>
      <c r="AB66" s="15"/>
      <c r="AC66" s="11" t="s">
        <v>66</v>
      </c>
      <c r="AD66" s="39">
        <f t="shared" si="0"/>
        <v>0</v>
      </c>
      <c r="AE66" s="15"/>
    </row>
    <row r="67" spans="2:31" ht="28.5" customHeight="1" x14ac:dyDescent="0.25">
      <c r="B67" s="27">
        <v>59</v>
      </c>
      <c r="C67" s="15"/>
      <c r="D67" s="15"/>
      <c r="E67" s="28" t="s">
        <v>182</v>
      </c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28" t="s">
        <v>183</v>
      </c>
      <c r="R67" s="15"/>
      <c r="S67" s="15"/>
      <c r="T67" s="15"/>
      <c r="U67" s="15"/>
      <c r="V67" s="15"/>
      <c r="W67" s="15"/>
      <c r="X67" s="15"/>
      <c r="Y67" s="54"/>
      <c r="Z67" s="55"/>
      <c r="AA67" s="27" t="s">
        <v>81</v>
      </c>
      <c r="AB67" s="15"/>
      <c r="AC67" s="11" t="s">
        <v>66</v>
      </c>
      <c r="AD67" s="39">
        <f t="shared" si="0"/>
        <v>0</v>
      </c>
      <c r="AE67" s="15"/>
    </row>
    <row r="68" spans="2:31" ht="28.5" customHeight="1" x14ac:dyDescent="0.25">
      <c r="B68" s="27">
        <v>60</v>
      </c>
      <c r="C68" s="15"/>
      <c r="D68" s="15"/>
      <c r="E68" s="28" t="s">
        <v>184</v>
      </c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28" t="s">
        <v>185</v>
      </c>
      <c r="R68" s="15"/>
      <c r="S68" s="15"/>
      <c r="T68" s="15"/>
      <c r="U68" s="15"/>
      <c r="V68" s="15"/>
      <c r="W68" s="15"/>
      <c r="X68" s="15"/>
      <c r="Y68" s="54"/>
      <c r="Z68" s="55"/>
      <c r="AA68" s="27" t="s">
        <v>77</v>
      </c>
      <c r="AB68" s="15"/>
      <c r="AC68" s="11" t="s">
        <v>66</v>
      </c>
      <c r="AD68" s="39">
        <f t="shared" si="0"/>
        <v>0</v>
      </c>
      <c r="AE68" s="15"/>
    </row>
    <row r="69" spans="2:31" ht="28.5" customHeight="1" x14ac:dyDescent="0.25">
      <c r="B69" s="27">
        <v>61</v>
      </c>
      <c r="C69" s="15"/>
      <c r="D69" s="15"/>
      <c r="E69" s="28" t="s">
        <v>186</v>
      </c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28" t="s">
        <v>187</v>
      </c>
      <c r="R69" s="15"/>
      <c r="S69" s="15"/>
      <c r="T69" s="15"/>
      <c r="U69" s="15"/>
      <c r="V69" s="15"/>
      <c r="W69" s="15"/>
      <c r="X69" s="15"/>
      <c r="Y69" s="54"/>
      <c r="Z69" s="55"/>
      <c r="AA69" s="27" t="s">
        <v>96</v>
      </c>
      <c r="AB69" s="15"/>
      <c r="AC69" s="11" t="s">
        <v>66</v>
      </c>
      <c r="AD69" s="39">
        <f t="shared" si="0"/>
        <v>0</v>
      </c>
      <c r="AE69" s="15"/>
    </row>
    <row r="70" spans="2:31" ht="28.5" customHeight="1" x14ac:dyDescent="0.25">
      <c r="B70" s="27">
        <v>62</v>
      </c>
      <c r="C70" s="15"/>
      <c r="D70" s="15"/>
      <c r="E70" s="28" t="s">
        <v>188</v>
      </c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28" t="s">
        <v>189</v>
      </c>
      <c r="R70" s="15"/>
      <c r="S70" s="15"/>
      <c r="T70" s="15"/>
      <c r="U70" s="15"/>
      <c r="V70" s="15"/>
      <c r="W70" s="15"/>
      <c r="X70" s="15"/>
      <c r="Y70" s="54"/>
      <c r="Z70" s="55"/>
      <c r="AA70" s="27" t="s">
        <v>76</v>
      </c>
      <c r="AB70" s="15"/>
      <c r="AC70" s="11" t="s">
        <v>66</v>
      </c>
      <c r="AD70" s="39">
        <f t="shared" si="0"/>
        <v>0</v>
      </c>
      <c r="AE70" s="15"/>
    </row>
    <row r="71" spans="2:31" ht="28.5" customHeight="1" x14ac:dyDescent="0.25">
      <c r="B71" s="27">
        <v>63</v>
      </c>
      <c r="C71" s="15"/>
      <c r="D71" s="15"/>
      <c r="E71" s="28" t="s">
        <v>190</v>
      </c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28" t="s">
        <v>191</v>
      </c>
      <c r="R71" s="15"/>
      <c r="S71" s="15"/>
      <c r="T71" s="15"/>
      <c r="U71" s="15"/>
      <c r="V71" s="15"/>
      <c r="W71" s="15"/>
      <c r="X71" s="15"/>
      <c r="Y71" s="54"/>
      <c r="Z71" s="55"/>
      <c r="AA71" s="27" t="s">
        <v>192</v>
      </c>
      <c r="AB71" s="15"/>
      <c r="AC71" s="11" t="s">
        <v>63</v>
      </c>
      <c r="AD71" s="39">
        <f t="shared" si="0"/>
        <v>0</v>
      </c>
      <c r="AE71" s="15"/>
    </row>
    <row r="72" spans="2:31" ht="28.5" customHeight="1" x14ac:dyDescent="0.25">
      <c r="B72" s="27">
        <v>64</v>
      </c>
      <c r="C72" s="15"/>
      <c r="D72" s="15"/>
      <c r="E72" s="28" t="s">
        <v>193</v>
      </c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28" t="s">
        <v>194</v>
      </c>
      <c r="R72" s="15"/>
      <c r="S72" s="15"/>
      <c r="T72" s="15"/>
      <c r="U72" s="15"/>
      <c r="V72" s="15"/>
      <c r="W72" s="15"/>
      <c r="X72" s="15"/>
      <c r="Y72" s="54"/>
      <c r="Z72" s="55"/>
      <c r="AA72" s="27" t="s">
        <v>195</v>
      </c>
      <c r="AB72" s="15"/>
      <c r="AC72" s="11" t="s">
        <v>66</v>
      </c>
      <c r="AD72" s="39">
        <f t="shared" si="0"/>
        <v>0</v>
      </c>
      <c r="AE72" s="15"/>
    </row>
    <row r="73" spans="2:31" ht="28.5" customHeight="1" x14ac:dyDescent="0.25">
      <c r="B73" s="27">
        <v>65</v>
      </c>
      <c r="C73" s="15"/>
      <c r="D73" s="15"/>
      <c r="E73" s="28" t="s">
        <v>196</v>
      </c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28" t="s">
        <v>197</v>
      </c>
      <c r="R73" s="15"/>
      <c r="S73" s="15"/>
      <c r="T73" s="15"/>
      <c r="U73" s="15"/>
      <c r="V73" s="15"/>
      <c r="W73" s="15"/>
      <c r="X73" s="15"/>
      <c r="Y73" s="54"/>
      <c r="Z73" s="55"/>
      <c r="AA73" s="27" t="s">
        <v>195</v>
      </c>
      <c r="AB73" s="15"/>
      <c r="AC73" s="11" t="s">
        <v>66</v>
      </c>
      <c r="AD73" s="39">
        <f t="shared" si="0"/>
        <v>0</v>
      </c>
      <c r="AE73" s="15"/>
    </row>
    <row r="74" spans="2:31" ht="28.5" customHeight="1" x14ac:dyDescent="0.25">
      <c r="B74" s="27">
        <v>66</v>
      </c>
      <c r="C74" s="15"/>
      <c r="D74" s="15"/>
      <c r="E74" s="28" t="s">
        <v>198</v>
      </c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28" t="s">
        <v>199</v>
      </c>
      <c r="R74" s="15"/>
      <c r="S74" s="15"/>
      <c r="T74" s="15"/>
      <c r="U74" s="15"/>
      <c r="V74" s="15"/>
      <c r="W74" s="15"/>
      <c r="X74" s="15"/>
      <c r="Y74" s="54"/>
      <c r="Z74" s="55"/>
      <c r="AA74" s="27" t="s">
        <v>195</v>
      </c>
      <c r="AB74" s="15"/>
      <c r="AC74" s="11" t="s">
        <v>66</v>
      </c>
      <c r="AD74" s="39">
        <f t="shared" ref="AD74:AD78" si="1">Y74*AA74</f>
        <v>0</v>
      </c>
      <c r="AE74" s="15"/>
    </row>
    <row r="75" spans="2:31" ht="28.5" customHeight="1" x14ac:dyDescent="0.25">
      <c r="B75" s="27">
        <v>67</v>
      </c>
      <c r="C75" s="15"/>
      <c r="D75" s="15"/>
      <c r="E75" s="28" t="s">
        <v>200</v>
      </c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28" t="s">
        <v>201</v>
      </c>
      <c r="R75" s="15"/>
      <c r="S75" s="15"/>
      <c r="T75" s="15"/>
      <c r="U75" s="15"/>
      <c r="V75" s="15"/>
      <c r="W75" s="15"/>
      <c r="X75" s="15"/>
      <c r="Y75" s="54"/>
      <c r="Z75" s="55"/>
      <c r="AA75" s="27" t="s">
        <v>202</v>
      </c>
      <c r="AB75" s="15"/>
      <c r="AC75" s="11" t="s">
        <v>63</v>
      </c>
      <c r="AD75" s="39">
        <f t="shared" si="1"/>
        <v>0</v>
      </c>
      <c r="AE75" s="15"/>
    </row>
    <row r="76" spans="2:31" ht="28.5" customHeight="1" x14ac:dyDescent="0.25">
      <c r="B76" s="27">
        <v>68</v>
      </c>
      <c r="C76" s="15"/>
      <c r="D76" s="15"/>
      <c r="E76" s="28" t="s">
        <v>203</v>
      </c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28" t="s">
        <v>204</v>
      </c>
      <c r="R76" s="15"/>
      <c r="S76" s="15"/>
      <c r="T76" s="15"/>
      <c r="U76" s="15"/>
      <c r="V76" s="15"/>
      <c r="W76" s="15"/>
      <c r="X76" s="15"/>
      <c r="Y76" s="54"/>
      <c r="Z76" s="55"/>
      <c r="AA76" s="27" t="s">
        <v>202</v>
      </c>
      <c r="AB76" s="15"/>
      <c r="AC76" s="11" t="s">
        <v>63</v>
      </c>
      <c r="AD76" s="39">
        <f t="shared" si="1"/>
        <v>0</v>
      </c>
      <c r="AE76" s="15"/>
    </row>
    <row r="77" spans="2:31" ht="28.5" customHeight="1" x14ac:dyDescent="0.25">
      <c r="B77" s="27">
        <v>69</v>
      </c>
      <c r="C77" s="15"/>
      <c r="D77" s="15"/>
      <c r="E77" s="28" t="s">
        <v>205</v>
      </c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28" t="s">
        <v>206</v>
      </c>
      <c r="R77" s="15"/>
      <c r="S77" s="15"/>
      <c r="T77" s="15"/>
      <c r="U77" s="15"/>
      <c r="V77" s="15"/>
      <c r="W77" s="15"/>
      <c r="X77" s="15"/>
      <c r="Y77" s="54"/>
      <c r="Z77" s="55"/>
      <c r="AA77" s="27" t="s">
        <v>207</v>
      </c>
      <c r="AB77" s="15"/>
      <c r="AC77" s="11" t="s">
        <v>63</v>
      </c>
      <c r="AD77" s="39">
        <f t="shared" si="1"/>
        <v>0</v>
      </c>
      <c r="AE77" s="15"/>
    </row>
    <row r="78" spans="2:31" ht="28.5" customHeight="1" x14ac:dyDescent="0.25">
      <c r="B78" s="27">
        <v>70</v>
      </c>
      <c r="C78" s="15"/>
      <c r="D78" s="15"/>
      <c r="E78" s="28" t="s">
        <v>113</v>
      </c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28" t="s">
        <v>208</v>
      </c>
      <c r="R78" s="15"/>
      <c r="S78" s="15"/>
      <c r="T78" s="15"/>
      <c r="U78" s="15"/>
      <c r="V78" s="15"/>
      <c r="W78" s="15"/>
      <c r="X78" s="15"/>
      <c r="Y78" s="54"/>
      <c r="Z78" s="55"/>
      <c r="AA78" s="27" t="s">
        <v>202</v>
      </c>
      <c r="AB78" s="15"/>
      <c r="AC78" s="11" t="s">
        <v>63</v>
      </c>
      <c r="AD78" s="39">
        <f t="shared" si="1"/>
        <v>0</v>
      </c>
      <c r="AE78" s="15"/>
    </row>
    <row r="79" spans="2:31" ht="0" hidden="1" customHeight="1" x14ac:dyDescent="0.25"/>
    <row r="80" spans="2:31" ht="2.85" customHeight="1" x14ac:dyDescent="0.25"/>
    <row r="81" spans="2:31" ht="11.25" customHeight="1" x14ac:dyDescent="0.25">
      <c r="B81" s="25" t="s">
        <v>209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.5" customHeight="1" x14ac:dyDescent="0.25"/>
    <row r="83" spans="2:31" ht="11.25" customHeight="1" x14ac:dyDescent="0.25">
      <c r="C83" s="27" t="s">
        <v>210</v>
      </c>
      <c r="D83" s="15"/>
      <c r="E83" s="15"/>
      <c r="F83" s="15"/>
      <c r="H83" s="39">
        <f>SUM(AD9:AE78)</f>
        <v>0</v>
      </c>
      <c r="I83" s="15"/>
      <c r="J83" s="15"/>
      <c r="K83" s="15"/>
      <c r="L83" s="15"/>
      <c r="M83" s="15"/>
      <c r="N83" s="15"/>
      <c r="P83" s="28" t="s">
        <v>211</v>
      </c>
      <c r="Q83" s="15"/>
      <c r="R83" s="15"/>
      <c r="S83" s="15"/>
      <c r="T83" s="15"/>
      <c r="U83" s="15"/>
      <c r="V83" s="15"/>
      <c r="W83" s="15"/>
    </row>
    <row r="84" spans="2:31" ht="9.9499999999999993" customHeight="1" x14ac:dyDescent="0.25"/>
    <row r="85" spans="2:31" ht="5.85" customHeight="1" x14ac:dyDescent="0.25"/>
    <row r="86" spans="2:31" ht="2.85" customHeight="1" x14ac:dyDescent="0.25"/>
    <row r="87" spans="2:31" ht="17.100000000000001" customHeight="1" x14ac:dyDescent="0.25">
      <c r="B87" s="20" t="s">
        <v>212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2:31" ht="2.85" customHeight="1" x14ac:dyDescent="0.25"/>
    <row r="89" spans="2:31" x14ac:dyDescent="0.25">
      <c r="B89" s="36" t="s">
        <v>54</v>
      </c>
      <c r="C89" s="37"/>
      <c r="D89" s="37"/>
      <c r="E89" s="38" t="s">
        <v>55</v>
      </c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8" t="s">
        <v>9</v>
      </c>
      <c r="R89" s="37"/>
      <c r="S89" s="37"/>
      <c r="T89" s="37"/>
      <c r="U89" s="37"/>
      <c r="V89" s="37"/>
      <c r="W89" s="37"/>
      <c r="X89" s="37"/>
      <c r="Y89" s="36" t="s">
        <v>56</v>
      </c>
      <c r="Z89" s="37"/>
      <c r="AA89" s="36" t="s">
        <v>57</v>
      </c>
      <c r="AB89" s="37"/>
      <c r="AC89" s="13" t="s">
        <v>58</v>
      </c>
      <c r="AD89" s="36" t="s">
        <v>59</v>
      </c>
      <c r="AE89" s="37"/>
    </row>
    <row r="90" spans="2:31" x14ac:dyDescent="0.25">
      <c r="B90" s="27">
        <v>1</v>
      </c>
      <c r="C90" s="15"/>
      <c r="D90" s="15"/>
      <c r="E90" s="28" t="s">
        <v>213</v>
      </c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28" t="s">
        <v>214</v>
      </c>
      <c r="R90" s="15"/>
      <c r="S90" s="15"/>
      <c r="T90" s="15"/>
      <c r="U90" s="15"/>
      <c r="V90" s="15"/>
      <c r="W90" s="15"/>
      <c r="X90" s="15"/>
      <c r="Y90" s="54"/>
      <c r="Z90" s="55"/>
      <c r="AA90" s="27" t="s">
        <v>215</v>
      </c>
      <c r="AB90" s="15"/>
      <c r="AC90" s="11" t="s">
        <v>216</v>
      </c>
      <c r="AD90" s="39">
        <f t="shared" ref="AD90:AD95" si="2">Y90*AA90</f>
        <v>0</v>
      </c>
      <c r="AE90" s="15"/>
    </row>
    <row r="91" spans="2:31" x14ac:dyDescent="0.25">
      <c r="B91" s="27">
        <v>2</v>
      </c>
      <c r="C91" s="15"/>
      <c r="D91" s="15"/>
      <c r="E91" s="28" t="s">
        <v>217</v>
      </c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28" t="s">
        <v>218</v>
      </c>
      <c r="R91" s="15"/>
      <c r="S91" s="15"/>
      <c r="T91" s="15"/>
      <c r="U91" s="15"/>
      <c r="V91" s="15"/>
      <c r="W91" s="15"/>
      <c r="X91" s="15"/>
      <c r="Y91" s="54"/>
      <c r="Z91" s="55"/>
      <c r="AA91" s="27" t="s">
        <v>219</v>
      </c>
      <c r="AB91" s="15"/>
      <c r="AC91" s="11" t="s">
        <v>63</v>
      </c>
      <c r="AD91" s="39">
        <f t="shared" si="2"/>
        <v>0</v>
      </c>
      <c r="AE91" s="15"/>
    </row>
    <row r="92" spans="2:31" x14ac:dyDescent="0.25">
      <c r="B92" s="27">
        <v>3</v>
      </c>
      <c r="C92" s="15"/>
      <c r="D92" s="15"/>
      <c r="E92" s="28" t="s">
        <v>220</v>
      </c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28" t="s">
        <v>221</v>
      </c>
      <c r="R92" s="15"/>
      <c r="S92" s="15"/>
      <c r="T92" s="15"/>
      <c r="U92" s="15"/>
      <c r="V92" s="15"/>
      <c r="W92" s="15"/>
      <c r="X92" s="15"/>
      <c r="Y92" s="54"/>
      <c r="Z92" s="55"/>
      <c r="AA92" s="27" t="s">
        <v>222</v>
      </c>
      <c r="AB92" s="15"/>
      <c r="AC92" s="11" t="s">
        <v>223</v>
      </c>
      <c r="AD92" s="39">
        <f t="shared" si="2"/>
        <v>0</v>
      </c>
      <c r="AE92" s="15"/>
    </row>
    <row r="93" spans="2:31" x14ac:dyDescent="0.25">
      <c r="B93" s="27">
        <v>4</v>
      </c>
      <c r="C93" s="15"/>
      <c r="D93" s="15"/>
      <c r="E93" s="28" t="s">
        <v>224</v>
      </c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28" t="s">
        <v>225</v>
      </c>
      <c r="R93" s="15"/>
      <c r="S93" s="15"/>
      <c r="T93" s="15"/>
      <c r="U93" s="15"/>
      <c r="V93" s="15"/>
      <c r="W93" s="15"/>
      <c r="X93" s="15"/>
      <c r="Y93" s="54"/>
      <c r="Z93" s="55"/>
      <c r="AA93" s="27" t="s">
        <v>219</v>
      </c>
      <c r="AB93" s="15"/>
      <c r="AC93" s="11" t="s">
        <v>63</v>
      </c>
      <c r="AD93" s="39">
        <f t="shared" si="2"/>
        <v>0</v>
      </c>
      <c r="AE93" s="15"/>
    </row>
    <row r="94" spans="2:31" x14ac:dyDescent="0.25">
      <c r="B94" s="27">
        <v>5</v>
      </c>
      <c r="C94" s="15"/>
      <c r="D94" s="15"/>
      <c r="E94" s="28" t="s">
        <v>226</v>
      </c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28" t="s">
        <v>227</v>
      </c>
      <c r="R94" s="15"/>
      <c r="S94" s="15"/>
      <c r="T94" s="15"/>
      <c r="U94" s="15"/>
      <c r="V94" s="15"/>
      <c r="W94" s="15"/>
      <c r="X94" s="15"/>
      <c r="Y94" s="54"/>
      <c r="Z94" s="55"/>
      <c r="AA94" s="27" t="s">
        <v>219</v>
      </c>
      <c r="AB94" s="15"/>
      <c r="AC94" s="11" t="s">
        <v>63</v>
      </c>
      <c r="AD94" s="39">
        <f t="shared" si="2"/>
        <v>0</v>
      </c>
      <c r="AE94" s="15"/>
    </row>
    <row r="95" spans="2:31" x14ac:dyDescent="0.25">
      <c r="B95" s="27">
        <v>6</v>
      </c>
      <c r="C95" s="15"/>
      <c r="D95" s="15"/>
      <c r="E95" s="28" t="s">
        <v>228</v>
      </c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28" t="s">
        <v>229</v>
      </c>
      <c r="R95" s="15"/>
      <c r="S95" s="15"/>
      <c r="T95" s="15"/>
      <c r="U95" s="15"/>
      <c r="V95" s="15"/>
      <c r="W95" s="15"/>
      <c r="X95" s="15"/>
      <c r="Y95" s="54"/>
      <c r="Z95" s="55"/>
      <c r="AA95" s="27" t="s">
        <v>219</v>
      </c>
      <c r="AB95" s="15"/>
      <c r="AC95" s="11" t="s">
        <v>63</v>
      </c>
      <c r="AD95" s="39">
        <f t="shared" si="2"/>
        <v>0</v>
      </c>
      <c r="AE95" s="15"/>
    </row>
    <row r="96" spans="2:31" ht="2.85" customHeight="1" x14ac:dyDescent="0.25"/>
    <row r="97" spans="2:31" ht="11.25" customHeight="1" x14ac:dyDescent="0.25">
      <c r="B97" s="25" t="s">
        <v>209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</row>
    <row r="98" spans="2:31" ht="1.5" customHeight="1" x14ac:dyDescent="0.25"/>
    <row r="99" spans="2:31" ht="11.25" customHeight="1" x14ac:dyDescent="0.25">
      <c r="C99" s="27" t="s">
        <v>210</v>
      </c>
      <c r="D99" s="15"/>
      <c r="E99" s="15"/>
      <c r="F99" s="15"/>
      <c r="H99" s="39">
        <f>SUM(AD90:AE95)</f>
        <v>0</v>
      </c>
      <c r="I99" s="15"/>
      <c r="J99" s="15"/>
      <c r="K99" s="15"/>
      <c r="M99" s="28" t="s">
        <v>211</v>
      </c>
      <c r="N99" s="15"/>
      <c r="O99" s="15"/>
      <c r="P99" s="15"/>
      <c r="Q99" s="15"/>
      <c r="R99" s="15"/>
      <c r="S99" s="15"/>
      <c r="T99" s="15"/>
    </row>
    <row r="100" spans="2:31" ht="9.9499999999999993" customHeight="1" x14ac:dyDescent="0.25"/>
    <row r="101" spans="2:31" ht="5.65" customHeight="1" x14ac:dyDescent="0.25"/>
    <row r="102" spans="2:31" ht="2.85" customHeight="1" x14ac:dyDescent="0.25"/>
    <row r="103" spans="2:31" ht="0" hidden="1" customHeight="1" x14ac:dyDescent="0.25"/>
    <row r="104" spans="2:31" ht="17.100000000000001" customHeight="1" x14ac:dyDescent="0.25">
      <c r="B104" s="20" t="s">
        <v>230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2.85" customHeight="1" x14ac:dyDescent="0.25"/>
    <row r="106" spans="2:31" x14ac:dyDescent="0.25">
      <c r="B106" s="36" t="s">
        <v>54</v>
      </c>
      <c r="C106" s="37"/>
      <c r="D106" s="37"/>
      <c r="E106" s="38" t="s">
        <v>55</v>
      </c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8" t="s">
        <v>9</v>
      </c>
      <c r="R106" s="37"/>
      <c r="S106" s="37"/>
      <c r="T106" s="37"/>
      <c r="U106" s="37"/>
      <c r="V106" s="37"/>
      <c r="W106" s="37"/>
      <c r="X106" s="37"/>
      <c r="Y106" s="36" t="s">
        <v>56</v>
      </c>
      <c r="Z106" s="37"/>
      <c r="AA106" s="36" t="s">
        <v>57</v>
      </c>
      <c r="AB106" s="37"/>
      <c r="AC106" s="13" t="s">
        <v>58</v>
      </c>
      <c r="AD106" s="36" t="s">
        <v>59</v>
      </c>
      <c r="AE106" s="37"/>
    </row>
    <row r="107" spans="2:31" x14ac:dyDescent="0.25">
      <c r="B107" s="27">
        <v>1</v>
      </c>
      <c r="C107" s="15"/>
      <c r="D107" s="15"/>
      <c r="E107" s="28" t="s">
        <v>231</v>
      </c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28" t="s">
        <v>232</v>
      </c>
      <c r="R107" s="15"/>
      <c r="S107" s="15"/>
      <c r="T107" s="15"/>
      <c r="U107" s="15"/>
      <c r="V107" s="15"/>
      <c r="W107" s="15"/>
      <c r="X107" s="15"/>
      <c r="Y107" s="54"/>
      <c r="Z107" s="55"/>
      <c r="AA107" s="27" t="s">
        <v>233</v>
      </c>
      <c r="AB107" s="15"/>
      <c r="AC107" s="11" t="s">
        <v>66</v>
      </c>
      <c r="AD107" s="39">
        <f t="shared" ref="AD107:AD113" si="3">Y107*AA107</f>
        <v>0</v>
      </c>
      <c r="AE107" s="15"/>
    </row>
    <row r="108" spans="2:31" x14ac:dyDescent="0.25">
      <c r="B108" s="27">
        <v>2</v>
      </c>
      <c r="C108" s="15"/>
      <c r="D108" s="15"/>
      <c r="E108" s="28" t="s">
        <v>234</v>
      </c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28" t="s">
        <v>235</v>
      </c>
      <c r="R108" s="15"/>
      <c r="S108" s="15"/>
      <c r="T108" s="15"/>
      <c r="U108" s="15"/>
      <c r="V108" s="15"/>
      <c r="W108" s="15"/>
      <c r="X108" s="15"/>
      <c r="Y108" s="54"/>
      <c r="Z108" s="55"/>
      <c r="AA108" s="27" t="s">
        <v>96</v>
      </c>
      <c r="AB108" s="15"/>
      <c r="AC108" s="11" t="s">
        <v>66</v>
      </c>
      <c r="AD108" s="39">
        <f t="shared" si="3"/>
        <v>0</v>
      </c>
      <c r="AE108" s="15"/>
    </row>
    <row r="109" spans="2:31" x14ac:dyDescent="0.25">
      <c r="B109" s="27">
        <v>3</v>
      </c>
      <c r="C109" s="15"/>
      <c r="D109" s="15"/>
      <c r="E109" s="28" t="s">
        <v>236</v>
      </c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28" t="s">
        <v>237</v>
      </c>
      <c r="R109" s="15"/>
      <c r="S109" s="15"/>
      <c r="T109" s="15"/>
      <c r="U109" s="15"/>
      <c r="V109" s="15"/>
      <c r="W109" s="15"/>
      <c r="X109" s="15"/>
      <c r="Y109" s="54"/>
      <c r="Z109" s="55"/>
      <c r="AA109" s="27" t="s">
        <v>76</v>
      </c>
      <c r="AB109" s="15"/>
      <c r="AC109" s="11" t="s">
        <v>66</v>
      </c>
      <c r="AD109" s="39">
        <f t="shared" si="3"/>
        <v>0</v>
      </c>
      <c r="AE109" s="15"/>
    </row>
    <row r="110" spans="2:31" x14ac:dyDescent="0.25">
      <c r="B110" s="27">
        <v>4</v>
      </c>
      <c r="C110" s="15"/>
      <c r="D110" s="15"/>
      <c r="E110" s="28" t="s">
        <v>238</v>
      </c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28" t="s">
        <v>239</v>
      </c>
      <c r="R110" s="15"/>
      <c r="S110" s="15"/>
      <c r="T110" s="15"/>
      <c r="U110" s="15"/>
      <c r="V110" s="15"/>
      <c r="W110" s="15"/>
      <c r="X110" s="15"/>
      <c r="Y110" s="54"/>
      <c r="Z110" s="55"/>
      <c r="AA110" s="27" t="s">
        <v>72</v>
      </c>
      <c r="AB110" s="15"/>
      <c r="AC110" s="11" t="s">
        <v>66</v>
      </c>
      <c r="AD110" s="39">
        <f t="shared" si="3"/>
        <v>0</v>
      </c>
      <c r="AE110" s="15"/>
    </row>
    <row r="111" spans="2:31" x14ac:dyDescent="0.25">
      <c r="B111" s="27">
        <v>5</v>
      </c>
      <c r="C111" s="15"/>
      <c r="D111" s="15"/>
      <c r="E111" s="28" t="s">
        <v>240</v>
      </c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28" t="s">
        <v>241</v>
      </c>
      <c r="R111" s="15"/>
      <c r="S111" s="15"/>
      <c r="T111" s="15"/>
      <c r="U111" s="15"/>
      <c r="V111" s="15"/>
      <c r="W111" s="15"/>
      <c r="X111" s="15"/>
      <c r="Y111" s="54"/>
      <c r="Z111" s="55"/>
      <c r="AA111" s="27" t="s">
        <v>140</v>
      </c>
      <c r="AB111" s="15"/>
      <c r="AC111" s="11" t="s">
        <v>66</v>
      </c>
      <c r="AD111" s="39">
        <f t="shared" si="3"/>
        <v>0</v>
      </c>
      <c r="AE111" s="15"/>
    </row>
    <row r="112" spans="2:31" x14ac:dyDescent="0.25">
      <c r="B112" s="27">
        <v>6</v>
      </c>
      <c r="C112" s="15"/>
      <c r="D112" s="15"/>
      <c r="E112" s="28" t="s">
        <v>242</v>
      </c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28" t="s">
        <v>243</v>
      </c>
      <c r="R112" s="15"/>
      <c r="S112" s="15"/>
      <c r="T112" s="15"/>
      <c r="U112" s="15"/>
      <c r="V112" s="15"/>
      <c r="W112" s="15"/>
      <c r="X112" s="15"/>
      <c r="Y112" s="54"/>
      <c r="Z112" s="55"/>
      <c r="AA112" s="27" t="s">
        <v>244</v>
      </c>
      <c r="AB112" s="15"/>
      <c r="AC112" s="11" t="s">
        <v>63</v>
      </c>
      <c r="AD112" s="39">
        <f t="shared" si="3"/>
        <v>0</v>
      </c>
      <c r="AE112" s="15"/>
    </row>
    <row r="113" spans="2:31" x14ac:dyDescent="0.25">
      <c r="B113" s="27">
        <v>7</v>
      </c>
      <c r="C113" s="15"/>
      <c r="D113" s="15"/>
      <c r="E113" s="28" t="s">
        <v>245</v>
      </c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28" t="s">
        <v>246</v>
      </c>
      <c r="R113" s="15"/>
      <c r="S113" s="15"/>
      <c r="T113" s="15"/>
      <c r="U113" s="15"/>
      <c r="V113" s="15"/>
      <c r="W113" s="15"/>
      <c r="X113" s="15"/>
      <c r="Y113" s="54"/>
      <c r="Z113" s="55"/>
      <c r="AA113" s="27" t="s">
        <v>72</v>
      </c>
      <c r="AB113" s="15"/>
      <c r="AC113" s="11" t="s">
        <v>63</v>
      </c>
      <c r="AD113" s="39">
        <f t="shared" si="3"/>
        <v>0</v>
      </c>
      <c r="AE113" s="15"/>
    </row>
    <row r="114" spans="2:31" ht="0" hidden="1" customHeight="1" x14ac:dyDescent="0.25"/>
    <row r="115" spans="2:31" ht="2.85" customHeight="1" x14ac:dyDescent="0.25"/>
    <row r="116" spans="2:31" ht="11.25" customHeight="1" x14ac:dyDescent="0.25">
      <c r="B116" s="25" t="s">
        <v>209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.5" customHeight="1" x14ac:dyDescent="0.25"/>
    <row r="118" spans="2:31" ht="11.25" customHeight="1" x14ac:dyDescent="0.25">
      <c r="C118" s="27" t="s">
        <v>210</v>
      </c>
      <c r="D118" s="15"/>
      <c r="E118" s="15"/>
      <c r="F118" s="15"/>
      <c r="H118" s="39">
        <f>SUM(AD107:AE113)</f>
        <v>0</v>
      </c>
      <c r="I118" s="15"/>
      <c r="J118" s="15"/>
      <c r="K118" s="15"/>
      <c r="L118" s="15"/>
      <c r="M118" s="15"/>
      <c r="N118" s="28" t="s">
        <v>211</v>
      </c>
      <c r="O118" s="15"/>
      <c r="P118" s="15"/>
      <c r="Q118" s="15"/>
      <c r="R118" s="15"/>
      <c r="S118" s="15"/>
      <c r="T118" s="15"/>
      <c r="U118" s="15"/>
      <c r="V118" s="15"/>
    </row>
    <row r="119" spans="2:31" ht="9.9499999999999993" customHeight="1" x14ac:dyDescent="0.25"/>
    <row r="120" spans="2:31" ht="5.65" customHeight="1" x14ac:dyDescent="0.25"/>
    <row r="121" spans="2:31" ht="2.85" customHeight="1" x14ac:dyDescent="0.25"/>
    <row r="122" spans="2:31" ht="0" hidden="1" customHeight="1" x14ac:dyDescent="0.25"/>
    <row r="123" spans="2:31" ht="17.100000000000001" customHeight="1" x14ac:dyDescent="0.25">
      <c r="B123" s="20" t="s">
        <v>247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2.85" customHeight="1" x14ac:dyDescent="0.25"/>
    <row r="125" spans="2:31" x14ac:dyDescent="0.25">
      <c r="B125" s="36" t="s">
        <v>54</v>
      </c>
      <c r="C125" s="37"/>
      <c r="D125" s="37"/>
      <c r="E125" s="38" t="s">
        <v>55</v>
      </c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8" t="s">
        <v>9</v>
      </c>
      <c r="R125" s="37"/>
      <c r="S125" s="37"/>
      <c r="T125" s="37"/>
      <c r="U125" s="37"/>
      <c r="V125" s="37"/>
      <c r="W125" s="37"/>
      <c r="X125" s="37"/>
      <c r="Y125" s="36" t="s">
        <v>56</v>
      </c>
      <c r="Z125" s="37"/>
      <c r="AA125" s="36" t="s">
        <v>57</v>
      </c>
      <c r="AB125" s="37"/>
      <c r="AC125" s="13" t="s">
        <v>58</v>
      </c>
      <c r="AD125" s="36" t="s">
        <v>59</v>
      </c>
      <c r="AE125" s="37"/>
    </row>
    <row r="126" spans="2:31" x14ac:dyDescent="0.25">
      <c r="B126" s="27">
        <v>1</v>
      </c>
      <c r="C126" s="15"/>
      <c r="D126" s="15"/>
      <c r="E126" s="28" t="s">
        <v>248</v>
      </c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28" t="s">
        <v>249</v>
      </c>
      <c r="R126" s="15"/>
      <c r="S126" s="15"/>
      <c r="T126" s="15"/>
      <c r="U126" s="15"/>
      <c r="V126" s="15"/>
      <c r="W126" s="15"/>
      <c r="X126" s="15"/>
      <c r="Y126" s="54"/>
      <c r="Z126" s="55"/>
      <c r="AA126" s="27" t="s">
        <v>77</v>
      </c>
      <c r="AB126" s="15"/>
      <c r="AC126" s="11" t="s">
        <v>250</v>
      </c>
      <c r="AD126" s="39">
        <f t="shared" ref="AD126:AD127" si="4">Y126*AA126</f>
        <v>0</v>
      </c>
      <c r="AE126" s="15"/>
    </row>
    <row r="127" spans="2:31" x14ac:dyDescent="0.25">
      <c r="B127" s="27">
        <v>2</v>
      </c>
      <c r="C127" s="15"/>
      <c r="D127" s="15"/>
      <c r="E127" s="28" t="s">
        <v>251</v>
      </c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28" t="s">
        <v>252</v>
      </c>
      <c r="R127" s="15"/>
      <c r="S127" s="15"/>
      <c r="T127" s="15"/>
      <c r="U127" s="15"/>
      <c r="V127" s="15"/>
      <c r="W127" s="15"/>
      <c r="X127" s="15"/>
      <c r="Y127" s="54"/>
      <c r="Z127" s="55"/>
      <c r="AA127" s="27" t="s">
        <v>76</v>
      </c>
      <c r="AB127" s="15"/>
      <c r="AC127" s="11" t="s">
        <v>250</v>
      </c>
      <c r="AD127" s="39">
        <f t="shared" si="4"/>
        <v>0</v>
      </c>
      <c r="AE127" s="15"/>
    </row>
    <row r="128" spans="2:31" ht="2.85" customHeight="1" x14ac:dyDescent="0.25"/>
    <row r="129" spans="2:31" ht="11.25" customHeight="1" x14ac:dyDescent="0.25">
      <c r="B129" s="25" t="s">
        <v>209</v>
      </c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.5" customHeight="1" x14ac:dyDescent="0.25"/>
    <row r="131" spans="2:31" ht="11.25" customHeight="1" x14ac:dyDescent="0.25">
      <c r="C131" s="27" t="s">
        <v>210</v>
      </c>
      <c r="D131" s="15"/>
      <c r="E131" s="15"/>
      <c r="F131" s="15"/>
      <c r="H131" s="39">
        <f>SUM(AD126:AE127)</f>
        <v>0</v>
      </c>
      <c r="I131" s="15"/>
      <c r="J131" s="15"/>
      <c r="K131" s="15"/>
      <c r="L131" s="15"/>
      <c r="M131" s="15"/>
      <c r="N131" s="28" t="s">
        <v>211</v>
      </c>
      <c r="O131" s="15"/>
      <c r="P131" s="15"/>
      <c r="Q131" s="15"/>
      <c r="R131" s="15"/>
      <c r="S131" s="15"/>
      <c r="T131" s="15"/>
      <c r="U131" s="15"/>
      <c r="V131" s="15"/>
    </row>
    <row r="132" spans="2:31" ht="9.9499999999999993" customHeight="1" x14ac:dyDescent="0.25"/>
    <row r="133" spans="2:31" ht="11.45" customHeight="1" x14ac:dyDescent="0.25"/>
    <row r="134" spans="2:31" ht="2.85" customHeight="1" x14ac:dyDescent="0.25"/>
    <row r="135" spans="2:31" ht="0" hidden="1" customHeight="1" x14ac:dyDescent="0.25"/>
    <row r="136" spans="2:31" ht="17.100000000000001" customHeight="1" x14ac:dyDescent="0.25">
      <c r="B136" s="20" t="s">
        <v>253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2.85" customHeight="1" x14ac:dyDescent="0.25"/>
    <row r="138" spans="2:31" x14ac:dyDescent="0.25">
      <c r="B138" s="40" t="s">
        <v>54</v>
      </c>
      <c r="C138" s="37"/>
      <c r="D138" s="37"/>
      <c r="E138" s="41" t="s">
        <v>55</v>
      </c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41" t="s">
        <v>9</v>
      </c>
      <c r="R138" s="37"/>
      <c r="S138" s="37"/>
      <c r="T138" s="37"/>
      <c r="U138" s="37"/>
      <c r="V138" s="37"/>
      <c r="W138" s="37"/>
      <c r="X138" s="37"/>
      <c r="Y138" s="40" t="s">
        <v>56</v>
      </c>
      <c r="Z138" s="37"/>
      <c r="AA138" s="40" t="s">
        <v>57</v>
      </c>
      <c r="AB138" s="37"/>
      <c r="AC138" s="14" t="s">
        <v>58</v>
      </c>
      <c r="AD138" s="40" t="s">
        <v>59</v>
      </c>
      <c r="AE138" s="37"/>
    </row>
    <row r="139" spans="2:31" ht="37.5" customHeight="1" x14ac:dyDescent="0.25">
      <c r="B139" s="27">
        <v>1</v>
      </c>
      <c r="C139" s="15"/>
      <c r="D139" s="15"/>
      <c r="E139" s="28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28" t="s">
        <v>254</v>
      </c>
      <c r="R139" s="15"/>
      <c r="S139" s="15"/>
      <c r="T139" s="15"/>
      <c r="U139" s="15"/>
      <c r="V139" s="15"/>
      <c r="W139" s="15"/>
      <c r="X139" s="15"/>
      <c r="Y139" s="54"/>
      <c r="Z139" s="55"/>
      <c r="AA139" s="39">
        <v>104.5</v>
      </c>
      <c r="AB139" s="15"/>
      <c r="AC139" s="11" t="s">
        <v>255</v>
      </c>
      <c r="AD139" s="39">
        <f t="shared" ref="AD139:AD202" si="5">Y139*AA139</f>
        <v>0</v>
      </c>
      <c r="AE139" s="15"/>
    </row>
    <row r="140" spans="2:31" ht="37.5" customHeight="1" x14ac:dyDescent="0.25">
      <c r="B140" s="27">
        <v>2</v>
      </c>
      <c r="C140" s="15"/>
      <c r="D140" s="15"/>
      <c r="E140" s="28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28" t="s">
        <v>313</v>
      </c>
      <c r="R140" s="15"/>
      <c r="S140" s="15"/>
      <c r="T140" s="15"/>
      <c r="U140" s="15"/>
      <c r="V140" s="15"/>
      <c r="W140" s="15"/>
      <c r="X140" s="15"/>
      <c r="Y140" s="54"/>
      <c r="Z140" s="55"/>
      <c r="AA140" s="39">
        <v>110</v>
      </c>
      <c r="AB140" s="15"/>
      <c r="AC140" s="11" t="s">
        <v>66</v>
      </c>
      <c r="AD140" s="39">
        <f t="shared" si="5"/>
        <v>0</v>
      </c>
      <c r="AE140" s="15"/>
    </row>
    <row r="141" spans="2:31" ht="37.5" customHeight="1" x14ac:dyDescent="0.25">
      <c r="B141" s="27">
        <v>3</v>
      </c>
      <c r="C141" s="15"/>
      <c r="D141" s="15"/>
      <c r="E141" s="28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28" t="s">
        <v>314</v>
      </c>
      <c r="R141" s="15"/>
      <c r="S141" s="15"/>
      <c r="T141" s="15"/>
      <c r="U141" s="15"/>
      <c r="V141" s="15"/>
      <c r="W141" s="15"/>
      <c r="X141" s="15"/>
      <c r="Y141" s="54"/>
      <c r="Z141" s="55"/>
      <c r="AA141" s="39">
        <v>30</v>
      </c>
      <c r="AB141" s="15"/>
      <c r="AC141" s="11" t="s">
        <v>256</v>
      </c>
      <c r="AD141" s="39">
        <f t="shared" si="5"/>
        <v>0</v>
      </c>
      <c r="AE141" s="15"/>
    </row>
    <row r="142" spans="2:31" ht="37.5" customHeight="1" x14ac:dyDescent="0.25">
      <c r="B142" s="27">
        <v>4</v>
      </c>
      <c r="C142" s="15"/>
      <c r="D142" s="15"/>
      <c r="E142" s="28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28" t="s">
        <v>315</v>
      </c>
      <c r="R142" s="15"/>
      <c r="S142" s="15"/>
      <c r="T142" s="15"/>
      <c r="U142" s="15"/>
      <c r="V142" s="15"/>
      <c r="W142" s="15"/>
      <c r="X142" s="15"/>
      <c r="Y142" s="54"/>
      <c r="Z142" s="55"/>
      <c r="AA142" s="39">
        <v>12</v>
      </c>
      <c r="AB142" s="15"/>
      <c r="AC142" s="11" t="s">
        <v>66</v>
      </c>
      <c r="AD142" s="39">
        <f t="shared" si="5"/>
        <v>0</v>
      </c>
      <c r="AE142" s="15"/>
    </row>
    <row r="143" spans="2:31" ht="37.5" customHeight="1" x14ac:dyDescent="0.25">
      <c r="B143" s="27">
        <v>5</v>
      </c>
      <c r="C143" s="15"/>
      <c r="D143" s="15"/>
      <c r="E143" s="28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28" t="s">
        <v>316</v>
      </c>
      <c r="R143" s="15"/>
      <c r="S143" s="15"/>
      <c r="T143" s="15"/>
      <c r="U143" s="15"/>
      <c r="V143" s="15"/>
      <c r="W143" s="15"/>
      <c r="X143" s="15"/>
      <c r="Y143" s="54"/>
      <c r="Z143" s="55"/>
      <c r="AA143" s="39">
        <v>2</v>
      </c>
      <c r="AB143" s="15"/>
      <c r="AC143" s="11" t="s">
        <v>66</v>
      </c>
      <c r="AD143" s="39">
        <f t="shared" si="5"/>
        <v>0</v>
      </c>
      <c r="AE143" s="15"/>
    </row>
    <row r="144" spans="2:31" ht="37.5" customHeight="1" x14ac:dyDescent="0.25">
      <c r="B144" s="27">
        <v>6</v>
      </c>
      <c r="C144" s="15"/>
      <c r="D144" s="15"/>
      <c r="E144" s="28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28" t="s">
        <v>317</v>
      </c>
      <c r="R144" s="15"/>
      <c r="S144" s="15"/>
      <c r="T144" s="15"/>
      <c r="U144" s="15"/>
      <c r="V144" s="15"/>
      <c r="W144" s="15"/>
      <c r="X144" s="15"/>
      <c r="Y144" s="54"/>
      <c r="Z144" s="55"/>
      <c r="AA144" s="39">
        <v>1</v>
      </c>
      <c r="AB144" s="15"/>
      <c r="AC144" s="11" t="s">
        <v>66</v>
      </c>
      <c r="AD144" s="39">
        <f t="shared" si="5"/>
        <v>0</v>
      </c>
      <c r="AE144" s="15"/>
    </row>
    <row r="145" spans="2:31" ht="37.5" customHeight="1" x14ac:dyDescent="0.25">
      <c r="B145" s="27">
        <v>7</v>
      </c>
      <c r="C145" s="15"/>
      <c r="D145" s="15"/>
      <c r="E145" s="28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28" t="s">
        <v>318</v>
      </c>
      <c r="R145" s="15"/>
      <c r="S145" s="15"/>
      <c r="T145" s="15"/>
      <c r="U145" s="15"/>
      <c r="V145" s="15"/>
      <c r="W145" s="15"/>
      <c r="X145" s="15"/>
      <c r="Y145" s="54"/>
      <c r="Z145" s="55"/>
      <c r="AA145" s="39">
        <v>18</v>
      </c>
      <c r="AB145" s="15"/>
      <c r="AC145" s="11" t="s">
        <v>66</v>
      </c>
      <c r="AD145" s="39">
        <f t="shared" si="5"/>
        <v>0</v>
      </c>
      <c r="AE145" s="15"/>
    </row>
    <row r="146" spans="2:31" ht="37.5" customHeight="1" x14ac:dyDescent="0.25">
      <c r="B146" s="27">
        <v>8</v>
      </c>
      <c r="C146" s="15"/>
      <c r="D146" s="15"/>
      <c r="E146" s="28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28" t="s">
        <v>319</v>
      </c>
      <c r="R146" s="15"/>
      <c r="S146" s="15"/>
      <c r="T146" s="15"/>
      <c r="U146" s="15"/>
      <c r="V146" s="15"/>
      <c r="W146" s="15"/>
      <c r="X146" s="15"/>
      <c r="Y146" s="54"/>
      <c r="Z146" s="55"/>
      <c r="AA146" s="39">
        <v>2</v>
      </c>
      <c r="AB146" s="15"/>
      <c r="AC146" s="11" t="s">
        <v>66</v>
      </c>
      <c r="AD146" s="39">
        <f t="shared" si="5"/>
        <v>0</v>
      </c>
      <c r="AE146" s="15"/>
    </row>
    <row r="147" spans="2:31" ht="37.5" customHeight="1" x14ac:dyDescent="0.25">
      <c r="B147" s="27">
        <v>9</v>
      </c>
      <c r="C147" s="15"/>
      <c r="D147" s="15"/>
      <c r="E147" s="28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28" t="s">
        <v>320</v>
      </c>
      <c r="R147" s="15"/>
      <c r="S147" s="15"/>
      <c r="T147" s="15"/>
      <c r="U147" s="15"/>
      <c r="V147" s="15"/>
      <c r="W147" s="15"/>
      <c r="X147" s="15"/>
      <c r="Y147" s="54"/>
      <c r="Z147" s="55"/>
      <c r="AA147" s="39">
        <v>2</v>
      </c>
      <c r="AB147" s="15"/>
      <c r="AC147" s="11" t="s">
        <v>66</v>
      </c>
      <c r="AD147" s="39">
        <f t="shared" si="5"/>
        <v>0</v>
      </c>
      <c r="AE147" s="15"/>
    </row>
    <row r="148" spans="2:31" ht="37.5" customHeight="1" x14ac:dyDescent="0.25">
      <c r="B148" s="27">
        <v>10</v>
      </c>
      <c r="C148" s="15"/>
      <c r="D148" s="15"/>
      <c r="E148" s="28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28" t="s">
        <v>321</v>
      </c>
      <c r="R148" s="15"/>
      <c r="S148" s="15"/>
      <c r="T148" s="15"/>
      <c r="U148" s="15"/>
      <c r="V148" s="15"/>
      <c r="W148" s="15"/>
      <c r="X148" s="15"/>
      <c r="Y148" s="54"/>
      <c r="Z148" s="55"/>
      <c r="AA148" s="39">
        <v>3</v>
      </c>
      <c r="AB148" s="15"/>
      <c r="AC148" s="11" t="s">
        <v>66</v>
      </c>
      <c r="AD148" s="39">
        <f t="shared" si="5"/>
        <v>0</v>
      </c>
      <c r="AE148" s="15"/>
    </row>
    <row r="149" spans="2:31" ht="37.5" customHeight="1" x14ac:dyDescent="0.25">
      <c r="B149" s="27">
        <v>11</v>
      </c>
      <c r="C149" s="15"/>
      <c r="D149" s="15"/>
      <c r="E149" s="28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28" t="s">
        <v>322</v>
      </c>
      <c r="R149" s="15"/>
      <c r="S149" s="15"/>
      <c r="T149" s="15"/>
      <c r="U149" s="15"/>
      <c r="V149" s="15"/>
      <c r="W149" s="15"/>
      <c r="X149" s="15"/>
      <c r="Y149" s="54"/>
      <c r="Z149" s="55"/>
      <c r="AA149" s="39">
        <v>1</v>
      </c>
      <c r="AB149" s="15"/>
      <c r="AC149" s="11" t="s">
        <v>66</v>
      </c>
      <c r="AD149" s="39">
        <f t="shared" si="5"/>
        <v>0</v>
      </c>
      <c r="AE149" s="15"/>
    </row>
    <row r="150" spans="2:31" ht="37.5" customHeight="1" x14ac:dyDescent="0.25">
      <c r="B150" s="27">
        <v>12</v>
      </c>
      <c r="C150" s="15"/>
      <c r="D150" s="15"/>
      <c r="E150" s="28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28" t="s">
        <v>323</v>
      </c>
      <c r="R150" s="15"/>
      <c r="S150" s="15"/>
      <c r="T150" s="15"/>
      <c r="U150" s="15"/>
      <c r="V150" s="15"/>
      <c r="W150" s="15"/>
      <c r="X150" s="15"/>
      <c r="Y150" s="54"/>
      <c r="Z150" s="55"/>
      <c r="AA150" s="39">
        <v>3</v>
      </c>
      <c r="AB150" s="15"/>
      <c r="AC150" s="11" t="s">
        <v>66</v>
      </c>
      <c r="AD150" s="39">
        <f t="shared" si="5"/>
        <v>0</v>
      </c>
      <c r="AE150" s="15"/>
    </row>
    <row r="151" spans="2:31" ht="37.5" customHeight="1" x14ac:dyDescent="0.25">
      <c r="B151" s="27">
        <v>13</v>
      </c>
      <c r="C151" s="15"/>
      <c r="D151" s="15"/>
      <c r="E151" s="28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28" t="s">
        <v>324</v>
      </c>
      <c r="R151" s="15"/>
      <c r="S151" s="15"/>
      <c r="T151" s="15"/>
      <c r="U151" s="15"/>
      <c r="V151" s="15"/>
      <c r="W151" s="15"/>
      <c r="X151" s="15"/>
      <c r="Y151" s="54"/>
      <c r="Z151" s="55"/>
      <c r="AA151" s="39">
        <v>28</v>
      </c>
      <c r="AB151" s="15"/>
      <c r="AC151" s="11" t="s">
        <v>256</v>
      </c>
      <c r="AD151" s="39">
        <f t="shared" si="5"/>
        <v>0</v>
      </c>
      <c r="AE151" s="15"/>
    </row>
    <row r="152" spans="2:31" ht="37.5" customHeight="1" x14ac:dyDescent="0.25">
      <c r="B152" s="27">
        <v>14</v>
      </c>
      <c r="C152" s="15"/>
      <c r="D152" s="15"/>
      <c r="E152" s="28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28" t="s">
        <v>325</v>
      </c>
      <c r="R152" s="15"/>
      <c r="S152" s="15"/>
      <c r="T152" s="15"/>
      <c r="U152" s="15"/>
      <c r="V152" s="15"/>
      <c r="W152" s="15"/>
      <c r="X152" s="15"/>
      <c r="Y152" s="54"/>
      <c r="Z152" s="55"/>
      <c r="AA152" s="39">
        <v>1</v>
      </c>
      <c r="AB152" s="15"/>
      <c r="AC152" s="11" t="s">
        <v>66</v>
      </c>
      <c r="AD152" s="39">
        <f t="shared" si="5"/>
        <v>0</v>
      </c>
      <c r="AE152" s="15"/>
    </row>
    <row r="153" spans="2:31" ht="37.5" customHeight="1" x14ac:dyDescent="0.25">
      <c r="B153" s="27">
        <v>15</v>
      </c>
      <c r="C153" s="15"/>
      <c r="D153" s="15"/>
      <c r="E153" s="28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28" t="s">
        <v>326</v>
      </c>
      <c r="R153" s="15"/>
      <c r="S153" s="15"/>
      <c r="T153" s="15"/>
      <c r="U153" s="15"/>
      <c r="V153" s="15"/>
      <c r="W153" s="15"/>
      <c r="X153" s="15"/>
      <c r="Y153" s="54"/>
      <c r="Z153" s="55"/>
      <c r="AA153" s="39">
        <v>2</v>
      </c>
      <c r="AB153" s="15"/>
      <c r="AC153" s="11" t="s">
        <v>257</v>
      </c>
      <c r="AD153" s="39">
        <f t="shared" si="5"/>
        <v>0</v>
      </c>
      <c r="AE153" s="15"/>
    </row>
    <row r="154" spans="2:31" ht="37.5" customHeight="1" x14ac:dyDescent="0.25">
      <c r="B154" s="27">
        <v>16</v>
      </c>
      <c r="C154" s="15"/>
      <c r="D154" s="15"/>
      <c r="E154" s="28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28" t="s">
        <v>327</v>
      </c>
      <c r="R154" s="15"/>
      <c r="S154" s="15"/>
      <c r="T154" s="15"/>
      <c r="U154" s="15"/>
      <c r="V154" s="15"/>
      <c r="W154" s="15"/>
      <c r="X154" s="15"/>
      <c r="Y154" s="54"/>
      <c r="Z154" s="55"/>
      <c r="AA154" s="39">
        <v>2</v>
      </c>
      <c r="AB154" s="15"/>
      <c r="AC154" s="11" t="s">
        <v>257</v>
      </c>
      <c r="AD154" s="39">
        <f t="shared" si="5"/>
        <v>0</v>
      </c>
      <c r="AE154" s="15"/>
    </row>
    <row r="155" spans="2:31" ht="37.5" customHeight="1" x14ac:dyDescent="0.25">
      <c r="B155" s="27">
        <v>17</v>
      </c>
      <c r="C155" s="15"/>
      <c r="D155" s="15"/>
      <c r="E155" s="28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28" t="s">
        <v>258</v>
      </c>
      <c r="R155" s="15"/>
      <c r="S155" s="15"/>
      <c r="T155" s="15"/>
      <c r="U155" s="15"/>
      <c r="V155" s="15"/>
      <c r="W155" s="15"/>
      <c r="X155" s="15"/>
      <c r="Y155" s="54"/>
      <c r="Z155" s="55"/>
      <c r="AA155" s="39">
        <v>165</v>
      </c>
      <c r="AB155" s="15"/>
      <c r="AC155" s="11" t="s">
        <v>259</v>
      </c>
      <c r="AD155" s="39">
        <f t="shared" si="5"/>
        <v>0</v>
      </c>
      <c r="AE155" s="15"/>
    </row>
    <row r="156" spans="2:31" ht="37.5" customHeight="1" x14ac:dyDescent="0.25">
      <c r="B156" s="27">
        <v>18</v>
      </c>
      <c r="C156" s="15"/>
      <c r="D156" s="15"/>
      <c r="E156" s="28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28" t="s">
        <v>260</v>
      </c>
      <c r="R156" s="15"/>
      <c r="S156" s="15"/>
      <c r="T156" s="15"/>
      <c r="U156" s="15"/>
      <c r="V156" s="15"/>
      <c r="W156" s="15"/>
      <c r="X156" s="15"/>
      <c r="Y156" s="54"/>
      <c r="Z156" s="55"/>
      <c r="AA156" s="39">
        <v>155</v>
      </c>
      <c r="AB156" s="15"/>
      <c r="AC156" s="11" t="s">
        <v>259</v>
      </c>
      <c r="AD156" s="39">
        <f t="shared" si="5"/>
        <v>0</v>
      </c>
      <c r="AE156" s="15"/>
    </row>
    <row r="157" spans="2:31" ht="37.5" customHeight="1" x14ac:dyDescent="0.25">
      <c r="B157" s="27">
        <v>19</v>
      </c>
      <c r="C157" s="15"/>
      <c r="D157" s="15"/>
      <c r="E157" s="28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28" t="s">
        <v>261</v>
      </c>
      <c r="R157" s="15"/>
      <c r="S157" s="15"/>
      <c r="T157" s="15"/>
      <c r="U157" s="15"/>
      <c r="V157" s="15"/>
      <c r="W157" s="15"/>
      <c r="X157" s="15"/>
      <c r="Y157" s="54"/>
      <c r="Z157" s="55"/>
      <c r="AA157" s="39">
        <v>6</v>
      </c>
      <c r="AB157" s="15"/>
      <c r="AC157" s="11" t="s">
        <v>259</v>
      </c>
      <c r="AD157" s="39">
        <f t="shared" si="5"/>
        <v>0</v>
      </c>
      <c r="AE157" s="15"/>
    </row>
    <row r="158" spans="2:31" ht="37.5" customHeight="1" x14ac:dyDescent="0.25">
      <c r="B158" s="27">
        <v>20</v>
      </c>
      <c r="C158" s="15"/>
      <c r="D158" s="15"/>
      <c r="E158" s="28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28" t="s">
        <v>262</v>
      </c>
      <c r="R158" s="15"/>
      <c r="S158" s="15"/>
      <c r="T158" s="15"/>
      <c r="U158" s="15"/>
      <c r="V158" s="15"/>
      <c r="W158" s="15"/>
      <c r="X158" s="15"/>
      <c r="Y158" s="54"/>
      <c r="Z158" s="55"/>
      <c r="AA158" s="39">
        <v>270</v>
      </c>
      <c r="AB158" s="15"/>
      <c r="AC158" s="11" t="s">
        <v>259</v>
      </c>
      <c r="AD158" s="39">
        <f t="shared" si="5"/>
        <v>0</v>
      </c>
      <c r="AE158" s="15"/>
    </row>
    <row r="159" spans="2:31" ht="37.5" customHeight="1" x14ac:dyDescent="0.25">
      <c r="B159" s="27">
        <v>21</v>
      </c>
      <c r="C159" s="15"/>
      <c r="D159" s="15"/>
      <c r="E159" s="28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28" t="s">
        <v>263</v>
      </c>
      <c r="R159" s="15"/>
      <c r="S159" s="15"/>
      <c r="T159" s="15"/>
      <c r="U159" s="15"/>
      <c r="V159" s="15"/>
      <c r="W159" s="15"/>
      <c r="X159" s="15"/>
      <c r="Y159" s="54"/>
      <c r="Z159" s="55"/>
      <c r="AA159" s="39">
        <v>830</v>
      </c>
      <c r="AB159" s="15"/>
      <c r="AC159" s="11" t="s">
        <v>259</v>
      </c>
      <c r="AD159" s="39">
        <f t="shared" si="5"/>
        <v>0</v>
      </c>
      <c r="AE159" s="15"/>
    </row>
    <row r="160" spans="2:31" ht="37.5" customHeight="1" x14ac:dyDescent="0.25">
      <c r="B160" s="27">
        <v>22</v>
      </c>
      <c r="C160" s="15"/>
      <c r="D160" s="15"/>
      <c r="E160" s="28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28" t="s">
        <v>264</v>
      </c>
      <c r="R160" s="15"/>
      <c r="S160" s="15"/>
      <c r="T160" s="15"/>
      <c r="U160" s="15"/>
      <c r="V160" s="15"/>
      <c r="W160" s="15"/>
      <c r="X160" s="15"/>
      <c r="Y160" s="54"/>
      <c r="Z160" s="55"/>
      <c r="AA160" s="39">
        <v>780</v>
      </c>
      <c r="AB160" s="15"/>
      <c r="AC160" s="11" t="s">
        <v>259</v>
      </c>
      <c r="AD160" s="39">
        <f t="shared" si="5"/>
        <v>0</v>
      </c>
      <c r="AE160" s="15"/>
    </row>
    <row r="161" spans="2:31" ht="37.5" customHeight="1" x14ac:dyDescent="0.25">
      <c r="B161" s="27">
        <v>23</v>
      </c>
      <c r="C161" s="15"/>
      <c r="D161" s="15"/>
      <c r="E161" s="28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28" t="s">
        <v>265</v>
      </c>
      <c r="R161" s="15"/>
      <c r="S161" s="15"/>
      <c r="T161" s="15"/>
      <c r="U161" s="15"/>
      <c r="V161" s="15"/>
      <c r="W161" s="15"/>
      <c r="X161" s="15"/>
      <c r="Y161" s="54"/>
      <c r="Z161" s="55"/>
      <c r="AA161" s="39">
        <v>135</v>
      </c>
      <c r="AB161" s="15"/>
      <c r="AC161" s="11" t="s">
        <v>259</v>
      </c>
      <c r="AD161" s="39">
        <f t="shared" si="5"/>
        <v>0</v>
      </c>
      <c r="AE161" s="15"/>
    </row>
    <row r="162" spans="2:31" ht="37.5" customHeight="1" x14ac:dyDescent="0.25">
      <c r="B162" s="27">
        <v>24</v>
      </c>
      <c r="C162" s="15"/>
      <c r="D162" s="15"/>
      <c r="E162" s="28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28" t="s">
        <v>266</v>
      </c>
      <c r="R162" s="15"/>
      <c r="S162" s="15"/>
      <c r="T162" s="15"/>
      <c r="U162" s="15"/>
      <c r="V162" s="15"/>
      <c r="W162" s="15"/>
      <c r="X162" s="15"/>
      <c r="Y162" s="54"/>
      <c r="Z162" s="55"/>
      <c r="AA162" s="39">
        <v>125</v>
      </c>
      <c r="AB162" s="15"/>
      <c r="AC162" s="11" t="s">
        <v>259</v>
      </c>
      <c r="AD162" s="39">
        <f t="shared" si="5"/>
        <v>0</v>
      </c>
      <c r="AE162" s="15"/>
    </row>
    <row r="163" spans="2:31" ht="37.5" customHeight="1" x14ac:dyDescent="0.25">
      <c r="B163" s="27">
        <v>25</v>
      </c>
      <c r="C163" s="15"/>
      <c r="D163" s="15"/>
      <c r="E163" s="28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28" t="s">
        <v>267</v>
      </c>
      <c r="R163" s="15"/>
      <c r="S163" s="15"/>
      <c r="T163" s="15"/>
      <c r="U163" s="15"/>
      <c r="V163" s="15"/>
      <c r="W163" s="15"/>
      <c r="X163" s="15"/>
      <c r="Y163" s="54"/>
      <c r="Z163" s="55"/>
      <c r="AA163" s="39">
        <v>110</v>
      </c>
      <c r="AB163" s="15"/>
      <c r="AC163" s="11" t="s">
        <v>259</v>
      </c>
      <c r="AD163" s="39">
        <f t="shared" si="5"/>
        <v>0</v>
      </c>
      <c r="AE163" s="15"/>
    </row>
    <row r="164" spans="2:31" ht="37.5" customHeight="1" x14ac:dyDescent="0.25">
      <c r="B164" s="27">
        <v>26</v>
      </c>
      <c r="C164" s="15"/>
      <c r="D164" s="15"/>
      <c r="E164" s="28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28" t="s">
        <v>268</v>
      </c>
      <c r="R164" s="15"/>
      <c r="S164" s="15"/>
      <c r="T164" s="15"/>
      <c r="U164" s="15"/>
      <c r="V164" s="15"/>
      <c r="W164" s="15"/>
      <c r="X164" s="15"/>
      <c r="Y164" s="54"/>
      <c r="Z164" s="55"/>
      <c r="AA164" s="39">
        <v>20</v>
      </c>
      <c r="AB164" s="15"/>
      <c r="AC164" s="11" t="s">
        <v>259</v>
      </c>
      <c r="AD164" s="39">
        <f t="shared" si="5"/>
        <v>0</v>
      </c>
      <c r="AE164" s="15"/>
    </row>
    <row r="165" spans="2:31" ht="37.5" customHeight="1" x14ac:dyDescent="0.25">
      <c r="B165" s="27">
        <v>27</v>
      </c>
      <c r="C165" s="15"/>
      <c r="D165" s="15"/>
      <c r="E165" s="28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28" t="s">
        <v>269</v>
      </c>
      <c r="R165" s="15"/>
      <c r="S165" s="15"/>
      <c r="T165" s="15"/>
      <c r="U165" s="15"/>
      <c r="V165" s="15"/>
      <c r="W165" s="15"/>
      <c r="X165" s="15"/>
      <c r="Y165" s="54"/>
      <c r="Z165" s="55"/>
      <c r="AA165" s="39">
        <v>20</v>
      </c>
      <c r="AB165" s="15"/>
      <c r="AC165" s="11" t="s">
        <v>259</v>
      </c>
      <c r="AD165" s="39">
        <f t="shared" si="5"/>
        <v>0</v>
      </c>
      <c r="AE165" s="15"/>
    </row>
    <row r="166" spans="2:31" ht="37.5" customHeight="1" x14ac:dyDescent="0.25">
      <c r="B166" s="27">
        <v>28</v>
      </c>
      <c r="C166" s="15"/>
      <c r="D166" s="15"/>
      <c r="E166" s="28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28" t="s">
        <v>328</v>
      </c>
      <c r="R166" s="15"/>
      <c r="S166" s="15"/>
      <c r="T166" s="15"/>
      <c r="U166" s="15"/>
      <c r="V166" s="15"/>
      <c r="W166" s="15"/>
      <c r="X166" s="15"/>
      <c r="Y166" s="54"/>
      <c r="Z166" s="55"/>
      <c r="AA166" s="39">
        <v>10</v>
      </c>
      <c r="AB166" s="15"/>
      <c r="AC166" s="11" t="s">
        <v>259</v>
      </c>
      <c r="AD166" s="39">
        <f t="shared" si="5"/>
        <v>0</v>
      </c>
      <c r="AE166" s="15"/>
    </row>
    <row r="167" spans="2:31" ht="37.5" customHeight="1" x14ac:dyDescent="0.25">
      <c r="B167" s="27">
        <v>29</v>
      </c>
      <c r="C167" s="15"/>
      <c r="D167" s="15"/>
      <c r="E167" s="28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28" t="s">
        <v>329</v>
      </c>
      <c r="R167" s="15"/>
      <c r="S167" s="15"/>
      <c r="T167" s="15"/>
      <c r="U167" s="15"/>
      <c r="V167" s="15"/>
      <c r="W167" s="15"/>
      <c r="X167" s="15"/>
      <c r="Y167" s="54"/>
      <c r="Z167" s="55"/>
      <c r="AA167" s="39">
        <v>10</v>
      </c>
      <c r="AB167" s="15"/>
      <c r="AC167" s="11" t="s">
        <v>259</v>
      </c>
      <c r="AD167" s="39">
        <f t="shared" si="5"/>
        <v>0</v>
      </c>
      <c r="AE167" s="15"/>
    </row>
    <row r="168" spans="2:31" ht="37.5" customHeight="1" x14ac:dyDescent="0.25">
      <c r="B168" s="27">
        <v>30</v>
      </c>
      <c r="C168" s="15"/>
      <c r="D168" s="15"/>
      <c r="E168" s="28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28" t="s">
        <v>270</v>
      </c>
      <c r="R168" s="15"/>
      <c r="S168" s="15"/>
      <c r="T168" s="15"/>
      <c r="U168" s="15"/>
      <c r="V168" s="15"/>
      <c r="W168" s="15"/>
      <c r="X168" s="15"/>
      <c r="Y168" s="54"/>
      <c r="Z168" s="55"/>
      <c r="AA168" s="39">
        <v>30</v>
      </c>
      <c r="AB168" s="15"/>
      <c r="AC168" s="11" t="s">
        <v>271</v>
      </c>
      <c r="AD168" s="39">
        <f t="shared" si="5"/>
        <v>0</v>
      </c>
      <c r="AE168" s="15"/>
    </row>
    <row r="169" spans="2:31" ht="37.5" customHeight="1" x14ac:dyDescent="0.25">
      <c r="B169" s="27">
        <v>31</v>
      </c>
      <c r="C169" s="15"/>
      <c r="D169" s="15"/>
      <c r="E169" s="28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28" t="s">
        <v>330</v>
      </c>
      <c r="R169" s="15"/>
      <c r="S169" s="15"/>
      <c r="T169" s="15"/>
      <c r="U169" s="15"/>
      <c r="V169" s="15"/>
      <c r="W169" s="15"/>
      <c r="X169" s="15"/>
      <c r="Y169" s="54"/>
      <c r="Z169" s="55"/>
      <c r="AA169" s="39">
        <v>6</v>
      </c>
      <c r="AB169" s="15"/>
      <c r="AC169" s="11" t="s">
        <v>259</v>
      </c>
      <c r="AD169" s="39">
        <f t="shared" si="5"/>
        <v>0</v>
      </c>
      <c r="AE169" s="15"/>
    </row>
    <row r="170" spans="2:31" ht="37.5" customHeight="1" x14ac:dyDescent="0.25">
      <c r="B170" s="27">
        <v>32</v>
      </c>
      <c r="C170" s="15"/>
      <c r="D170" s="15"/>
      <c r="E170" s="28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28" t="s">
        <v>272</v>
      </c>
      <c r="R170" s="15"/>
      <c r="S170" s="15"/>
      <c r="T170" s="15"/>
      <c r="U170" s="15"/>
      <c r="V170" s="15"/>
      <c r="W170" s="15"/>
      <c r="X170" s="15"/>
      <c r="Y170" s="54"/>
      <c r="Z170" s="55"/>
      <c r="AA170" s="39">
        <v>12</v>
      </c>
      <c r="AB170" s="15"/>
      <c r="AC170" s="11" t="s">
        <v>259</v>
      </c>
      <c r="AD170" s="39">
        <f t="shared" si="5"/>
        <v>0</v>
      </c>
      <c r="AE170" s="15"/>
    </row>
    <row r="171" spans="2:31" ht="37.5" customHeight="1" x14ac:dyDescent="0.25">
      <c r="B171" s="27">
        <v>33</v>
      </c>
      <c r="C171" s="15"/>
      <c r="D171" s="15"/>
      <c r="E171" s="28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28" t="s">
        <v>331</v>
      </c>
      <c r="R171" s="15"/>
      <c r="S171" s="15"/>
      <c r="T171" s="15"/>
      <c r="U171" s="15"/>
      <c r="V171" s="15"/>
      <c r="W171" s="15"/>
      <c r="X171" s="15"/>
      <c r="Y171" s="54"/>
      <c r="Z171" s="55"/>
      <c r="AA171" s="39">
        <v>2</v>
      </c>
      <c r="AB171" s="15"/>
      <c r="AC171" s="11" t="s">
        <v>257</v>
      </c>
      <c r="AD171" s="39">
        <f t="shared" si="5"/>
        <v>0</v>
      </c>
      <c r="AE171" s="15"/>
    </row>
    <row r="172" spans="2:31" ht="37.5" customHeight="1" x14ac:dyDescent="0.25">
      <c r="B172" s="27">
        <v>34</v>
      </c>
      <c r="C172" s="15"/>
      <c r="D172" s="15"/>
      <c r="E172" s="28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28" t="s">
        <v>332</v>
      </c>
      <c r="R172" s="15"/>
      <c r="S172" s="15"/>
      <c r="T172" s="15"/>
      <c r="U172" s="15"/>
      <c r="V172" s="15"/>
      <c r="W172" s="15"/>
      <c r="X172" s="15"/>
      <c r="Y172" s="54"/>
      <c r="Z172" s="55"/>
      <c r="AA172" s="39">
        <v>6</v>
      </c>
      <c r="AB172" s="15"/>
      <c r="AC172" s="11" t="s">
        <v>257</v>
      </c>
      <c r="AD172" s="39">
        <f t="shared" si="5"/>
        <v>0</v>
      </c>
      <c r="AE172" s="15"/>
    </row>
    <row r="173" spans="2:31" ht="37.5" customHeight="1" x14ac:dyDescent="0.25">
      <c r="B173" s="27">
        <v>35</v>
      </c>
      <c r="C173" s="15"/>
      <c r="D173" s="15"/>
      <c r="E173" s="28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28" t="s">
        <v>333</v>
      </c>
      <c r="R173" s="15"/>
      <c r="S173" s="15"/>
      <c r="T173" s="15"/>
      <c r="U173" s="15"/>
      <c r="V173" s="15"/>
      <c r="W173" s="15"/>
      <c r="X173" s="15"/>
      <c r="Y173" s="54"/>
      <c r="Z173" s="55"/>
      <c r="AA173" s="39">
        <v>105</v>
      </c>
      <c r="AB173" s="15"/>
      <c r="AC173" s="11" t="s">
        <v>257</v>
      </c>
      <c r="AD173" s="39">
        <f t="shared" si="5"/>
        <v>0</v>
      </c>
      <c r="AE173" s="15"/>
    </row>
    <row r="174" spans="2:31" ht="37.5" customHeight="1" x14ac:dyDescent="0.25">
      <c r="B174" s="27">
        <v>36</v>
      </c>
      <c r="C174" s="15"/>
      <c r="D174" s="15"/>
      <c r="E174" s="28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28" t="s">
        <v>334</v>
      </c>
      <c r="R174" s="15"/>
      <c r="S174" s="15"/>
      <c r="T174" s="15"/>
      <c r="U174" s="15"/>
      <c r="V174" s="15"/>
      <c r="W174" s="15"/>
      <c r="X174" s="15"/>
      <c r="Y174" s="54"/>
      <c r="Z174" s="55"/>
      <c r="AA174" s="39">
        <v>55</v>
      </c>
      <c r="AB174" s="15"/>
      <c r="AC174" s="11" t="s">
        <v>257</v>
      </c>
      <c r="AD174" s="39">
        <f t="shared" si="5"/>
        <v>0</v>
      </c>
      <c r="AE174" s="15"/>
    </row>
    <row r="175" spans="2:31" ht="37.5" customHeight="1" x14ac:dyDescent="0.25">
      <c r="B175" s="27">
        <v>37</v>
      </c>
      <c r="C175" s="15"/>
      <c r="D175" s="15"/>
      <c r="E175" s="28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28" t="s">
        <v>335</v>
      </c>
      <c r="R175" s="15"/>
      <c r="S175" s="15"/>
      <c r="T175" s="15"/>
      <c r="U175" s="15"/>
      <c r="V175" s="15"/>
      <c r="W175" s="15"/>
      <c r="X175" s="15"/>
      <c r="Y175" s="54"/>
      <c r="Z175" s="55"/>
      <c r="AA175" s="39">
        <v>15</v>
      </c>
      <c r="AB175" s="15"/>
      <c r="AC175" s="11" t="s">
        <v>257</v>
      </c>
      <c r="AD175" s="39">
        <f t="shared" si="5"/>
        <v>0</v>
      </c>
      <c r="AE175" s="15"/>
    </row>
    <row r="176" spans="2:31" ht="37.5" customHeight="1" x14ac:dyDescent="0.25">
      <c r="B176" s="27">
        <v>38</v>
      </c>
      <c r="C176" s="15"/>
      <c r="D176" s="15"/>
      <c r="E176" s="28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28" t="s">
        <v>336</v>
      </c>
      <c r="R176" s="15"/>
      <c r="S176" s="15"/>
      <c r="T176" s="15"/>
      <c r="U176" s="15"/>
      <c r="V176" s="15"/>
      <c r="W176" s="15"/>
      <c r="X176" s="15"/>
      <c r="Y176" s="54"/>
      <c r="Z176" s="55"/>
      <c r="AA176" s="39">
        <v>15</v>
      </c>
      <c r="AB176" s="15"/>
      <c r="AC176" s="11" t="s">
        <v>257</v>
      </c>
      <c r="AD176" s="39">
        <f t="shared" si="5"/>
        <v>0</v>
      </c>
      <c r="AE176" s="15"/>
    </row>
    <row r="177" spans="2:31" ht="37.5" customHeight="1" x14ac:dyDescent="0.25">
      <c r="B177" s="27">
        <v>39</v>
      </c>
      <c r="C177" s="15"/>
      <c r="D177" s="15"/>
      <c r="E177" s="28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28" t="s">
        <v>337</v>
      </c>
      <c r="R177" s="15"/>
      <c r="S177" s="15"/>
      <c r="T177" s="15"/>
      <c r="U177" s="15"/>
      <c r="V177" s="15"/>
      <c r="W177" s="15"/>
      <c r="X177" s="15"/>
      <c r="Y177" s="54"/>
      <c r="Z177" s="55"/>
      <c r="AA177" s="39">
        <v>15</v>
      </c>
      <c r="AB177" s="15"/>
      <c r="AC177" s="11" t="s">
        <v>257</v>
      </c>
      <c r="AD177" s="39">
        <f t="shared" si="5"/>
        <v>0</v>
      </c>
      <c r="AE177" s="15"/>
    </row>
    <row r="178" spans="2:31" ht="37.5" customHeight="1" x14ac:dyDescent="0.25">
      <c r="B178" s="27">
        <v>40</v>
      </c>
      <c r="C178" s="15"/>
      <c r="D178" s="15"/>
      <c r="E178" s="28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28" t="s">
        <v>338</v>
      </c>
      <c r="R178" s="15"/>
      <c r="S178" s="15"/>
      <c r="T178" s="15"/>
      <c r="U178" s="15"/>
      <c r="V178" s="15"/>
      <c r="W178" s="15"/>
      <c r="X178" s="15"/>
      <c r="Y178" s="54"/>
      <c r="Z178" s="55"/>
      <c r="AA178" s="39">
        <v>6</v>
      </c>
      <c r="AB178" s="15"/>
      <c r="AC178" s="11" t="s">
        <v>257</v>
      </c>
      <c r="AD178" s="39">
        <f t="shared" si="5"/>
        <v>0</v>
      </c>
      <c r="AE178" s="15"/>
    </row>
    <row r="179" spans="2:31" ht="37.5" customHeight="1" x14ac:dyDescent="0.25">
      <c r="B179" s="27">
        <v>41</v>
      </c>
      <c r="C179" s="15"/>
      <c r="D179" s="15"/>
      <c r="E179" s="28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28" t="s">
        <v>339</v>
      </c>
      <c r="R179" s="28"/>
      <c r="S179" s="28"/>
      <c r="T179" s="28"/>
      <c r="U179" s="28"/>
      <c r="V179" s="28"/>
      <c r="W179" s="28"/>
      <c r="X179" s="28"/>
      <c r="Y179" s="54"/>
      <c r="Z179" s="55"/>
      <c r="AA179" s="39">
        <v>6</v>
      </c>
      <c r="AB179" s="15"/>
      <c r="AC179" s="11" t="s">
        <v>257</v>
      </c>
      <c r="AD179" s="39">
        <f t="shared" si="5"/>
        <v>0</v>
      </c>
      <c r="AE179" s="15"/>
    </row>
    <row r="180" spans="2:31" ht="37.5" customHeight="1" x14ac:dyDescent="0.25">
      <c r="B180" s="27">
        <v>42</v>
      </c>
      <c r="C180" s="15"/>
      <c r="D180" s="15"/>
      <c r="E180" s="28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28" t="s">
        <v>337</v>
      </c>
      <c r="R180" s="15"/>
      <c r="S180" s="15"/>
      <c r="T180" s="15"/>
      <c r="U180" s="15"/>
      <c r="V180" s="15"/>
      <c r="W180" s="15"/>
      <c r="X180" s="15"/>
      <c r="Y180" s="54"/>
      <c r="Z180" s="55"/>
      <c r="AA180" s="39">
        <v>6</v>
      </c>
      <c r="AB180" s="15"/>
      <c r="AC180" s="11" t="s">
        <v>257</v>
      </c>
      <c r="AD180" s="39">
        <f t="shared" si="5"/>
        <v>0</v>
      </c>
      <c r="AE180" s="15"/>
    </row>
    <row r="181" spans="2:31" ht="37.5" customHeight="1" x14ac:dyDescent="0.25">
      <c r="B181" s="27">
        <v>43</v>
      </c>
      <c r="C181" s="15"/>
      <c r="D181" s="15"/>
      <c r="E181" s="28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28" t="s">
        <v>340</v>
      </c>
      <c r="R181" s="15"/>
      <c r="S181" s="15"/>
      <c r="T181" s="15"/>
      <c r="U181" s="15"/>
      <c r="V181" s="15"/>
      <c r="W181" s="15"/>
      <c r="X181" s="15"/>
      <c r="Y181" s="54"/>
      <c r="Z181" s="55"/>
      <c r="AA181" s="39">
        <v>11</v>
      </c>
      <c r="AB181" s="15"/>
      <c r="AC181" s="11" t="s">
        <v>257</v>
      </c>
      <c r="AD181" s="39">
        <f t="shared" si="5"/>
        <v>0</v>
      </c>
      <c r="AE181" s="15"/>
    </row>
    <row r="182" spans="2:31" ht="37.5" customHeight="1" x14ac:dyDescent="0.25">
      <c r="B182" s="27">
        <v>44</v>
      </c>
      <c r="C182" s="15"/>
      <c r="D182" s="15"/>
      <c r="E182" s="28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28" t="s">
        <v>341</v>
      </c>
      <c r="R182" s="15"/>
      <c r="S182" s="15"/>
      <c r="T182" s="15"/>
      <c r="U182" s="15"/>
      <c r="V182" s="15"/>
      <c r="W182" s="15"/>
      <c r="X182" s="15"/>
      <c r="Y182" s="54"/>
      <c r="Z182" s="55"/>
      <c r="AA182" s="39">
        <v>11</v>
      </c>
      <c r="AB182" s="15"/>
      <c r="AC182" s="11" t="s">
        <v>257</v>
      </c>
      <c r="AD182" s="39">
        <f t="shared" si="5"/>
        <v>0</v>
      </c>
      <c r="AE182" s="15"/>
    </row>
    <row r="183" spans="2:31" ht="37.5" customHeight="1" x14ac:dyDescent="0.25">
      <c r="B183" s="27">
        <v>45</v>
      </c>
      <c r="C183" s="15"/>
      <c r="D183" s="15"/>
      <c r="E183" s="28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28" t="s">
        <v>337</v>
      </c>
      <c r="R183" s="15"/>
      <c r="S183" s="15"/>
      <c r="T183" s="15"/>
      <c r="U183" s="15"/>
      <c r="V183" s="15"/>
      <c r="W183" s="15"/>
      <c r="X183" s="15"/>
      <c r="Y183" s="54"/>
      <c r="Z183" s="55"/>
      <c r="AA183" s="39">
        <v>11</v>
      </c>
      <c r="AB183" s="15"/>
      <c r="AC183" s="11" t="s">
        <v>257</v>
      </c>
      <c r="AD183" s="39">
        <f t="shared" si="5"/>
        <v>0</v>
      </c>
      <c r="AE183" s="15"/>
    </row>
    <row r="184" spans="2:31" ht="37.5" customHeight="1" x14ac:dyDescent="0.25">
      <c r="B184" s="27">
        <v>46</v>
      </c>
      <c r="C184" s="15"/>
      <c r="D184" s="15"/>
      <c r="E184" s="28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28" t="s">
        <v>337</v>
      </c>
      <c r="R184" s="15"/>
      <c r="S184" s="15"/>
      <c r="T184" s="15"/>
      <c r="U184" s="15"/>
      <c r="V184" s="15"/>
      <c r="W184" s="15"/>
      <c r="X184" s="15"/>
      <c r="Y184" s="54"/>
      <c r="Z184" s="55"/>
      <c r="AA184" s="39">
        <v>16</v>
      </c>
      <c r="AB184" s="15"/>
      <c r="AC184" s="11" t="s">
        <v>257</v>
      </c>
      <c r="AD184" s="39">
        <f t="shared" si="5"/>
        <v>0</v>
      </c>
      <c r="AE184" s="15"/>
    </row>
    <row r="185" spans="2:31" ht="37.5" customHeight="1" x14ac:dyDescent="0.25">
      <c r="B185" s="27">
        <v>47</v>
      </c>
      <c r="C185" s="15"/>
      <c r="D185" s="15"/>
      <c r="E185" s="28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28" t="s">
        <v>339</v>
      </c>
      <c r="R185" s="15"/>
      <c r="S185" s="15"/>
      <c r="T185" s="15"/>
      <c r="U185" s="15"/>
      <c r="V185" s="15"/>
      <c r="W185" s="15"/>
      <c r="X185" s="15"/>
      <c r="Y185" s="54"/>
      <c r="Z185" s="55"/>
      <c r="AA185" s="39">
        <v>16</v>
      </c>
      <c r="AB185" s="15"/>
      <c r="AC185" s="11" t="s">
        <v>257</v>
      </c>
      <c r="AD185" s="39">
        <f t="shared" si="5"/>
        <v>0</v>
      </c>
      <c r="AE185" s="15"/>
    </row>
    <row r="186" spans="2:31" ht="37.5" customHeight="1" x14ac:dyDescent="0.25">
      <c r="B186" s="27">
        <v>48</v>
      </c>
      <c r="C186" s="15"/>
      <c r="D186" s="15"/>
      <c r="E186" s="28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28" t="s">
        <v>342</v>
      </c>
      <c r="R186" s="15"/>
      <c r="S186" s="15"/>
      <c r="T186" s="15"/>
      <c r="U186" s="15"/>
      <c r="V186" s="15"/>
      <c r="W186" s="15"/>
      <c r="X186" s="15"/>
      <c r="Y186" s="54"/>
      <c r="Z186" s="55"/>
      <c r="AA186" s="39">
        <v>16</v>
      </c>
      <c r="AB186" s="15"/>
      <c r="AC186" s="11" t="s">
        <v>257</v>
      </c>
      <c r="AD186" s="39">
        <f t="shared" si="5"/>
        <v>0</v>
      </c>
      <c r="AE186" s="15"/>
    </row>
    <row r="187" spans="2:31" ht="37.5" customHeight="1" x14ac:dyDescent="0.25">
      <c r="B187" s="27">
        <v>49</v>
      </c>
      <c r="C187" s="15"/>
      <c r="D187" s="15"/>
      <c r="E187" s="28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28" t="s">
        <v>337</v>
      </c>
      <c r="R187" s="15"/>
      <c r="S187" s="15"/>
      <c r="T187" s="15"/>
      <c r="U187" s="15"/>
      <c r="V187" s="15"/>
      <c r="W187" s="15"/>
      <c r="X187" s="15"/>
      <c r="Y187" s="54"/>
      <c r="Z187" s="55"/>
      <c r="AA187" s="39">
        <v>26</v>
      </c>
      <c r="AB187" s="15"/>
      <c r="AC187" s="11" t="s">
        <v>257</v>
      </c>
      <c r="AD187" s="39">
        <f t="shared" si="5"/>
        <v>0</v>
      </c>
      <c r="AE187" s="15"/>
    </row>
    <row r="188" spans="2:31" ht="37.5" customHeight="1" x14ac:dyDescent="0.25">
      <c r="B188" s="27">
        <v>50</v>
      </c>
      <c r="C188" s="15"/>
      <c r="D188" s="15"/>
      <c r="E188" s="28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28" t="s">
        <v>343</v>
      </c>
      <c r="R188" s="15"/>
      <c r="S188" s="15"/>
      <c r="T188" s="15"/>
      <c r="U188" s="15"/>
      <c r="V188" s="15"/>
      <c r="W188" s="15"/>
      <c r="X188" s="15"/>
      <c r="Y188" s="54"/>
      <c r="Z188" s="55"/>
      <c r="AA188" s="39">
        <v>26</v>
      </c>
      <c r="AB188" s="15"/>
      <c r="AC188" s="11" t="s">
        <v>257</v>
      </c>
      <c r="AD188" s="39">
        <f t="shared" si="5"/>
        <v>0</v>
      </c>
      <c r="AE188" s="15"/>
    </row>
    <row r="189" spans="2:31" ht="37.5" customHeight="1" x14ac:dyDescent="0.25">
      <c r="B189" s="27">
        <v>51</v>
      </c>
      <c r="C189" s="15"/>
      <c r="D189" s="15"/>
      <c r="E189" s="28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28" t="s">
        <v>344</v>
      </c>
      <c r="R189" s="15"/>
      <c r="S189" s="15"/>
      <c r="T189" s="15"/>
      <c r="U189" s="15"/>
      <c r="V189" s="15"/>
      <c r="W189" s="15"/>
      <c r="X189" s="15"/>
      <c r="Y189" s="54"/>
      <c r="Z189" s="55"/>
      <c r="AA189" s="39">
        <v>79</v>
      </c>
      <c r="AB189" s="15"/>
      <c r="AC189" s="11" t="s">
        <v>257</v>
      </c>
      <c r="AD189" s="39">
        <f t="shared" si="5"/>
        <v>0</v>
      </c>
      <c r="AE189" s="15"/>
    </row>
    <row r="190" spans="2:31" ht="37.5" customHeight="1" x14ac:dyDescent="0.25">
      <c r="B190" s="27">
        <v>52</v>
      </c>
      <c r="C190" s="15"/>
      <c r="D190" s="15"/>
      <c r="E190" s="28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28" t="s">
        <v>345</v>
      </c>
      <c r="R190" s="15"/>
      <c r="S190" s="15"/>
      <c r="T190" s="15"/>
      <c r="U190" s="15"/>
      <c r="V190" s="15"/>
      <c r="W190" s="15"/>
      <c r="X190" s="15"/>
      <c r="Y190" s="54"/>
      <c r="Z190" s="55"/>
      <c r="AA190" s="39">
        <v>6</v>
      </c>
      <c r="AB190" s="15"/>
      <c r="AC190" s="11" t="s">
        <v>257</v>
      </c>
      <c r="AD190" s="39">
        <f t="shared" si="5"/>
        <v>0</v>
      </c>
      <c r="AE190" s="15"/>
    </row>
    <row r="191" spans="2:31" ht="37.5" customHeight="1" x14ac:dyDescent="0.25">
      <c r="B191" s="27">
        <v>53</v>
      </c>
      <c r="C191" s="15"/>
      <c r="D191" s="15"/>
      <c r="E191" s="28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28" t="s">
        <v>346</v>
      </c>
      <c r="R191" s="15"/>
      <c r="S191" s="15"/>
      <c r="T191" s="15"/>
      <c r="U191" s="15"/>
      <c r="V191" s="15"/>
      <c r="W191" s="15"/>
      <c r="X191" s="15"/>
      <c r="Y191" s="54"/>
      <c r="Z191" s="55"/>
      <c r="AA191" s="39">
        <v>6</v>
      </c>
      <c r="AB191" s="15"/>
      <c r="AC191" s="11" t="s">
        <v>257</v>
      </c>
      <c r="AD191" s="39">
        <f t="shared" si="5"/>
        <v>0</v>
      </c>
      <c r="AE191" s="15"/>
    </row>
    <row r="192" spans="2:31" ht="37.5" customHeight="1" x14ac:dyDescent="0.25">
      <c r="B192" s="27">
        <v>54</v>
      </c>
      <c r="C192" s="15"/>
      <c r="D192" s="15"/>
      <c r="E192" s="28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28" t="s">
        <v>347</v>
      </c>
      <c r="R192" s="15"/>
      <c r="S192" s="15"/>
      <c r="T192" s="15"/>
      <c r="U192" s="15"/>
      <c r="V192" s="15"/>
      <c r="W192" s="15"/>
      <c r="X192" s="15"/>
      <c r="Y192" s="54"/>
      <c r="Z192" s="55"/>
      <c r="AA192" s="39">
        <v>2</v>
      </c>
      <c r="AB192" s="15"/>
      <c r="AC192" s="11" t="s">
        <v>257</v>
      </c>
      <c r="AD192" s="39">
        <f t="shared" si="5"/>
        <v>0</v>
      </c>
      <c r="AE192" s="15"/>
    </row>
    <row r="193" spans="2:31" ht="37.5" customHeight="1" x14ac:dyDescent="0.25">
      <c r="B193" s="27">
        <v>55</v>
      </c>
      <c r="C193" s="15"/>
      <c r="D193" s="15"/>
      <c r="E193" s="28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28" t="s">
        <v>348</v>
      </c>
      <c r="R193" s="15"/>
      <c r="S193" s="15"/>
      <c r="T193" s="15"/>
      <c r="U193" s="15"/>
      <c r="V193" s="15"/>
      <c r="W193" s="15"/>
      <c r="X193" s="15"/>
      <c r="Y193" s="54"/>
      <c r="Z193" s="55"/>
      <c r="AA193" s="39">
        <v>1</v>
      </c>
      <c r="AB193" s="15"/>
      <c r="AC193" s="11" t="s">
        <v>257</v>
      </c>
      <c r="AD193" s="39">
        <f t="shared" si="5"/>
        <v>0</v>
      </c>
      <c r="AE193" s="15"/>
    </row>
    <row r="194" spans="2:31" ht="37.5" customHeight="1" x14ac:dyDescent="0.25">
      <c r="B194" s="27">
        <v>56</v>
      </c>
      <c r="C194" s="15"/>
      <c r="D194" s="15"/>
      <c r="E194" s="28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28" t="s">
        <v>273</v>
      </c>
      <c r="R194" s="15"/>
      <c r="S194" s="15"/>
      <c r="T194" s="15"/>
      <c r="U194" s="15"/>
      <c r="V194" s="15"/>
      <c r="W194" s="15"/>
      <c r="X194" s="15"/>
      <c r="Y194" s="54"/>
      <c r="Z194" s="55"/>
      <c r="AA194" s="39">
        <v>1</v>
      </c>
      <c r="AB194" s="15"/>
      <c r="AC194" s="11" t="s">
        <v>257</v>
      </c>
      <c r="AD194" s="39">
        <f t="shared" si="5"/>
        <v>0</v>
      </c>
      <c r="AE194" s="15"/>
    </row>
    <row r="195" spans="2:31" ht="37.5" customHeight="1" x14ac:dyDescent="0.25">
      <c r="B195" s="27">
        <v>57</v>
      </c>
      <c r="C195" s="15"/>
      <c r="D195" s="15"/>
      <c r="E195" s="28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28" t="s">
        <v>337</v>
      </c>
      <c r="R195" s="15"/>
      <c r="S195" s="15"/>
      <c r="T195" s="15"/>
      <c r="U195" s="15"/>
      <c r="V195" s="15"/>
      <c r="W195" s="15"/>
      <c r="X195" s="15"/>
      <c r="Y195" s="54"/>
      <c r="Z195" s="55"/>
      <c r="AA195" s="39">
        <v>7</v>
      </c>
      <c r="AB195" s="15"/>
      <c r="AC195" s="11" t="s">
        <v>257</v>
      </c>
      <c r="AD195" s="39">
        <f t="shared" si="5"/>
        <v>0</v>
      </c>
      <c r="AE195" s="15"/>
    </row>
    <row r="196" spans="2:31" ht="37.5" customHeight="1" x14ac:dyDescent="0.25">
      <c r="B196" s="27">
        <v>58</v>
      </c>
      <c r="C196" s="15"/>
      <c r="D196" s="15"/>
      <c r="E196" s="28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28" t="s">
        <v>349</v>
      </c>
      <c r="R196" s="15"/>
      <c r="S196" s="15"/>
      <c r="T196" s="15"/>
      <c r="U196" s="15"/>
      <c r="V196" s="15"/>
      <c r="W196" s="15"/>
      <c r="X196" s="15"/>
      <c r="Y196" s="54"/>
      <c r="Z196" s="55"/>
      <c r="AA196" s="39">
        <v>7</v>
      </c>
      <c r="AB196" s="15"/>
      <c r="AC196" s="11" t="s">
        <v>257</v>
      </c>
      <c r="AD196" s="39">
        <f t="shared" si="5"/>
        <v>0</v>
      </c>
      <c r="AE196" s="15"/>
    </row>
    <row r="197" spans="2:31" ht="37.5" customHeight="1" x14ac:dyDescent="0.25">
      <c r="B197" s="27">
        <v>59</v>
      </c>
      <c r="C197" s="15"/>
      <c r="D197" s="15"/>
      <c r="E197" s="28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28" t="s">
        <v>338</v>
      </c>
      <c r="R197" s="15"/>
      <c r="S197" s="15"/>
      <c r="T197" s="15"/>
      <c r="U197" s="15"/>
      <c r="V197" s="15"/>
      <c r="W197" s="15"/>
      <c r="X197" s="15"/>
      <c r="Y197" s="54"/>
      <c r="Z197" s="55"/>
      <c r="AA197" s="39">
        <v>7</v>
      </c>
      <c r="AB197" s="15"/>
      <c r="AC197" s="11" t="s">
        <v>257</v>
      </c>
      <c r="AD197" s="39">
        <f t="shared" si="5"/>
        <v>0</v>
      </c>
      <c r="AE197" s="15"/>
    </row>
    <row r="198" spans="2:31" ht="37.5" customHeight="1" x14ac:dyDescent="0.25">
      <c r="B198" s="27">
        <v>60</v>
      </c>
      <c r="C198" s="15"/>
      <c r="D198" s="15"/>
      <c r="E198" s="28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28" t="s">
        <v>350</v>
      </c>
      <c r="R198" s="15"/>
      <c r="S198" s="15"/>
      <c r="T198" s="15"/>
      <c r="U198" s="15"/>
      <c r="V198" s="15"/>
      <c r="W198" s="15"/>
      <c r="X198" s="15"/>
      <c r="Y198" s="54"/>
      <c r="Z198" s="55"/>
      <c r="AA198" s="39">
        <v>7</v>
      </c>
      <c r="AB198" s="15"/>
      <c r="AC198" s="11" t="s">
        <v>257</v>
      </c>
      <c r="AD198" s="39">
        <f t="shared" si="5"/>
        <v>0</v>
      </c>
      <c r="AE198" s="15"/>
    </row>
    <row r="199" spans="2:31" ht="37.5" customHeight="1" x14ac:dyDescent="0.25">
      <c r="B199" s="27">
        <v>61</v>
      </c>
      <c r="C199" s="15"/>
      <c r="D199" s="15"/>
      <c r="E199" s="28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28" t="s">
        <v>351</v>
      </c>
      <c r="R199" s="15"/>
      <c r="S199" s="15"/>
      <c r="T199" s="15"/>
      <c r="U199" s="15"/>
      <c r="V199" s="15"/>
      <c r="W199" s="15"/>
      <c r="X199" s="15"/>
      <c r="Y199" s="54"/>
      <c r="Z199" s="55"/>
      <c r="AA199" s="39">
        <v>1</v>
      </c>
      <c r="AB199" s="15"/>
      <c r="AC199" s="11" t="s">
        <v>274</v>
      </c>
      <c r="AD199" s="39">
        <f t="shared" si="5"/>
        <v>0</v>
      </c>
      <c r="AE199" s="15"/>
    </row>
    <row r="200" spans="2:31" ht="37.5" customHeight="1" x14ac:dyDescent="0.25">
      <c r="B200" s="27">
        <v>62</v>
      </c>
      <c r="C200" s="15"/>
      <c r="D200" s="15"/>
      <c r="E200" s="28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28" t="s">
        <v>275</v>
      </c>
      <c r="R200" s="15"/>
      <c r="S200" s="15"/>
      <c r="T200" s="15"/>
      <c r="U200" s="15"/>
      <c r="V200" s="15"/>
      <c r="W200" s="15"/>
      <c r="X200" s="15"/>
      <c r="Y200" s="54"/>
      <c r="Z200" s="55"/>
      <c r="AA200" s="39">
        <v>1</v>
      </c>
      <c r="AB200" s="15"/>
      <c r="AC200" s="11" t="s">
        <v>66</v>
      </c>
      <c r="AD200" s="39">
        <f t="shared" si="5"/>
        <v>0</v>
      </c>
      <c r="AE200" s="15"/>
    </row>
    <row r="201" spans="2:31" ht="37.5" customHeight="1" x14ac:dyDescent="0.25">
      <c r="B201" s="27">
        <v>63</v>
      </c>
      <c r="C201" s="15"/>
      <c r="D201" s="15"/>
      <c r="E201" s="28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28" t="s">
        <v>352</v>
      </c>
      <c r="R201" s="15"/>
      <c r="S201" s="15"/>
      <c r="T201" s="15"/>
      <c r="U201" s="15"/>
      <c r="V201" s="15"/>
      <c r="W201" s="15"/>
      <c r="X201" s="15"/>
      <c r="Y201" s="54"/>
      <c r="Z201" s="55"/>
      <c r="AA201" s="39">
        <v>1</v>
      </c>
      <c r="AB201" s="15"/>
      <c r="AC201" s="11" t="s">
        <v>274</v>
      </c>
      <c r="AD201" s="39">
        <f t="shared" si="5"/>
        <v>0</v>
      </c>
      <c r="AE201" s="15"/>
    </row>
    <row r="202" spans="2:31" ht="37.5" customHeight="1" x14ac:dyDescent="0.25">
      <c r="B202" s="27">
        <v>64</v>
      </c>
      <c r="C202" s="15"/>
      <c r="D202" s="15"/>
      <c r="E202" s="28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28" t="s">
        <v>353</v>
      </c>
      <c r="R202" s="15"/>
      <c r="S202" s="15"/>
      <c r="T202" s="15"/>
      <c r="U202" s="15"/>
      <c r="V202" s="15"/>
      <c r="W202" s="15"/>
      <c r="X202" s="15"/>
      <c r="Y202" s="54"/>
      <c r="Z202" s="55"/>
      <c r="AA202" s="39">
        <v>13</v>
      </c>
      <c r="AB202" s="15"/>
      <c r="AC202" s="11" t="s">
        <v>274</v>
      </c>
      <c r="AD202" s="39">
        <f t="shared" si="5"/>
        <v>0</v>
      </c>
      <c r="AE202" s="15"/>
    </row>
    <row r="203" spans="2:31" ht="37.5" customHeight="1" x14ac:dyDescent="0.25">
      <c r="B203" s="27">
        <v>65</v>
      </c>
      <c r="C203" s="15"/>
      <c r="D203" s="15"/>
      <c r="E203" s="28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28" t="s">
        <v>275</v>
      </c>
      <c r="R203" s="15"/>
      <c r="S203" s="15"/>
      <c r="T203" s="15"/>
      <c r="U203" s="15"/>
      <c r="V203" s="15"/>
      <c r="W203" s="15"/>
      <c r="X203" s="15"/>
      <c r="Y203" s="54"/>
      <c r="Z203" s="55"/>
      <c r="AA203" s="39">
        <v>13</v>
      </c>
      <c r="AB203" s="15"/>
      <c r="AC203" s="11" t="s">
        <v>66</v>
      </c>
      <c r="AD203" s="39">
        <f t="shared" ref="AD203:AD231" si="6">Y203*AA203</f>
        <v>0</v>
      </c>
      <c r="AE203" s="15"/>
    </row>
    <row r="204" spans="2:31" ht="37.5" customHeight="1" x14ac:dyDescent="0.25">
      <c r="B204" s="27">
        <v>66</v>
      </c>
      <c r="C204" s="15"/>
      <c r="D204" s="15"/>
      <c r="E204" s="28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28" t="s">
        <v>354</v>
      </c>
      <c r="R204" s="15"/>
      <c r="S204" s="15"/>
      <c r="T204" s="15"/>
      <c r="U204" s="15"/>
      <c r="V204" s="15"/>
      <c r="W204" s="15"/>
      <c r="X204" s="15"/>
      <c r="Y204" s="54"/>
      <c r="Z204" s="55"/>
      <c r="AA204" s="39">
        <v>13</v>
      </c>
      <c r="AB204" s="15"/>
      <c r="AC204" s="11" t="s">
        <v>274</v>
      </c>
      <c r="AD204" s="39">
        <f t="shared" si="6"/>
        <v>0</v>
      </c>
      <c r="AE204" s="15"/>
    </row>
    <row r="205" spans="2:31" ht="37.5" customHeight="1" x14ac:dyDescent="0.25">
      <c r="B205" s="27">
        <v>67</v>
      </c>
      <c r="C205" s="15"/>
      <c r="D205" s="15"/>
      <c r="E205" s="28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28" t="s">
        <v>355</v>
      </c>
      <c r="R205" s="15"/>
      <c r="S205" s="15"/>
      <c r="T205" s="15"/>
      <c r="U205" s="15"/>
      <c r="V205" s="15"/>
      <c r="W205" s="15"/>
      <c r="X205" s="15"/>
      <c r="Y205" s="54"/>
      <c r="Z205" s="55"/>
      <c r="AA205" s="39">
        <v>41</v>
      </c>
      <c r="AB205" s="15"/>
      <c r="AC205" s="11" t="s">
        <v>274</v>
      </c>
      <c r="AD205" s="39">
        <f t="shared" si="6"/>
        <v>0</v>
      </c>
      <c r="AE205" s="15"/>
    </row>
    <row r="206" spans="2:31" ht="37.5" customHeight="1" x14ac:dyDescent="0.25">
      <c r="B206" s="27">
        <v>68</v>
      </c>
      <c r="C206" s="15"/>
      <c r="D206" s="15"/>
      <c r="E206" s="28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28" t="s">
        <v>275</v>
      </c>
      <c r="R206" s="15"/>
      <c r="S206" s="15"/>
      <c r="T206" s="15"/>
      <c r="U206" s="15"/>
      <c r="V206" s="15"/>
      <c r="W206" s="15"/>
      <c r="X206" s="15"/>
      <c r="Y206" s="54"/>
      <c r="Z206" s="55"/>
      <c r="AA206" s="39">
        <v>41</v>
      </c>
      <c r="AB206" s="15"/>
      <c r="AC206" s="11" t="s">
        <v>66</v>
      </c>
      <c r="AD206" s="39">
        <f t="shared" si="6"/>
        <v>0</v>
      </c>
      <c r="AE206" s="15"/>
    </row>
    <row r="207" spans="2:31" ht="37.5" customHeight="1" x14ac:dyDescent="0.25">
      <c r="B207" s="27">
        <v>69</v>
      </c>
      <c r="C207" s="15"/>
      <c r="D207" s="15"/>
      <c r="E207" s="28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28" t="s">
        <v>356</v>
      </c>
      <c r="R207" s="15"/>
      <c r="S207" s="15"/>
      <c r="T207" s="15"/>
      <c r="U207" s="15"/>
      <c r="V207" s="15"/>
      <c r="W207" s="15"/>
      <c r="X207" s="15"/>
      <c r="Y207" s="54"/>
      <c r="Z207" s="55"/>
      <c r="AA207" s="39">
        <v>41</v>
      </c>
      <c r="AB207" s="15"/>
      <c r="AC207" s="11" t="s">
        <v>274</v>
      </c>
      <c r="AD207" s="39">
        <f t="shared" si="6"/>
        <v>0</v>
      </c>
      <c r="AE207" s="15"/>
    </row>
    <row r="208" spans="2:31" ht="37.5" customHeight="1" x14ac:dyDescent="0.25">
      <c r="B208" s="27">
        <v>70</v>
      </c>
      <c r="C208" s="15"/>
      <c r="D208" s="15"/>
      <c r="E208" s="28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28" t="s">
        <v>275</v>
      </c>
      <c r="R208" s="15"/>
      <c r="S208" s="15"/>
      <c r="T208" s="15"/>
      <c r="U208" s="15"/>
      <c r="V208" s="15"/>
      <c r="W208" s="15"/>
      <c r="X208" s="15"/>
      <c r="Y208" s="54"/>
      <c r="Z208" s="55"/>
      <c r="AA208" s="39">
        <v>1</v>
      </c>
      <c r="AB208" s="15"/>
      <c r="AC208" s="11" t="s">
        <v>66</v>
      </c>
      <c r="AD208" s="39">
        <f t="shared" si="6"/>
        <v>0</v>
      </c>
      <c r="AE208" s="15"/>
    </row>
    <row r="209" spans="2:31" ht="37.5" customHeight="1" x14ac:dyDescent="0.25">
      <c r="B209" s="27">
        <v>71</v>
      </c>
      <c r="C209" s="15"/>
      <c r="D209" s="15"/>
      <c r="E209" s="28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28" t="s">
        <v>276</v>
      </c>
      <c r="R209" s="15"/>
      <c r="S209" s="15"/>
      <c r="T209" s="15"/>
      <c r="U209" s="15"/>
      <c r="V209" s="15"/>
      <c r="W209" s="15"/>
      <c r="X209" s="15"/>
      <c r="Y209" s="54"/>
      <c r="Z209" s="55"/>
      <c r="AA209" s="39">
        <v>1</v>
      </c>
      <c r="AB209" s="15"/>
      <c r="AC209" s="11" t="s">
        <v>66</v>
      </c>
      <c r="AD209" s="39">
        <f t="shared" si="6"/>
        <v>0</v>
      </c>
      <c r="AE209" s="15"/>
    </row>
    <row r="210" spans="2:31" ht="37.5" customHeight="1" x14ac:dyDescent="0.25">
      <c r="B210" s="27">
        <v>72</v>
      </c>
      <c r="C210" s="15"/>
      <c r="D210" s="15"/>
      <c r="E210" s="28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28" t="s">
        <v>357</v>
      </c>
      <c r="R210" s="15"/>
      <c r="S210" s="15"/>
      <c r="T210" s="15"/>
      <c r="U210" s="15"/>
      <c r="V210" s="15"/>
      <c r="W210" s="15"/>
      <c r="X210" s="15"/>
      <c r="Y210" s="54"/>
      <c r="Z210" s="55"/>
      <c r="AA210" s="39">
        <v>1</v>
      </c>
      <c r="AB210" s="15"/>
      <c r="AC210" s="11" t="s">
        <v>257</v>
      </c>
      <c r="AD210" s="39">
        <f t="shared" si="6"/>
        <v>0</v>
      </c>
      <c r="AE210" s="15"/>
    </row>
    <row r="211" spans="2:31" ht="37.5" customHeight="1" x14ac:dyDescent="0.25">
      <c r="B211" s="27">
        <v>73</v>
      </c>
      <c r="C211" s="15"/>
      <c r="D211" s="15"/>
      <c r="E211" s="28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28" t="s">
        <v>358</v>
      </c>
      <c r="R211" s="15"/>
      <c r="S211" s="15"/>
      <c r="T211" s="15"/>
      <c r="U211" s="15"/>
      <c r="V211" s="15"/>
      <c r="W211" s="15"/>
      <c r="X211" s="15"/>
      <c r="Y211" s="54"/>
      <c r="Z211" s="55"/>
      <c r="AA211" s="39">
        <v>1</v>
      </c>
      <c r="AB211" s="15"/>
      <c r="AC211" s="11" t="s">
        <v>257</v>
      </c>
      <c r="AD211" s="39">
        <f t="shared" si="6"/>
        <v>0</v>
      </c>
      <c r="AE211" s="15"/>
    </row>
    <row r="212" spans="2:31" ht="37.5" customHeight="1" x14ac:dyDescent="0.25">
      <c r="B212" s="27">
        <v>74</v>
      </c>
      <c r="C212" s="15"/>
      <c r="D212" s="15"/>
      <c r="E212" s="28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28" t="s">
        <v>275</v>
      </c>
      <c r="R212" s="15"/>
      <c r="S212" s="15"/>
      <c r="T212" s="15"/>
      <c r="U212" s="15"/>
      <c r="V212" s="15"/>
      <c r="W212" s="15"/>
      <c r="X212" s="15"/>
      <c r="Y212" s="54"/>
      <c r="Z212" s="55"/>
      <c r="AA212" s="39">
        <v>2</v>
      </c>
      <c r="AB212" s="15"/>
      <c r="AC212" s="11" t="s">
        <v>66</v>
      </c>
      <c r="AD212" s="39">
        <f t="shared" si="6"/>
        <v>0</v>
      </c>
      <c r="AE212" s="15"/>
    </row>
    <row r="213" spans="2:31" ht="37.5" customHeight="1" x14ac:dyDescent="0.25">
      <c r="B213" s="27">
        <v>75</v>
      </c>
      <c r="C213" s="15"/>
      <c r="D213" s="15"/>
      <c r="E213" s="28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28" t="s">
        <v>359</v>
      </c>
      <c r="R213" s="15"/>
      <c r="S213" s="15"/>
      <c r="T213" s="15"/>
      <c r="U213" s="15"/>
      <c r="V213" s="15"/>
      <c r="W213" s="15"/>
      <c r="X213" s="15"/>
      <c r="Y213" s="54"/>
      <c r="Z213" s="55"/>
      <c r="AA213" s="39">
        <v>2</v>
      </c>
      <c r="AB213" s="15"/>
      <c r="AC213" s="11" t="s">
        <v>257</v>
      </c>
      <c r="AD213" s="39">
        <f t="shared" si="6"/>
        <v>0</v>
      </c>
      <c r="AE213" s="15"/>
    </row>
    <row r="214" spans="2:31" ht="37.5" customHeight="1" x14ac:dyDescent="0.25">
      <c r="B214" s="27">
        <v>76</v>
      </c>
      <c r="C214" s="15"/>
      <c r="D214" s="15"/>
      <c r="E214" s="28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28" t="s">
        <v>275</v>
      </c>
      <c r="R214" s="15"/>
      <c r="S214" s="15"/>
      <c r="T214" s="15"/>
      <c r="U214" s="15"/>
      <c r="V214" s="15"/>
      <c r="W214" s="15"/>
      <c r="X214" s="15"/>
      <c r="Y214" s="54"/>
      <c r="Z214" s="55"/>
      <c r="AA214" s="39">
        <v>10</v>
      </c>
      <c r="AB214" s="15"/>
      <c r="AC214" s="11" t="s">
        <v>66</v>
      </c>
      <c r="AD214" s="39">
        <f t="shared" si="6"/>
        <v>0</v>
      </c>
      <c r="AE214" s="15"/>
    </row>
    <row r="215" spans="2:31" ht="37.5" customHeight="1" x14ac:dyDescent="0.25">
      <c r="B215" s="27">
        <v>77</v>
      </c>
      <c r="C215" s="15"/>
      <c r="D215" s="15"/>
      <c r="E215" s="28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28" t="s">
        <v>360</v>
      </c>
      <c r="R215" s="15"/>
      <c r="S215" s="15"/>
      <c r="T215" s="15"/>
      <c r="U215" s="15"/>
      <c r="V215" s="15"/>
      <c r="W215" s="15"/>
      <c r="X215" s="15"/>
      <c r="Y215" s="54"/>
      <c r="Z215" s="55"/>
      <c r="AA215" s="39">
        <v>10</v>
      </c>
      <c r="AB215" s="15"/>
      <c r="AC215" s="11" t="s">
        <v>257</v>
      </c>
      <c r="AD215" s="39">
        <f t="shared" si="6"/>
        <v>0</v>
      </c>
      <c r="AE215" s="15"/>
    </row>
    <row r="216" spans="2:31" ht="37.5" customHeight="1" x14ac:dyDescent="0.25">
      <c r="B216" s="27">
        <v>78</v>
      </c>
      <c r="C216" s="15"/>
      <c r="D216" s="15"/>
      <c r="E216" s="28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28" t="s">
        <v>361</v>
      </c>
      <c r="R216" s="15"/>
      <c r="S216" s="15"/>
      <c r="T216" s="15"/>
      <c r="U216" s="15"/>
      <c r="V216" s="15"/>
      <c r="W216" s="15"/>
      <c r="X216" s="15"/>
      <c r="Y216" s="54"/>
      <c r="Z216" s="55"/>
      <c r="AA216" s="39">
        <v>13</v>
      </c>
      <c r="AB216" s="15"/>
      <c r="AC216" s="11" t="s">
        <v>257</v>
      </c>
      <c r="AD216" s="39">
        <f t="shared" si="6"/>
        <v>0</v>
      </c>
      <c r="AE216" s="15"/>
    </row>
    <row r="217" spans="2:31" ht="37.5" customHeight="1" x14ac:dyDescent="0.25">
      <c r="B217" s="27">
        <v>79</v>
      </c>
      <c r="C217" s="15"/>
      <c r="D217" s="15"/>
      <c r="E217" s="28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28" t="s">
        <v>362</v>
      </c>
      <c r="R217" s="15"/>
      <c r="S217" s="15"/>
      <c r="T217" s="15"/>
      <c r="U217" s="15"/>
      <c r="V217" s="15"/>
      <c r="W217" s="15"/>
      <c r="X217" s="15"/>
      <c r="Y217" s="54"/>
      <c r="Z217" s="55"/>
      <c r="AA217" s="39">
        <v>2</v>
      </c>
      <c r="AB217" s="15"/>
      <c r="AC217" s="11" t="s">
        <v>257</v>
      </c>
      <c r="AD217" s="39">
        <f t="shared" si="6"/>
        <v>0</v>
      </c>
      <c r="AE217" s="15"/>
    </row>
    <row r="218" spans="2:31" ht="37.5" customHeight="1" x14ac:dyDescent="0.25">
      <c r="B218" s="27">
        <v>80</v>
      </c>
      <c r="C218" s="15"/>
      <c r="D218" s="15"/>
      <c r="E218" s="28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28" t="s">
        <v>363</v>
      </c>
      <c r="R218" s="15"/>
      <c r="S218" s="15"/>
      <c r="T218" s="15"/>
      <c r="U218" s="15"/>
      <c r="V218" s="15"/>
      <c r="W218" s="15"/>
      <c r="X218" s="15"/>
      <c r="Y218" s="54"/>
      <c r="Z218" s="55"/>
      <c r="AA218" s="39">
        <v>16</v>
      </c>
      <c r="AB218" s="15"/>
      <c r="AC218" s="11" t="s">
        <v>63</v>
      </c>
      <c r="AD218" s="39">
        <f t="shared" si="6"/>
        <v>0</v>
      </c>
      <c r="AE218" s="15"/>
    </row>
    <row r="219" spans="2:31" ht="37.5" customHeight="1" x14ac:dyDescent="0.25">
      <c r="B219" s="27">
        <v>81</v>
      </c>
      <c r="C219" s="15"/>
      <c r="D219" s="15"/>
      <c r="E219" s="28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28" t="s">
        <v>364</v>
      </c>
      <c r="R219" s="15"/>
      <c r="S219" s="15"/>
      <c r="T219" s="15"/>
      <c r="U219" s="15"/>
      <c r="V219" s="15"/>
      <c r="W219" s="15"/>
      <c r="X219" s="15"/>
      <c r="Y219" s="54"/>
      <c r="Z219" s="55"/>
      <c r="AA219" s="39">
        <v>16</v>
      </c>
      <c r="AB219" s="15"/>
      <c r="AC219" s="11" t="s">
        <v>63</v>
      </c>
      <c r="AD219" s="39">
        <f t="shared" si="6"/>
        <v>0</v>
      </c>
      <c r="AE219" s="15"/>
    </row>
    <row r="220" spans="2:31" ht="37.5" customHeight="1" x14ac:dyDescent="0.25">
      <c r="B220" s="27">
        <v>82</v>
      </c>
      <c r="C220" s="15"/>
      <c r="D220" s="15"/>
      <c r="E220" s="28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28" t="s">
        <v>365</v>
      </c>
      <c r="R220" s="15"/>
      <c r="S220" s="15"/>
      <c r="T220" s="15"/>
      <c r="U220" s="15"/>
      <c r="V220" s="15"/>
      <c r="W220" s="15"/>
      <c r="X220" s="15"/>
      <c r="Y220" s="54"/>
      <c r="Z220" s="55"/>
      <c r="AA220" s="39">
        <v>6</v>
      </c>
      <c r="AB220" s="15"/>
      <c r="AC220" s="11" t="s">
        <v>66</v>
      </c>
      <c r="AD220" s="39">
        <f t="shared" si="6"/>
        <v>0</v>
      </c>
      <c r="AE220" s="15"/>
    </row>
    <row r="221" spans="2:31" ht="37.5" customHeight="1" x14ac:dyDescent="0.25">
      <c r="B221" s="27">
        <v>83</v>
      </c>
      <c r="C221" s="15"/>
      <c r="D221" s="15"/>
      <c r="E221" s="28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28" t="s">
        <v>275</v>
      </c>
      <c r="R221" s="15"/>
      <c r="S221" s="15"/>
      <c r="T221" s="15"/>
      <c r="U221" s="15"/>
      <c r="V221" s="15"/>
      <c r="W221" s="15"/>
      <c r="X221" s="15"/>
      <c r="Y221" s="54"/>
      <c r="Z221" s="55"/>
      <c r="AA221" s="39">
        <v>3</v>
      </c>
      <c r="AB221" s="15"/>
      <c r="AC221" s="11" t="s">
        <v>66</v>
      </c>
      <c r="AD221" s="39">
        <f t="shared" si="6"/>
        <v>0</v>
      </c>
      <c r="AE221" s="15"/>
    </row>
    <row r="222" spans="2:31" ht="37.5" customHeight="1" x14ac:dyDescent="0.25">
      <c r="B222" s="27">
        <v>84</v>
      </c>
      <c r="C222" s="15"/>
      <c r="D222" s="15"/>
      <c r="E222" s="28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28" t="s">
        <v>366</v>
      </c>
      <c r="R222" s="15"/>
      <c r="S222" s="15"/>
      <c r="T222" s="15"/>
      <c r="U222" s="15"/>
      <c r="V222" s="15"/>
      <c r="W222" s="15"/>
      <c r="X222" s="15"/>
      <c r="Y222" s="54"/>
      <c r="Z222" s="55"/>
      <c r="AA222" s="39">
        <v>3</v>
      </c>
      <c r="AB222" s="15"/>
      <c r="AC222" s="11" t="s">
        <v>66</v>
      </c>
      <c r="AD222" s="39">
        <f t="shared" si="6"/>
        <v>0</v>
      </c>
      <c r="AE222" s="15"/>
    </row>
    <row r="223" spans="2:31" ht="37.5" customHeight="1" x14ac:dyDescent="0.25">
      <c r="B223" s="27">
        <v>85</v>
      </c>
      <c r="C223" s="15"/>
      <c r="D223" s="15"/>
      <c r="E223" s="28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28" t="s">
        <v>367</v>
      </c>
      <c r="R223" s="15"/>
      <c r="S223" s="15"/>
      <c r="T223" s="15"/>
      <c r="U223" s="15"/>
      <c r="V223" s="15"/>
      <c r="W223" s="15"/>
      <c r="X223" s="15"/>
      <c r="Y223" s="54"/>
      <c r="Z223" s="55"/>
      <c r="AA223" s="39">
        <v>3</v>
      </c>
      <c r="AB223" s="15"/>
      <c r="AC223" s="11" t="s">
        <v>66</v>
      </c>
      <c r="AD223" s="39">
        <f t="shared" si="6"/>
        <v>0</v>
      </c>
      <c r="AE223" s="15"/>
    </row>
    <row r="224" spans="2:31" ht="37.5" customHeight="1" x14ac:dyDescent="0.25">
      <c r="B224" s="27">
        <v>86</v>
      </c>
      <c r="C224" s="15"/>
      <c r="D224" s="15"/>
      <c r="E224" s="28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28" t="s">
        <v>275</v>
      </c>
      <c r="R224" s="15"/>
      <c r="S224" s="15"/>
      <c r="T224" s="15"/>
      <c r="U224" s="15"/>
      <c r="V224" s="15"/>
      <c r="W224" s="15"/>
      <c r="X224" s="15"/>
      <c r="Y224" s="54"/>
      <c r="Z224" s="55"/>
      <c r="AA224" s="39">
        <v>3</v>
      </c>
      <c r="AB224" s="15"/>
      <c r="AC224" s="11" t="s">
        <v>66</v>
      </c>
      <c r="AD224" s="39">
        <f t="shared" si="6"/>
        <v>0</v>
      </c>
      <c r="AE224" s="15"/>
    </row>
    <row r="225" spans="2:31" ht="37.5" customHeight="1" x14ac:dyDescent="0.25">
      <c r="B225" s="27">
        <v>87</v>
      </c>
      <c r="C225" s="15"/>
      <c r="D225" s="15"/>
      <c r="E225" s="28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28" t="s">
        <v>277</v>
      </c>
      <c r="R225" s="15"/>
      <c r="S225" s="15"/>
      <c r="T225" s="15"/>
      <c r="U225" s="15"/>
      <c r="V225" s="15"/>
      <c r="W225" s="15"/>
      <c r="X225" s="15"/>
      <c r="Y225" s="54"/>
      <c r="Z225" s="55"/>
      <c r="AA225" s="39">
        <v>4</v>
      </c>
      <c r="AB225" s="15"/>
      <c r="AC225" s="11" t="s">
        <v>223</v>
      </c>
      <c r="AD225" s="39">
        <f t="shared" si="6"/>
        <v>0</v>
      </c>
      <c r="AE225" s="15"/>
    </row>
    <row r="226" spans="2:31" ht="37.5" customHeight="1" x14ac:dyDescent="0.25">
      <c r="B226" s="27">
        <v>88</v>
      </c>
      <c r="C226" s="15"/>
      <c r="D226" s="15"/>
      <c r="E226" s="28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28" t="s">
        <v>368</v>
      </c>
      <c r="R226" s="15"/>
      <c r="S226" s="15"/>
      <c r="T226" s="15"/>
      <c r="U226" s="15"/>
      <c r="V226" s="15"/>
      <c r="W226" s="15"/>
      <c r="X226" s="15"/>
      <c r="Y226" s="54"/>
      <c r="Z226" s="55"/>
      <c r="AA226" s="39">
        <v>40</v>
      </c>
      <c r="AB226" s="15"/>
      <c r="AC226" s="11" t="s">
        <v>259</v>
      </c>
      <c r="AD226" s="39">
        <f t="shared" si="6"/>
        <v>0</v>
      </c>
      <c r="AE226" s="15"/>
    </row>
    <row r="227" spans="2:31" ht="37.5" customHeight="1" x14ac:dyDescent="0.25">
      <c r="B227" s="27">
        <v>89</v>
      </c>
      <c r="C227" s="15"/>
      <c r="D227" s="15"/>
      <c r="E227" s="28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28" t="s">
        <v>369</v>
      </c>
      <c r="R227" s="15"/>
      <c r="S227" s="15"/>
      <c r="T227" s="15"/>
      <c r="U227" s="15"/>
      <c r="V227" s="15"/>
      <c r="W227" s="15"/>
      <c r="X227" s="15"/>
      <c r="Y227" s="54"/>
      <c r="Z227" s="55"/>
      <c r="AA227" s="39">
        <v>70</v>
      </c>
      <c r="AB227" s="15"/>
      <c r="AC227" s="11" t="s">
        <v>259</v>
      </c>
      <c r="AD227" s="39">
        <f t="shared" si="6"/>
        <v>0</v>
      </c>
      <c r="AE227" s="15"/>
    </row>
    <row r="228" spans="2:31" ht="37.5" customHeight="1" x14ac:dyDescent="0.25">
      <c r="B228" s="27">
        <v>90</v>
      </c>
      <c r="C228" s="15"/>
      <c r="D228" s="15"/>
      <c r="E228" s="28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28" t="s">
        <v>278</v>
      </c>
      <c r="R228" s="15"/>
      <c r="S228" s="15"/>
      <c r="T228" s="15"/>
      <c r="U228" s="15"/>
      <c r="V228" s="15"/>
      <c r="W228" s="15"/>
      <c r="X228" s="15"/>
      <c r="Y228" s="54"/>
      <c r="Z228" s="55"/>
      <c r="AA228" s="39">
        <v>35</v>
      </c>
      <c r="AB228" s="15"/>
      <c r="AC228" s="11" t="s">
        <v>259</v>
      </c>
      <c r="AD228" s="39">
        <f t="shared" si="6"/>
        <v>0</v>
      </c>
      <c r="AE228" s="15"/>
    </row>
    <row r="229" spans="2:31" ht="37.5" customHeight="1" x14ac:dyDescent="0.25">
      <c r="B229" s="27">
        <v>91</v>
      </c>
      <c r="C229" s="15"/>
      <c r="D229" s="15"/>
      <c r="E229" s="28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28" t="s">
        <v>279</v>
      </c>
      <c r="R229" s="15"/>
      <c r="S229" s="15"/>
      <c r="T229" s="15"/>
      <c r="U229" s="15"/>
      <c r="V229" s="15"/>
      <c r="W229" s="15"/>
      <c r="X229" s="15"/>
      <c r="Y229" s="54"/>
      <c r="Z229" s="55"/>
      <c r="AA229" s="39">
        <v>35</v>
      </c>
      <c r="AB229" s="15"/>
      <c r="AC229" s="11" t="s">
        <v>259</v>
      </c>
      <c r="AD229" s="39">
        <f t="shared" si="6"/>
        <v>0</v>
      </c>
      <c r="AE229" s="15"/>
    </row>
    <row r="230" spans="2:31" ht="37.5" customHeight="1" x14ac:dyDescent="0.25">
      <c r="B230" s="27">
        <v>92</v>
      </c>
      <c r="C230" s="15"/>
      <c r="D230" s="15"/>
      <c r="E230" s="28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28" t="s">
        <v>280</v>
      </c>
      <c r="R230" s="15"/>
      <c r="S230" s="15"/>
      <c r="T230" s="15"/>
      <c r="U230" s="15"/>
      <c r="V230" s="15"/>
      <c r="W230" s="15"/>
      <c r="X230" s="15"/>
      <c r="Y230" s="54"/>
      <c r="Z230" s="55"/>
      <c r="AA230" s="39">
        <v>14</v>
      </c>
      <c r="AB230" s="15"/>
      <c r="AC230" s="11" t="s">
        <v>259</v>
      </c>
      <c r="AD230" s="39">
        <f t="shared" si="6"/>
        <v>0</v>
      </c>
      <c r="AE230" s="15"/>
    </row>
    <row r="231" spans="2:31" ht="37.5" customHeight="1" x14ac:dyDescent="0.25">
      <c r="B231" s="27">
        <v>93</v>
      </c>
      <c r="C231" s="15"/>
      <c r="D231" s="15"/>
      <c r="E231" s="28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28" t="s">
        <v>281</v>
      </c>
      <c r="R231" s="15"/>
      <c r="S231" s="15"/>
      <c r="T231" s="15"/>
      <c r="U231" s="15"/>
      <c r="V231" s="15"/>
      <c r="W231" s="15"/>
      <c r="X231" s="15"/>
      <c r="Y231" s="54"/>
      <c r="Z231" s="55"/>
      <c r="AA231" s="39">
        <v>35</v>
      </c>
      <c r="AB231" s="15"/>
      <c r="AC231" s="11" t="s">
        <v>259</v>
      </c>
      <c r="AD231" s="39">
        <f t="shared" si="6"/>
        <v>0</v>
      </c>
      <c r="AE231" s="15"/>
    </row>
    <row r="232" spans="2:31" ht="2.85" customHeight="1" x14ac:dyDescent="0.25"/>
    <row r="233" spans="2:31" ht="11.25" customHeight="1" x14ac:dyDescent="0.25">
      <c r="B233" s="25" t="s">
        <v>298</v>
      </c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.5" customHeight="1" x14ac:dyDescent="0.25"/>
    <row r="235" spans="2:31" ht="11.25" customHeight="1" x14ac:dyDescent="0.25">
      <c r="C235" s="27" t="s">
        <v>210</v>
      </c>
      <c r="D235" s="15"/>
      <c r="E235" s="15"/>
      <c r="F235" s="15"/>
      <c r="H235" s="39">
        <f>SUM(AD227:AE231,AD139:AE224)</f>
        <v>0</v>
      </c>
      <c r="I235" s="15"/>
      <c r="J235" s="15"/>
      <c r="K235" s="15"/>
      <c r="L235" s="15"/>
      <c r="M235" s="15"/>
      <c r="N235" s="15"/>
      <c r="P235" s="28" t="s">
        <v>211</v>
      </c>
      <c r="Q235" s="15"/>
      <c r="R235" s="15"/>
      <c r="S235" s="15"/>
      <c r="T235" s="15"/>
      <c r="U235" s="15"/>
      <c r="V235" s="15"/>
      <c r="W235" s="15"/>
    </row>
    <row r="236" spans="2:31" ht="12.75" customHeight="1" x14ac:dyDescent="0.25"/>
    <row r="237" spans="2:31" ht="11.25" customHeight="1" x14ac:dyDescent="0.25">
      <c r="B237" s="25" t="s">
        <v>299</v>
      </c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.5" customHeight="1" x14ac:dyDescent="0.25"/>
    <row r="239" spans="2:31" ht="11.25" customHeight="1" x14ac:dyDescent="0.25">
      <c r="C239" s="27" t="s">
        <v>210</v>
      </c>
      <c r="D239" s="15"/>
      <c r="E239" s="15"/>
      <c r="F239" s="15"/>
      <c r="H239" s="39">
        <f>SUM(AD225:AE226)</f>
        <v>0</v>
      </c>
      <c r="I239" s="15"/>
      <c r="J239" s="15"/>
      <c r="K239" s="15"/>
      <c r="L239" s="15"/>
      <c r="M239" s="15"/>
      <c r="N239" s="15"/>
      <c r="P239" s="28" t="s">
        <v>211</v>
      </c>
      <c r="Q239" s="15"/>
      <c r="R239" s="15"/>
      <c r="S239" s="15"/>
      <c r="T239" s="15"/>
      <c r="U239" s="15"/>
      <c r="V239" s="15"/>
      <c r="W239" s="15"/>
    </row>
    <row r="240" spans="2:31" ht="14.1" customHeight="1" x14ac:dyDescent="0.25"/>
    <row r="241" spans="2:31" ht="11.45" customHeight="1" x14ac:dyDescent="0.25"/>
    <row r="242" spans="2:31" ht="2.85" customHeight="1" x14ac:dyDescent="0.25"/>
    <row r="243" spans="2:31" ht="0" hidden="1" customHeight="1" x14ac:dyDescent="0.25"/>
    <row r="244" spans="2:31" ht="17.100000000000001" customHeight="1" x14ac:dyDescent="0.25">
      <c r="B244" s="20" t="s">
        <v>282</v>
      </c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</row>
    <row r="245" spans="2:31" ht="2.85" customHeight="1" x14ac:dyDescent="0.25"/>
    <row r="246" spans="2:31" x14ac:dyDescent="0.25">
      <c r="B246" s="40" t="s">
        <v>54</v>
      </c>
      <c r="C246" s="37"/>
      <c r="D246" s="37"/>
      <c r="E246" s="41" t="s">
        <v>55</v>
      </c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41" t="s">
        <v>9</v>
      </c>
      <c r="R246" s="37"/>
      <c r="S246" s="37"/>
      <c r="T246" s="37"/>
      <c r="U246" s="37"/>
      <c r="V246" s="37"/>
      <c r="W246" s="37"/>
      <c r="X246" s="37"/>
      <c r="Y246" s="40" t="s">
        <v>56</v>
      </c>
      <c r="Z246" s="37"/>
      <c r="AA246" s="40" t="s">
        <v>57</v>
      </c>
      <c r="AB246" s="37"/>
      <c r="AC246" s="14" t="s">
        <v>58</v>
      </c>
      <c r="AD246" s="40" t="s">
        <v>59</v>
      </c>
      <c r="AE246" s="37"/>
    </row>
    <row r="247" spans="2:31" x14ac:dyDescent="0.25">
      <c r="B247" s="27">
        <v>1</v>
      </c>
      <c r="C247" s="15"/>
      <c r="D247" s="15"/>
      <c r="E247" s="28" t="s">
        <v>5</v>
      </c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28" t="s">
        <v>283</v>
      </c>
      <c r="R247" s="15"/>
      <c r="S247" s="15"/>
      <c r="T247" s="15"/>
      <c r="U247" s="15"/>
      <c r="V247" s="15"/>
      <c r="W247" s="15"/>
      <c r="X247" s="15"/>
      <c r="Y247" s="54"/>
      <c r="Z247" s="55"/>
      <c r="AA247" s="39">
        <v>5</v>
      </c>
      <c r="AB247" s="15"/>
      <c r="AC247" s="11" t="s">
        <v>66</v>
      </c>
      <c r="AD247" s="39">
        <f t="shared" ref="AD247:AD252" si="7">Y247*AA247</f>
        <v>0</v>
      </c>
      <c r="AE247" s="15"/>
    </row>
    <row r="248" spans="2:31" ht="25.5" customHeight="1" x14ac:dyDescent="0.25">
      <c r="B248" s="27">
        <v>2</v>
      </c>
      <c r="C248" s="15"/>
      <c r="D248" s="15"/>
      <c r="E248" s="28" t="s">
        <v>5</v>
      </c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28" t="s">
        <v>284</v>
      </c>
      <c r="R248" s="15"/>
      <c r="S248" s="15"/>
      <c r="T248" s="15"/>
      <c r="U248" s="15"/>
      <c r="V248" s="15"/>
      <c r="W248" s="15"/>
      <c r="X248" s="15"/>
      <c r="Y248" s="54"/>
      <c r="Z248" s="55"/>
      <c r="AA248" s="39">
        <v>1</v>
      </c>
      <c r="AB248" s="15"/>
      <c r="AC248" s="11" t="s">
        <v>66</v>
      </c>
      <c r="AD248" s="39">
        <f t="shared" si="7"/>
        <v>0</v>
      </c>
      <c r="AE248" s="15"/>
    </row>
    <row r="249" spans="2:31" ht="40.5" customHeight="1" x14ac:dyDescent="0.25">
      <c r="B249" s="27">
        <v>3</v>
      </c>
      <c r="C249" s="15"/>
      <c r="D249" s="15"/>
      <c r="E249" s="28" t="s">
        <v>5</v>
      </c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28" t="s">
        <v>285</v>
      </c>
      <c r="R249" s="15"/>
      <c r="S249" s="15"/>
      <c r="T249" s="15"/>
      <c r="U249" s="15"/>
      <c r="V249" s="15"/>
      <c r="W249" s="15"/>
      <c r="X249" s="15"/>
      <c r="Y249" s="54"/>
      <c r="Z249" s="55"/>
      <c r="AA249" s="39">
        <v>1</v>
      </c>
      <c r="AB249" s="15"/>
      <c r="AC249" s="11" t="s">
        <v>66</v>
      </c>
      <c r="AD249" s="39">
        <f t="shared" si="7"/>
        <v>0</v>
      </c>
      <c r="AE249" s="15"/>
    </row>
    <row r="250" spans="2:31" x14ac:dyDescent="0.25">
      <c r="B250" s="27">
        <v>4</v>
      </c>
      <c r="C250" s="15"/>
      <c r="D250" s="15"/>
      <c r="E250" s="28" t="s">
        <v>5</v>
      </c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28" t="s">
        <v>286</v>
      </c>
      <c r="R250" s="15"/>
      <c r="S250" s="15"/>
      <c r="T250" s="15"/>
      <c r="U250" s="15"/>
      <c r="V250" s="15"/>
      <c r="W250" s="15"/>
      <c r="X250" s="15"/>
      <c r="Y250" s="54"/>
      <c r="Z250" s="55"/>
      <c r="AA250" s="39">
        <v>1</v>
      </c>
      <c r="AB250" s="15"/>
      <c r="AC250" s="11" t="s">
        <v>66</v>
      </c>
      <c r="AD250" s="39">
        <f t="shared" si="7"/>
        <v>0</v>
      </c>
      <c r="AE250" s="15"/>
    </row>
    <row r="251" spans="2:31" x14ac:dyDescent="0.25">
      <c r="B251" s="27">
        <v>5</v>
      </c>
      <c r="C251" s="15"/>
      <c r="D251" s="15"/>
      <c r="E251" s="28" t="s">
        <v>5</v>
      </c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28" t="s">
        <v>287</v>
      </c>
      <c r="R251" s="15"/>
      <c r="S251" s="15"/>
      <c r="T251" s="15"/>
      <c r="U251" s="15"/>
      <c r="V251" s="15"/>
      <c r="W251" s="15"/>
      <c r="X251" s="15"/>
      <c r="Y251" s="54"/>
      <c r="Z251" s="55"/>
      <c r="AA251" s="39">
        <v>1</v>
      </c>
      <c r="AB251" s="15"/>
      <c r="AC251" s="11" t="s">
        <v>66</v>
      </c>
      <c r="AD251" s="39">
        <f t="shared" si="7"/>
        <v>0</v>
      </c>
      <c r="AE251" s="15"/>
    </row>
    <row r="252" spans="2:31" x14ac:dyDescent="0.25">
      <c r="B252" s="27">
        <v>6</v>
      </c>
      <c r="C252" s="15"/>
      <c r="D252" s="15"/>
      <c r="E252" s="28" t="s">
        <v>5</v>
      </c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28" t="s">
        <v>288</v>
      </c>
      <c r="R252" s="15"/>
      <c r="S252" s="15"/>
      <c r="T252" s="15"/>
      <c r="U252" s="15"/>
      <c r="V252" s="15"/>
      <c r="W252" s="15"/>
      <c r="X252" s="15"/>
      <c r="Y252" s="54"/>
      <c r="Z252" s="55"/>
      <c r="AA252" s="39">
        <v>6</v>
      </c>
      <c r="AB252" s="15"/>
      <c r="AC252" s="11" t="s">
        <v>66</v>
      </c>
      <c r="AD252" s="39">
        <f t="shared" si="7"/>
        <v>0</v>
      </c>
      <c r="AE252" s="15"/>
    </row>
    <row r="253" spans="2:31" ht="2.85" customHeight="1" x14ac:dyDescent="0.25"/>
    <row r="254" spans="2:31" ht="11.25" customHeight="1" x14ac:dyDescent="0.25">
      <c r="B254" s="25" t="s">
        <v>289</v>
      </c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</row>
    <row r="255" spans="2:31" ht="1.5" customHeight="1" x14ac:dyDescent="0.25"/>
    <row r="256" spans="2:31" ht="11.25" customHeight="1" x14ac:dyDescent="0.25">
      <c r="C256" s="27" t="s">
        <v>210</v>
      </c>
      <c r="D256" s="15"/>
      <c r="E256" s="15"/>
      <c r="F256" s="15"/>
      <c r="H256" s="39">
        <f>SUM(AD247:AE252)</f>
        <v>0</v>
      </c>
      <c r="I256" s="15"/>
      <c r="J256" s="15"/>
      <c r="K256" s="15"/>
      <c r="L256" s="15"/>
      <c r="M256" s="15"/>
      <c r="N256" s="15"/>
      <c r="P256" s="28" t="s">
        <v>211</v>
      </c>
      <c r="Q256" s="15"/>
      <c r="R256" s="15"/>
      <c r="S256" s="15"/>
      <c r="T256" s="15"/>
      <c r="U256" s="15"/>
      <c r="V256" s="15"/>
      <c r="W256" s="15"/>
    </row>
    <row r="257" spans="2:31" ht="9.9499999999999993" customHeight="1" x14ac:dyDescent="0.25"/>
    <row r="258" spans="2:31" ht="11.45" customHeight="1" x14ac:dyDescent="0.25"/>
    <row r="259" spans="2:31" ht="2.85" customHeight="1" x14ac:dyDescent="0.25"/>
    <row r="260" spans="2:31" ht="0" hidden="1" customHeight="1" x14ac:dyDescent="0.25"/>
    <row r="261" spans="2:31" ht="17.100000000000001" customHeight="1" x14ac:dyDescent="0.25">
      <c r="B261" s="20" t="s">
        <v>290</v>
      </c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</row>
    <row r="262" spans="2:31" ht="2.85" customHeight="1" x14ac:dyDescent="0.25"/>
    <row r="263" spans="2:31" x14ac:dyDescent="0.25">
      <c r="B263" s="36" t="s">
        <v>54</v>
      </c>
      <c r="C263" s="37"/>
      <c r="D263" s="37"/>
      <c r="E263" s="38" t="s">
        <v>55</v>
      </c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8" t="s">
        <v>9</v>
      </c>
      <c r="R263" s="37"/>
      <c r="S263" s="37"/>
      <c r="T263" s="37"/>
      <c r="U263" s="37"/>
      <c r="V263" s="37"/>
      <c r="W263" s="37"/>
      <c r="X263" s="37"/>
      <c r="Y263" s="36" t="s">
        <v>56</v>
      </c>
      <c r="Z263" s="37"/>
      <c r="AA263" s="36" t="s">
        <v>57</v>
      </c>
      <c r="AB263" s="37"/>
      <c r="AC263" s="13" t="s">
        <v>58</v>
      </c>
      <c r="AD263" s="36" t="s">
        <v>59</v>
      </c>
      <c r="AE263" s="37"/>
    </row>
    <row r="264" spans="2:31" x14ac:dyDescent="0.25">
      <c r="B264" s="42">
        <v>1</v>
      </c>
      <c r="C264" s="15"/>
      <c r="D264" s="15"/>
      <c r="E264" s="28" t="s">
        <v>5</v>
      </c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28" t="s">
        <v>291</v>
      </c>
      <c r="R264" s="15"/>
      <c r="S264" s="15"/>
      <c r="T264" s="15"/>
      <c r="U264" s="15"/>
      <c r="V264" s="15"/>
      <c r="W264" s="15"/>
      <c r="X264" s="15"/>
      <c r="Y264" s="54"/>
      <c r="Z264" s="55"/>
      <c r="AA264" s="39">
        <v>9</v>
      </c>
      <c r="AB264" s="15"/>
      <c r="AC264" s="11" t="s">
        <v>292</v>
      </c>
      <c r="AD264" s="39">
        <f t="shared" ref="AD264:AD268" si="8">Y264*AA264</f>
        <v>0</v>
      </c>
      <c r="AE264" s="15"/>
    </row>
    <row r="265" spans="2:31" x14ac:dyDescent="0.25">
      <c r="B265" s="42">
        <v>2</v>
      </c>
      <c r="C265" s="15"/>
      <c r="D265" s="15"/>
      <c r="E265" s="28" t="s">
        <v>5</v>
      </c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28" t="s">
        <v>293</v>
      </c>
      <c r="R265" s="15"/>
      <c r="S265" s="15"/>
      <c r="T265" s="15"/>
      <c r="U265" s="15"/>
      <c r="V265" s="15"/>
      <c r="W265" s="15"/>
      <c r="X265" s="15"/>
      <c r="Y265" s="54"/>
      <c r="Z265" s="55"/>
      <c r="AA265" s="39">
        <v>15</v>
      </c>
      <c r="AB265" s="15"/>
      <c r="AC265" s="11" t="s">
        <v>292</v>
      </c>
      <c r="AD265" s="39">
        <f t="shared" si="8"/>
        <v>0</v>
      </c>
      <c r="AE265" s="15"/>
    </row>
    <row r="266" spans="2:31" x14ac:dyDescent="0.25">
      <c r="B266" s="42">
        <v>3</v>
      </c>
      <c r="C266" s="15"/>
      <c r="D266" s="15"/>
      <c r="E266" s="28" t="s">
        <v>5</v>
      </c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28" t="s">
        <v>294</v>
      </c>
      <c r="R266" s="15"/>
      <c r="S266" s="15"/>
      <c r="T266" s="15"/>
      <c r="U266" s="15"/>
      <c r="V266" s="15"/>
      <c r="W266" s="15"/>
      <c r="X266" s="15"/>
      <c r="Y266" s="54"/>
      <c r="Z266" s="55"/>
      <c r="AA266" s="39">
        <v>20</v>
      </c>
      <c r="AB266" s="15"/>
      <c r="AC266" s="11" t="s">
        <v>292</v>
      </c>
      <c r="AD266" s="39">
        <f t="shared" si="8"/>
        <v>0</v>
      </c>
      <c r="AE266" s="15"/>
    </row>
    <row r="267" spans="2:31" x14ac:dyDescent="0.25">
      <c r="B267" s="42">
        <v>4</v>
      </c>
      <c r="C267" s="15"/>
      <c r="D267" s="15"/>
      <c r="E267" s="28" t="s">
        <v>5</v>
      </c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28" t="s">
        <v>295</v>
      </c>
      <c r="R267" s="15"/>
      <c r="S267" s="15"/>
      <c r="T267" s="15"/>
      <c r="U267" s="15"/>
      <c r="V267" s="15"/>
      <c r="W267" s="15"/>
      <c r="X267" s="15"/>
      <c r="Y267" s="54"/>
      <c r="Z267" s="55"/>
      <c r="AA267" s="39">
        <v>16</v>
      </c>
      <c r="AB267" s="15"/>
      <c r="AC267" s="11" t="s">
        <v>292</v>
      </c>
      <c r="AD267" s="39">
        <f t="shared" si="8"/>
        <v>0</v>
      </c>
      <c r="AE267" s="15"/>
    </row>
    <row r="268" spans="2:31" x14ac:dyDescent="0.25">
      <c r="B268" s="42">
        <v>5</v>
      </c>
      <c r="C268" s="15"/>
      <c r="D268" s="15"/>
      <c r="E268" s="28" t="s">
        <v>5</v>
      </c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28" t="s">
        <v>296</v>
      </c>
      <c r="R268" s="15"/>
      <c r="S268" s="15"/>
      <c r="T268" s="15"/>
      <c r="U268" s="15"/>
      <c r="V268" s="15"/>
      <c r="W268" s="15"/>
      <c r="X268" s="15"/>
      <c r="Y268" s="54"/>
      <c r="Z268" s="55"/>
      <c r="AA268" s="39">
        <v>4</v>
      </c>
      <c r="AB268" s="15"/>
      <c r="AC268" s="11" t="s">
        <v>292</v>
      </c>
      <c r="AD268" s="39">
        <f t="shared" si="8"/>
        <v>0</v>
      </c>
      <c r="AE268" s="15"/>
    </row>
    <row r="269" spans="2:31" ht="2.85" customHeight="1" x14ac:dyDescent="0.25"/>
    <row r="270" spans="2:31" ht="11.25" customHeight="1" x14ac:dyDescent="0.25">
      <c r="B270" s="25" t="s">
        <v>297</v>
      </c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.5" customHeight="1" x14ac:dyDescent="0.25"/>
    <row r="272" spans="2:31" ht="11.25" customHeight="1" x14ac:dyDescent="0.25">
      <c r="C272" s="27" t="s">
        <v>210</v>
      </c>
      <c r="D272" s="15"/>
      <c r="E272" s="15"/>
      <c r="F272" s="15"/>
      <c r="H272" s="39">
        <f>SUM(AD264:AE268)</f>
        <v>0</v>
      </c>
      <c r="I272" s="15"/>
      <c r="J272" s="15"/>
      <c r="K272" s="15"/>
      <c r="L272" s="15"/>
      <c r="M272" s="15"/>
      <c r="N272" s="28" t="s">
        <v>211</v>
      </c>
      <c r="O272" s="15"/>
      <c r="P272" s="15"/>
      <c r="Q272" s="15"/>
      <c r="R272" s="15"/>
      <c r="S272" s="15"/>
      <c r="T272" s="15"/>
      <c r="U272" s="15"/>
      <c r="V272" s="15"/>
    </row>
    <row r="273" ht="12.75" customHeight="1" x14ac:dyDescent="0.25"/>
  </sheetData>
  <mergeCells count="1216">
    <mergeCell ref="AD268:AE268"/>
    <mergeCell ref="B270:AE270"/>
    <mergeCell ref="C272:F272"/>
    <mergeCell ref="H272:M272"/>
    <mergeCell ref="N272:V272"/>
    <mergeCell ref="B268:D268"/>
    <mergeCell ref="E268:P268"/>
    <mergeCell ref="Q268:X268"/>
    <mergeCell ref="Y268:Z268"/>
    <mergeCell ref="AA268:AB268"/>
    <mergeCell ref="AD266:AE266"/>
    <mergeCell ref="B267:D267"/>
    <mergeCell ref="E267:P267"/>
    <mergeCell ref="Q267:X267"/>
    <mergeCell ref="Y267:Z267"/>
    <mergeCell ref="AA267:AB267"/>
    <mergeCell ref="AD267:AE267"/>
    <mergeCell ref="B266:D266"/>
    <mergeCell ref="E266:P266"/>
    <mergeCell ref="Q266:X266"/>
    <mergeCell ref="Y266:Z266"/>
    <mergeCell ref="AA266:AB266"/>
    <mergeCell ref="AD264:AE264"/>
    <mergeCell ref="B265:D265"/>
    <mergeCell ref="E265:P265"/>
    <mergeCell ref="Q265:X265"/>
    <mergeCell ref="Y265:Z265"/>
    <mergeCell ref="AA265:AB265"/>
    <mergeCell ref="AD265:AE265"/>
    <mergeCell ref="B264:D264"/>
    <mergeCell ref="E264:P264"/>
    <mergeCell ref="Q264:X264"/>
    <mergeCell ref="Y264:Z264"/>
    <mergeCell ref="AA264:AB264"/>
    <mergeCell ref="B261:AE261"/>
    <mergeCell ref="B263:D263"/>
    <mergeCell ref="E263:P263"/>
    <mergeCell ref="Q263:X263"/>
    <mergeCell ref="Y263:Z263"/>
    <mergeCell ref="AA263:AB263"/>
    <mergeCell ref="AD263:AE263"/>
    <mergeCell ref="AD252:AE252"/>
    <mergeCell ref="B254:AE254"/>
    <mergeCell ref="C256:F256"/>
    <mergeCell ref="H256:N256"/>
    <mergeCell ref="P256:W256"/>
    <mergeCell ref="B252:D252"/>
    <mergeCell ref="E252:P252"/>
    <mergeCell ref="Q252:X252"/>
    <mergeCell ref="Y252:Z252"/>
    <mergeCell ref="AA252:AB252"/>
    <mergeCell ref="AD250:AE250"/>
    <mergeCell ref="B251:D251"/>
    <mergeCell ref="E251:P251"/>
    <mergeCell ref="Q251:X251"/>
    <mergeCell ref="Y251:Z251"/>
    <mergeCell ref="AA251:AB251"/>
    <mergeCell ref="AD251:AE251"/>
    <mergeCell ref="B250:D250"/>
    <mergeCell ref="E250:P250"/>
    <mergeCell ref="Q250:X250"/>
    <mergeCell ref="Y250:Z250"/>
    <mergeCell ref="AA250:AB250"/>
    <mergeCell ref="AD248:AE248"/>
    <mergeCell ref="B249:D249"/>
    <mergeCell ref="E249:P249"/>
    <mergeCell ref="Q249:X249"/>
    <mergeCell ref="Y249:Z249"/>
    <mergeCell ref="AA249:AB249"/>
    <mergeCell ref="AD249:AE249"/>
    <mergeCell ref="B248:D248"/>
    <mergeCell ref="E248:P248"/>
    <mergeCell ref="Q248:X248"/>
    <mergeCell ref="Y248:Z248"/>
    <mergeCell ref="AA248:AB248"/>
    <mergeCell ref="AD246:AE246"/>
    <mergeCell ref="B247:D247"/>
    <mergeCell ref="E247:P247"/>
    <mergeCell ref="Q247:X247"/>
    <mergeCell ref="Y247:Z247"/>
    <mergeCell ref="AA247:AB247"/>
    <mergeCell ref="AD247:AE247"/>
    <mergeCell ref="B246:D246"/>
    <mergeCell ref="E246:P246"/>
    <mergeCell ref="Q246:X246"/>
    <mergeCell ref="Y246:Z246"/>
    <mergeCell ref="AA246:AB246"/>
    <mergeCell ref="B244:AE244"/>
    <mergeCell ref="B237:AE237"/>
    <mergeCell ref="C239:F239"/>
    <mergeCell ref="H239:N239"/>
    <mergeCell ref="P239:W239"/>
    <mergeCell ref="AD231:AE231"/>
    <mergeCell ref="B233:AE233"/>
    <mergeCell ref="C235:F235"/>
    <mergeCell ref="H235:N235"/>
    <mergeCell ref="P235:W235"/>
    <mergeCell ref="B231:D231"/>
    <mergeCell ref="E231:P231"/>
    <mergeCell ref="Q231:X231"/>
    <mergeCell ref="Y231:Z231"/>
    <mergeCell ref="AA231:AB231"/>
    <mergeCell ref="AD229:AE229"/>
    <mergeCell ref="B230:D230"/>
    <mergeCell ref="E230:P230"/>
    <mergeCell ref="Q230:X230"/>
    <mergeCell ref="Y230:Z230"/>
    <mergeCell ref="AA230:AB230"/>
    <mergeCell ref="AD230:AE230"/>
    <mergeCell ref="B229:D229"/>
    <mergeCell ref="E229:P229"/>
    <mergeCell ref="Q229:X229"/>
    <mergeCell ref="Y229:Z229"/>
    <mergeCell ref="AA229:AB229"/>
    <mergeCell ref="AD227:AE227"/>
    <mergeCell ref="B228:D228"/>
    <mergeCell ref="E228:P228"/>
    <mergeCell ref="Q228:X228"/>
    <mergeCell ref="Y228:Z228"/>
    <mergeCell ref="AA228:AB228"/>
    <mergeCell ref="AD228:AE228"/>
    <mergeCell ref="B227:D227"/>
    <mergeCell ref="E227:P227"/>
    <mergeCell ref="Q227:X227"/>
    <mergeCell ref="Y227:Z227"/>
    <mergeCell ref="AA227:AB227"/>
    <mergeCell ref="AD225:AE225"/>
    <mergeCell ref="B226:D226"/>
    <mergeCell ref="E226:P226"/>
    <mergeCell ref="Q226:X226"/>
    <mergeCell ref="Y226:Z226"/>
    <mergeCell ref="AA226:AB226"/>
    <mergeCell ref="AD226:AE226"/>
    <mergeCell ref="B225:D225"/>
    <mergeCell ref="E225:P225"/>
    <mergeCell ref="Q225:X225"/>
    <mergeCell ref="Y225:Z225"/>
    <mergeCell ref="AA225:AB225"/>
    <mergeCell ref="AD223:AE223"/>
    <mergeCell ref="B224:D224"/>
    <mergeCell ref="E224:P224"/>
    <mergeCell ref="Q224:X224"/>
    <mergeCell ref="Y224:Z224"/>
    <mergeCell ref="AA224:AB224"/>
    <mergeCell ref="AD224:AE224"/>
    <mergeCell ref="B223:D223"/>
    <mergeCell ref="E223:P223"/>
    <mergeCell ref="Q223:X223"/>
    <mergeCell ref="Y223:Z223"/>
    <mergeCell ref="AA223:AB223"/>
    <mergeCell ref="AD221:AE221"/>
    <mergeCell ref="B222:D222"/>
    <mergeCell ref="E222:P222"/>
    <mergeCell ref="Q222:X222"/>
    <mergeCell ref="Y222:Z222"/>
    <mergeCell ref="AA222:AB222"/>
    <mergeCell ref="AD222:AE222"/>
    <mergeCell ref="B221:D221"/>
    <mergeCell ref="E221:P221"/>
    <mergeCell ref="Q221:X221"/>
    <mergeCell ref="Y221:Z221"/>
    <mergeCell ref="AA221:AB221"/>
    <mergeCell ref="AD219:AE219"/>
    <mergeCell ref="B220:D220"/>
    <mergeCell ref="E220:P220"/>
    <mergeCell ref="Q220:X220"/>
    <mergeCell ref="Y220:Z220"/>
    <mergeCell ref="AA220:AB220"/>
    <mergeCell ref="AD220:AE220"/>
    <mergeCell ref="B219:D219"/>
    <mergeCell ref="E219:P219"/>
    <mergeCell ref="Q219:X219"/>
    <mergeCell ref="Y219:Z219"/>
    <mergeCell ref="AA219:AB219"/>
    <mergeCell ref="AD217:AE217"/>
    <mergeCell ref="B218:D218"/>
    <mergeCell ref="E218:P218"/>
    <mergeCell ref="Q218:X218"/>
    <mergeCell ref="Y218:Z218"/>
    <mergeCell ref="AA218:AB218"/>
    <mergeCell ref="AD218:AE218"/>
    <mergeCell ref="B217:D217"/>
    <mergeCell ref="E217:P217"/>
    <mergeCell ref="Q217:X217"/>
    <mergeCell ref="Y217:Z217"/>
    <mergeCell ref="AA217:AB217"/>
    <mergeCell ref="AD215:AE215"/>
    <mergeCell ref="B216:D216"/>
    <mergeCell ref="E216:P216"/>
    <mergeCell ref="Q216:X216"/>
    <mergeCell ref="Y216:Z216"/>
    <mergeCell ref="AA216:AB216"/>
    <mergeCell ref="AD216:AE216"/>
    <mergeCell ref="B215:D215"/>
    <mergeCell ref="E215:P215"/>
    <mergeCell ref="Q215:X215"/>
    <mergeCell ref="Y215:Z215"/>
    <mergeCell ref="AA215:AB215"/>
    <mergeCell ref="AD213:AE213"/>
    <mergeCell ref="B214:D214"/>
    <mergeCell ref="E214:P214"/>
    <mergeCell ref="Q214:X214"/>
    <mergeCell ref="Y214:Z214"/>
    <mergeCell ref="AA214:AB214"/>
    <mergeCell ref="AD214:AE214"/>
    <mergeCell ref="B213:D213"/>
    <mergeCell ref="E213:P213"/>
    <mergeCell ref="Q213:X213"/>
    <mergeCell ref="Y213:Z213"/>
    <mergeCell ref="AA213:AB213"/>
    <mergeCell ref="AD211:AE211"/>
    <mergeCell ref="B212:D212"/>
    <mergeCell ref="E212:P212"/>
    <mergeCell ref="Q212:X212"/>
    <mergeCell ref="Y212:Z212"/>
    <mergeCell ref="AA212:AB212"/>
    <mergeCell ref="AD212:AE212"/>
    <mergeCell ref="B211:D211"/>
    <mergeCell ref="E211:P211"/>
    <mergeCell ref="Q211:X211"/>
    <mergeCell ref="Y211:Z211"/>
    <mergeCell ref="AA211:AB211"/>
    <mergeCell ref="AD209:AE209"/>
    <mergeCell ref="B210:D210"/>
    <mergeCell ref="E210:P210"/>
    <mergeCell ref="Q210:X210"/>
    <mergeCell ref="Y210:Z210"/>
    <mergeCell ref="AA210:AB210"/>
    <mergeCell ref="AD210:AE210"/>
    <mergeCell ref="B209:D209"/>
    <mergeCell ref="E209:P209"/>
    <mergeCell ref="Q209:X209"/>
    <mergeCell ref="Y209:Z209"/>
    <mergeCell ref="AA209:AB209"/>
    <mergeCell ref="AD207:AE207"/>
    <mergeCell ref="B208:D208"/>
    <mergeCell ref="E208:P208"/>
    <mergeCell ref="Q208:X208"/>
    <mergeCell ref="Y208:Z208"/>
    <mergeCell ref="AA208:AB208"/>
    <mergeCell ref="AD208:AE208"/>
    <mergeCell ref="B207:D207"/>
    <mergeCell ref="E207:P207"/>
    <mergeCell ref="Q207:X207"/>
    <mergeCell ref="Y207:Z207"/>
    <mergeCell ref="AA207:AB207"/>
    <mergeCell ref="AD205:AE205"/>
    <mergeCell ref="B206:D206"/>
    <mergeCell ref="E206:P206"/>
    <mergeCell ref="Q206:X206"/>
    <mergeCell ref="Y206:Z206"/>
    <mergeCell ref="AA206:AB206"/>
    <mergeCell ref="AD206:AE206"/>
    <mergeCell ref="B205:D205"/>
    <mergeCell ref="E205:P205"/>
    <mergeCell ref="Q205:X205"/>
    <mergeCell ref="Y205:Z205"/>
    <mergeCell ref="AA205:AB205"/>
    <mergeCell ref="AD203:AE203"/>
    <mergeCell ref="B204:D204"/>
    <mergeCell ref="E204:P204"/>
    <mergeCell ref="Q204:X204"/>
    <mergeCell ref="Y204:Z204"/>
    <mergeCell ref="AA204:AB204"/>
    <mergeCell ref="AD204:AE204"/>
    <mergeCell ref="B203:D203"/>
    <mergeCell ref="E203:P203"/>
    <mergeCell ref="Q203:X203"/>
    <mergeCell ref="Y203:Z203"/>
    <mergeCell ref="AA203:AB203"/>
    <mergeCell ref="AD201:AE201"/>
    <mergeCell ref="B202:D202"/>
    <mergeCell ref="E202:P202"/>
    <mergeCell ref="Q202:X202"/>
    <mergeCell ref="Y202:Z202"/>
    <mergeCell ref="AA202:AB202"/>
    <mergeCell ref="AD202:AE202"/>
    <mergeCell ref="B201:D201"/>
    <mergeCell ref="E201:P201"/>
    <mergeCell ref="Q201:X201"/>
    <mergeCell ref="Y201:Z201"/>
    <mergeCell ref="AA201:AB201"/>
    <mergeCell ref="AD199:AE199"/>
    <mergeCell ref="B200:D200"/>
    <mergeCell ref="E200:P200"/>
    <mergeCell ref="Q200:X200"/>
    <mergeCell ref="Y200:Z200"/>
    <mergeCell ref="AA200:AB200"/>
    <mergeCell ref="AD200:AE200"/>
    <mergeCell ref="B199:D199"/>
    <mergeCell ref="E199:P199"/>
    <mergeCell ref="Q199:X199"/>
    <mergeCell ref="Y199:Z199"/>
    <mergeCell ref="AA199:AB199"/>
    <mergeCell ref="AD197:AE197"/>
    <mergeCell ref="B198:D198"/>
    <mergeCell ref="E198:P198"/>
    <mergeCell ref="Q198:X198"/>
    <mergeCell ref="Y198:Z198"/>
    <mergeCell ref="AA198:AB198"/>
    <mergeCell ref="AD198:AE198"/>
    <mergeCell ref="B197:D197"/>
    <mergeCell ref="E197:P197"/>
    <mergeCell ref="Q197:X197"/>
    <mergeCell ref="Y197:Z197"/>
    <mergeCell ref="AA197:AB197"/>
    <mergeCell ref="AD195:AE195"/>
    <mergeCell ref="B196:D196"/>
    <mergeCell ref="E196:P196"/>
    <mergeCell ref="Q196:X196"/>
    <mergeCell ref="Y196:Z196"/>
    <mergeCell ref="AA196:AB196"/>
    <mergeCell ref="AD196:AE196"/>
    <mergeCell ref="B195:D195"/>
    <mergeCell ref="E195:P195"/>
    <mergeCell ref="Q195:X195"/>
    <mergeCell ref="Y195:Z195"/>
    <mergeCell ref="AA195:AB195"/>
    <mergeCell ref="AD193:AE193"/>
    <mergeCell ref="B194:D194"/>
    <mergeCell ref="E194:P194"/>
    <mergeCell ref="Q194:X194"/>
    <mergeCell ref="Y194:Z194"/>
    <mergeCell ref="AA194:AB194"/>
    <mergeCell ref="AD194:AE194"/>
    <mergeCell ref="B193:D193"/>
    <mergeCell ref="E193:P193"/>
    <mergeCell ref="Q193:X193"/>
    <mergeCell ref="Y193:Z193"/>
    <mergeCell ref="AA193:AB193"/>
    <mergeCell ref="AD191:AE191"/>
    <mergeCell ref="B192:D192"/>
    <mergeCell ref="E192:P192"/>
    <mergeCell ref="Q192:X192"/>
    <mergeCell ref="Y192:Z192"/>
    <mergeCell ref="AA192:AB192"/>
    <mergeCell ref="AD192:AE192"/>
    <mergeCell ref="B191:D191"/>
    <mergeCell ref="E191:P191"/>
    <mergeCell ref="Q191:X191"/>
    <mergeCell ref="Y191:Z191"/>
    <mergeCell ref="AA191:AB191"/>
    <mergeCell ref="AD189:AE189"/>
    <mergeCell ref="B190:D190"/>
    <mergeCell ref="E190:P190"/>
    <mergeCell ref="Q190:X190"/>
    <mergeCell ref="Y190:Z190"/>
    <mergeCell ref="AA190:AB190"/>
    <mergeCell ref="AD190:AE190"/>
    <mergeCell ref="B189:D189"/>
    <mergeCell ref="E189:P189"/>
    <mergeCell ref="Q189:X189"/>
    <mergeCell ref="Y189:Z189"/>
    <mergeCell ref="AA189:AB189"/>
    <mergeCell ref="AD187:AE187"/>
    <mergeCell ref="B188:D188"/>
    <mergeCell ref="E188:P188"/>
    <mergeCell ref="Q188:X188"/>
    <mergeCell ref="Y188:Z188"/>
    <mergeCell ref="AA188:AB188"/>
    <mergeCell ref="AD188:AE188"/>
    <mergeCell ref="B187:D187"/>
    <mergeCell ref="E187:P187"/>
    <mergeCell ref="Q187:X187"/>
    <mergeCell ref="Y187:Z187"/>
    <mergeCell ref="AA187:AB187"/>
    <mergeCell ref="AD185:AE185"/>
    <mergeCell ref="B186:D186"/>
    <mergeCell ref="E186:P186"/>
    <mergeCell ref="Q186:X186"/>
    <mergeCell ref="Y186:Z186"/>
    <mergeCell ref="AA186:AB186"/>
    <mergeCell ref="AD186:AE186"/>
    <mergeCell ref="B185:D185"/>
    <mergeCell ref="E185:P185"/>
    <mergeCell ref="Q185:X185"/>
    <mergeCell ref="Y185:Z185"/>
    <mergeCell ref="AA185:AB185"/>
    <mergeCell ref="AD183:AE183"/>
    <mergeCell ref="B184:D184"/>
    <mergeCell ref="E184:P184"/>
    <mergeCell ref="Q184:X184"/>
    <mergeCell ref="Y184:Z184"/>
    <mergeCell ref="AA184:AB184"/>
    <mergeCell ref="AD184:AE184"/>
    <mergeCell ref="B183:D183"/>
    <mergeCell ref="E183:P183"/>
    <mergeCell ref="Q183:X183"/>
    <mergeCell ref="Y183:Z183"/>
    <mergeCell ref="AA183:AB183"/>
    <mergeCell ref="AD181:AE181"/>
    <mergeCell ref="B182:D182"/>
    <mergeCell ref="E182:P182"/>
    <mergeCell ref="Q182:X182"/>
    <mergeCell ref="Y182:Z182"/>
    <mergeCell ref="AA182:AB182"/>
    <mergeCell ref="AD182:AE182"/>
    <mergeCell ref="B181:D181"/>
    <mergeCell ref="E181:P181"/>
    <mergeCell ref="Q181:X181"/>
    <mergeCell ref="Y181:Z181"/>
    <mergeCell ref="AA181:AB181"/>
    <mergeCell ref="AD179:AE179"/>
    <mergeCell ref="B180:D180"/>
    <mergeCell ref="E180:P180"/>
    <mergeCell ref="Q180:X180"/>
    <mergeCell ref="Y180:Z180"/>
    <mergeCell ref="AA180:AB180"/>
    <mergeCell ref="AD180:AE180"/>
    <mergeCell ref="B179:D179"/>
    <mergeCell ref="E179:P179"/>
    <mergeCell ref="Q179:X179"/>
    <mergeCell ref="Y179:Z179"/>
    <mergeCell ref="AA179:AB179"/>
    <mergeCell ref="AD177:AE177"/>
    <mergeCell ref="B178:D178"/>
    <mergeCell ref="E178:P178"/>
    <mergeCell ref="Q178:X178"/>
    <mergeCell ref="Y178:Z178"/>
    <mergeCell ref="AA178:AB178"/>
    <mergeCell ref="AD178:AE178"/>
    <mergeCell ref="B177:D177"/>
    <mergeCell ref="E177:P177"/>
    <mergeCell ref="Q177:X177"/>
    <mergeCell ref="Y177:Z177"/>
    <mergeCell ref="AA177:AB177"/>
    <mergeCell ref="AD175:AE175"/>
    <mergeCell ref="B176:D176"/>
    <mergeCell ref="E176:P176"/>
    <mergeCell ref="Q176:X176"/>
    <mergeCell ref="Y176:Z176"/>
    <mergeCell ref="AA176:AB176"/>
    <mergeCell ref="AD176:AE176"/>
    <mergeCell ref="B175:D175"/>
    <mergeCell ref="E175:P175"/>
    <mergeCell ref="Q175:X175"/>
    <mergeCell ref="Y175:Z175"/>
    <mergeCell ref="AA175:AB175"/>
    <mergeCell ref="AD173:AE173"/>
    <mergeCell ref="B174:D174"/>
    <mergeCell ref="E174:P174"/>
    <mergeCell ref="Q174:X174"/>
    <mergeCell ref="Y174:Z174"/>
    <mergeCell ref="AA174:AB174"/>
    <mergeCell ref="AD174:AE174"/>
    <mergeCell ref="B173:D173"/>
    <mergeCell ref="E173:P173"/>
    <mergeCell ref="Q173:X173"/>
    <mergeCell ref="Y173:Z173"/>
    <mergeCell ref="AA173:AB173"/>
    <mergeCell ref="AD171:AE171"/>
    <mergeCell ref="B172:D172"/>
    <mergeCell ref="E172:P172"/>
    <mergeCell ref="Q172:X172"/>
    <mergeCell ref="Y172:Z172"/>
    <mergeCell ref="AA172:AB172"/>
    <mergeCell ref="AD172:AE172"/>
    <mergeCell ref="B171:D171"/>
    <mergeCell ref="E171:P171"/>
    <mergeCell ref="Q171:X171"/>
    <mergeCell ref="Y171:Z171"/>
    <mergeCell ref="AA171:AB171"/>
    <mergeCell ref="AD169:AE169"/>
    <mergeCell ref="B170:D170"/>
    <mergeCell ref="E170:P170"/>
    <mergeCell ref="Q170:X170"/>
    <mergeCell ref="Y170:Z170"/>
    <mergeCell ref="AA170:AB170"/>
    <mergeCell ref="AD170:AE170"/>
    <mergeCell ref="B169:D169"/>
    <mergeCell ref="E169:P169"/>
    <mergeCell ref="Q169:X169"/>
    <mergeCell ref="Y169:Z169"/>
    <mergeCell ref="AA169:AB169"/>
    <mergeCell ref="AD167:AE167"/>
    <mergeCell ref="B168:D168"/>
    <mergeCell ref="E168:P168"/>
    <mergeCell ref="Q168:X168"/>
    <mergeCell ref="Y168:Z168"/>
    <mergeCell ref="AA168:AB168"/>
    <mergeCell ref="AD168:AE168"/>
    <mergeCell ref="B167:D167"/>
    <mergeCell ref="E167:P167"/>
    <mergeCell ref="Q167:X167"/>
    <mergeCell ref="Y167:Z167"/>
    <mergeCell ref="AA167:AB167"/>
    <mergeCell ref="AD165:AE165"/>
    <mergeCell ref="B166:D166"/>
    <mergeCell ref="E166:P166"/>
    <mergeCell ref="Q166:X166"/>
    <mergeCell ref="Y166:Z166"/>
    <mergeCell ref="AA166:AB166"/>
    <mergeCell ref="AD166:AE166"/>
    <mergeCell ref="B165:D165"/>
    <mergeCell ref="E165:P165"/>
    <mergeCell ref="Q165:X165"/>
    <mergeCell ref="Y165:Z165"/>
    <mergeCell ref="AA165:AB165"/>
    <mergeCell ref="AD163:AE163"/>
    <mergeCell ref="B164:D164"/>
    <mergeCell ref="E164:P164"/>
    <mergeCell ref="Q164:X164"/>
    <mergeCell ref="Y164:Z164"/>
    <mergeCell ref="AA164:AB164"/>
    <mergeCell ref="AD164:AE164"/>
    <mergeCell ref="B163:D163"/>
    <mergeCell ref="E163:P163"/>
    <mergeCell ref="Q163:X163"/>
    <mergeCell ref="Y163:Z163"/>
    <mergeCell ref="AA163:AB163"/>
    <mergeCell ref="AD161:AE161"/>
    <mergeCell ref="B162:D162"/>
    <mergeCell ref="E162:P162"/>
    <mergeCell ref="Q162:X162"/>
    <mergeCell ref="Y162:Z162"/>
    <mergeCell ref="AA162:AB162"/>
    <mergeCell ref="AD162:AE162"/>
    <mergeCell ref="B161:D161"/>
    <mergeCell ref="E161:P161"/>
    <mergeCell ref="Q161:X161"/>
    <mergeCell ref="Y161:Z161"/>
    <mergeCell ref="AA161:AB161"/>
    <mergeCell ref="AD159:AE159"/>
    <mergeCell ref="B160:D160"/>
    <mergeCell ref="E160:P160"/>
    <mergeCell ref="Q160:X160"/>
    <mergeCell ref="Y160:Z160"/>
    <mergeCell ref="AA160:AB160"/>
    <mergeCell ref="AD160:AE160"/>
    <mergeCell ref="B159:D159"/>
    <mergeCell ref="E159:P159"/>
    <mergeCell ref="Q159:X159"/>
    <mergeCell ref="Y159:Z159"/>
    <mergeCell ref="AA159:AB159"/>
    <mergeCell ref="AD157:AE157"/>
    <mergeCell ref="B158:D158"/>
    <mergeCell ref="E158:P158"/>
    <mergeCell ref="Q158:X158"/>
    <mergeCell ref="Y158:Z158"/>
    <mergeCell ref="AA158:AB158"/>
    <mergeCell ref="AD158:AE158"/>
    <mergeCell ref="B157:D157"/>
    <mergeCell ref="E157:P157"/>
    <mergeCell ref="Q157:X157"/>
    <mergeCell ref="Y157:Z157"/>
    <mergeCell ref="AA157:AB157"/>
    <mergeCell ref="AD155:AE155"/>
    <mergeCell ref="B156:D156"/>
    <mergeCell ref="E156:P156"/>
    <mergeCell ref="Q156:X156"/>
    <mergeCell ref="Y156:Z156"/>
    <mergeCell ref="AA156:AB156"/>
    <mergeCell ref="AD156:AE156"/>
    <mergeCell ref="B155:D155"/>
    <mergeCell ref="E155:P155"/>
    <mergeCell ref="Q155:X155"/>
    <mergeCell ref="Y155:Z155"/>
    <mergeCell ref="AA155:AB155"/>
    <mergeCell ref="AD153:AE153"/>
    <mergeCell ref="B154:D154"/>
    <mergeCell ref="E154:P154"/>
    <mergeCell ref="Q154:X154"/>
    <mergeCell ref="Y154:Z154"/>
    <mergeCell ref="AA154:AB154"/>
    <mergeCell ref="AD154:AE154"/>
    <mergeCell ref="B153:D153"/>
    <mergeCell ref="E153:P153"/>
    <mergeCell ref="Q153:X153"/>
    <mergeCell ref="Y153:Z153"/>
    <mergeCell ref="AA153:AB153"/>
    <mergeCell ref="AD151:AE151"/>
    <mergeCell ref="B152:D152"/>
    <mergeCell ref="E152:P152"/>
    <mergeCell ref="Q152:X152"/>
    <mergeCell ref="Y152:Z152"/>
    <mergeCell ref="AA152:AB152"/>
    <mergeCell ref="AD152:AE152"/>
    <mergeCell ref="B151:D151"/>
    <mergeCell ref="E151:P151"/>
    <mergeCell ref="Q151:X151"/>
    <mergeCell ref="Y151:Z151"/>
    <mergeCell ref="AA151:AB151"/>
    <mergeCell ref="AD149:AE149"/>
    <mergeCell ref="B150:D150"/>
    <mergeCell ref="E150:P150"/>
    <mergeCell ref="Q150:X150"/>
    <mergeCell ref="Y150:Z150"/>
    <mergeCell ref="AA150:AB150"/>
    <mergeCell ref="AD150:AE150"/>
    <mergeCell ref="B149:D149"/>
    <mergeCell ref="E149:P149"/>
    <mergeCell ref="Q149:X149"/>
    <mergeCell ref="Y149:Z149"/>
    <mergeCell ref="AA149:AB149"/>
    <mergeCell ref="AD147:AE147"/>
    <mergeCell ref="B148:D148"/>
    <mergeCell ref="E148:P148"/>
    <mergeCell ref="Q148:X148"/>
    <mergeCell ref="Y148:Z148"/>
    <mergeCell ref="AA148:AB148"/>
    <mergeCell ref="AD148:AE148"/>
    <mergeCell ref="B147:D147"/>
    <mergeCell ref="E147:P147"/>
    <mergeCell ref="Q147:X147"/>
    <mergeCell ref="Y147:Z147"/>
    <mergeCell ref="AA147:AB147"/>
    <mergeCell ref="AD145:AE145"/>
    <mergeCell ref="B146:D146"/>
    <mergeCell ref="E146:P146"/>
    <mergeCell ref="Q146:X146"/>
    <mergeCell ref="Y146:Z146"/>
    <mergeCell ref="AA146:AB146"/>
    <mergeCell ref="AD146:AE146"/>
    <mergeCell ref="B145:D145"/>
    <mergeCell ref="E145:P145"/>
    <mergeCell ref="Q145:X145"/>
    <mergeCell ref="Y145:Z145"/>
    <mergeCell ref="AA145:AB145"/>
    <mergeCell ref="AD143:AE143"/>
    <mergeCell ref="B144:D144"/>
    <mergeCell ref="E144:P144"/>
    <mergeCell ref="Q144:X144"/>
    <mergeCell ref="Y144:Z144"/>
    <mergeCell ref="AA144:AB144"/>
    <mergeCell ref="AD144:AE144"/>
    <mergeCell ref="B143:D143"/>
    <mergeCell ref="E143:P143"/>
    <mergeCell ref="Q143:X143"/>
    <mergeCell ref="Y143:Z143"/>
    <mergeCell ref="AA143:AB143"/>
    <mergeCell ref="AD141:AE141"/>
    <mergeCell ref="B142:D142"/>
    <mergeCell ref="E142:P142"/>
    <mergeCell ref="Q142:X142"/>
    <mergeCell ref="Y142:Z142"/>
    <mergeCell ref="AA142:AB142"/>
    <mergeCell ref="AD142:AE142"/>
    <mergeCell ref="B141:D141"/>
    <mergeCell ref="E141:P141"/>
    <mergeCell ref="Q141:X141"/>
    <mergeCell ref="Y141:Z141"/>
    <mergeCell ref="AA141:AB141"/>
    <mergeCell ref="AD139:AE139"/>
    <mergeCell ref="B140:D140"/>
    <mergeCell ref="E140:P140"/>
    <mergeCell ref="Q140:X140"/>
    <mergeCell ref="Y140:Z140"/>
    <mergeCell ref="AA140:AB140"/>
    <mergeCell ref="AD140:AE140"/>
    <mergeCell ref="B139:D139"/>
    <mergeCell ref="E139:P139"/>
    <mergeCell ref="Q139:X139"/>
    <mergeCell ref="Y139:Z139"/>
    <mergeCell ref="AA139:AB139"/>
    <mergeCell ref="B136:AE136"/>
    <mergeCell ref="B138:D138"/>
    <mergeCell ref="E138:P138"/>
    <mergeCell ref="Q138:X138"/>
    <mergeCell ref="Y138:Z138"/>
    <mergeCell ref="AA138:AB138"/>
    <mergeCell ref="AD138:AE138"/>
    <mergeCell ref="B129:AE129"/>
    <mergeCell ref="C131:F131"/>
    <mergeCell ref="H131:M131"/>
    <mergeCell ref="N131:V131"/>
    <mergeCell ref="AD126:AE126"/>
    <mergeCell ref="B127:D127"/>
    <mergeCell ref="E127:P127"/>
    <mergeCell ref="Q127:X127"/>
    <mergeCell ref="Y127:Z127"/>
    <mergeCell ref="AA127:AB127"/>
    <mergeCell ref="AD127:AE127"/>
    <mergeCell ref="B126:D126"/>
    <mergeCell ref="E126:P126"/>
    <mergeCell ref="Q126:X126"/>
    <mergeCell ref="Y126:Z126"/>
    <mergeCell ref="AA126:AB126"/>
    <mergeCell ref="B123:AE123"/>
    <mergeCell ref="B125:D125"/>
    <mergeCell ref="E125:P125"/>
    <mergeCell ref="Q125:X125"/>
    <mergeCell ref="Y125:Z125"/>
    <mergeCell ref="AA125:AB125"/>
    <mergeCell ref="AD125:AE125"/>
    <mergeCell ref="AD113:AE113"/>
    <mergeCell ref="B116:AE116"/>
    <mergeCell ref="C118:F118"/>
    <mergeCell ref="H118:M118"/>
    <mergeCell ref="N118:V118"/>
    <mergeCell ref="B113:D113"/>
    <mergeCell ref="E113:P113"/>
    <mergeCell ref="Q113:X113"/>
    <mergeCell ref="Y113:Z113"/>
    <mergeCell ref="AA113:AB113"/>
    <mergeCell ref="AD111:AE111"/>
    <mergeCell ref="B112:D112"/>
    <mergeCell ref="E112:P112"/>
    <mergeCell ref="Q112:X112"/>
    <mergeCell ref="Y112:Z112"/>
    <mergeCell ref="AA112:AB112"/>
    <mergeCell ref="AD112:AE112"/>
    <mergeCell ref="B111:D111"/>
    <mergeCell ref="E111:P111"/>
    <mergeCell ref="Q111:X111"/>
    <mergeCell ref="Y111:Z111"/>
    <mergeCell ref="AA111:AB111"/>
    <mergeCell ref="AD109:AE109"/>
    <mergeCell ref="B110:D110"/>
    <mergeCell ref="E110:P110"/>
    <mergeCell ref="Q110:X110"/>
    <mergeCell ref="Y110:Z110"/>
    <mergeCell ref="AA110:AB110"/>
    <mergeCell ref="AD110:AE110"/>
    <mergeCell ref="B109:D109"/>
    <mergeCell ref="E109:P109"/>
    <mergeCell ref="Q109:X109"/>
    <mergeCell ref="Y109:Z109"/>
    <mergeCell ref="AA109:AB109"/>
    <mergeCell ref="AD107:AE107"/>
    <mergeCell ref="B108:D108"/>
    <mergeCell ref="E108:P108"/>
    <mergeCell ref="Q108:X108"/>
    <mergeCell ref="Y108:Z108"/>
    <mergeCell ref="AA108:AB108"/>
    <mergeCell ref="AD108:AE108"/>
    <mergeCell ref="B107:D107"/>
    <mergeCell ref="E107:P107"/>
    <mergeCell ref="Q107:X107"/>
    <mergeCell ref="Y107:Z107"/>
    <mergeCell ref="AA107:AB107"/>
    <mergeCell ref="B104:AE104"/>
    <mergeCell ref="B106:D106"/>
    <mergeCell ref="E106:P106"/>
    <mergeCell ref="Q106:X106"/>
    <mergeCell ref="Y106:Z106"/>
    <mergeCell ref="AA106:AB106"/>
    <mergeCell ref="AD106:AE106"/>
    <mergeCell ref="B97:AE97"/>
    <mergeCell ref="C99:F99"/>
    <mergeCell ref="H99:K99"/>
    <mergeCell ref="M99:T99"/>
    <mergeCell ref="AD94:AE94"/>
    <mergeCell ref="B95:D95"/>
    <mergeCell ref="E95:P95"/>
    <mergeCell ref="Q95:X95"/>
    <mergeCell ref="Y95:Z95"/>
    <mergeCell ref="AA95:AB95"/>
    <mergeCell ref="AD95:AE95"/>
    <mergeCell ref="B94:D94"/>
    <mergeCell ref="E94:P94"/>
    <mergeCell ref="Q94:X94"/>
    <mergeCell ref="Y94:Z94"/>
    <mergeCell ref="AA94:AB94"/>
    <mergeCell ref="AD92:AE92"/>
    <mergeCell ref="B93:D93"/>
    <mergeCell ref="E93:P93"/>
    <mergeCell ref="Q93:X93"/>
    <mergeCell ref="Y93:Z93"/>
    <mergeCell ref="AA93:AB93"/>
    <mergeCell ref="AD93:AE93"/>
    <mergeCell ref="B92:D92"/>
    <mergeCell ref="E92:P92"/>
    <mergeCell ref="Q92:X92"/>
    <mergeCell ref="Y92:Z92"/>
    <mergeCell ref="AA92:AB92"/>
    <mergeCell ref="AD90:AE90"/>
    <mergeCell ref="B91:D91"/>
    <mergeCell ref="E91:P91"/>
    <mergeCell ref="Q91:X91"/>
    <mergeCell ref="Y91:Z91"/>
    <mergeCell ref="AA91:AB91"/>
    <mergeCell ref="AD91:AE91"/>
    <mergeCell ref="B90:D90"/>
    <mergeCell ref="E90:P90"/>
    <mergeCell ref="Q90:X90"/>
    <mergeCell ref="Y90:Z90"/>
    <mergeCell ref="AA90:AB90"/>
    <mergeCell ref="B87:AE87"/>
    <mergeCell ref="B89:D89"/>
    <mergeCell ref="E89:P89"/>
    <mergeCell ref="Q89:X89"/>
    <mergeCell ref="Y89:Z89"/>
    <mergeCell ref="AA89:AB89"/>
    <mergeCell ref="AD89:AE89"/>
    <mergeCell ref="B81:AE81"/>
    <mergeCell ref="C83:F83"/>
    <mergeCell ref="H83:N83"/>
    <mergeCell ref="P83:W83"/>
    <mergeCell ref="AD77:AE77"/>
    <mergeCell ref="B78:D78"/>
    <mergeCell ref="E78:P78"/>
    <mergeCell ref="Q78:X78"/>
    <mergeCell ref="Y78:Z78"/>
    <mergeCell ref="AA78:AB78"/>
    <mergeCell ref="AD78:AE78"/>
    <mergeCell ref="B77:D77"/>
    <mergeCell ref="E77:P77"/>
    <mergeCell ref="Q77:X77"/>
    <mergeCell ref="Y77:Z77"/>
    <mergeCell ref="AA77:AB77"/>
    <mergeCell ref="AD75:AE75"/>
    <mergeCell ref="B76:D76"/>
    <mergeCell ref="E76:P76"/>
    <mergeCell ref="Q76:X76"/>
    <mergeCell ref="Y76:Z76"/>
    <mergeCell ref="AA76:AB76"/>
    <mergeCell ref="AD76:AE76"/>
    <mergeCell ref="B75:D75"/>
    <mergeCell ref="E75:P75"/>
    <mergeCell ref="Q75:X75"/>
    <mergeCell ref="Y75:Z75"/>
    <mergeCell ref="AA75:AB75"/>
    <mergeCell ref="AD73:AE73"/>
    <mergeCell ref="B74:D74"/>
    <mergeCell ref="E74:P74"/>
    <mergeCell ref="Q74:X74"/>
    <mergeCell ref="Y74:Z74"/>
    <mergeCell ref="AA74:AB74"/>
    <mergeCell ref="AD74:AE74"/>
    <mergeCell ref="B73:D73"/>
    <mergeCell ref="E73:P73"/>
    <mergeCell ref="Q73:X73"/>
    <mergeCell ref="Y73:Z73"/>
    <mergeCell ref="AA73:AB73"/>
    <mergeCell ref="AD71:AE71"/>
    <mergeCell ref="B72:D72"/>
    <mergeCell ref="E72:P72"/>
    <mergeCell ref="Q72:X72"/>
    <mergeCell ref="Y72:Z72"/>
    <mergeCell ref="AA72:AB72"/>
    <mergeCell ref="AD72:AE72"/>
    <mergeCell ref="B71:D71"/>
    <mergeCell ref="E71:P71"/>
    <mergeCell ref="Q71:X71"/>
    <mergeCell ref="Y71:Z71"/>
    <mergeCell ref="AA71:AB71"/>
    <mergeCell ref="AD69:AE69"/>
    <mergeCell ref="B70:D70"/>
    <mergeCell ref="E70:P70"/>
    <mergeCell ref="Q70:X70"/>
    <mergeCell ref="Y70:Z70"/>
    <mergeCell ref="AA70:AB70"/>
    <mergeCell ref="AD70:AE70"/>
    <mergeCell ref="B69:D69"/>
    <mergeCell ref="E69:P69"/>
    <mergeCell ref="Q69:X69"/>
    <mergeCell ref="Y69:Z69"/>
    <mergeCell ref="AA69:AB69"/>
    <mergeCell ref="AD67:AE67"/>
    <mergeCell ref="B68:D68"/>
    <mergeCell ref="E68:P68"/>
    <mergeCell ref="Q68:X68"/>
    <mergeCell ref="Y68:Z68"/>
    <mergeCell ref="AA68:AB68"/>
    <mergeCell ref="AD68:AE68"/>
    <mergeCell ref="B67:D67"/>
    <mergeCell ref="E67:P67"/>
    <mergeCell ref="Q67:X67"/>
    <mergeCell ref="Y67:Z67"/>
    <mergeCell ref="AA67:AB67"/>
    <mergeCell ref="AD65:AE65"/>
    <mergeCell ref="B66:D66"/>
    <mergeCell ref="E66:P66"/>
    <mergeCell ref="Q66:X66"/>
    <mergeCell ref="Y66:Z66"/>
    <mergeCell ref="AA66:AB66"/>
    <mergeCell ref="AD66:AE66"/>
    <mergeCell ref="B65:D65"/>
    <mergeCell ref="E65:P65"/>
    <mergeCell ref="Q65:X65"/>
    <mergeCell ref="Y65:Z65"/>
    <mergeCell ref="AA65:AB65"/>
    <mergeCell ref="AD63:AE63"/>
    <mergeCell ref="B64:D64"/>
    <mergeCell ref="E64:P64"/>
    <mergeCell ref="Q64:X64"/>
    <mergeCell ref="Y64:Z64"/>
    <mergeCell ref="AA64:AB64"/>
    <mergeCell ref="AD64:AE64"/>
    <mergeCell ref="B63:D63"/>
    <mergeCell ref="E63:P63"/>
    <mergeCell ref="Q63:X63"/>
    <mergeCell ref="Y63:Z63"/>
    <mergeCell ref="AA63:AB63"/>
    <mergeCell ref="AD61:AE61"/>
    <mergeCell ref="B62:D62"/>
    <mergeCell ref="E62:P62"/>
    <mergeCell ref="Q62:X62"/>
    <mergeCell ref="Y62:Z62"/>
    <mergeCell ref="AA62:AB62"/>
    <mergeCell ref="AD62:AE62"/>
    <mergeCell ref="B61:D61"/>
    <mergeCell ref="E61:P61"/>
    <mergeCell ref="Q61:X61"/>
    <mergeCell ref="Y61:Z61"/>
    <mergeCell ref="AA61:AB61"/>
    <mergeCell ref="AD59:AE59"/>
    <mergeCell ref="B60:D60"/>
    <mergeCell ref="E60:P60"/>
    <mergeCell ref="Q60:X60"/>
    <mergeCell ref="Y60:Z60"/>
    <mergeCell ref="AA60:AB60"/>
    <mergeCell ref="AD60:AE60"/>
    <mergeCell ref="B59:D59"/>
    <mergeCell ref="E59:P59"/>
    <mergeCell ref="Q59:X59"/>
    <mergeCell ref="Y59:Z59"/>
    <mergeCell ref="AA59:AB59"/>
    <mergeCell ref="AD57:AE57"/>
    <mergeCell ref="B58:D58"/>
    <mergeCell ref="E58:P58"/>
    <mergeCell ref="Q58:X58"/>
    <mergeCell ref="Y58:Z58"/>
    <mergeCell ref="AA58:AB58"/>
    <mergeCell ref="AD58:AE58"/>
    <mergeCell ref="B57:D57"/>
    <mergeCell ref="E57:P57"/>
    <mergeCell ref="Q57:X57"/>
    <mergeCell ref="Y57:Z57"/>
    <mergeCell ref="AA57:AB57"/>
    <mergeCell ref="AD55:AE55"/>
    <mergeCell ref="B56:D56"/>
    <mergeCell ref="E56:P56"/>
    <mergeCell ref="Q56:X56"/>
    <mergeCell ref="Y56:Z56"/>
    <mergeCell ref="AA56:AB56"/>
    <mergeCell ref="AD56:AE56"/>
    <mergeCell ref="B55:D55"/>
    <mergeCell ref="E55:P55"/>
    <mergeCell ref="Q55:X55"/>
    <mergeCell ref="Y55:Z55"/>
    <mergeCell ref="AA55:AB55"/>
    <mergeCell ref="AD53:AE53"/>
    <mergeCell ref="B54:D54"/>
    <mergeCell ref="E54:P54"/>
    <mergeCell ref="Q54:X54"/>
    <mergeCell ref="Y54:Z54"/>
    <mergeCell ref="AA54:AB54"/>
    <mergeCell ref="AD54:AE54"/>
    <mergeCell ref="B53:D53"/>
    <mergeCell ref="E53:P53"/>
    <mergeCell ref="Q53:X53"/>
    <mergeCell ref="Y53:Z53"/>
    <mergeCell ref="AA53:AB53"/>
    <mergeCell ref="AD51:AE51"/>
    <mergeCell ref="B52:D52"/>
    <mergeCell ref="E52:P52"/>
    <mergeCell ref="Q52:X52"/>
    <mergeCell ref="Y52:Z52"/>
    <mergeCell ref="AA52:AB52"/>
    <mergeCell ref="AD52:AE52"/>
    <mergeCell ref="B51:D51"/>
    <mergeCell ref="E51:P51"/>
    <mergeCell ref="Q51:X51"/>
    <mergeCell ref="Y51:Z51"/>
    <mergeCell ref="AA51:AB51"/>
    <mergeCell ref="AD49:AE49"/>
    <mergeCell ref="B50:D50"/>
    <mergeCell ref="E50:P50"/>
    <mergeCell ref="Q50:X50"/>
    <mergeCell ref="Y50:Z50"/>
    <mergeCell ref="AA50:AB50"/>
    <mergeCell ref="AD50:AE50"/>
    <mergeCell ref="B49:D49"/>
    <mergeCell ref="E49:P49"/>
    <mergeCell ref="Q49:X49"/>
    <mergeCell ref="Y49:Z49"/>
    <mergeCell ref="AA49:AB49"/>
    <mergeCell ref="AD47:AE47"/>
    <mergeCell ref="B48:D48"/>
    <mergeCell ref="E48:P48"/>
    <mergeCell ref="Q48:X48"/>
    <mergeCell ref="Y48:Z48"/>
    <mergeCell ref="AA48:AB48"/>
    <mergeCell ref="AD48:AE48"/>
    <mergeCell ref="B47:D47"/>
    <mergeCell ref="E47:P47"/>
    <mergeCell ref="Q47:X47"/>
    <mergeCell ref="Y47:Z47"/>
    <mergeCell ref="AA47:AB47"/>
    <mergeCell ref="AD45:AE45"/>
    <mergeCell ref="B46:D46"/>
    <mergeCell ref="E46:P46"/>
    <mergeCell ref="Q46:X46"/>
    <mergeCell ref="Y46:Z46"/>
    <mergeCell ref="AA46:AB46"/>
    <mergeCell ref="AD46:AE46"/>
    <mergeCell ref="B45:D45"/>
    <mergeCell ref="E45:P45"/>
    <mergeCell ref="Q45:X45"/>
    <mergeCell ref="Y45:Z45"/>
    <mergeCell ref="AA45:AB45"/>
    <mergeCell ref="AD43:AE43"/>
    <mergeCell ref="B44:D44"/>
    <mergeCell ref="E44:P44"/>
    <mergeCell ref="Q44:X44"/>
    <mergeCell ref="Y44:Z44"/>
    <mergeCell ref="AA44:AB44"/>
    <mergeCell ref="AD44:AE44"/>
    <mergeCell ref="B43:D43"/>
    <mergeCell ref="E43:P43"/>
    <mergeCell ref="Q43:X43"/>
    <mergeCell ref="Y43:Z43"/>
    <mergeCell ref="AA43:AB43"/>
    <mergeCell ref="AD41:AE41"/>
    <mergeCell ref="B42:D42"/>
    <mergeCell ref="E42:P42"/>
    <mergeCell ref="Q42:X42"/>
    <mergeCell ref="Y42:Z42"/>
    <mergeCell ref="AA42:AB42"/>
    <mergeCell ref="AD42:AE42"/>
    <mergeCell ref="B41:D41"/>
    <mergeCell ref="E41:P41"/>
    <mergeCell ref="Q41:X41"/>
    <mergeCell ref="Y41:Z41"/>
    <mergeCell ref="AA41:AB41"/>
    <mergeCell ref="AD39:AE39"/>
    <mergeCell ref="B40:D40"/>
    <mergeCell ref="E40:P40"/>
    <mergeCell ref="Q40:X40"/>
    <mergeCell ref="Y40:Z40"/>
    <mergeCell ref="AA40:AB40"/>
    <mergeCell ref="AD40:AE40"/>
    <mergeCell ref="B39:D39"/>
    <mergeCell ref="E39:P39"/>
    <mergeCell ref="Q39:X39"/>
    <mergeCell ref="Y39:Z39"/>
    <mergeCell ref="AA39:AB39"/>
    <mergeCell ref="AD37:AE37"/>
    <mergeCell ref="B38:D38"/>
    <mergeCell ref="E38:P38"/>
    <mergeCell ref="Q38:X38"/>
    <mergeCell ref="Y38:Z38"/>
    <mergeCell ref="AA38:AB38"/>
    <mergeCell ref="AD38:AE38"/>
    <mergeCell ref="B37:D37"/>
    <mergeCell ref="E37:P37"/>
    <mergeCell ref="Q37:X37"/>
    <mergeCell ref="Y37:Z37"/>
    <mergeCell ref="AA37:AB37"/>
    <mergeCell ref="AD35:AE35"/>
    <mergeCell ref="B36:D36"/>
    <mergeCell ref="E36:P36"/>
    <mergeCell ref="Q36:X36"/>
    <mergeCell ref="Y36:Z36"/>
    <mergeCell ref="AA36:AB36"/>
    <mergeCell ref="AD36:AE36"/>
    <mergeCell ref="B35:D35"/>
    <mergeCell ref="E35:P35"/>
    <mergeCell ref="Q35:X35"/>
    <mergeCell ref="Y35:Z35"/>
    <mergeCell ref="AA35:AB35"/>
    <mergeCell ref="AD33:AE33"/>
    <mergeCell ref="B34:D34"/>
    <mergeCell ref="E34:P34"/>
    <mergeCell ref="Q34:X34"/>
    <mergeCell ref="Y34:Z34"/>
    <mergeCell ref="AA34:AB34"/>
    <mergeCell ref="AD34:AE34"/>
    <mergeCell ref="B33:D33"/>
    <mergeCell ref="E33:P33"/>
    <mergeCell ref="Q33:X33"/>
    <mergeCell ref="Y33:Z33"/>
    <mergeCell ref="AA33:AB33"/>
    <mergeCell ref="AD31:AE31"/>
    <mergeCell ref="B32:D32"/>
    <mergeCell ref="E32:P32"/>
    <mergeCell ref="Q32:X32"/>
    <mergeCell ref="Y32:Z32"/>
    <mergeCell ref="AA32:AB32"/>
    <mergeCell ref="AD32:AE32"/>
    <mergeCell ref="B31:D31"/>
    <mergeCell ref="E31:P31"/>
    <mergeCell ref="Q31:X31"/>
    <mergeCell ref="Y31:Z31"/>
    <mergeCell ref="AA31:AB31"/>
    <mergeCell ref="AD29:AE29"/>
    <mergeCell ref="B30:D30"/>
    <mergeCell ref="E30:P30"/>
    <mergeCell ref="Q30:X30"/>
    <mergeCell ref="Y30:Z30"/>
    <mergeCell ref="AA30:AB30"/>
    <mergeCell ref="AD30:AE30"/>
    <mergeCell ref="B29:D29"/>
    <mergeCell ref="E29:P29"/>
    <mergeCell ref="Q29:X29"/>
    <mergeCell ref="Y29:Z29"/>
    <mergeCell ref="AA29:AB29"/>
    <mergeCell ref="AD27:AE27"/>
    <mergeCell ref="B28:D28"/>
    <mergeCell ref="E28:P28"/>
    <mergeCell ref="Q28:X28"/>
    <mergeCell ref="Y28:Z28"/>
    <mergeCell ref="AA28:AB28"/>
    <mergeCell ref="AD28:AE28"/>
    <mergeCell ref="B27:D27"/>
    <mergeCell ref="E27:P27"/>
    <mergeCell ref="Q27:X27"/>
    <mergeCell ref="Y27:Z27"/>
    <mergeCell ref="AA27:AB27"/>
    <mergeCell ref="AD25:AE25"/>
    <mergeCell ref="B26:D26"/>
    <mergeCell ref="E26:P26"/>
    <mergeCell ref="Q26:X26"/>
    <mergeCell ref="Y26:Z26"/>
    <mergeCell ref="AA26:AB26"/>
    <mergeCell ref="AD26:AE26"/>
    <mergeCell ref="B25:D25"/>
    <mergeCell ref="E25:P25"/>
    <mergeCell ref="Q25:X25"/>
    <mergeCell ref="Y25:Z25"/>
    <mergeCell ref="AA25:AB25"/>
    <mergeCell ref="AD23:AE23"/>
    <mergeCell ref="B24:D24"/>
    <mergeCell ref="E24:P24"/>
    <mergeCell ref="Q24:X24"/>
    <mergeCell ref="Y24:Z24"/>
    <mergeCell ref="AA24:AB24"/>
    <mergeCell ref="AD24:AE24"/>
    <mergeCell ref="B23:D23"/>
    <mergeCell ref="E23:P23"/>
    <mergeCell ref="Q23:X23"/>
    <mergeCell ref="Y23:Z23"/>
    <mergeCell ref="AA23:AB23"/>
    <mergeCell ref="AD21:AE21"/>
    <mergeCell ref="B22:D22"/>
    <mergeCell ref="E22:P22"/>
    <mergeCell ref="Q22:X22"/>
    <mergeCell ref="Y22:Z22"/>
    <mergeCell ref="AA22:AB22"/>
    <mergeCell ref="AD22:AE22"/>
    <mergeCell ref="B21:D21"/>
    <mergeCell ref="E21:P21"/>
    <mergeCell ref="Q21:X21"/>
    <mergeCell ref="Y21:Z21"/>
    <mergeCell ref="AA21:AB21"/>
    <mergeCell ref="AD19:AE19"/>
    <mergeCell ref="B20:D20"/>
    <mergeCell ref="E20:P20"/>
    <mergeCell ref="Q20:X20"/>
    <mergeCell ref="Y20:Z20"/>
    <mergeCell ref="AA20:AB20"/>
    <mergeCell ref="AD20:AE20"/>
    <mergeCell ref="B19:D19"/>
    <mergeCell ref="E19:P19"/>
    <mergeCell ref="Q19:X19"/>
    <mergeCell ref="Y19:Z19"/>
    <mergeCell ref="AA19:AB19"/>
    <mergeCell ref="AD17:AE17"/>
    <mergeCell ref="B18:D18"/>
    <mergeCell ref="E18:P18"/>
    <mergeCell ref="Q18:X18"/>
    <mergeCell ref="Y18:Z18"/>
    <mergeCell ref="AA18:AB18"/>
    <mergeCell ref="AD18:AE18"/>
    <mergeCell ref="B17:D17"/>
    <mergeCell ref="E17:P17"/>
    <mergeCell ref="Q17:X17"/>
    <mergeCell ref="Y17:Z17"/>
    <mergeCell ref="AA17:AB17"/>
    <mergeCell ref="AD15:AE15"/>
    <mergeCell ref="B16:D16"/>
    <mergeCell ref="E16:P16"/>
    <mergeCell ref="Q16:X16"/>
    <mergeCell ref="Y16:Z16"/>
    <mergeCell ref="AA16:AB16"/>
    <mergeCell ref="AD16:AE16"/>
    <mergeCell ref="B15:D15"/>
    <mergeCell ref="E15:P15"/>
    <mergeCell ref="Q15:X15"/>
    <mergeCell ref="Y15:Z15"/>
    <mergeCell ref="AA15:AB15"/>
    <mergeCell ref="AD13:AE13"/>
    <mergeCell ref="B14:D14"/>
    <mergeCell ref="E14:P14"/>
    <mergeCell ref="Q14:X14"/>
    <mergeCell ref="Y14:Z14"/>
    <mergeCell ref="AA14:AB14"/>
    <mergeCell ref="AD14:AE14"/>
    <mergeCell ref="B13:D13"/>
    <mergeCell ref="E13:P13"/>
    <mergeCell ref="Q13:X13"/>
    <mergeCell ref="Y13:Z13"/>
    <mergeCell ref="AA13:AB13"/>
    <mergeCell ref="AD11:AE11"/>
    <mergeCell ref="B12:D12"/>
    <mergeCell ref="E12:P12"/>
    <mergeCell ref="Q12:X12"/>
    <mergeCell ref="Y12:Z12"/>
    <mergeCell ref="AA12:AB12"/>
    <mergeCell ref="AD12:AE12"/>
    <mergeCell ref="B11:D11"/>
    <mergeCell ref="E11:P11"/>
    <mergeCell ref="Q11:X11"/>
    <mergeCell ref="Y11:Z11"/>
    <mergeCell ref="AA11:AB11"/>
    <mergeCell ref="AD9:AE9"/>
    <mergeCell ref="B10:D10"/>
    <mergeCell ref="E10:P10"/>
    <mergeCell ref="Q10:X10"/>
    <mergeCell ref="Y10:Z10"/>
    <mergeCell ref="AA10:AB10"/>
    <mergeCell ref="AD10:AE10"/>
    <mergeCell ref="B9:D9"/>
    <mergeCell ref="E9:P9"/>
    <mergeCell ref="Q9:X9"/>
    <mergeCell ref="Y9:Z9"/>
    <mergeCell ref="AA9:AB9"/>
    <mergeCell ref="B6:AE6"/>
    <mergeCell ref="B8:D8"/>
    <mergeCell ref="E8:P8"/>
    <mergeCell ref="Q8:X8"/>
    <mergeCell ref="Y8:Z8"/>
    <mergeCell ref="AA8:AB8"/>
    <mergeCell ref="AD8:AE8"/>
    <mergeCell ref="A3:AF3"/>
  </mergeCells>
  <pageMargins left="0" right="0" top="0" bottom="0" header="0" footer="0"/>
  <pageSetup paperSize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Rotrekl</dc:creator>
  <cp:lastModifiedBy>Lukáš Rotrekl</cp:lastModifiedBy>
  <dcterms:created xsi:type="dcterms:W3CDTF">2018-08-30T22:09:19Z</dcterms:created>
  <dcterms:modified xsi:type="dcterms:W3CDTF">2018-08-30T22:09:19Z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