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0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<sst xmlns="http://schemas.openxmlformats.org/spreadsheetml/2006/main" count="480" uniqueCount="244">
  <si>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</si>
  <si>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</si>
  <si>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</si>
  <si>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</si>
  <si>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</si>
  <si>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</si>
  <si>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</si>
  <si>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</si>
  <si>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</si>
  <si>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</si>
  <si>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</si>
  <si>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</si>
  <si>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</si>
  <si>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</si>
  <si>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</si>
  <si>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</si>
  <si>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</si>
  <si>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</si>
  <si>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</si>
  <si>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</si>
  <si>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</si>
  <si>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</si>
  <si>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</si>
  <si>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</si>
  <si>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</si>
  <si>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</si>
  <si>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</si>
  <si>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</si>
  <si>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</si>
  <si>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</si>
  <si>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</si>
  <si>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</si>
  <si>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</si>
  <si>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</si>
  <si>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</si>
  <si>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</si>
  <si>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</si>
  <si>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</si>
  <si>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</si>
  <si>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</si>
  <si>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</si>
  <si>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</si>
  <si>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</si>
  <si>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</si>
  <si>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</si>
  <si>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</si>
  <si>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</si>
  <si>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</si>
  <si>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</si>
  <si>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</si>
  <si>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</si>
  <si>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</si>
  <si>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</si>
  <si>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</si>
  <si>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</si>
  <si>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</si>
  <si>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</si>
  <si>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</si>
  <si>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</si>
  <si>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</si>
  <si>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</si>
  <si>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</si>
  <si>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</si>
  <si>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</si>
  <si>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</si>
  <si>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</si>
  <si>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</si>
  <si>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</si>
  <si>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</si>
  <si>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</si>
  <si>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</si>
  <si>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</si>
  <si>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</si>
  <si>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</si>
  <si>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</si>
  <si>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</si>
  <si>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</si>
  <si>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</si>
  <si>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</si>
  <si>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</si>
  <si>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</si>
  <si>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</si>
  <si>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</si>
  <si>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P. Objekt KB Invest</t>
  </si>
  <si>
    <t>Podnikatelský objekt KB Invest</t>
  </si>
  <si>
    <t>SO 03</t>
  </si>
  <si>
    <t>SO 03 Dešťová kanalizace</t>
  </si>
  <si>
    <t>12</t>
  </si>
  <si>
    <t>Odkopávky a prokopávky</t>
  </si>
  <si>
    <t>121 11-2112</t>
  </si>
  <si>
    <t>Sejmutí ornice tl vrstvy přes 150 mm ručně s vodorovným přemístěním do 50 m</t>
  </si>
  <si>
    <t>m3</t>
  </si>
  <si>
    <t>DS11</t>
  </si>
  <si>
    <t>10,52*(0,2*0,8)</t>
  </si>
  <si>
    <t>DS21</t>
  </si>
  <si>
    <t>33,41*(0,2*0,8)</t>
  </si>
  <si>
    <t>DS22</t>
  </si>
  <si>
    <t>1,14*(0,2*0,8)</t>
  </si>
  <si>
    <t>DS23</t>
  </si>
  <si>
    <t>6,91*(0,2*0,8)</t>
  </si>
  <si>
    <t>DS31</t>
  </si>
  <si>
    <t>30,5*(0,2*0,8)</t>
  </si>
  <si>
    <t>DS32</t>
  </si>
  <si>
    <t>9,5*(0,2*0,8)</t>
  </si>
  <si>
    <t>13</t>
  </si>
  <si>
    <t>Hloubené vykopávky</t>
  </si>
  <si>
    <t>132 20-1201</t>
  </si>
  <si>
    <t>Hloubení rýh š do 2000 mm v hornině tř. 3 objemu do 100 m3</t>
  </si>
  <si>
    <t>skrývka ornice 0,2m</t>
  </si>
  <si>
    <t>průměrná hloubka výkopu 1,14m</t>
  </si>
  <si>
    <t>10,52*(0,94*0,8)</t>
  </si>
  <si>
    <t>průměrná hloubka výkopu 1,52m</t>
  </si>
  <si>
    <t>33,41*(1,32*0,8)</t>
  </si>
  <si>
    <t>průměrná hloubka výkopu 1,57m</t>
  </si>
  <si>
    <t>1,14*(1,37*0,8)</t>
  </si>
  <si>
    <t>průměrná hloubka výkopu 1,55m</t>
  </si>
  <si>
    <t>6,91*(1,35*0,8)</t>
  </si>
  <si>
    <t>průměrná hloubka výkopu 1,35m</t>
  </si>
  <si>
    <t>30,5*(1,15*0,8)</t>
  </si>
  <si>
    <t>průměrná hloubka výkopu 1,30m</t>
  </si>
  <si>
    <t>9,5*(1,10*0,8)</t>
  </si>
  <si>
    <t>15</t>
  </si>
  <si>
    <t>Roubení</t>
  </si>
  <si>
    <t>151 10-1101</t>
  </si>
  <si>
    <t>Zřízení příložného pažení a rozepření stěn rýh hl do 2 m</t>
  </si>
  <si>
    <t>m2</t>
  </si>
  <si>
    <t>33,41*(1,52*2)</t>
  </si>
  <si>
    <t>1,14*(1,57*2)</t>
  </si>
  <si>
    <t>6,91*(1,55*2)</t>
  </si>
  <si>
    <t>30,5*(1,35*2)</t>
  </si>
  <si>
    <t>9,5*(1,30*2)</t>
  </si>
  <si>
    <t>151 10-1111</t>
  </si>
  <si>
    <t>Odstranění příložného pažení a rozepření stěn rýh hl do 2 m</t>
  </si>
  <si>
    <t>233.617  'Viz  15/1 (151101101)'</t>
  </si>
  <si>
    <t>16</t>
  </si>
  <si>
    <t>Přemístění výkopku</t>
  </si>
  <si>
    <t>161 10-1101</t>
  </si>
  <si>
    <t>Svislé přemístění výkopku z horniny tř. 1 až 4 hl výkopu do 2,5 m</t>
  </si>
  <si>
    <t>10,52*(0,55*0,8)</t>
  </si>
  <si>
    <t>33,41*(0,55*0,8)</t>
  </si>
  <si>
    <t>1,14*(0,55*0,8)</t>
  </si>
  <si>
    <t>6,91*(0,55*0,8)</t>
  </si>
  <si>
    <t>30,5*(0,55*0,8)</t>
  </si>
  <si>
    <t>9,5*(0,55*0,8)</t>
  </si>
  <si>
    <t>162 70-1105</t>
  </si>
  <si>
    <t>Vodorovné přemístění do 10000 m výkopku/sypaniny z horniny tř. 1 až 4</t>
  </si>
  <si>
    <t>40.471  'Viz  16/1 (167101101)'</t>
  </si>
  <si>
    <t>167 10-1101</t>
  </si>
  <si>
    <t>Nakládání výkopku z hornin tř. 1 až 4 do 100 m3</t>
  </si>
  <si>
    <t>17</t>
  </si>
  <si>
    <t>Konstrukce ze zemin</t>
  </si>
  <si>
    <t>171 00-0001</t>
  </si>
  <si>
    <t>Poplatek za skládku</t>
  </si>
  <si>
    <t>M3</t>
  </si>
  <si>
    <t>171 20-1201</t>
  </si>
  <si>
    <t>Uložení sypaniny na skládky</t>
  </si>
  <si>
    <t>174 10-1101</t>
  </si>
  <si>
    <t>Zásyp jam, šachet rýh nebo kolem objektů sypaninou se zhutněním</t>
  </si>
  <si>
    <t>10,52*((0,94-0,55)*0,8)</t>
  </si>
  <si>
    <t>33,41*((1,32-0,55)*0,8)</t>
  </si>
  <si>
    <t>1,14*((1,37-0,55)*0,8)</t>
  </si>
  <si>
    <t>6,91*((1,35-0,55)*0,8)</t>
  </si>
  <si>
    <t>30,5*((1,15-0,55)*0,8)</t>
  </si>
  <si>
    <t>9,5*((1,10-0,55)*0,8)</t>
  </si>
  <si>
    <t>175 10-1101</t>
  </si>
  <si>
    <t>Obsypání potrubí bez prohození sypaniny z hornin tř. 1 až 4 uloženým do 3 m od kraje výkopu</t>
  </si>
  <si>
    <t>10,52*(0,4*0,8)</t>
  </si>
  <si>
    <t>33,41*(0,4*0,8)</t>
  </si>
  <si>
    <t>1,14*(0,4*0,8)</t>
  </si>
  <si>
    <t>6,91*(0,4*0,8)</t>
  </si>
  <si>
    <t>30,5*(0,4*0,8)</t>
  </si>
  <si>
    <t>9,5*(0,4*0,8)</t>
  </si>
  <si>
    <t>4/1</t>
  </si>
  <si>
    <t>štěrkopísek frakce 0-16</t>
  </si>
  <si>
    <t>t</t>
  </si>
  <si>
    <t>18</t>
  </si>
  <si>
    <t>Povrchové úpravy terénu</t>
  </si>
  <si>
    <t>181 30-1103</t>
  </si>
  <si>
    <t>Rozprostření ornice tl vrstvy do 200 mm pl do 500 m2 v rovině nebo ve svahu do 1:5</t>
  </si>
  <si>
    <t>14.717  'Viz  12/1 (121112112)' /0,2</t>
  </si>
  <si>
    <t>45</t>
  </si>
  <si>
    <t>Podkladní a vedlejší konstrukce</t>
  </si>
  <si>
    <t>451 57-3111</t>
  </si>
  <si>
    <t>Lože pod potrubí otevřený výkop ze štěrkopísku</t>
  </si>
  <si>
    <t>10,52*(0,15*0,8)</t>
  </si>
  <si>
    <t>33,41*(0,15*0,8)</t>
  </si>
  <si>
    <t>1,14*(0,15*0,8)</t>
  </si>
  <si>
    <t>6,91*(0,15*0,8)</t>
  </si>
  <si>
    <t>30,5*(0,15*0,8)</t>
  </si>
  <si>
    <t>9,5*(0,15*0,8)</t>
  </si>
  <si>
    <t>87</t>
  </si>
  <si>
    <t>Potrubí z trub plastických a sklenených</t>
  </si>
  <si>
    <t>230 99-9995</t>
  </si>
  <si>
    <t>VYSTRAZNA FOLIE - pokládka</t>
  </si>
  <si>
    <t>m</t>
  </si>
  <si>
    <t>871 26-5211</t>
  </si>
  <si>
    <t>Kanalizační potrubí z tvrdého PVC-systém KG tuhost třídy SN4 DN100</t>
  </si>
  <si>
    <t>871 27-5211</t>
  </si>
  <si>
    <t>Kanalizační potrubí z tvrdého PVC-systém KG tuhost třídy SN4 DN125</t>
  </si>
  <si>
    <t>871 31-5211</t>
  </si>
  <si>
    <t>Kanalizační potrubí z tvrdého PVC-systém KG tuhost třídy SN4 DN150</t>
  </si>
  <si>
    <t>877 26-5271</t>
  </si>
  <si>
    <t>Montáž lapače střešních splavenin z tvrdého PVC-systém KG DN 100</t>
  </si>
  <si>
    <t>kus</t>
  </si>
  <si>
    <t>877 27-5211</t>
  </si>
  <si>
    <t>Montáž tvarovek z tvrdého PVC-systém KG nebo z polypropylenu-systém KG 2000 jednoosé DN 125</t>
  </si>
  <si>
    <t>877 31-5211</t>
  </si>
  <si>
    <t>Montáž tvarovek z tvrdého PVC-systém KG nebo z polypropylenu-systém KG 2000 jednoosé DN 150</t>
  </si>
  <si>
    <t>892 35-1111</t>
  </si>
  <si>
    <t>Tlaková zkouška vodou potrubí DN 150 nebo 200</t>
  </si>
  <si>
    <t>10,52+33,41+1,14+6,91+30,5+9,5</t>
  </si>
  <si>
    <t>892 37-2111</t>
  </si>
  <si>
    <t>Zabezpečení konců potrubí DN do 300 při tlakových zkouškách vodou</t>
  </si>
  <si>
    <t>894 81-1231</t>
  </si>
  <si>
    <t>Revizní šachta z PVC systém RV typ pravý/přímý/levý, DN 400/160 tlak 12,5 t hl od 860 do 1230 mm</t>
  </si>
  <si>
    <t>894 81-1233</t>
  </si>
  <si>
    <t>Revizní šachta z PVC systém RV typ pravý/přímý/levý, DN 400/160 tlak 12,5 t hl od 1360 do 1730 mm</t>
  </si>
  <si>
    <t>1/1</t>
  </si>
  <si>
    <t>or. cena</t>
  </si>
  <si>
    <t>fólie výstražná z polyetylénu T0,05-0,20mm š.300 mm</t>
  </si>
  <si>
    <t>5/1</t>
  </si>
  <si>
    <t>lapač střešních splavenin se zápachovou klapkou a lapacím košem HL600 DN 110</t>
  </si>
  <si>
    <t>6/1</t>
  </si>
  <si>
    <t>koleno kanalizace plastové  KGB 125x87°</t>
  </si>
  <si>
    <t>6/2</t>
  </si>
  <si>
    <t>redukce kanalizace plast.  KGR 125/100</t>
  </si>
  <si>
    <t>7/1</t>
  </si>
  <si>
    <t>redukce kanalizace plastová  KGR 150/125</t>
  </si>
  <si>
    <t>7/2</t>
  </si>
  <si>
    <t>zátka kanalizace plastové KGM DN 150</t>
  </si>
  <si>
    <t>%</t>
  </si>
  <si>
    <t>*Dopravné</t>
  </si>
  <si>
    <t>9</t>
  </si>
  <si>
    <t>Ostatní konstrukce a práce bourací, přesun hmot, lešení</t>
  </si>
  <si>
    <t>998 27-6101</t>
  </si>
  <si>
    <t>Přesun hmot pro trubní vedení z trub z plastických hmot otevřený výkop</t>
  </si>
  <si>
    <t>CÚ 2016/1</t>
  </si>
  <si>
    <t>KB Invest s.r.o., Formanská 416</t>
  </si>
  <si>
    <t>Energeting.cz</t>
  </si>
  <si>
    <t xml:space="preserve">GZS 801-814                             </t>
  </si>
  <si>
    <t>001/16</t>
  </si>
  <si>
    <t>DPH 21%</t>
  </si>
  <si>
    <t>DPH ze specifikací 21%</t>
  </si>
  <si>
    <t>DPH ze specifikací 15%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</si>
</sst>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30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7" fillId="0" borderId="1" applyNumberFormat="0" applyFill="0" applyAlignment="0" applyProtection="0"/>
    <xf numFmtId="4" fontId="0" fillId="0" borderId="0" applyBorder="0" applyProtection="0">
      <alignment/>
    </xf>
    <xf numFmtId="4" fontId="0" fillId="5" borderId="0">
      <alignment/>
      <protection/>
    </xf>
    <xf numFmtId="49" fontId="1" fillId="5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5" borderId="0" applyBorder="0">
      <alignment/>
      <protection/>
    </xf>
    <xf numFmtId="0" fontId="19" fillId="11" borderId="0" applyNumberFormat="0" applyBorder="0" applyAlignment="0" applyProtection="0"/>
    <xf numFmtId="0" fontId="25" fillId="1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20" fillId="7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24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5" borderId="0" applyBorder="0">
      <alignment/>
      <protection/>
    </xf>
    <xf numFmtId="4" fontId="4" fillId="5" borderId="0" applyBorder="0">
      <alignment/>
      <protection/>
    </xf>
    <xf numFmtId="0" fontId="18" fillId="6" borderId="0" applyNumberFormat="0" applyBorder="0" applyAlignment="0" applyProtection="0"/>
    <xf numFmtId="0" fontId="24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5" borderId="0">
      <alignment horizontal="right"/>
      <protection/>
    </xf>
    <xf numFmtId="0" fontId="21" fillId="7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5" borderId="0">
      <alignment/>
      <protection/>
    </xf>
    <xf numFmtId="0" fontId="23" fillId="13" borderId="13" applyNumberFormat="0" applyAlignment="0" applyProtection="0"/>
    <xf numFmtId="0" fontId="22" fillId="13" borderId="14" applyNumberFormat="0" applyAlignment="0" applyProtection="0"/>
    <xf numFmtId="0" fontId="2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</cellStyleXfs>
  <cellXfs count="242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7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0" fontId="11" fillId="0" borderId="49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0" fillId="0" borderId="50" xfId="60" applyBorder="1" applyAlignment="1">
      <alignment horizontal="center" vertical="center"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52" xfId="75" applyNumberFormat="1" applyFont="1" applyBorder="1">
      <alignment horizontal="left" vertical="center"/>
      <protection/>
    </xf>
    <xf numFmtId="0" fontId="11" fillId="0" borderId="50" xfId="75" applyNumberFormat="1" applyFont="1" applyBorder="1">
      <alignment horizontal="left" vertical="center"/>
      <protection/>
    </xf>
    <xf numFmtId="0" fontId="4" fillId="0" borderId="52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49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0" fontId="10" fillId="0" borderId="52" xfId="60" applyBorder="1" applyAlignment="1">
      <alignment horizontal="center" vertical="center"/>
      <protection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37" xfId="0" applyFont="1" applyBorder="1" applyAlignment="1">
      <alignment/>
    </xf>
    <xf numFmtId="0" fontId="4" fillId="0" borderId="5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56" xfId="75" applyNumberFormat="1" applyBorder="1">
      <alignment horizontal="left" vertical="center"/>
      <protection/>
    </xf>
    <xf numFmtId="0" fontId="11" fillId="0" borderId="5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25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35" xfId="60" applyFont="1" applyBorder="1">
      <alignment horizontal="left" vertical="center"/>
      <protection/>
    </xf>
    <xf numFmtId="0" fontId="10" fillId="0" borderId="35" xfId="60" applyBorder="1">
      <alignment horizontal="left" vertical="center"/>
      <protection/>
    </xf>
    <xf numFmtId="0" fontId="13" fillId="5" borderId="59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3" fillId="5" borderId="60" xfId="0" applyFont="1" applyFill="1" applyBorder="1" applyAlignment="1">
      <alignment horizontal="center"/>
    </xf>
    <xf numFmtId="0" fontId="13" fillId="5" borderId="61" xfId="0" applyFont="1" applyFill="1" applyBorder="1" applyAlignment="1">
      <alignment horizontal="center"/>
    </xf>
    <xf numFmtId="0" fontId="10" fillId="0" borderId="52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1" fillId="0" borderId="35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7" fillId="0" borderId="62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65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49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37" xfId="60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67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11" fillId="0" borderId="53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0" fillId="0" borderId="52" xfId="60" applyBorder="1">
      <alignment horizontal="left" vertical="center"/>
      <protection/>
    </xf>
    <xf numFmtId="0" fontId="10" fillId="0" borderId="53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3" fontId="4" fillId="0" borderId="35" xfId="42" applyBorder="1">
      <alignment vertical="center"/>
      <protection/>
    </xf>
    <xf numFmtId="0" fontId="4" fillId="0" borderId="35" xfId="75" applyNumberFormat="1" applyBorder="1">
      <alignment horizontal="left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6" xfId="75" applyNumberFormat="1" applyBorder="1">
      <alignment horizontal="left"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  <xf numFmtId="0" fontId="4" fillId="0" borderId="67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0" xfId="75" applyNumberFormat="1" applyBorder="1">
      <alignment horizontal="left" vertical="center"/>
      <protection/>
    </xf>
    <xf numFmtId="0" fontId="12" fillId="5" borderId="72" xfId="0" applyFont="1" applyFill="1" applyBorder="1" applyAlignment="1" applyProtection="1">
      <alignment horizontal="center" vertical="center"/>
      <protection locked="0"/>
    </xf>
    <xf numFmtId="0" fontId="12" fillId="5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5" borderId="72" xfId="0" applyFont="1" applyFill="1" applyBorder="1" applyAlignment="1">
      <alignment horizontal="center" vertical="center"/>
    </xf>
    <xf numFmtId="0" fontId="13" fillId="5" borderId="73" xfId="0" applyFont="1" applyFill="1" applyBorder="1" applyAlignment="1">
      <alignment horizontal="center" vertical="center"/>
    </xf>
    <xf numFmtId="0" fontId="13" fillId="5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3" xfId="0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2" fillId="0" borderId="0" xfId="37">
      <alignment horizontal="center"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>
      <alignment horizontal="left"/>
    </xf>
    <xf numFmtId="49" fontId="0" fillId="0" borderId="0" xfId="49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5" borderId="0" xfId="44">
      <alignment/>
      <protection/>
    </xf>
    <xf numFmtId="4" fontId="0" fillId="0" borderId="0" xfId="34">
      <alignment/>
    </xf>
    <xf numFmtId="4" fontId="0" fillId="5" borderId="0" xfId="35">
      <alignment/>
      <protection/>
    </xf>
    <xf numFmtId="49" fontId="0" fillId="0" borderId="0" xfId="61">
      <alignment horizontal="center"/>
    </xf>
    <xf numFmtId="49" fontId="0" fillId="0" borderId="0" xfId="38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5" borderId="0" xfId="71">
      <alignment/>
      <protection/>
    </xf>
    <xf numFmtId="4" fontId="4" fillId="5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49" fontId="0" fillId="0" borderId="0" xfId="61" quotePrefix="1">
      <alignment horizontal="center"/>
    </xf>
    <xf numFmtId="49" fontId="3" fillId="0" borderId="0" xfId="39">
      <alignment/>
    </xf>
    <xf numFmtId="10" fontId="0" fillId="0" borderId="0" xfId="65">
      <alignment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08"/>
      <c r="H1" s="109"/>
      <c r="I1" s="109"/>
      <c r="J1" s="109"/>
      <c r="K1" s="109"/>
    </row>
    <row r="2" spans="1:11" ht="12.75">
      <c r="A2" s="5" t="s">
        <v>30</v>
      </c>
      <c r="B2" s="5"/>
      <c r="C2" s="6" t="s">
        <v>84</v>
      </c>
      <c r="D2" s="7"/>
      <c r="E2" s="7"/>
      <c r="F2" s="6"/>
      <c r="G2" s="8" t="s">
        <v>28</v>
      </c>
      <c r="H2" s="110" t="s">
        <v>83</v>
      </c>
      <c r="I2" s="110"/>
      <c r="J2" s="110"/>
      <c r="K2" s="110"/>
    </row>
    <row r="3" spans="1:11" ht="12.75">
      <c r="A3" s="5" t="s">
        <v>27</v>
      </c>
      <c r="B3" s="5"/>
      <c r="C3" s="9" t="s">
        <v>86</v>
      </c>
      <c r="D3" s="7"/>
      <c r="E3" s="7"/>
      <c r="F3" s="6"/>
      <c r="G3" s="8" t="s">
        <v>29</v>
      </c>
      <c r="H3" s="111" t="s">
        <v>85</v>
      </c>
      <c r="I3" s="111"/>
      <c r="J3" s="111"/>
      <c r="K3" s="111"/>
    </row>
    <row r="4" spans="1:11" ht="13.5" thickBot="1">
      <c r="A4" s="5" t="s">
        <v>1</v>
      </c>
      <c r="B4" s="5"/>
      <c r="C4" s="10">
        <v>42657</v>
      </c>
      <c r="D4" s="5"/>
      <c r="E4" s="5" t="s">
        <v>2</v>
      </c>
      <c r="F4" s="11"/>
      <c r="G4" s="12">
        <f>C4</f>
        <v>42657</v>
      </c>
      <c r="H4" s="112"/>
      <c r="I4" s="113"/>
      <c r="J4" s="113"/>
      <c r="K4" s="113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219" t="s">
        <v>87</v>
      </c>
      <c r="C9" s="220" t="s">
        <v>88</v>
      </c>
    </row>
    <row r="11" spans="1:11" ht="12.75">
      <c r="A11" s="230">
        <v>1</v>
      </c>
      <c r="B11" s="231" t="s">
        <v>89</v>
      </c>
      <c r="C11" s="223" t="s">
        <v>90</v>
      </c>
      <c r="D11" s="224" t="s">
        <v>91</v>
      </c>
      <c r="E11" s="225">
        <v>14.717</v>
      </c>
      <c r="F11" s="226">
        <v>0</v>
      </c>
      <c r="G11" s="227">
        <f>E11*F11</f>
        <v>0</v>
      </c>
      <c r="I11" s="229"/>
      <c r="J11" s="228"/>
      <c r="K11" s="229">
        <f>E11*J11</f>
        <v>0</v>
      </c>
    </row>
    <row r="12" spans="3:11" ht="12.75">
      <c r="C12" s="233" t="str">
        <f>CONCATENATE(B9," celkem")</f>
        <v>12 celkem</v>
      </c>
      <c r="G12" s="234">
        <f>SUBTOTAL(9,G11:G11)</f>
        <v>0</v>
      </c>
      <c r="I12" s="235">
        <f>SUBTOTAL(9,I11:I11)</f>
        <v>0</v>
      </c>
      <c r="K12" s="235">
        <f>SUBTOTAL(9,K11:K11)</f>
        <v>0</v>
      </c>
    </row>
    <row r="14" spans="2:3" ht="15">
      <c r="B14" s="219" t="s">
        <v>104</v>
      </c>
      <c r="C14" s="220" t="s">
        <v>105</v>
      </c>
    </row>
    <row r="16" spans="1:11" ht="12.75">
      <c r="A16" s="230">
        <v>1</v>
      </c>
      <c r="B16" s="231" t="s">
        <v>106</v>
      </c>
      <c r="C16" s="223" t="s">
        <v>107</v>
      </c>
      <c r="D16" s="224" t="s">
        <v>91</v>
      </c>
      <c r="E16" s="225">
        <v>88.324</v>
      </c>
      <c r="F16" s="226">
        <v>0</v>
      </c>
      <c r="G16" s="227">
        <f>E16*F16</f>
        <v>0</v>
      </c>
      <c r="I16" s="229"/>
      <c r="J16" s="228"/>
      <c r="K16" s="229">
        <f>E16*J16</f>
        <v>0</v>
      </c>
    </row>
    <row r="17" spans="3:11" ht="12.75">
      <c r="C17" s="233" t="str">
        <f>CONCATENATE(B14," celkem")</f>
        <v>13 celkem</v>
      </c>
      <c r="G17" s="234">
        <f>SUBTOTAL(9,G16:G16)</f>
        <v>0</v>
      </c>
      <c r="I17" s="235">
        <f>SUBTOTAL(9,I16:I16)</f>
        <v>0</v>
      </c>
      <c r="K17" s="235">
        <f>SUBTOTAL(9,K16:K16)</f>
        <v>0</v>
      </c>
    </row>
    <row r="19" spans="2:3" ht="15">
      <c r="B19" s="219" t="s">
        <v>121</v>
      </c>
      <c r="C19" s="220" t="s">
        <v>122</v>
      </c>
    </row>
    <row r="21" spans="1:11" ht="12.75">
      <c r="A21" s="230">
        <v>1</v>
      </c>
      <c r="B21" s="231" t="s">
        <v>123</v>
      </c>
      <c r="C21" s="223" t="s">
        <v>124</v>
      </c>
      <c r="D21" s="224" t="s">
        <v>125</v>
      </c>
      <c r="E21" s="225">
        <v>233.617</v>
      </c>
      <c r="F21" s="226">
        <v>0.00084</v>
      </c>
      <c r="G21" s="227">
        <f>E21*F21</f>
        <v>0.19623828</v>
      </c>
      <c r="I21" s="229"/>
      <c r="J21" s="228"/>
      <c r="K21" s="229">
        <f>E21*J21</f>
        <v>0</v>
      </c>
    </row>
    <row r="22" spans="1:11" ht="12.75">
      <c r="A22" s="230">
        <v>2</v>
      </c>
      <c r="B22" s="231" t="s">
        <v>131</v>
      </c>
      <c r="C22" s="223" t="s">
        <v>132</v>
      </c>
      <c r="D22" s="224" t="s">
        <v>125</v>
      </c>
      <c r="E22" s="225">
        <v>233.617</v>
      </c>
      <c r="F22" s="226">
        <v>0</v>
      </c>
      <c r="G22" s="227">
        <f>E22*F22</f>
        <v>0</v>
      </c>
      <c r="I22" s="229"/>
      <c r="J22" s="228"/>
      <c r="K22" s="229">
        <f>E22*J22</f>
        <v>0</v>
      </c>
    </row>
    <row r="23" spans="3:11" ht="12.75">
      <c r="C23" s="233" t="str">
        <f>CONCATENATE(B19," celkem")</f>
        <v>15 celkem</v>
      </c>
      <c r="G23" s="234">
        <f>SUBTOTAL(9,G21:G22)</f>
        <v>0.19623828</v>
      </c>
      <c r="I23" s="235">
        <f>SUBTOTAL(9,I21:I22)</f>
        <v>0</v>
      </c>
      <c r="K23" s="235">
        <f>SUBTOTAL(9,K21:K22)</f>
        <v>0</v>
      </c>
    </row>
    <row r="25" spans="2:3" ht="15">
      <c r="B25" s="219" t="s">
        <v>134</v>
      </c>
      <c r="C25" s="220" t="s">
        <v>135</v>
      </c>
    </row>
    <row r="27" spans="1:11" ht="12.75">
      <c r="A27" s="230">
        <v>1</v>
      </c>
      <c r="B27" s="231" t="s">
        <v>136</v>
      </c>
      <c r="C27" s="223" t="s">
        <v>137</v>
      </c>
      <c r="D27" s="224" t="s">
        <v>91</v>
      </c>
      <c r="E27" s="225">
        <v>40.471</v>
      </c>
      <c r="F27" s="226">
        <v>0</v>
      </c>
      <c r="G27" s="227">
        <f>E27*F27</f>
        <v>0</v>
      </c>
      <c r="I27" s="229"/>
      <c r="J27" s="228"/>
      <c r="K27" s="229">
        <f>E27*J27</f>
        <v>0</v>
      </c>
    </row>
    <row r="28" spans="1:11" ht="12.75">
      <c r="A28" s="230">
        <v>2</v>
      </c>
      <c r="B28" s="231" t="s">
        <v>144</v>
      </c>
      <c r="C28" s="223" t="s">
        <v>145</v>
      </c>
      <c r="D28" s="224" t="s">
        <v>91</v>
      </c>
      <c r="E28" s="225">
        <v>40.471</v>
      </c>
      <c r="F28" s="226">
        <v>0</v>
      </c>
      <c r="G28" s="227">
        <f>E28*F28</f>
        <v>0</v>
      </c>
      <c r="I28" s="229"/>
      <c r="J28" s="228"/>
      <c r="K28" s="229">
        <f>E28*J28</f>
        <v>0</v>
      </c>
    </row>
    <row r="29" spans="1:11" ht="12.75">
      <c r="A29" s="230">
        <v>3</v>
      </c>
      <c r="B29" s="231" t="s">
        <v>147</v>
      </c>
      <c r="C29" s="223" t="s">
        <v>148</v>
      </c>
      <c r="D29" s="224" t="s">
        <v>91</v>
      </c>
      <c r="E29" s="225">
        <v>40.471</v>
      </c>
      <c r="F29" s="226">
        <v>0</v>
      </c>
      <c r="G29" s="227">
        <f>E29*F29</f>
        <v>0</v>
      </c>
      <c r="I29" s="229"/>
      <c r="J29" s="228"/>
      <c r="K29" s="229">
        <f>E29*J29</f>
        <v>0</v>
      </c>
    </row>
    <row r="30" spans="3:11" ht="12.75">
      <c r="C30" s="233" t="str">
        <f>CONCATENATE(B25," celkem")</f>
        <v>16 celkem</v>
      </c>
      <c r="G30" s="234">
        <f>SUBTOTAL(9,G27:G29)</f>
        <v>0</v>
      </c>
      <c r="I30" s="235">
        <f>SUBTOTAL(9,I27:I29)</f>
        <v>0</v>
      </c>
      <c r="K30" s="235">
        <f>SUBTOTAL(9,K27:K29)</f>
        <v>0</v>
      </c>
    </row>
    <row r="32" spans="2:3" ht="15">
      <c r="B32" s="219" t="s">
        <v>149</v>
      </c>
      <c r="C32" s="220" t="s">
        <v>150</v>
      </c>
    </row>
    <row r="34" spans="1:11" ht="12.75">
      <c r="A34" s="230">
        <v>1</v>
      </c>
      <c r="B34" s="231" t="s">
        <v>151</v>
      </c>
      <c r="C34" s="223" t="s">
        <v>152</v>
      </c>
      <c r="D34" s="224" t="s">
        <v>153</v>
      </c>
      <c r="E34" s="225">
        <v>40.471</v>
      </c>
      <c r="F34" s="226">
        <v>0</v>
      </c>
      <c r="G34" s="227">
        <f>E34*F34</f>
        <v>0</v>
      </c>
      <c r="I34" s="229"/>
      <c r="J34" s="228"/>
      <c r="K34" s="229">
        <f>E34*J34</f>
        <v>0</v>
      </c>
    </row>
    <row r="35" spans="1:11" ht="12.75">
      <c r="A35" s="230">
        <v>2</v>
      </c>
      <c r="B35" s="231" t="s">
        <v>154</v>
      </c>
      <c r="C35" s="223" t="s">
        <v>155</v>
      </c>
      <c r="D35" s="224" t="s">
        <v>91</v>
      </c>
      <c r="E35" s="225">
        <v>40.471</v>
      </c>
      <c r="F35" s="226">
        <v>0</v>
      </c>
      <c r="G35" s="227">
        <f>E35*F35</f>
        <v>0</v>
      </c>
      <c r="I35" s="229"/>
      <c r="J35" s="228"/>
      <c r="K35" s="229">
        <f>E35*J35</f>
        <v>0</v>
      </c>
    </row>
    <row r="36" spans="1:11" ht="12.75">
      <c r="A36" s="230">
        <v>3</v>
      </c>
      <c r="B36" s="231" t="s">
        <v>156</v>
      </c>
      <c r="C36" s="223" t="s">
        <v>157</v>
      </c>
      <c r="D36" s="224" t="s">
        <v>91</v>
      </c>
      <c r="E36" s="225">
        <v>47.853</v>
      </c>
      <c r="F36" s="226">
        <v>0</v>
      </c>
      <c r="G36" s="227">
        <f>E36*F36</f>
        <v>0</v>
      </c>
      <c r="I36" s="229"/>
      <c r="J36" s="228"/>
      <c r="K36" s="229">
        <f>E36*J36</f>
        <v>0</v>
      </c>
    </row>
    <row r="37" spans="1:11" ht="12.75">
      <c r="A37" s="230">
        <v>4</v>
      </c>
      <c r="B37" s="231" t="s">
        <v>164</v>
      </c>
      <c r="C37" s="223" t="s">
        <v>165</v>
      </c>
      <c r="D37" s="224" t="s">
        <v>91</v>
      </c>
      <c r="E37" s="225">
        <v>29.434</v>
      </c>
      <c r="F37" s="226">
        <v>0</v>
      </c>
      <c r="G37" s="227">
        <f>E37*F37</f>
        <v>0</v>
      </c>
      <c r="I37" s="229"/>
      <c r="J37" s="228"/>
      <c r="K37" s="229">
        <f>E37*J37</f>
        <v>0</v>
      </c>
    </row>
    <row r="38" spans="1:11" ht="12.75">
      <c r="A38" s="239" t="s">
        <v>172</v>
      </c>
      <c r="B38" s="240">
        <v>58337302</v>
      </c>
      <c r="C38" s="223" t="s">
        <v>173</v>
      </c>
      <c r="D38" s="224" t="s">
        <v>174</v>
      </c>
      <c r="E38" s="225">
        <v>55.63</v>
      </c>
      <c r="F38" s="226">
        <v>1</v>
      </c>
      <c r="G38" s="227">
        <f>E38*F38</f>
        <v>55.63</v>
      </c>
      <c r="H38" s="228"/>
      <c r="I38" s="229">
        <f>E38*H38</f>
        <v>0</v>
      </c>
      <c r="K38" s="229"/>
    </row>
    <row r="39" spans="3:11" ht="12.75">
      <c r="C39" s="233" t="str">
        <f>CONCATENATE(B32," celkem")</f>
        <v>17 celkem</v>
      </c>
      <c r="G39" s="234">
        <f>SUBTOTAL(9,G34:G38)</f>
        <v>55.63</v>
      </c>
      <c r="I39" s="235">
        <f>SUBTOTAL(9,I34:I38)</f>
        <v>0</v>
      </c>
      <c r="K39" s="235">
        <f>SUBTOTAL(9,K34:K38)</f>
        <v>0</v>
      </c>
    </row>
    <row r="41" spans="2:3" ht="15">
      <c r="B41" s="219" t="s">
        <v>175</v>
      </c>
      <c r="C41" s="220" t="s">
        <v>176</v>
      </c>
    </row>
    <row r="43" spans="1:11" ht="12.75">
      <c r="A43" s="230">
        <v>1</v>
      </c>
      <c r="B43" s="231" t="s">
        <v>177</v>
      </c>
      <c r="C43" s="223" t="s">
        <v>178</v>
      </c>
      <c r="D43" s="224" t="s">
        <v>125</v>
      </c>
      <c r="E43" s="225">
        <v>73.585</v>
      </c>
      <c r="F43" s="226">
        <v>0</v>
      </c>
      <c r="G43" s="227">
        <f>E43*F43</f>
        <v>0</v>
      </c>
      <c r="I43" s="229"/>
      <c r="J43" s="228"/>
      <c r="K43" s="229">
        <f>E43*J43</f>
        <v>0</v>
      </c>
    </row>
    <row r="44" spans="3:11" ht="12.75">
      <c r="C44" s="233" t="str">
        <f>CONCATENATE(B41," celkem")</f>
        <v>18 celkem</v>
      </c>
      <c r="G44" s="234">
        <f>SUBTOTAL(9,G43:G43)</f>
        <v>0</v>
      </c>
      <c r="I44" s="235">
        <f>SUBTOTAL(9,I43:I43)</f>
        <v>0</v>
      </c>
      <c r="K44" s="235">
        <f>SUBTOTAL(9,K43:K43)</f>
        <v>0</v>
      </c>
    </row>
    <row r="46" spans="2:3" ht="15">
      <c r="B46" s="219" t="s">
        <v>180</v>
      </c>
      <c r="C46" s="220" t="s">
        <v>181</v>
      </c>
    </row>
    <row r="48" spans="1:11" ht="12.75">
      <c r="A48" s="230">
        <v>1</v>
      </c>
      <c r="B48" s="231" t="s">
        <v>182</v>
      </c>
      <c r="C48" s="223" t="s">
        <v>183</v>
      </c>
      <c r="D48" s="224" t="s">
        <v>91</v>
      </c>
      <c r="E48" s="225">
        <v>11.038</v>
      </c>
      <c r="F48" s="226">
        <v>0</v>
      </c>
      <c r="G48" s="227">
        <f>E48*F48</f>
        <v>0</v>
      </c>
      <c r="I48" s="229"/>
      <c r="J48" s="228"/>
      <c r="K48" s="229">
        <f>E48*J48</f>
        <v>0</v>
      </c>
    </row>
    <row r="49" spans="3:11" ht="12.75">
      <c r="C49" s="233" t="str">
        <f>CONCATENATE(B46," celkem")</f>
        <v>45 celkem</v>
      </c>
      <c r="G49" s="234">
        <f>SUBTOTAL(9,G48:G48)</f>
        <v>0</v>
      </c>
      <c r="I49" s="235">
        <f>SUBTOTAL(9,I48:I48)</f>
        <v>0</v>
      </c>
      <c r="K49" s="235">
        <f>SUBTOTAL(9,K48:K48)</f>
        <v>0</v>
      </c>
    </row>
    <row r="51" spans="2:3" ht="15">
      <c r="B51" s="219" t="s">
        <v>190</v>
      </c>
      <c r="C51" s="220" t="s">
        <v>191</v>
      </c>
    </row>
    <row r="53" spans="1:11" ht="12.75">
      <c r="A53" s="230">
        <v>1</v>
      </c>
      <c r="B53" s="231" t="s">
        <v>192</v>
      </c>
      <c r="C53" s="223" t="s">
        <v>193</v>
      </c>
      <c r="D53" s="224" t="s">
        <v>194</v>
      </c>
      <c r="E53" s="225">
        <v>92.1</v>
      </c>
      <c r="F53" s="226">
        <v>0</v>
      </c>
      <c r="G53" s="227">
        <f>E53*F53</f>
        <v>0</v>
      </c>
      <c r="I53" s="229"/>
      <c r="J53" s="228"/>
      <c r="K53" s="229">
        <f>E53*J53</f>
        <v>0</v>
      </c>
    </row>
    <row r="54" spans="1:11" ht="12.75">
      <c r="A54" s="230">
        <v>2</v>
      </c>
      <c r="B54" s="231" t="s">
        <v>195</v>
      </c>
      <c r="C54" s="223" t="s">
        <v>196</v>
      </c>
      <c r="D54" s="224" t="s">
        <v>194</v>
      </c>
      <c r="E54" s="225">
        <v>6</v>
      </c>
      <c r="F54" s="226">
        <v>0.00127</v>
      </c>
      <c r="G54" s="227">
        <f>E54*F54</f>
        <v>0.00762</v>
      </c>
      <c r="I54" s="229"/>
      <c r="J54" s="228"/>
      <c r="K54" s="229">
        <f>E54*J54</f>
        <v>0</v>
      </c>
    </row>
    <row r="55" spans="1:11" ht="12.75">
      <c r="A55" s="230">
        <v>3</v>
      </c>
      <c r="B55" s="231" t="s">
        <v>197</v>
      </c>
      <c r="C55" s="223" t="s">
        <v>198</v>
      </c>
      <c r="D55" s="224" t="s">
        <v>194</v>
      </c>
      <c r="E55" s="225">
        <v>38.8</v>
      </c>
      <c r="F55" s="226">
        <v>0.00177</v>
      </c>
      <c r="G55" s="227">
        <f>E55*F55</f>
        <v>0.068676</v>
      </c>
      <c r="I55" s="229"/>
      <c r="J55" s="228"/>
      <c r="K55" s="229">
        <f>E55*J55</f>
        <v>0</v>
      </c>
    </row>
    <row r="56" spans="1:11" ht="12.75">
      <c r="A56" s="230">
        <v>4</v>
      </c>
      <c r="B56" s="231" t="s">
        <v>199</v>
      </c>
      <c r="C56" s="223" t="s">
        <v>200</v>
      </c>
      <c r="D56" s="224" t="s">
        <v>194</v>
      </c>
      <c r="E56" s="225">
        <v>53.3</v>
      </c>
      <c r="F56" s="226">
        <v>0.00273</v>
      </c>
      <c r="G56" s="227">
        <f>E56*F56</f>
        <v>0.14550899999999997</v>
      </c>
      <c r="I56" s="229"/>
      <c r="J56" s="228"/>
      <c r="K56" s="229">
        <f>E56*J56</f>
        <v>0</v>
      </c>
    </row>
    <row r="57" spans="1:11" ht="12.75">
      <c r="A57" s="230">
        <v>5</v>
      </c>
      <c r="B57" s="231" t="s">
        <v>201</v>
      </c>
      <c r="C57" s="223" t="s">
        <v>202</v>
      </c>
      <c r="D57" s="224" t="s">
        <v>203</v>
      </c>
      <c r="E57" s="225">
        <v>6</v>
      </c>
      <c r="F57" s="226">
        <v>0</v>
      </c>
      <c r="G57" s="227">
        <f>E57*F57</f>
        <v>0</v>
      </c>
      <c r="I57" s="229"/>
      <c r="J57" s="228"/>
      <c r="K57" s="229">
        <f>E57*J57</f>
        <v>0</v>
      </c>
    </row>
    <row r="58" spans="1:11" ht="12.75">
      <c r="A58" s="230">
        <v>6</v>
      </c>
      <c r="B58" s="231" t="s">
        <v>204</v>
      </c>
      <c r="C58" s="223" t="s">
        <v>205</v>
      </c>
      <c r="D58" s="224" t="s">
        <v>203</v>
      </c>
      <c r="E58" s="225">
        <v>13</v>
      </c>
      <c r="F58" s="226">
        <v>0</v>
      </c>
      <c r="G58" s="227">
        <f>E58*F58</f>
        <v>0</v>
      </c>
      <c r="I58" s="229"/>
      <c r="J58" s="228"/>
      <c r="K58" s="229">
        <f>E58*J58</f>
        <v>0</v>
      </c>
    </row>
    <row r="59" spans="1:11" ht="12.75">
      <c r="A59" s="230">
        <v>7</v>
      </c>
      <c r="B59" s="231" t="s">
        <v>206</v>
      </c>
      <c r="C59" s="223" t="s">
        <v>207</v>
      </c>
      <c r="D59" s="224" t="s">
        <v>203</v>
      </c>
      <c r="E59" s="225">
        <v>8</v>
      </c>
      <c r="F59" s="226">
        <v>0</v>
      </c>
      <c r="G59" s="227">
        <f>E59*F59</f>
        <v>0</v>
      </c>
      <c r="I59" s="229"/>
      <c r="J59" s="228"/>
      <c r="K59" s="229">
        <f>E59*J59</f>
        <v>0</v>
      </c>
    </row>
    <row r="60" spans="1:11" ht="12.75">
      <c r="A60" s="230">
        <v>8</v>
      </c>
      <c r="B60" s="231" t="s">
        <v>208</v>
      </c>
      <c r="C60" s="223" t="s">
        <v>209</v>
      </c>
      <c r="D60" s="224" t="s">
        <v>194</v>
      </c>
      <c r="E60" s="225">
        <v>91.98</v>
      </c>
      <c r="F60" s="226">
        <v>0</v>
      </c>
      <c r="G60" s="227">
        <f>E60*F60</f>
        <v>0</v>
      </c>
      <c r="I60" s="229"/>
      <c r="J60" s="228"/>
      <c r="K60" s="229">
        <f>E60*J60</f>
        <v>0</v>
      </c>
    </row>
    <row r="61" spans="1:11" ht="12.75">
      <c r="A61" s="230">
        <v>9</v>
      </c>
      <c r="B61" s="231" t="s">
        <v>211</v>
      </c>
      <c r="C61" s="223" t="s">
        <v>212</v>
      </c>
      <c r="D61" s="224" t="s">
        <v>203</v>
      </c>
      <c r="E61" s="225">
        <v>4</v>
      </c>
      <c r="F61" s="226">
        <v>0.46005</v>
      </c>
      <c r="G61" s="227">
        <f>E61*F61</f>
        <v>1.8402</v>
      </c>
      <c r="I61" s="229"/>
      <c r="J61" s="228"/>
      <c r="K61" s="229">
        <f>E61*J61</f>
        <v>0</v>
      </c>
    </row>
    <row r="62" spans="1:11" ht="12.75">
      <c r="A62" s="230">
        <v>10</v>
      </c>
      <c r="B62" s="231" t="s">
        <v>213</v>
      </c>
      <c r="C62" s="223" t="s">
        <v>214</v>
      </c>
      <c r="D62" s="224" t="s">
        <v>203</v>
      </c>
      <c r="E62" s="225">
        <v>2</v>
      </c>
      <c r="F62" s="226">
        <v>0.03865</v>
      </c>
      <c r="G62" s="227">
        <f>E62*F62</f>
        <v>0.0773</v>
      </c>
      <c r="I62" s="229"/>
      <c r="J62" s="228"/>
      <c r="K62" s="229">
        <f>E62*J62</f>
        <v>0</v>
      </c>
    </row>
    <row r="63" spans="1:11" ht="12.75">
      <c r="A63" s="230">
        <v>11</v>
      </c>
      <c r="B63" s="231" t="s">
        <v>215</v>
      </c>
      <c r="C63" s="223" t="s">
        <v>216</v>
      </c>
      <c r="D63" s="224" t="s">
        <v>203</v>
      </c>
      <c r="E63" s="225">
        <v>1</v>
      </c>
      <c r="F63" s="226">
        <v>0.04531</v>
      </c>
      <c r="G63" s="227">
        <f>E63*F63</f>
        <v>0.04531</v>
      </c>
      <c r="I63" s="229"/>
      <c r="J63" s="228"/>
      <c r="K63" s="229">
        <f>E63*J63</f>
        <v>0</v>
      </c>
    </row>
    <row r="64" spans="1:11" ht="12.75">
      <c r="A64" s="239" t="s">
        <v>217</v>
      </c>
      <c r="B64" s="240" t="s">
        <v>218</v>
      </c>
      <c r="C64" s="223" t="s">
        <v>219</v>
      </c>
      <c r="D64" s="224" t="s">
        <v>194</v>
      </c>
      <c r="E64" s="225">
        <v>91.6</v>
      </c>
      <c r="F64" s="226">
        <v>0</v>
      </c>
      <c r="G64" s="227">
        <f>E64*F64</f>
        <v>0</v>
      </c>
      <c r="H64" s="228"/>
      <c r="I64" s="229">
        <f>E64*H64</f>
        <v>0</v>
      </c>
      <c r="K64" s="229"/>
    </row>
    <row r="65" spans="1:11" ht="12.75">
      <c r="A65" s="239" t="s">
        <v>220</v>
      </c>
      <c r="B65" s="240">
        <v>56231160</v>
      </c>
      <c r="C65" s="223" t="s">
        <v>221</v>
      </c>
      <c r="D65" s="224" t="s">
        <v>203</v>
      </c>
      <c r="E65" s="225">
        <v>6</v>
      </c>
      <c r="F65" s="226">
        <v>0.00143</v>
      </c>
      <c r="G65" s="227">
        <f>E65*F65</f>
        <v>0.00858</v>
      </c>
      <c r="H65" s="228"/>
      <c r="I65" s="229">
        <f>E65*H65</f>
        <v>0</v>
      </c>
      <c r="K65" s="229"/>
    </row>
    <row r="66" spans="1:11" ht="12.75">
      <c r="A66" s="239" t="s">
        <v>222</v>
      </c>
      <c r="B66" s="240">
        <v>56231478</v>
      </c>
      <c r="C66" s="223" t="s">
        <v>223</v>
      </c>
      <c r="D66" s="224" t="s">
        <v>203</v>
      </c>
      <c r="E66" s="225">
        <v>7</v>
      </c>
      <c r="F66" s="226">
        <v>0.00046</v>
      </c>
      <c r="G66" s="227">
        <f>E66*F66</f>
        <v>0.00322</v>
      </c>
      <c r="H66" s="228"/>
      <c r="I66" s="229">
        <f>E66*H66</f>
        <v>0</v>
      </c>
      <c r="K66" s="229"/>
    </row>
    <row r="67" spans="1:11" ht="12.75">
      <c r="A67" s="239" t="s">
        <v>224</v>
      </c>
      <c r="B67" s="240">
        <v>56231584</v>
      </c>
      <c r="C67" s="223" t="s">
        <v>225</v>
      </c>
      <c r="D67" s="224" t="s">
        <v>203</v>
      </c>
      <c r="E67" s="225">
        <v>6</v>
      </c>
      <c r="F67" s="226">
        <v>0.00027</v>
      </c>
      <c r="G67" s="227">
        <f>E67*F67</f>
        <v>0.00162</v>
      </c>
      <c r="H67" s="228"/>
      <c r="I67" s="229">
        <f>E67*H67</f>
        <v>0</v>
      </c>
      <c r="K67" s="229"/>
    </row>
    <row r="68" spans="1:11" ht="12.75">
      <c r="A68" s="239" t="s">
        <v>226</v>
      </c>
      <c r="B68" s="240">
        <v>56231588</v>
      </c>
      <c r="C68" s="223" t="s">
        <v>227</v>
      </c>
      <c r="D68" s="224" t="s">
        <v>203</v>
      </c>
      <c r="E68" s="225">
        <v>4</v>
      </c>
      <c r="F68" s="226">
        <v>0.00046</v>
      </c>
      <c r="G68" s="227">
        <f>E68*F68</f>
        <v>0.00184</v>
      </c>
      <c r="H68" s="228"/>
      <c r="I68" s="229">
        <f>E68*H68</f>
        <v>0</v>
      </c>
      <c r="K68" s="229"/>
    </row>
    <row r="69" spans="1:11" ht="12.75">
      <c r="A69" s="239" t="s">
        <v>228</v>
      </c>
      <c r="B69" s="240">
        <v>56231646</v>
      </c>
      <c r="C69" s="223" t="s">
        <v>229</v>
      </c>
      <c r="D69" s="224" t="s">
        <v>203</v>
      </c>
      <c r="E69" s="225">
        <v>4</v>
      </c>
      <c r="F69" s="226">
        <v>0.00025</v>
      </c>
      <c r="G69" s="227">
        <f>E69*F69</f>
        <v>0.001</v>
      </c>
      <c r="H69" s="228"/>
      <c r="I69" s="229">
        <f>E69*H69</f>
        <v>0</v>
      </c>
      <c r="K69" s="229"/>
    </row>
    <row r="70" spans="1:11" ht="12.75">
      <c r="A70" s="230"/>
      <c r="C70" s="223" t="s">
        <v>231</v>
      </c>
      <c r="D70" s="224" t="s">
        <v>230</v>
      </c>
      <c r="E70" s="241">
        <v>0.036000000000000004</v>
      </c>
      <c r="G70" s="227"/>
      <c r="H70" s="228"/>
      <c r="I70" s="229">
        <f>E70*H70</f>
        <v>0</v>
      </c>
      <c r="K70" s="229"/>
    </row>
    <row r="71" spans="3:11" ht="12.75">
      <c r="C71" s="233" t="str">
        <f>CONCATENATE(B51," celkem")</f>
        <v>87 celkem</v>
      </c>
      <c r="G71" s="234">
        <f>SUBTOTAL(9,G53:G70)</f>
        <v>2.200875</v>
      </c>
      <c r="I71" s="235">
        <f>SUBTOTAL(9,I53:I70)</f>
        <v>0</v>
      </c>
      <c r="K71" s="235">
        <f>SUBTOTAL(9,K53:K70)</f>
        <v>0</v>
      </c>
    </row>
    <row r="73" spans="2:3" ht="15">
      <c r="B73" s="219" t="s">
        <v>232</v>
      </c>
      <c r="C73" s="220" t="s">
        <v>233</v>
      </c>
    </row>
    <row r="75" spans="1:11" ht="12.75">
      <c r="A75" s="230">
        <v>1</v>
      </c>
      <c r="B75" s="231" t="s">
        <v>234</v>
      </c>
      <c r="C75" s="223" t="s">
        <v>235</v>
      </c>
      <c r="D75" s="224" t="s">
        <v>174</v>
      </c>
      <c r="E75" s="225">
        <v>58.027</v>
      </c>
      <c r="F75" s="226">
        <v>0</v>
      </c>
      <c r="G75" s="227">
        <f>E75*F75</f>
        <v>0</v>
      </c>
      <c r="I75" s="229"/>
      <c r="J75" s="228"/>
      <c r="K75" s="229">
        <f>E75*J75</f>
        <v>0</v>
      </c>
    </row>
    <row r="76" spans="3:11" ht="12.75">
      <c r="C76" s="233" t="str">
        <f>CONCATENATE(B73," celkem")</f>
        <v>9 celkem</v>
      </c>
      <c r="G76" s="234">
        <f>SUBTOTAL(9,G75:G75)</f>
        <v>0</v>
      </c>
      <c r="I76" s="235">
        <f>SUBTOTAL(9,I75:I75)</f>
        <v>0</v>
      </c>
      <c r="K76" s="235">
        <f>SUBTOTAL(9,K75:K75)</f>
        <v>0</v>
      </c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36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14" t="str">
        <f>Rozpočet!C2</f>
        <v>Podnikatelský objekt KB Invest</v>
      </c>
      <c r="C3" s="114"/>
      <c r="D3" s="114"/>
      <c r="E3" s="114"/>
      <c r="F3" s="41"/>
    </row>
    <row r="4" spans="1:6" ht="12.75">
      <c r="A4" s="36" t="s">
        <v>19</v>
      </c>
      <c r="B4" s="57" t="str">
        <f>Rozpočet!H2</f>
        <v>P. Objekt KB Invest</v>
      </c>
      <c r="C4" s="41"/>
      <c r="D4" s="42" t="s">
        <v>23</v>
      </c>
      <c r="E4" s="43">
        <f>Rozpočet!C4</f>
        <v>42657</v>
      </c>
      <c r="F4" s="41"/>
    </row>
    <row r="5" spans="1:6" ht="12.75">
      <c r="A5" s="36" t="s">
        <v>22</v>
      </c>
      <c r="B5" s="114" t="str">
        <f>Rozpočet!C3</f>
        <v>SO 03 Dešťová kanalizace</v>
      </c>
      <c r="C5" s="115"/>
      <c r="D5" s="115"/>
      <c r="E5" s="115"/>
      <c r="F5" s="41"/>
    </row>
    <row r="6" spans="1:6" ht="12.75">
      <c r="A6" s="36" t="s">
        <v>21</v>
      </c>
      <c r="B6" s="114" t="str">
        <f>Rozpočet!H3</f>
        <v>SO 03</v>
      </c>
      <c r="C6" s="115"/>
      <c r="D6" s="115"/>
      <c r="E6" s="115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24</v>
      </c>
      <c r="B8" s="45" t="s">
        <v>25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34</v>
      </c>
      <c r="D9" s="51" t="s">
        <v>35</v>
      </c>
      <c r="E9" s="52" t="s">
        <v>26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236" t="str">
        <f>Rozpočet!B9</f>
        <v>12</v>
      </c>
      <c r="B11" s="237" t="str">
        <f>Rozpočet!C9</f>
        <v>Odkopávky a prokopávky</v>
      </c>
      <c r="C11" s="238">
        <f>Rozpočet!I12</f>
        <v>0</v>
      </c>
      <c r="D11" s="238">
        <f>Rozpočet!K12</f>
        <v>0</v>
      </c>
      <c r="E11" s="1">
        <f>C11+D11</f>
        <v>0</v>
      </c>
      <c r="F11" s="39">
        <f>Rozpočet!G12</f>
        <v>0</v>
      </c>
    </row>
    <row r="12" spans="1:6" ht="12.75">
      <c r="A12" s="236" t="str">
        <f>Rozpočet!B14</f>
        <v>13</v>
      </c>
      <c r="B12" s="237" t="str">
        <f>Rozpočet!C14</f>
        <v>Hloubené vykopávky</v>
      </c>
      <c r="C12" s="238">
        <f>Rozpočet!I17</f>
        <v>0</v>
      </c>
      <c r="D12" s="238">
        <f>Rozpočet!K17</f>
        <v>0</v>
      </c>
      <c r="E12" s="1">
        <f>C12+D12</f>
        <v>0</v>
      </c>
      <c r="F12" s="39">
        <f>Rozpočet!G17</f>
        <v>0</v>
      </c>
    </row>
    <row r="13" spans="1:6" ht="12.75">
      <c r="A13" s="236" t="str">
        <f>Rozpočet!B19</f>
        <v>15</v>
      </c>
      <c r="B13" s="237" t="str">
        <f>Rozpočet!C19</f>
        <v>Roubení</v>
      </c>
      <c r="C13" s="238">
        <f>Rozpočet!I23</f>
        <v>0</v>
      </c>
      <c r="D13" s="238">
        <f>Rozpočet!K23</f>
        <v>0</v>
      </c>
      <c r="E13" s="1">
        <f>C13+D13</f>
        <v>0</v>
      </c>
      <c r="F13" s="39">
        <f>Rozpočet!G23</f>
        <v>0.19623828</v>
      </c>
    </row>
    <row r="14" spans="1:6" ht="12.75">
      <c r="A14" s="236" t="str">
        <f>Rozpočet!B25</f>
        <v>16</v>
      </c>
      <c r="B14" s="237" t="str">
        <f>Rozpočet!C25</f>
        <v>Přemístění výkopku</v>
      </c>
      <c r="C14" s="238">
        <f>Rozpočet!I30</f>
        <v>0</v>
      </c>
      <c r="D14" s="238">
        <f>Rozpočet!K30</f>
        <v>0</v>
      </c>
      <c r="E14" s="1">
        <f>C14+D14</f>
        <v>0</v>
      </c>
      <c r="F14" s="39">
        <f>Rozpočet!G30</f>
        <v>0</v>
      </c>
    </row>
    <row r="15" spans="1:6" ht="12.75">
      <c r="A15" s="236" t="str">
        <f>Rozpočet!B32</f>
        <v>17</v>
      </c>
      <c r="B15" s="237" t="str">
        <f>Rozpočet!C32</f>
        <v>Konstrukce ze zemin</v>
      </c>
      <c r="C15" s="238">
        <f>Rozpočet!I39</f>
        <v>0</v>
      </c>
      <c r="D15" s="238">
        <f>Rozpočet!K39</f>
        <v>0</v>
      </c>
      <c r="E15" s="1">
        <f>C15+D15</f>
        <v>0</v>
      </c>
      <c r="F15" s="39">
        <f>Rozpočet!G39</f>
        <v>55.63</v>
      </c>
    </row>
    <row r="16" spans="1:6" ht="12.75">
      <c r="A16" s="236" t="str">
        <f>Rozpočet!B41</f>
        <v>18</v>
      </c>
      <c r="B16" s="237" t="str">
        <f>Rozpočet!C41</f>
        <v>Povrchové úpravy terénu</v>
      </c>
      <c r="C16" s="238">
        <f>Rozpočet!I44</f>
        <v>0</v>
      </c>
      <c r="D16" s="238">
        <f>Rozpočet!K44</f>
        <v>0</v>
      </c>
      <c r="E16" s="1">
        <f>C16+D16</f>
        <v>0</v>
      </c>
      <c r="F16" s="39">
        <f>Rozpočet!G44</f>
        <v>0</v>
      </c>
    </row>
    <row r="17" spans="1:6" ht="12.75">
      <c r="A17" s="236" t="str">
        <f>Rozpočet!B46</f>
        <v>45</v>
      </c>
      <c r="B17" s="237" t="str">
        <f>Rozpočet!C46</f>
        <v>Podkladní a vedlejší konstrukce</v>
      </c>
      <c r="C17" s="238">
        <f>Rozpočet!I49</f>
        <v>0</v>
      </c>
      <c r="D17" s="238">
        <f>Rozpočet!K49</f>
        <v>0</v>
      </c>
      <c r="E17" s="1">
        <f>C17+D17</f>
        <v>0</v>
      </c>
      <c r="F17" s="39">
        <f>Rozpočet!G49</f>
        <v>0</v>
      </c>
    </row>
    <row r="18" spans="1:6" ht="12.75">
      <c r="A18" s="236" t="str">
        <f>Rozpočet!B51</f>
        <v>87</v>
      </c>
      <c r="B18" s="237" t="str">
        <f>Rozpočet!C51</f>
        <v>Potrubí z trub plastických a sklenených</v>
      </c>
      <c r="C18" s="238">
        <f>Rozpočet!I71</f>
        <v>0</v>
      </c>
      <c r="D18" s="238">
        <f>Rozpočet!K71</f>
        <v>0</v>
      </c>
      <c r="E18" s="1">
        <f>C18+D18</f>
        <v>0</v>
      </c>
      <c r="F18" s="39">
        <f>Rozpočet!G71</f>
        <v>2.200875</v>
      </c>
    </row>
    <row r="19" spans="1:6" ht="12.75">
      <c r="A19" s="236" t="str">
        <f>Rozpočet!B73</f>
        <v>9</v>
      </c>
      <c r="B19" s="237" t="str">
        <f>Rozpočet!C73</f>
        <v>Ostatní konstrukce a práce bourací, přesun hmot, lešení</v>
      </c>
      <c r="C19" s="238">
        <f>Rozpočet!I76</f>
        <v>0</v>
      </c>
      <c r="D19" s="238">
        <f>Rozpočet!K76</f>
        <v>0</v>
      </c>
      <c r="E19" s="1">
        <f>C19+D19</f>
        <v>0</v>
      </c>
      <c r="F19" s="39">
        <f>Rozpočet!G76</f>
        <v>0</v>
      </c>
    </row>
    <row r="20" spans="1:6" ht="13.5" thickBot="1">
      <c r="A20" s="40"/>
      <c r="B20" s="54"/>
      <c r="C20" s="54"/>
      <c r="D20" s="54"/>
      <c r="E20" s="1"/>
      <c r="F20" s="39"/>
    </row>
    <row r="21" spans="1:6" ht="13.5" thickTop="1">
      <c r="A21" s="55"/>
      <c r="B21" s="56" t="s">
        <v>26</v>
      </c>
      <c r="C21" s="58">
        <f>SUM(C10:C20)</f>
        <v>0</v>
      </c>
      <c r="D21" s="59">
        <f>SUM(D10:D20)</f>
        <v>0</v>
      </c>
      <c r="E21" s="58">
        <f>SUM(E10:E20)</f>
        <v>0</v>
      </c>
      <c r="F21" s="59">
        <f>SUM(F10:F20)</f>
        <v>58.02711328000001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37</v>
      </c>
    </row>
    <row r="2" spans="1:11" ht="12.75">
      <c r="A2" s="5" t="s">
        <v>30</v>
      </c>
      <c r="B2" s="5"/>
      <c r="C2" s="6" t="str">
        <f>+Rozpočet!C2</f>
        <v>Podnikatelský objekt KB Invest</v>
      </c>
      <c r="D2" s="7"/>
      <c r="E2" s="7"/>
      <c r="F2" s="6"/>
      <c r="G2" s="8" t="s">
        <v>28</v>
      </c>
      <c r="H2" s="110" t="str">
        <f>+Rozpočet!H2</f>
        <v>P. Objekt KB Invest</v>
      </c>
      <c r="I2" s="110"/>
      <c r="J2" s="110"/>
      <c r="K2" s="110"/>
    </row>
    <row r="3" spans="1:11" ht="12.75">
      <c r="A3" s="5" t="s">
        <v>27</v>
      </c>
      <c r="B3" s="5"/>
      <c r="C3" s="9" t="str">
        <f>+Rozpočet!C3</f>
        <v>SO 03 Dešťová kanalizace</v>
      </c>
      <c r="D3" s="7"/>
      <c r="E3" s="7"/>
      <c r="F3" s="6"/>
      <c r="G3" s="8" t="s">
        <v>29</v>
      </c>
      <c r="H3" s="111" t="str">
        <f>+Rozpočet!H3</f>
        <v>SO 03</v>
      </c>
      <c r="I3" s="111"/>
      <c r="J3" s="111"/>
      <c r="K3" s="111"/>
    </row>
    <row r="4" spans="1:7" ht="13.5" thickBot="1">
      <c r="A4" s="5" t="s">
        <v>1</v>
      </c>
      <c r="B4" s="5"/>
      <c r="C4" s="10">
        <f>+Rozpočet!C4</f>
        <v>42657</v>
      </c>
      <c r="D4" s="5"/>
      <c r="E4" s="5" t="s">
        <v>2</v>
      </c>
      <c r="F4" s="11"/>
      <c r="G4" s="12">
        <f>+Rozpočet!G4</f>
        <v>42657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220" t="s">
        <v>87</v>
      </c>
      <c r="C10" s="220" t="s">
        <v>88</v>
      </c>
    </row>
    <row r="12" spans="1:11" ht="12.75">
      <c r="A12" s="221">
        <v>1</v>
      </c>
      <c r="B12" s="222" t="s">
        <v>89</v>
      </c>
      <c r="C12" s="223" t="s">
        <v>90</v>
      </c>
      <c r="D12" s="224" t="s">
        <v>91</v>
      </c>
      <c r="E12" s="225">
        <v>14.717</v>
      </c>
      <c r="F12" s="226">
        <v>0</v>
      </c>
      <c r="G12" s="227">
        <f>E12*F12</f>
        <v>0</v>
      </c>
      <c r="I12" s="229"/>
      <c r="J12" s="228"/>
      <c r="K12" s="229">
        <f>E12*J12</f>
        <v>0</v>
      </c>
    </row>
    <row r="13" spans="3:11" ht="12.75">
      <c r="C13" s="232" t="s">
        <v>92</v>
      </c>
      <c r="E13" s="225">
        <v>0</v>
      </c>
      <c r="G13" s="227"/>
      <c r="I13" s="229"/>
      <c r="K13" s="229"/>
    </row>
    <row r="14" spans="3:11" ht="12.75">
      <c r="C14" s="232" t="s">
        <v>93</v>
      </c>
      <c r="E14" s="225">
        <v>1.6832</v>
      </c>
      <c r="G14" s="227"/>
      <c r="I14" s="229"/>
      <c r="K14" s="229"/>
    </row>
    <row r="15" spans="3:11" ht="12.75">
      <c r="C15" s="232" t="s">
        <v>94</v>
      </c>
      <c r="E15" s="225">
        <v>0</v>
      </c>
      <c r="G15" s="227"/>
      <c r="I15" s="229"/>
      <c r="K15" s="229"/>
    </row>
    <row r="16" spans="3:11" ht="12.75">
      <c r="C16" s="232" t="s">
        <v>95</v>
      </c>
      <c r="E16" s="225">
        <v>5.3456</v>
      </c>
      <c r="G16" s="227"/>
      <c r="I16" s="229"/>
      <c r="K16" s="229"/>
    </row>
    <row r="17" spans="3:11" ht="12.75">
      <c r="C17" s="232" t="s">
        <v>96</v>
      </c>
      <c r="E17" s="225">
        <v>0</v>
      </c>
      <c r="G17" s="227"/>
      <c r="I17" s="229"/>
      <c r="K17" s="229"/>
    </row>
    <row r="18" spans="3:11" ht="12.75">
      <c r="C18" s="232" t="s">
        <v>97</v>
      </c>
      <c r="E18" s="225">
        <v>0.1824</v>
      </c>
      <c r="G18" s="227"/>
      <c r="I18" s="229"/>
      <c r="K18" s="229"/>
    </row>
    <row r="19" spans="3:11" ht="12.75">
      <c r="C19" s="232" t="s">
        <v>98</v>
      </c>
      <c r="E19" s="225">
        <v>0</v>
      </c>
      <c r="G19" s="227"/>
      <c r="I19" s="229"/>
      <c r="K19" s="229"/>
    </row>
    <row r="20" spans="3:11" ht="12.75">
      <c r="C20" s="232" t="s">
        <v>99</v>
      </c>
      <c r="E20" s="225">
        <v>1.1056</v>
      </c>
      <c r="G20" s="227"/>
      <c r="I20" s="229"/>
      <c r="K20" s="229"/>
    </row>
    <row r="21" spans="3:11" ht="12.75">
      <c r="C21" s="232" t="s">
        <v>100</v>
      </c>
      <c r="E21" s="225">
        <v>0</v>
      </c>
      <c r="G21" s="227"/>
      <c r="I21" s="229"/>
      <c r="K21" s="229"/>
    </row>
    <row r="22" spans="3:11" ht="12.75">
      <c r="C22" s="232" t="s">
        <v>101</v>
      </c>
      <c r="E22" s="225">
        <v>4.88</v>
      </c>
      <c r="G22" s="227"/>
      <c r="I22" s="229"/>
      <c r="K22" s="229"/>
    </row>
    <row r="23" spans="3:11" ht="12.75">
      <c r="C23" s="232" t="s">
        <v>102</v>
      </c>
      <c r="E23" s="225">
        <v>0</v>
      </c>
      <c r="G23" s="227"/>
      <c r="I23" s="229"/>
      <c r="K23" s="229"/>
    </row>
    <row r="24" spans="3:11" ht="12.75">
      <c r="C24" s="232" t="s">
        <v>103</v>
      </c>
      <c r="E24" s="225">
        <v>1.52</v>
      </c>
      <c r="G24" s="227"/>
      <c r="I24" s="229"/>
      <c r="K24" s="229"/>
    </row>
    <row r="26" spans="2:3" ht="15">
      <c r="B26" s="220" t="s">
        <v>104</v>
      </c>
      <c r="C26" s="220" t="s">
        <v>105</v>
      </c>
    </row>
    <row r="28" spans="1:11" ht="12.75">
      <c r="A28" s="221">
        <v>1</v>
      </c>
      <c r="B28" s="222" t="s">
        <v>106</v>
      </c>
      <c r="C28" s="223" t="s">
        <v>107</v>
      </c>
      <c r="D28" s="224" t="s">
        <v>91</v>
      </c>
      <c r="E28" s="225">
        <v>88.324</v>
      </c>
      <c r="F28" s="226">
        <v>0</v>
      </c>
      <c r="G28" s="227">
        <f>E28*F28</f>
        <v>0</v>
      </c>
      <c r="I28" s="229"/>
      <c r="J28" s="228"/>
      <c r="K28" s="229">
        <f>E28*J28</f>
        <v>0</v>
      </c>
    </row>
    <row r="29" spans="3:11" ht="12.75">
      <c r="C29" s="232" t="s">
        <v>108</v>
      </c>
      <c r="E29" s="225">
        <v>0</v>
      </c>
      <c r="G29" s="227"/>
      <c r="I29" s="229"/>
      <c r="K29" s="229"/>
    </row>
    <row r="30" spans="3:11" ht="12.75">
      <c r="C30" s="232" t="s">
        <v>92</v>
      </c>
      <c r="E30" s="225">
        <v>0</v>
      </c>
      <c r="G30" s="227"/>
      <c r="I30" s="229"/>
      <c r="K30" s="229"/>
    </row>
    <row r="31" spans="3:11" ht="12.75">
      <c r="C31" s="232" t="s">
        <v>109</v>
      </c>
      <c r="E31" s="225">
        <v>0</v>
      </c>
      <c r="G31" s="227"/>
      <c r="I31" s="229"/>
      <c r="K31" s="229"/>
    </row>
    <row r="32" spans="3:11" ht="12.75">
      <c r="C32" s="232" t="s">
        <v>110</v>
      </c>
      <c r="E32" s="225">
        <v>7.91104</v>
      </c>
      <c r="G32" s="227"/>
      <c r="I32" s="229"/>
      <c r="K32" s="229"/>
    </row>
    <row r="33" spans="3:11" ht="12.75">
      <c r="C33" s="232" t="s">
        <v>94</v>
      </c>
      <c r="E33" s="225">
        <v>0</v>
      </c>
      <c r="G33" s="227"/>
      <c r="I33" s="229"/>
      <c r="K33" s="229"/>
    </row>
    <row r="34" spans="3:11" ht="12.75">
      <c r="C34" s="232" t="s">
        <v>111</v>
      </c>
      <c r="E34" s="225">
        <v>0</v>
      </c>
      <c r="G34" s="227"/>
      <c r="I34" s="229"/>
      <c r="K34" s="229"/>
    </row>
    <row r="35" spans="3:11" ht="12.75">
      <c r="C35" s="232" t="s">
        <v>112</v>
      </c>
      <c r="E35" s="225">
        <v>35.28096</v>
      </c>
      <c r="G35" s="227"/>
      <c r="I35" s="229"/>
      <c r="K35" s="229"/>
    </row>
    <row r="36" spans="3:11" ht="12.75">
      <c r="C36" s="232" t="s">
        <v>96</v>
      </c>
      <c r="E36" s="225">
        <v>0</v>
      </c>
      <c r="G36" s="227"/>
      <c r="I36" s="229"/>
      <c r="K36" s="229"/>
    </row>
    <row r="37" spans="3:11" ht="12.75">
      <c r="C37" s="232" t="s">
        <v>113</v>
      </c>
      <c r="E37" s="225">
        <v>0</v>
      </c>
      <c r="G37" s="227"/>
      <c r="I37" s="229"/>
      <c r="K37" s="229"/>
    </row>
    <row r="38" spans="3:11" ht="12.75">
      <c r="C38" s="232" t="s">
        <v>114</v>
      </c>
      <c r="E38" s="225">
        <v>1.24944</v>
      </c>
      <c r="G38" s="227"/>
      <c r="I38" s="229"/>
      <c r="K38" s="229"/>
    </row>
    <row r="39" spans="3:11" ht="12.75">
      <c r="C39" s="232" t="s">
        <v>98</v>
      </c>
      <c r="E39" s="225">
        <v>0</v>
      </c>
      <c r="G39" s="227"/>
      <c r="I39" s="229"/>
      <c r="K39" s="229"/>
    </row>
    <row r="40" spans="3:11" ht="12.75">
      <c r="C40" s="232" t="s">
        <v>115</v>
      </c>
      <c r="E40" s="225">
        <v>0</v>
      </c>
      <c r="G40" s="227"/>
      <c r="I40" s="229"/>
      <c r="K40" s="229"/>
    </row>
    <row r="41" spans="3:11" ht="12.75">
      <c r="C41" s="232" t="s">
        <v>116</v>
      </c>
      <c r="E41" s="225">
        <v>7.4628</v>
      </c>
      <c r="G41" s="227"/>
      <c r="I41" s="229"/>
      <c r="K41" s="229"/>
    </row>
    <row r="42" spans="3:11" ht="12.75">
      <c r="C42" s="232" t="s">
        <v>100</v>
      </c>
      <c r="E42" s="225">
        <v>0</v>
      </c>
      <c r="G42" s="227"/>
      <c r="I42" s="229"/>
      <c r="K42" s="229"/>
    </row>
    <row r="43" spans="3:11" ht="12.75">
      <c r="C43" s="232" t="s">
        <v>117</v>
      </c>
      <c r="E43" s="225">
        <v>0</v>
      </c>
      <c r="G43" s="227"/>
      <c r="I43" s="229"/>
      <c r="K43" s="229"/>
    </row>
    <row r="44" spans="3:11" ht="12.75">
      <c r="C44" s="232" t="s">
        <v>118</v>
      </c>
      <c r="E44" s="225">
        <v>28.06</v>
      </c>
      <c r="G44" s="227"/>
      <c r="I44" s="229"/>
      <c r="K44" s="229"/>
    </row>
    <row r="45" spans="3:11" ht="12.75">
      <c r="C45" s="232" t="s">
        <v>102</v>
      </c>
      <c r="E45" s="225">
        <v>0</v>
      </c>
      <c r="G45" s="227"/>
      <c r="I45" s="229"/>
      <c r="K45" s="229"/>
    </row>
    <row r="46" spans="3:11" ht="12.75">
      <c r="C46" s="232" t="s">
        <v>119</v>
      </c>
      <c r="E46" s="225">
        <v>0</v>
      </c>
      <c r="G46" s="227"/>
      <c r="I46" s="229"/>
      <c r="K46" s="229"/>
    </row>
    <row r="47" spans="3:11" ht="12.75">
      <c r="C47" s="232" t="s">
        <v>120</v>
      </c>
      <c r="E47" s="225">
        <v>8.36</v>
      </c>
      <c r="G47" s="227"/>
      <c r="I47" s="229"/>
      <c r="K47" s="229"/>
    </row>
    <row r="49" spans="2:3" ht="15">
      <c r="B49" s="220" t="s">
        <v>121</v>
      </c>
      <c r="C49" s="220" t="s">
        <v>122</v>
      </c>
    </row>
    <row r="51" spans="1:11" ht="12.75">
      <c r="A51" s="221">
        <v>1</v>
      </c>
      <c r="B51" s="222" t="s">
        <v>123</v>
      </c>
      <c r="C51" s="223" t="s">
        <v>124</v>
      </c>
      <c r="D51" s="224" t="s">
        <v>125</v>
      </c>
      <c r="E51" s="225">
        <v>233.617</v>
      </c>
      <c r="F51" s="226">
        <v>0.00084</v>
      </c>
      <c r="G51" s="227">
        <f>E51*F51</f>
        <v>0.19623828</v>
      </c>
      <c r="I51" s="229"/>
      <c r="J51" s="228"/>
      <c r="K51" s="229">
        <f>E51*J51</f>
        <v>0</v>
      </c>
    </row>
    <row r="52" spans="3:11" ht="12.75">
      <c r="C52" s="232" t="s">
        <v>94</v>
      </c>
      <c r="E52" s="225">
        <v>0</v>
      </c>
      <c r="G52" s="227"/>
      <c r="I52" s="229"/>
      <c r="K52" s="229"/>
    </row>
    <row r="53" spans="3:11" ht="12.75">
      <c r="C53" s="232" t="s">
        <v>111</v>
      </c>
      <c r="E53" s="225">
        <v>0</v>
      </c>
      <c r="G53" s="227"/>
      <c r="I53" s="229"/>
      <c r="K53" s="229"/>
    </row>
    <row r="54" spans="3:11" ht="12.75">
      <c r="C54" s="232" t="s">
        <v>126</v>
      </c>
      <c r="E54" s="225">
        <v>101.5664</v>
      </c>
      <c r="G54" s="227"/>
      <c r="I54" s="229"/>
      <c r="K54" s="229"/>
    </row>
    <row r="55" spans="3:11" ht="12.75">
      <c r="C55" s="232" t="s">
        <v>96</v>
      </c>
      <c r="E55" s="225">
        <v>0</v>
      </c>
      <c r="G55" s="227"/>
      <c r="I55" s="229"/>
      <c r="K55" s="229"/>
    </row>
    <row r="56" spans="3:11" ht="12.75">
      <c r="C56" s="232" t="s">
        <v>113</v>
      </c>
      <c r="E56" s="225">
        <v>0</v>
      </c>
      <c r="G56" s="227"/>
      <c r="I56" s="229"/>
      <c r="K56" s="229"/>
    </row>
    <row r="57" spans="3:11" ht="12.75">
      <c r="C57" s="232" t="s">
        <v>127</v>
      </c>
      <c r="E57" s="225">
        <v>3.5796</v>
      </c>
      <c r="G57" s="227"/>
      <c r="I57" s="229"/>
      <c r="K57" s="229"/>
    </row>
    <row r="58" spans="3:11" ht="12.75">
      <c r="C58" s="232" t="s">
        <v>98</v>
      </c>
      <c r="E58" s="225">
        <v>0</v>
      </c>
      <c r="G58" s="227"/>
      <c r="I58" s="229"/>
      <c r="K58" s="229"/>
    </row>
    <row r="59" spans="3:11" ht="12.75">
      <c r="C59" s="232" t="s">
        <v>115</v>
      </c>
      <c r="E59" s="225">
        <v>0</v>
      </c>
      <c r="G59" s="227"/>
      <c r="I59" s="229"/>
      <c r="K59" s="229"/>
    </row>
    <row r="60" spans="3:11" ht="12.75">
      <c r="C60" s="232" t="s">
        <v>128</v>
      </c>
      <c r="E60" s="225">
        <v>21.421</v>
      </c>
      <c r="G60" s="227"/>
      <c r="I60" s="229"/>
      <c r="K60" s="229"/>
    </row>
    <row r="61" spans="3:11" ht="12.75">
      <c r="C61" s="232" t="s">
        <v>100</v>
      </c>
      <c r="E61" s="225">
        <v>0</v>
      </c>
      <c r="G61" s="227"/>
      <c r="I61" s="229"/>
      <c r="K61" s="229"/>
    </row>
    <row r="62" spans="3:11" ht="12.75">
      <c r="C62" s="232" t="s">
        <v>117</v>
      </c>
      <c r="E62" s="225">
        <v>0</v>
      </c>
      <c r="G62" s="227"/>
      <c r="I62" s="229"/>
      <c r="K62" s="229"/>
    </row>
    <row r="63" spans="3:11" ht="12.75">
      <c r="C63" s="232" t="s">
        <v>129</v>
      </c>
      <c r="E63" s="225">
        <v>82.35</v>
      </c>
      <c r="G63" s="227"/>
      <c r="I63" s="229"/>
      <c r="K63" s="229"/>
    </row>
    <row r="64" spans="3:11" ht="12.75">
      <c r="C64" s="232" t="s">
        <v>102</v>
      </c>
      <c r="E64" s="225">
        <v>0</v>
      </c>
      <c r="G64" s="227"/>
      <c r="I64" s="229"/>
      <c r="K64" s="229"/>
    </row>
    <row r="65" spans="3:11" ht="12.75">
      <c r="C65" s="232" t="s">
        <v>119</v>
      </c>
      <c r="E65" s="225">
        <v>0</v>
      </c>
      <c r="G65" s="227"/>
      <c r="I65" s="229"/>
      <c r="K65" s="229"/>
    </row>
    <row r="66" spans="3:11" ht="12.75">
      <c r="C66" s="232" t="s">
        <v>130</v>
      </c>
      <c r="E66" s="225">
        <v>24.7</v>
      </c>
      <c r="G66" s="227"/>
      <c r="I66" s="229"/>
      <c r="K66" s="229"/>
    </row>
    <row r="67" spans="1:11" ht="12.75">
      <c r="A67" s="221">
        <v>2</v>
      </c>
      <c r="B67" s="222" t="s">
        <v>131</v>
      </c>
      <c r="C67" s="223" t="s">
        <v>132</v>
      </c>
      <c r="D67" s="224" t="s">
        <v>125</v>
      </c>
      <c r="E67" s="225">
        <v>233.617</v>
      </c>
      <c r="F67" s="226">
        <v>0</v>
      </c>
      <c r="G67" s="227">
        <f>E67*F67</f>
        <v>0</v>
      </c>
      <c r="I67" s="229"/>
      <c r="J67" s="228"/>
      <c r="K67" s="229">
        <f>E67*J67</f>
        <v>0</v>
      </c>
    </row>
    <row r="68" spans="3:11" ht="12.75">
      <c r="C68" s="232" t="s">
        <v>133</v>
      </c>
      <c r="E68" s="225">
        <v>233.617</v>
      </c>
      <c r="G68" s="227"/>
      <c r="I68" s="229"/>
      <c r="K68" s="229"/>
    </row>
    <row r="70" spans="2:3" ht="15">
      <c r="B70" s="220" t="s">
        <v>134</v>
      </c>
      <c r="C70" s="220" t="s">
        <v>135</v>
      </c>
    </row>
    <row r="72" spans="1:11" ht="12.75">
      <c r="A72" s="221">
        <v>1</v>
      </c>
      <c r="B72" s="222" t="s">
        <v>136</v>
      </c>
      <c r="C72" s="223" t="s">
        <v>137</v>
      </c>
      <c r="D72" s="224" t="s">
        <v>91</v>
      </c>
      <c r="E72" s="225">
        <v>40.471</v>
      </c>
      <c r="F72" s="226">
        <v>0</v>
      </c>
      <c r="G72" s="227">
        <f>E72*F72</f>
        <v>0</v>
      </c>
      <c r="I72" s="229"/>
      <c r="J72" s="228"/>
      <c r="K72" s="229">
        <f>E72*J72</f>
        <v>0</v>
      </c>
    </row>
    <row r="73" spans="3:11" ht="12.75">
      <c r="C73" s="232" t="s">
        <v>92</v>
      </c>
      <c r="E73" s="225">
        <v>0</v>
      </c>
      <c r="G73" s="227"/>
      <c r="I73" s="229"/>
      <c r="K73" s="229"/>
    </row>
    <row r="74" spans="3:11" ht="12.75">
      <c r="C74" s="232" t="s">
        <v>138</v>
      </c>
      <c r="E74" s="225">
        <v>4.6288</v>
      </c>
      <c r="G74" s="227"/>
      <c r="I74" s="229"/>
      <c r="K74" s="229"/>
    </row>
    <row r="75" spans="3:11" ht="12.75">
      <c r="C75" s="232" t="s">
        <v>94</v>
      </c>
      <c r="E75" s="225">
        <v>0</v>
      </c>
      <c r="G75" s="227"/>
      <c r="I75" s="229"/>
      <c r="K75" s="229"/>
    </row>
    <row r="76" spans="3:11" ht="12.75">
      <c r="C76" s="232" t="s">
        <v>139</v>
      </c>
      <c r="E76" s="225">
        <v>14.7004</v>
      </c>
      <c r="G76" s="227"/>
      <c r="I76" s="229"/>
      <c r="K76" s="229"/>
    </row>
    <row r="77" spans="3:11" ht="12.75">
      <c r="C77" s="232" t="s">
        <v>96</v>
      </c>
      <c r="E77" s="225">
        <v>0</v>
      </c>
      <c r="G77" s="227"/>
      <c r="I77" s="229"/>
      <c r="K77" s="229"/>
    </row>
    <row r="78" spans="3:11" ht="12.75">
      <c r="C78" s="232" t="s">
        <v>140</v>
      </c>
      <c r="E78" s="225">
        <v>0.5016</v>
      </c>
      <c r="G78" s="227"/>
      <c r="I78" s="229"/>
      <c r="K78" s="229"/>
    </row>
    <row r="79" spans="3:11" ht="12.75">
      <c r="C79" s="232" t="s">
        <v>98</v>
      </c>
      <c r="E79" s="225">
        <v>0</v>
      </c>
      <c r="G79" s="227"/>
      <c r="I79" s="229"/>
      <c r="K79" s="229"/>
    </row>
    <row r="80" spans="3:11" ht="12.75">
      <c r="C80" s="232" t="s">
        <v>141</v>
      </c>
      <c r="E80" s="225">
        <v>3.0404</v>
      </c>
      <c r="G80" s="227"/>
      <c r="I80" s="229"/>
      <c r="K80" s="229"/>
    </row>
    <row r="81" spans="3:11" ht="12.75">
      <c r="C81" s="232" t="s">
        <v>100</v>
      </c>
      <c r="E81" s="225">
        <v>0</v>
      </c>
      <c r="G81" s="227"/>
      <c r="I81" s="229"/>
      <c r="K81" s="229"/>
    </row>
    <row r="82" spans="3:11" ht="12.75">
      <c r="C82" s="232" t="s">
        <v>142</v>
      </c>
      <c r="E82" s="225">
        <v>13.42</v>
      </c>
      <c r="G82" s="227"/>
      <c r="I82" s="229"/>
      <c r="K82" s="229"/>
    </row>
    <row r="83" spans="3:11" ht="12.75">
      <c r="C83" s="232" t="s">
        <v>102</v>
      </c>
      <c r="E83" s="225">
        <v>0</v>
      </c>
      <c r="G83" s="227"/>
      <c r="I83" s="229"/>
      <c r="K83" s="229"/>
    </row>
    <row r="84" spans="3:11" ht="12.75">
      <c r="C84" s="232" t="s">
        <v>143</v>
      </c>
      <c r="E84" s="225">
        <v>4.18</v>
      </c>
      <c r="G84" s="227"/>
      <c r="I84" s="229"/>
      <c r="K84" s="229"/>
    </row>
    <row r="85" spans="1:11" ht="12.75">
      <c r="A85" s="221">
        <v>2</v>
      </c>
      <c r="B85" s="222" t="s">
        <v>144</v>
      </c>
      <c r="C85" s="223" t="s">
        <v>145</v>
      </c>
      <c r="D85" s="224" t="s">
        <v>91</v>
      </c>
      <c r="E85" s="225">
        <v>40.471</v>
      </c>
      <c r="F85" s="226">
        <v>0</v>
      </c>
      <c r="G85" s="227">
        <f>E85*F85</f>
        <v>0</v>
      </c>
      <c r="I85" s="229"/>
      <c r="J85" s="228"/>
      <c r="K85" s="229">
        <f>E85*J85</f>
        <v>0</v>
      </c>
    </row>
    <row r="86" spans="3:11" ht="12.75">
      <c r="C86" s="232" t="s">
        <v>146</v>
      </c>
      <c r="E86" s="225">
        <v>40.471</v>
      </c>
      <c r="G86" s="227"/>
      <c r="I86" s="229"/>
      <c r="K86" s="229"/>
    </row>
    <row r="87" spans="1:11" ht="12.75">
      <c r="A87" s="221">
        <v>3</v>
      </c>
      <c r="B87" s="222" t="s">
        <v>147</v>
      </c>
      <c r="C87" s="223" t="s">
        <v>148</v>
      </c>
      <c r="D87" s="224" t="s">
        <v>91</v>
      </c>
      <c r="E87" s="225">
        <v>40.471</v>
      </c>
      <c r="F87" s="226">
        <v>0</v>
      </c>
      <c r="G87" s="227">
        <f>E87*F87</f>
        <v>0</v>
      </c>
      <c r="I87" s="229"/>
      <c r="J87" s="228"/>
      <c r="K87" s="229">
        <f>E87*J87</f>
        <v>0</v>
      </c>
    </row>
    <row r="88" spans="3:11" ht="12.75">
      <c r="C88" s="232" t="s">
        <v>92</v>
      </c>
      <c r="E88" s="225">
        <v>0</v>
      </c>
      <c r="G88" s="227"/>
      <c r="I88" s="229"/>
      <c r="K88" s="229"/>
    </row>
    <row r="89" spans="3:11" ht="12.75">
      <c r="C89" s="232" t="s">
        <v>138</v>
      </c>
      <c r="E89" s="225">
        <v>4.6288</v>
      </c>
      <c r="G89" s="227"/>
      <c r="I89" s="229"/>
      <c r="K89" s="229"/>
    </row>
    <row r="90" spans="3:11" ht="12.75">
      <c r="C90" s="232" t="s">
        <v>94</v>
      </c>
      <c r="E90" s="225">
        <v>0</v>
      </c>
      <c r="G90" s="227"/>
      <c r="I90" s="229"/>
      <c r="K90" s="229"/>
    </row>
    <row r="91" spans="3:11" ht="12.75">
      <c r="C91" s="232" t="s">
        <v>139</v>
      </c>
      <c r="E91" s="225">
        <v>14.7004</v>
      </c>
      <c r="G91" s="227"/>
      <c r="I91" s="229"/>
      <c r="K91" s="229"/>
    </row>
    <row r="92" spans="3:11" ht="12.75">
      <c r="C92" s="232" t="s">
        <v>96</v>
      </c>
      <c r="E92" s="225">
        <v>0</v>
      </c>
      <c r="G92" s="227"/>
      <c r="I92" s="229"/>
      <c r="K92" s="229"/>
    </row>
    <row r="93" spans="3:11" ht="12.75">
      <c r="C93" s="232" t="s">
        <v>140</v>
      </c>
      <c r="E93" s="225">
        <v>0.5016</v>
      </c>
      <c r="G93" s="227"/>
      <c r="I93" s="229"/>
      <c r="K93" s="229"/>
    </row>
    <row r="94" spans="3:11" ht="12.75">
      <c r="C94" s="232" t="s">
        <v>98</v>
      </c>
      <c r="E94" s="225">
        <v>0</v>
      </c>
      <c r="G94" s="227"/>
      <c r="I94" s="229"/>
      <c r="K94" s="229"/>
    </row>
    <row r="95" spans="3:11" ht="12.75">
      <c r="C95" s="232" t="s">
        <v>141</v>
      </c>
      <c r="E95" s="225">
        <v>3.0404</v>
      </c>
      <c r="G95" s="227"/>
      <c r="I95" s="229"/>
      <c r="K95" s="229"/>
    </row>
    <row r="96" spans="3:11" ht="12.75">
      <c r="C96" s="232" t="s">
        <v>100</v>
      </c>
      <c r="E96" s="225">
        <v>0</v>
      </c>
      <c r="G96" s="227"/>
      <c r="I96" s="229"/>
      <c r="K96" s="229"/>
    </row>
    <row r="97" spans="3:11" ht="12.75">
      <c r="C97" s="232" t="s">
        <v>142</v>
      </c>
      <c r="E97" s="225">
        <v>13.42</v>
      </c>
      <c r="G97" s="227"/>
      <c r="I97" s="229"/>
      <c r="K97" s="229"/>
    </row>
    <row r="98" spans="3:11" ht="12.75">
      <c r="C98" s="232" t="s">
        <v>102</v>
      </c>
      <c r="E98" s="225">
        <v>0</v>
      </c>
      <c r="G98" s="227"/>
      <c r="I98" s="229"/>
      <c r="K98" s="229"/>
    </row>
    <row r="99" spans="3:11" ht="12.75">
      <c r="C99" s="232" t="s">
        <v>143</v>
      </c>
      <c r="E99" s="225">
        <v>4.18</v>
      </c>
      <c r="G99" s="227"/>
      <c r="I99" s="229"/>
      <c r="K99" s="229"/>
    </row>
    <row r="101" spans="2:3" ht="15">
      <c r="B101" s="220" t="s">
        <v>149</v>
      </c>
      <c r="C101" s="220" t="s">
        <v>150</v>
      </c>
    </row>
    <row r="103" spans="1:11" ht="12.75">
      <c r="A103" s="221">
        <v>1</v>
      </c>
      <c r="B103" s="222" t="s">
        <v>151</v>
      </c>
      <c r="C103" s="223" t="s">
        <v>152</v>
      </c>
      <c r="D103" s="224" t="s">
        <v>153</v>
      </c>
      <c r="E103" s="225">
        <v>40.471</v>
      </c>
      <c r="F103" s="226">
        <v>0</v>
      </c>
      <c r="G103" s="227">
        <f>E103*F103</f>
        <v>0</v>
      </c>
      <c r="I103" s="229"/>
      <c r="J103" s="228"/>
      <c r="K103" s="229">
        <f>E103*J103</f>
        <v>0</v>
      </c>
    </row>
    <row r="104" spans="3:11" ht="12.75">
      <c r="C104" s="232" t="s">
        <v>146</v>
      </c>
      <c r="E104" s="225">
        <v>40.471</v>
      </c>
      <c r="G104" s="227"/>
      <c r="I104" s="229"/>
      <c r="K104" s="229"/>
    </row>
    <row r="105" spans="1:11" ht="12.75">
      <c r="A105" s="221">
        <v>2</v>
      </c>
      <c r="B105" s="222" t="s">
        <v>154</v>
      </c>
      <c r="C105" s="223" t="s">
        <v>155</v>
      </c>
      <c r="D105" s="224" t="s">
        <v>91</v>
      </c>
      <c r="E105" s="225">
        <v>40.471</v>
      </c>
      <c r="F105" s="226">
        <v>0</v>
      </c>
      <c r="G105" s="227">
        <f>E105*F105</f>
        <v>0</v>
      </c>
      <c r="I105" s="229"/>
      <c r="J105" s="228"/>
      <c r="K105" s="229">
        <f>E105*J105</f>
        <v>0</v>
      </c>
    </row>
    <row r="106" spans="3:11" ht="12.75">
      <c r="C106" s="232" t="s">
        <v>146</v>
      </c>
      <c r="E106" s="225">
        <v>40.471</v>
      </c>
      <c r="G106" s="227"/>
      <c r="I106" s="229"/>
      <c r="K106" s="229"/>
    </row>
    <row r="107" spans="1:11" ht="12.75">
      <c r="A107" s="221">
        <v>3</v>
      </c>
      <c r="B107" s="222" t="s">
        <v>156</v>
      </c>
      <c r="C107" s="223" t="s">
        <v>157</v>
      </c>
      <c r="D107" s="224" t="s">
        <v>91</v>
      </c>
      <c r="E107" s="225">
        <v>47.853</v>
      </c>
      <c r="F107" s="226">
        <v>0</v>
      </c>
      <c r="G107" s="227">
        <f>E107*F107</f>
        <v>0</v>
      </c>
      <c r="I107" s="229"/>
      <c r="J107" s="228"/>
      <c r="K107" s="229">
        <f>E107*J107</f>
        <v>0</v>
      </c>
    </row>
    <row r="108" spans="3:11" ht="12.75">
      <c r="C108" s="232" t="s">
        <v>92</v>
      </c>
      <c r="E108" s="225">
        <v>0</v>
      </c>
      <c r="G108" s="227"/>
      <c r="I108" s="229"/>
      <c r="K108" s="229"/>
    </row>
    <row r="109" spans="3:11" ht="12.75">
      <c r="C109" s="232" t="s">
        <v>109</v>
      </c>
      <c r="E109" s="225">
        <v>0</v>
      </c>
      <c r="G109" s="227"/>
      <c r="I109" s="229"/>
      <c r="K109" s="229"/>
    </row>
    <row r="110" spans="3:11" ht="12.75">
      <c r="C110" s="232" t="s">
        <v>158</v>
      </c>
      <c r="E110" s="225">
        <v>3.28224</v>
      </c>
      <c r="G110" s="227"/>
      <c r="I110" s="229"/>
      <c r="K110" s="229"/>
    </row>
    <row r="111" spans="3:11" ht="12.75">
      <c r="C111" s="232" t="s">
        <v>94</v>
      </c>
      <c r="E111" s="225">
        <v>0</v>
      </c>
      <c r="G111" s="227"/>
      <c r="I111" s="229"/>
      <c r="K111" s="229"/>
    </row>
    <row r="112" spans="3:11" ht="12.75">
      <c r="C112" s="232" t="s">
        <v>111</v>
      </c>
      <c r="E112" s="225">
        <v>0</v>
      </c>
      <c r="G112" s="227"/>
      <c r="I112" s="229"/>
      <c r="K112" s="229"/>
    </row>
    <row r="113" spans="3:11" ht="12.75">
      <c r="C113" s="232" t="s">
        <v>159</v>
      </c>
      <c r="E113" s="225">
        <v>20.58056</v>
      </c>
      <c r="G113" s="227"/>
      <c r="I113" s="229"/>
      <c r="K113" s="229"/>
    </row>
    <row r="114" spans="3:11" ht="12.75">
      <c r="C114" s="232" t="s">
        <v>96</v>
      </c>
      <c r="E114" s="225">
        <v>0</v>
      </c>
      <c r="G114" s="227"/>
      <c r="I114" s="229"/>
      <c r="K114" s="229"/>
    </row>
    <row r="115" spans="3:11" ht="12.75">
      <c r="C115" s="232" t="s">
        <v>113</v>
      </c>
      <c r="E115" s="225">
        <v>0</v>
      </c>
      <c r="G115" s="227"/>
      <c r="I115" s="229"/>
      <c r="K115" s="229"/>
    </row>
    <row r="116" spans="3:11" ht="12.75">
      <c r="C116" s="232" t="s">
        <v>160</v>
      </c>
      <c r="E116" s="225">
        <v>0.74784</v>
      </c>
      <c r="G116" s="227"/>
      <c r="I116" s="229"/>
      <c r="K116" s="229"/>
    </row>
    <row r="117" spans="3:11" ht="12.75">
      <c r="C117" s="232" t="s">
        <v>98</v>
      </c>
      <c r="E117" s="225">
        <v>0</v>
      </c>
      <c r="G117" s="227"/>
      <c r="I117" s="229"/>
      <c r="K117" s="229"/>
    </row>
    <row r="118" spans="3:11" ht="12.75">
      <c r="C118" s="232" t="s">
        <v>115</v>
      </c>
      <c r="E118" s="225">
        <v>0</v>
      </c>
      <c r="G118" s="227"/>
      <c r="I118" s="229"/>
      <c r="K118" s="229"/>
    </row>
    <row r="119" spans="3:11" ht="12.75">
      <c r="C119" s="232" t="s">
        <v>161</v>
      </c>
      <c r="E119" s="225">
        <v>4.4224</v>
      </c>
      <c r="G119" s="227"/>
      <c r="I119" s="229"/>
      <c r="K119" s="229"/>
    </row>
    <row r="120" spans="3:11" ht="12.75">
      <c r="C120" s="232" t="s">
        <v>100</v>
      </c>
      <c r="E120" s="225">
        <v>0</v>
      </c>
      <c r="G120" s="227"/>
      <c r="I120" s="229"/>
      <c r="K120" s="229"/>
    </row>
    <row r="121" spans="3:11" ht="12.75">
      <c r="C121" s="232" t="s">
        <v>117</v>
      </c>
      <c r="E121" s="225">
        <v>0</v>
      </c>
      <c r="G121" s="227"/>
      <c r="I121" s="229"/>
      <c r="K121" s="229"/>
    </row>
    <row r="122" spans="3:11" ht="12.75">
      <c r="C122" s="232" t="s">
        <v>162</v>
      </c>
      <c r="E122" s="225">
        <v>14.64</v>
      </c>
      <c r="G122" s="227"/>
      <c r="I122" s="229"/>
      <c r="K122" s="229"/>
    </row>
    <row r="123" spans="3:11" ht="12.75">
      <c r="C123" s="232" t="s">
        <v>102</v>
      </c>
      <c r="E123" s="225">
        <v>0</v>
      </c>
      <c r="G123" s="227"/>
      <c r="I123" s="229"/>
      <c r="K123" s="229"/>
    </row>
    <row r="124" spans="3:11" ht="12.75">
      <c r="C124" s="232" t="s">
        <v>119</v>
      </c>
      <c r="E124" s="225">
        <v>0</v>
      </c>
      <c r="G124" s="227"/>
      <c r="I124" s="229"/>
      <c r="K124" s="229"/>
    </row>
    <row r="125" spans="3:11" ht="12.75">
      <c r="C125" s="232" t="s">
        <v>163</v>
      </c>
      <c r="E125" s="225">
        <v>4.18</v>
      </c>
      <c r="G125" s="227"/>
      <c r="I125" s="229"/>
      <c r="K125" s="229"/>
    </row>
    <row r="126" spans="1:11" ht="12.75">
      <c r="A126" s="221">
        <v>4</v>
      </c>
      <c r="B126" s="222" t="s">
        <v>164</v>
      </c>
      <c r="C126" s="223" t="s">
        <v>165</v>
      </c>
      <c r="D126" s="224" t="s">
        <v>91</v>
      </c>
      <c r="E126" s="225">
        <v>29.434</v>
      </c>
      <c r="F126" s="226">
        <v>0</v>
      </c>
      <c r="G126" s="227">
        <f>E126*F126</f>
        <v>0</v>
      </c>
      <c r="I126" s="229"/>
      <c r="J126" s="228"/>
      <c r="K126" s="229">
        <f>E126*J126</f>
        <v>0</v>
      </c>
    </row>
    <row r="127" spans="3:11" ht="12.75">
      <c r="C127" s="232" t="s">
        <v>92</v>
      </c>
      <c r="E127" s="225">
        <v>0</v>
      </c>
      <c r="G127" s="227"/>
      <c r="I127" s="229"/>
      <c r="K127" s="229"/>
    </row>
    <row r="128" spans="3:11" ht="12.75">
      <c r="C128" s="232" t="s">
        <v>166</v>
      </c>
      <c r="E128" s="225">
        <v>3.3664</v>
      </c>
      <c r="G128" s="227"/>
      <c r="I128" s="229"/>
      <c r="K128" s="229"/>
    </row>
    <row r="129" spans="3:11" ht="12.75">
      <c r="C129" s="232" t="s">
        <v>94</v>
      </c>
      <c r="E129" s="225">
        <v>0</v>
      </c>
      <c r="G129" s="227"/>
      <c r="I129" s="229"/>
      <c r="K129" s="229"/>
    </row>
    <row r="130" spans="3:11" ht="12.75">
      <c r="C130" s="232" t="s">
        <v>167</v>
      </c>
      <c r="E130" s="225">
        <v>10.6912</v>
      </c>
      <c r="G130" s="227"/>
      <c r="I130" s="229"/>
      <c r="K130" s="229"/>
    </row>
    <row r="131" spans="3:11" ht="12.75">
      <c r="C131" s="232" t="s">
        <v>96</v>
      </c>
      <c r="E131" s="225">
        <v>0</v>
      </c>
      <c r="G131" s="227"/>
      <c r="I131" s="229"/>
      <c r="K131" s="229"/>
    </row>
    <row r="132" spans="3:11" ht="12.75">
      <c r="C132" s="232" t="s">
        <v>168</v>
      </c>
      <c r="E132" s="225">
        <v>0.3648</v>
      </c>
      <c r="G132" s="227"/>
      <c r="I132" s="229"/>
      <c r="K132" s="229"/>
    </row>
    <row r="133" spans="3:11" ht="12.75">
      <c r="C133" s="232" t="s">
        <v>98</v>
      </c>
      <c r="E133" s="225">
        <v>0</v>
      </c>
      <c r="G133" s="227"/>
      <c r="I133" s="229"/>
      <c r="K133" s="229"/>
    </row>
    <row r="134" spans="3:11" ht="12.75">
      <c r="C134" s="232" t="s">
        <v>169</v>
      </c>
      <c r="E134" s="225">
        <v>2.2112</v>
      </c>
      <c r="G134" s="227"/>
      <c r="I134" s="229"/>
      <c r="K134" s="229"/>
    </row>
    <row r="135" spans="3:11" ht="12.75">
      <c r="C135" s="232" t="s">
        <v>100</v>
      </c>
      <c r="E135" s="225">
        <v>0</v>
      </c>
      <c r="G135" s="227"/>
      <c r="I135" s="229"/>
      <c r="K135" s="229"/>
    </row>
    <row r="136" spans="3:11" ht="12.75">
      <c r="C136" s="232" t="s">
        <v>170</v>
      </c>
      <c r="E136" s="225">
        <v>9.76</v>
      </c>
      <c r="G136" s="227"/>
      <c r="I136" s="229"/>
      <c r="K136" s="229"/>
    </row>
    <row r="137" spans="3:11" ht="12.75">
      <c r="C137" s="232" t="s">
        <v>102</v>
      </c>
      <c r="E137" s="225">
        <v>0</v>
      </c>
      <c r="G137" s="227"/>
      <c r="I137" s="229"/>
      <c r="K137" s="229"/>
    </row>
    <row r="138" spans="3:11" ht="12.75">
      <c r="C138" s="232" t="s">
        <v>171</v>
      </c>
      <c r="E138" s="225">
        <v>3.04</v>
      </c>
      <c r="G138" s="227"/>
      <c r="I138" s="229"/>
      <c r="K138" s="229"/>
    </row>
    <row r="139" spans="1:11" ht="12.75">
      <c r="A139" s="239" t="s">
        <v>172</v>
      </c>
      <c r="B139" s="240">
        <v>58337302</v>
      </c>
      <c r="C139" s="223" t="s">
        <v>173</v>
      </c>
      <c r="D139" s="224" t="s">
        <v>174</v>
      </c>
      <c r="E139" s="225">
        <v>55.63</v>
      </c>
      <c r="F139" s="226">
        <v>1</v>
      </c>
      <c r="G139" s="227">
        <f>E139*F139</f>
        <v>55.63</v>
      </c>
      <c r="H139" s="228"/>
      <c r="I139" s="229">
        <f>E139*H139</f>
        <v>0</v>
      </c>
      <c r="K139" s="229"/>
    </row>
    <row r="141" spans="2:3" ht="15">
      <c r="B141" s="220" t="s">
        <v>175</v>
      </c>
      <c r="C141" s="220" t="s">
        <v>176</v>
      </c>
    </row>
    <row r="143" spans="1:11" ht="12.75">
      <c r="A143" s="221">
        <v>1</v>
      </c>
      <c r="B143" s="222" t="s">
        <v>177</v>
      </c>
      <c r="C143" s="223" t="s">
        <v>178</v>
      </c>
      <c r="D143" s="224" t="s">
        <v>125</v>
      </c>
      <c r="E143" s="225">
        <v>73.585</v>
      </c>
      <c r="F143" s="226">
        <v>0</v>
      </c>
      <c r="G143" s="227">
        <f>E143*F143</f>
        <v>0</v>
      </c>
      <c r="I143" s="229"/>
      <c r="J143" s="228"/>
      <c r="K143" s="229">
        <f>E143*J143</f>
        <v>0</v>
      </c>
    </row>
    <row r="144" spans="3:11" ht="12.75">
      <c r="C144" s="232" t="s">
        <v>179</v>
      </c>
      <c r="E144" s="225">
        <v>73.585</v>
      </c>
      <c r="G144" s="227"/>
      <c r="I144" s="229"/>
      <c r="K144" s="229"/>
    </row>
    <row r="146" spans="2:3" ht="15">
      <c r="B146" s="220" t="s">
        <v>180</v>
      </c>
      <c r="C146" s="220" t="s">
        <v>181</v>
      </c>
    </row>
    <row r="148" spans="1:11" ht="12.75">
      <c r="A148" s="221">
        <v>1</v>
      </c>
      <c r="B148" s="222" t="s">
        <v>182</v>
      </c>
      <c r="C148" s="223" t="s">
        <v>183</v>
      </c>
      <c r="D148" s="224" t="s">
        <v>91</v>
      </c>
      <c r="E148" s="225">
        <v>11.038</v>
      </c>
      <c r="F148" s="226">
        <v>0</v>
      </c>
      <c r="G148" s="227">
        <f>E148*F148</f>
        <v>0</v>
      </c>
      <c r="I148" s="229"/>
      <c r="J148" s="228"/>
      <c r="K148" s="229">
        <f>E148*J148</f>
        <v>0</v>
      </c>
    </row>
    <row r="149" spans="3:11" ht="12.75">
      <c r="C149" s="232" t="s">
        <v>92</v>
      </c>
      <c r="E149" s="225">
        <v>0</v>
      </c>
      <c r="G149" s="227"/>
      <c r="I149" s="229"/>
      <c r="K149" s="229"/>
    </row>
    <row r="150" spans="3:11" ht="12.75">
      <c r="C150" s="232" t="s">
        <v>184</v>
      </c>
      <c r="E150" s="225">
        <v>1.2624</v>
      </c>
      <c r="G150" s="227"/>
      <c r="I150" s="229"/>
      <c r="K150" s="229"/>
    </row>
    <row r="151" spans="3:11" ht="12.75">
      <c r="C151" s="232" t="s">
        <v>94</v>
      </c>
      <c r="E151" s="225">
        <v>0</v>
      </c>
      <c r="G151" s="227"/>
      <c r="I151" s="229"/>
      <c r="K151" s="229"/>
    </row>
    <row r="152" spans="3:11" ht="12.75">
      <c r="C152" s="232" t="s">
        <v>185</v>
      </c>
      <c r="E152" s="225">
        <v>4.0092</v>
      </c>
      <c r="G152" s="227"/>
      <c r="I152" s="229"/>
      <c r="K152" s="229"/>
    </row>
    <row r="153" spans="3:11" ht="12.75">
      <c r="C153" s="232" t="s">
        <v>96</v>
      </c>
      <c r="E153" s="225">
        <v>0</v>
      </c>
      <c r="G153" s="227"/>
      <c r="I153" s="229"/>
      <c r="K153" s="229"/>
    </row>
    <row r="154" spans="3:11" ht="12.75">
      <c r="C154" s="232" t="s">
        <v>186</v>
      </c>
      <c r="E154" s="225">
        <v>0.1368</v>
      </c>
      <c r="G154" s="227"/>
      <c r="I154" s="229"/>
      <c r="K154" s="229"/>
    </row>
    <row r="155" spans="3:11" ht="12.75">
      <c r="C155" s="232" t="s">
        <v>98</v>
      </c>
      <c r="E155" s="225">
        <v>0</v>
      </c>
      <c r="G155" s="227"/>
      <c r="I155" s="229"/>
      <c r="K155" s="229"/>
    </row>
    <row r="156" spans="3:11" ht="12.75">
      <c r="C156" s="232" t="s">
        <v>187</v>
      </c>
      <c r="E156" s="225">
        <v>0.8292</v>
      </c>
      <c r="G156" s="227"/>
      <c r="I156" s="229"/>
      <c r="K156" s="229"/>
    </row>
    <row r="157" spans="3:11" ht="12.75">
      <c r="C157" s="232" t="s">
        <v>100</v>
      </c>
      <c r="E157" s="225">
        <v>0</v>
      </c>
      <c r="G157" s="227"/>
      <c r="I157" s="229"/>
      <c r="K157" s="229"/>
    </row>
    <row r="158" spans="3:11" ht="12.75">
      <c r="C158" s="232" t="s">
        <v>188</v>
      </c>
      <c r="E158" s="225">
        <v>3.66</v>
      </c>
      <c r="G158" s="227"/>
      <c r="I158" s="229"/>
      <c r="K158" s="229"/>
    </row>
    <row r="159" spans="3:11" ht="12.75">
      <c r="C159" s="232" t="s">
        <v>102</v>
      </c>
      <c r="E159" s="225">
        <v>0</v>
      </c>
      <c r="G159" s="227"/>
      <c r="I159" s="229"/>
      <c r="K159" s="229"/>
    </row>
    <row r="160" spans="3:11" ht="12.75">
      <c r="C160" s="232" t="s">
        <v>189</v>
      </c>
      <c r="E160" s="225">
        <v>1.14</v>
      </c>
      <c r="G160" s="227"/>
      <c r="I160" s="229"/>
      <c r="K160" s="229"/>
    </row>
    <row r="162" spans="2:3" ht="15">
      <c r="B162" s="220" t="s">
        <v>190</v>
      </c>
      <c r="C162" s="220" t="s">
        <v>191</v>
      </c>
    </row>
    <row r="164" spans="1:11" ht="12.75">
      <c r="A164" s="221">
        <v>1</v>
      </c>
      <c r="B164" s="222" t="s">
        <v>192</v>
      </c>
      <c r="C164" s="223" t="s">
        <v>193</v>
      </c>
      <c r="D164" s="224" t="s">
        <v>194</v>
      </c>
      <c r="E164" s="225">
        <v>92.1</v>
      </c>
      <c r="F164" s="226">
        <v>0</v>
      </c>
      <c r="G164" s="227">
        <f>E164*F164</f>
        <v>0</v>
      </c>
      <c r="I164" s="229"/>
      <c r="J164" s="228"/>
      <c r="K164" s="229">
        <f>E164*J164</f>
        <v>0</v>
      </c>
    </row>
    <row r="165" spans="1:11" ht="12.75">
      <c r="A165" s="221">
        <v>2</v>
      </c>
      <c r="B165" s="222" t="s">
        <v>195</v>
      </c>
      <c r="C165" s="223" t="s">
        <v>196</v>
      </c>
      <c r="D165" s="224" t="s">
        <v>194</v>
      </c>
      <c r="E165" s="225">
        <v>6</v>
      </c>
      <c r="F165" s="226">
        <v>0.00127</v>
      </c>
      <c r="G165" s="227">
        <f>E165*F165</f>
        <v>0.00762</v>
      </c>
      <c r="I165" s="229"/>
      <c r="J165" s="228"/>
      <c r="K165" s="229">
        <f>E165*J165</f>
        <v>0</v>
      </c>
    </row>
    <row r="166" spans="1:11" ht="12.75">
      <c r="A166" s="221">
        <v>3</v>
      </c>
      <c r="B166" s="222" t="s">
        <v>197</v>
      </c>
      <c r="C166" s="223" t="s">
        <v>198</v>
      </c>
      <c r="D166" s="224" t="s">
        <v>194</v>
      </c>
      <c r="E166" s="225">
        <v>38.8</v>
      </c>
      <c r="F166" s="226">
        <v>0.00177</v>
      </c>
      <c r="G166" s="227">
        <f>E166*F166</f>
        <v>0.068676</v>
      </c>
      <c r="I166" s="229"/>
      <c r="J166" s="228"/>
      <c r="K166" s="229">
        <f>E166*J166</f>
        <v>0</v>
      </c>
    </row>
    <row r="167" spans="1:11" ht="12.75">
      <c r="A167" s="221">
        <v>4</v>
      </c>
      <c r="B167" s="222" t="s">
        <v>199</v>
      </c>
      <c r="C167" s="223" t="s">
        <v>200</v>
      </c>
      <c r="D167" s="224" t="s">
        <v>194</v>
      </c>
      <c r="E167" s="225">
        <v>53.3</v>
      </c>
      <c r="F167" s="226">
        <v>0.00273</v>
      </c>
      <c r="G167" s="227">
        <f>E167*F167</f>
        <v>0.14550899999999997</v>
      </c>
      <c r="I167" s="229"/>
      <c r="J167" s="228"/>
      <c r="K167" s="229">
        <f>E167*J167</f>
        <v>0</v>
      </c>
    </row>
    <row r="168" spans="1:11" ht="12.75">
      <c r="A168" s="221">
        <v>5</v>
      </c>
      <c r="B168" s="222" t="s">
        <v>201</v>
      </c>
      <c r="C168" s="223" t="s">
        <v>202</v>
      </c>
      <c r="D168" s="224" t="s">
        <v>203</v>
      </c>
      <c r="E168" s="225">
        <v>6</v>
      </c>
      <c r="F168" s="226">
        <v>0</v>
      </c>
      <c r="G168" s="227">
        <f>E168*F168</f>
        <v>0</v>
      </c>
      <c r="I168" s="229"/>
      <c r="J168" s="228"/>
      <c r="K168" s="229">
        <f>E168*J168</f>
        <v>0</v>
      </c>
    </row>
    <row r="169" spans="1:11" ht="12.75">
      <c r="A169" s="221">
        <v>6</v>
      </c>
      <c r="B169" s="222" t="s">
        <v>204</v>
      </c>
      <c r="C169" s="223" t="s">
        <v>205</v>
      </c>
      <c r="D169" s="224" t="s">
        <v>203</v>
      </c>
      <c r="E169" s="225">
        <v>13</v>
      </c>
      <c r="F169" s="226">
        <v>0</v>
      </c>
      <c r="G169" s="227">
        <f>E169*F169</f>
        <v>0</v>
      </c>
      <c r="I169" s="229"/>
      <c r="J169" s="228"/>
      <c r="K169" s="229">
        <f>E169*J169</f>
        <v>0</v>
      </c>
    </row>
    <row r="170" spans="1:11" ht="12.75">
      <c r="A170" s="221">
        <v>7</v>
      </c>
      <c r="B170" s="222" t="s">
        <v>206</v>
      </c>
      <c r="C170" s="223" t="s">
        <v>207</v>
      </c>
      <c r="D170" s="224" t="s">
        <v>203</v>
      </c>
      <c r="E170" s="225">
        <v>8</v>
      </c>
      <c r="F170" s="226">
        <v>0</v>
      </c>
      <c r="G170" s="227">
        <f>E170*F170</f>
        <v>0</v>
      </c>
      <c r="I170" s="229"/>
      <c r="J170" s="228"/>
      <c r="K170" s="229">
        <f>E170*J170</f>
        <v>0</v>
      </c>
    </row>
    <row r="171" spans="1:11" ht="12.75">
      <c r="A171" s="221">
        <v>8</v>
      </c>
      <c r="B171" s="222" t="s">
        <v>208</v>
      </c>
      <c r="C171" s="223" t="s">
        <v>209</v>
      </c>
      <c r="D171" s="224" t="s">
        <v>194</v>
      </c>
      <c r="E171" s="225">
        <v>91.98</v>
      </c>
      <c r="F171" s="226">
        <v>0</v>
      </c>
      <c r="G171" s="227">
        <f>E171*F171</f>
        <v>0</v>
      </c>
      <c r="I171" s="229"/>
      <c r="J171" s="228"/>
      <c r="K171" s="229">
        <f>E171*J171</f>
        <v>0</v>
      </c>
    </row>
    <row r="172" spans="3:11" ht="12.75">
      <c r="C172" s="232" t="s">
        <v>210</v>
      </c>
      <c r="E172" s="225">
        <v>91.98</v>
      </c>
      <c r="G172" s="227"/>
      <c r="I172" s="229"/>
      <c r="K172" s="229"/>
    </row>
    <row r="173" spans="1:11" ht="12.75">
      <c r="A173" s="221">
        <v>9</v>
      </c>
      <c r="B173" s="222" t="s">
        <v>211</v>
      </c>
      <c r="C173" s="223" t="s">
        <v>212</v>
      </c>
      <c r="D173" s="224" t="s">
        <v>203</v>
      </c>
      <c r="E173" s="225">
        <v>4</v>
      </c>
      <c r="F173" s="226">
        <v>0.46005</v>
      </c>
      <c r="G173" s="227">
        <f>E173*F173</f>
        <v>1.8402</v>
      </c>
      <c r="I173" s="229"/>
      <c r="J173" s="228"/>
      <c r="K173" s="229">
        <f>E173*J173</f>
        <v>0</v>
      </c>
    </row>
    <row r="174" spans="1:11" ht="12.75">
      <c r="A174" s="221">
        <v>10</v>
      </c>
      <c r="B174" s="222" t="s">
        <v>213</v>
      </c>
      <c r="C174" s="223" t="s">
        <v>214</v>
      </c>
      <c r="D174" s="224" t="s">
        <v>203</v>
      </c>
      <c r="E174" s="225">
        <v>2</v>
      </c>
      <c r="F174" s="226">
        <v>0.03865</v>
      </c>
      <c r="G174" s="227">
        <f>E174*F174</f>
        <v>0.0773</v>
      </c>
      <c r="I174" s="229"/>
      <c r="J174" s="228"/>
      <c r="K174" s="229">
        <f>E174*J174</f>
        <v>0</v>
      </c>
    </row>
    <row r="175" spans="1:11" ht="12.75">
      <c r="A175" s="221">
        <v>11</v>
      </c>
      <c r="B175" s="222" t="s">
        <v>215</v>
      </c>
      <c r="C175" s="223" t="s">
        <v>216</v>
      </c>
      <c r="D175" s="224" t="s">
        <v>203</v>
      </c>
      <c r="E175" s="225">
        <v>1</v>
      </c>
      <c r="F175" s="226">
        <v>0.04531</v>
      </c>
      <c r="G175" s="227">
        <f>E175*F175</f>
        <v>0.04531</v>
      </c>
      <c r="I175" s="229"/>
      <c r="J175" s="228"/>
      <c r="K175" s="229">
        <f>E175*J175</f>
        <v>0</v>
      </c>
    </row>
    <row r="176" spans="1:11" ht="12.75">
      <c r="A176" s="239" t="s">
        <v>217</v>
      </c>
      <c r="B176" s="240" t="s">
        <v>218</v>
      </c>
      <c r="C176" s="223" t="s">
        <v>219</v>
      </c>
      <c r="D176" s="224" t="s">
        <v>194</v>
      </c>
      <c r="E176" s="225">
        <v>91.6</v>
      </c>
      <c r="F176" s="226">
        <v>0</v>
      </c>
      <c r="G176" s="227">
        <f>E176*F176</f>
        <v>0</v>
      </c>
      <c r="H176" s="228"/>
      <c r="I176" s="229">
        <f>E176*H176</f>
        <v>0</v>
      </c>
      <c r="K176" s="229"/>
    </row>
    <row r="177" spans="1:11" ht="12.75">
      <c r="A177" s="239" t="s">
        <v>220</v>
      </c>
      <c r="B177" s="240">
        <v>56231160</v>
      </c>
      <c r="C177" s="223" t="s">
        <v>221</v>
      </c>
      <c r="D177" s="224" t="s">
        <v>203</v>
      </c>
      <c r="E177" s="225">
        <v>6</v>
      </c>
      <c r="F177" s="226">
        <v>0.00143</v>
      </c>
      <c r="G177" s="227">
        <f>E177*F177</f>
        <v>0.00858</v>
      </c>
      <c r="H177" s="228"/>
      <c r="I177" s="229">
        <f>E177*H177</f>
        <v>0</v>
      </c>
      <c r="K177" s="229"/>
    </row>
    <row r="178" spans="1:11" ht="12.75">
      <c r="A178" s="239" t="s">
        <v>222</v>
      </c>
      <c r="B178" s="240">
        <v>56231478</v>
      </c>
      <c r="C178" s="223" t="s">
        <v>223</v>
      </c>
      <c r="D178" s="224" t="s">
        <v>203</v>
      </c>
      <c r="E178" s="225">
        <v>7</v>
      </c>
      <c r="F178" s="226">
        <v>0.00046</v>
      </c>
      <c r="G178" s="227">
        <f>E178*F178</f>
        <v>0.00322</v>
      </c>
      <c r="H178" s="228"/>
      <c r="I178" s="229">
        <f>E178*H178</f>
        <v>0</v>
      </c>
      <c r="K178" s="229"/>
    </row>
    <row r="179" spans="1:11" ht="12.75">
      <c r="A179" s="239" t="s">
        <v>224</v>
      </c>
      <c r="B179" s="240">
        <v>56231584</v>
      </c>
      <c r="C179" s="223" t="s">
        <v>225</v>
      </c>
      <c r="D179" s="224" t="s">
        <v>203</v>
      </c>
      <c r="E179" s="225">
        <v>6</v>
      </c>
      <c r="F179" s="226">
        <v>0.00027</v>
      </c>
      <c r="G179" s="227">
        <f>E179*F179</f>
        <v>0.00162</v>
      </c>
      <c r="H179" s="228"/>
      <c r="I179" s="229">
        <f>E179*H179</f>
        <v>0</v>
      </c>
      <c r="K179" s="229"/>
    </row>
    <row r="180" spans="1:11" ht="12.75">
      <c r="A180" s="239" t="s">
        <v>226</v>
      </c>
      <c r="B180" s="240">
        <v>56231588</v>
      </c>
      <c r="C180" s="223" t="s">
        <v>227</v>
      </c>
      <c r="D180" s="224" t="s">
        <v>203</v>
      </c>
      <c r="E180" s="225">
        <v>4</v>
      </c>
      <c r="F180" s="226">
        <v>0.00046</v>
      </c>
      <c r="G180" s="227">
        <f>E180*F180</f>
        <v>0.00184</v>
      </c>
      <c r="H180" s="228"/>
      <c r="I180" s="229">
        <f>E180*H180</f>
        <v>0</v>
      </c>
      <c r="K180" s="229"/>
    </row>
    <row r="181" spans="1:11" ht="12.75">
      <c r="A181" s="239" t="s">
        <v>228</v>
      </c>
      <c r="B181" s="240">
        <v>56231646</v>
      </c>
      <c r="C181" s="223" t="s">
        <v>229</v>
      </c>
      <c r="D181" s="224" t="s">
        <v>203</v>
      </c>
      <c r="E181" s="225">
        <v>4</v>
      </c>
      <c r="F181" s="226">
        <v>0.00025</v>
      </c>
      <c r="G181" s="227">
        <f>E181*F181</f>
        <v>0.001</v>
      </c>
      <c r="H181" s="228"/>
      <c r="I181" s="229">
        <f>E181*H181</f>
        <v>0</v>
      </c>
      <c r="K181" s="229"/>
    </row>
    <row r="183" spans="2:3" ht="15">
      <c r="B183" s="220" t="s">
        <v>232</v>
      </c>
      <c r="C183" s="220" t="s">
        <v>233</v>
      </c>
    </row>
    <row r="185" spans="1:11" ht="12.75">
      <c r="A185" s="221">
        <v>1</v>
      </c>
      <c r="B185" s="222" t="s">
        <v>234</v>
      </c>
      <c r="C185" s="223" t="s">
        <v>235</v>
      </c>
      <c r="D185" s="224" t="s">
        <v>174</v>
      </c>
      <c r="E185" s="225">
        <v>58.027</v>
      </c>
      <c r="F185" s="226">
        <v>0</v>
      </c>
      <c r="G185" s="227">
        <f>E185*F185</f>
        <v>0</v>
      </c>
      <c r="I185" s="229"/>
      <c r="J185" s="228"/>
      <c r="K185" s="229">
        <f>E185*J185</f>
        <v>0</v>
      </c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zoomScalePageLayoutView="0" workbookViewId="0" topLeftCell="A1">
      <selection activeCell="A1" sqref="A1:K4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01" t="s">
        <v>66</v>
      </c>
      <c r="B1" s="202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5.75" customHeight="1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ht="15.75" customHeigh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15.75" customHeight="1" thickBot="1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15.75" customHeight="1">
      <c r="A5" s="97" t="s">
        <v>38</v>
      </c>
      <c r="B5" s="98"/>
      <c r="C5" s="197" t="s">
        <v>84</v>
      </c>
      <c r="D5" s="198"/>
      <c r="E5" s="198"/>
      <c r="F5" s="198"/>
      <c r="G5" s="198"/>
      <c r="H5" s="198"/>
      <c r="I5" s="198"/>
      <c r="J5" s="198"/>
      <c r="K5" s="199"/>
    </row>
    <row r="6" spans="1:11" ht="15.75" customHeight="1">
      <c r="A6" s="93" t="s">
        <v>39</v>
      </c>
      <c r="B6" s="94"/>
      <c r="C6" s="118" t="s">
        <v>86</v>
      </c>
      <c r="D6" s="120"/>
      <c r="E6" s="120"/>
      <c r="F6" s="120"/>
      <c r="G6" s="120"/>
      <c r="H6" s="120"/>
      <c r="I6" s="120"/>
      <c r="J6" s="120"/>
      <c r="K6" s="200"/>
    </row>
    <row r="7" spans="1:11" ht="15.75" customHeight="1">
      <c r="A7" s="214"/>
      <c r="B7" s="215"/>
      <c r="C7" s="215"/>
      <c r="D7" s="215"/>
      <c r="E7" s="215"/>
      <c r="F7" s="215"/>
      <c r="G7" s="215"/>
      <c r="H7" s="124" t="s">
        <v>53</v>
      </c>
      <c r="I7" s="175"/>
      <c r="J7" s="124" t="s">
        <v>54</v>
      </c>
      <c r="K7" s="107"/>
    </row>
    <row r="8" spans="1:11" ht="15.75" customHeight="1">
      <c r="A8" s="93" t="s">
        <v>40</v>
      </c>
      <c r="B8" s="94"/>
      <c r="C8" s="118" t="s">
        <v>237</v>
      </c>
      <c r="D8" s="120"/>
      <c r="E8" s="120"/>
      <c r="F8" s="120"/>
      <c r="G8" s="119"/>
      <c r="H8" s="118"/>
      <c r="I8" s="119"/>
      <c r="J8" s="116"/>
      <c r="K8" s="117"/>
    </row>
    <row r="9" spans="1:11" ht="15.75" customHeight="1">
      <c r="A9" s="93" t="s">
        <v>41</v>
      </c>
      <c r="B9" s="94"/>
      <c r="C9" s="118" t="s">
        <v>238</v>
      </c>
      <c r="D9" s="120"/>
      <c r="E9" s="120"/>
      <c r="F9" s="120"/>
      <c r="G9" s="119"/>
      <c r="H9" s="118"/>
      <c r="I9" s="119"/>
      <c r="J9" s="116"/>
      <c r="K9" s="117"/>
    </row>
    <row r="10" spans="1:11" ht="15.75" customHeight="1">
      <c r="A10" s="93" t="s">
        <v>42</v>
      </c>
      <c r="B10" s="94"/>
      <c r="C10" s="118"/>
      <c r="D10" s="120"/>
      <c r="E10" s="120"/>
      <c r="F10" s="120"/>
      <c r="G10" s="119"/>
      <c r="H10" s="118"/>
      <c r="I10" s="119"/>
      <c r="J10" s="116"/>
      <c r="K10" s="117"/>
    </row>
    <row r="11" spans="1:11" ht="15.75" customHeight="1">
      <c r="A11" s="93" t="s">
        <v>43</v>
      </c>
      <c r="B11" s="94"/>
      <c r="C11" s="118"/>
      <c r="D11" s="120"/>
      <c r="E11" s="120"/>
      <c r="F11" s="120"/>
      <c r="G11" s="119"/>
      <c r="H11" s="118"/>
      <c r="I11" s="119"/>
      <c r="J11" s="116"/>
      <c r="K11" s="117"/>
    </row>
    <row r="12" spans="1:11" ht="15.75" customHeight="1">
      <c r="A12" s="93" t="s">
        <v>44</v>
      </c>
      <c r="B12" s="94"/>
      <c r="C12" s="118"/>
      <c r="D12" s="120"/>
      <c r="E12" s="120"/>
      <c r="F12" s="120"/>
      <c r="G12" s="119"/>
      <c r="H12" s="118"/>
      <c r="I12" s="119"/>
      <c r="J12" s="116"/>
      <c r="K12" s="117"/>
    </row>
    <row r="13" spans="1:11" ht="15.75" customHeight="1">
      <c r="A13" s="93" t="s">
        <v>45</v>
      </c>
      <c r="B13" s="94"/>
      <c r="C13" s="118"/>
      <c r="D13" s="120"/>
      <c r="E13" s="120"/>
      <c r="F13" s="120"/>
      <c r="G13" s="119"/>
      <c r="H13" s="118"/>
      <c r="I13" s="119"/>
      <c r="J13" s="116"/>
      <c r="K13" s="117"/>
    </row>
    <row r="14" spans="1:11" ht="15.75" customHeight="1">
      <c r="A14" s="93" t="s">
        <v>46</v>
      </c>
      <c r="B14" s="94"/>
      <c r="C14" s="118"/>
      <c r="D14" s="120"/>
      <c r="E14" s="120"/>
      <c r="F14" s="120"/>
      <c r="G14" s="119"/>
      <c r="H14" s="118"/>
      <c r="I14" s="119"/>
      <c r="J14" s="116"/>
      <c r="K14" s="117"/>
    </row>
    <row r="15" spans="1:11" ht="15.75" customHeight="1">
      <c r="A15" s="93" t="s">
        <v>47</v>
      </c>
      <c r="B15" s="94"/>
      <c r="C15" s="118"/>
      <c r="D15" s="119"/>
      <c r="E15" s="81" t="s">
        <v>52</v>
      </c>
      <c r="F15" s="185">
        <v>0</v>
      </c>
      <c r="G15" s="185"/>
      <c r="H15" s="140" t="s">
        <v>81</v>
      </c>
      <c r="I15" s="140"/>
      <c r="J15" s="185">
        <v>0</v>
      </c>
      <c r="K15" s="195"/>
    </row>
    <row r="16" spans="1:11" ht="15.75" customHeight="1">
      <c r="A16" s="93" t="s">
        <v>48</v>
      </c>
      <c r="B16" s="94"/>
      <c r="C16" s="118"/>
      <c r="D16" s="119"/>
      <c r="E16" s="81" t="s">
        <v>51</v>
      </c>
      <c r="F16" s="186"/>
      <c r="G16" s="186"/>
      <c r="H16" s="139" t="s">
        <v>80</v>
      </c>
      <c r="I16" s="139"/>
      <c r="J16" s="139" t="s">
        <v>236</v>
      </c>
      <c r="K16" s="196"/>
    </row>
    <row r="17" spans="1:11" ht="15.75" customHeight="1" thickBot="1">
      <c r="A17" s="95" t="s">
        <v>49</v>
      </c>
      <c r="B17" s="96"/>
      <c r="C17" s="121"/>
      <c r="D17" s="194"/>
      <c r="E17" s="82" t="s">
        <v>50</v>
      </c>
      <c r="F17" s="121" t="s">
        <v>240</v>
      </c>
      <c r="G17" s="194"/>
      <c r="H17" s="121"/>
      <c r="I17" s="122"/>
      <c r="J17" s="122"/>
      <c r="K17" s="123"/>
    </row>
    <row r="18" spans="1:11" ht="21" customHeight="1" thickBot="1">
      <c r="A18" s="211" t="s">
        <v>55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21.75" customHeight="1" thickBot="1">
      <c r="A19" s="189" t="s">
        <v>56</v>
      </c>
      <c r="B19" s="190"/>
      <c r="C19" s="190"/>
      <c r="D19" s="190"/>
      <c r="E19" s="191"/>
      <c r="F19" s="72"/>
      <c r="G19" s="192" t="s">
        <v>57</v>
      </c>
      <c r="H19" s="190"/>
      <c r="I19" s="190"/>
      <c r="J19" s="190"/>
      <c r="K19" s="193"/>
    </row>
    <row r="20" spans="1:11" ht="15.75" customHeight="1">
      <c r="A20" s="70">
        <v>1</v>
      </c>
      <c r="B20" s="187" t="s">
        <v>58</v>
      </c>
      <c r="C20" s="188"/>
      <c r="D20" s="99" t="s">
        <v>34</v>
      </c>
      <c r="E20" s="83">
        <v>0</v>
      </c>
      <c r="F20" s="71">
        <v>13</v>
      </c>
      <c r="G20" s="128" t="s">
        <v>239</v>
      </c>
      <c r="H20" s="129"/>
      <c r="I20" s="129"/>
      <c r="J20" s="130"/>
      <c r="K20" s="87">
        <v>0</v>
      </c>
    </row>
    <row r="21" spans="1:11" ht="15.75" customHeight="1">
      <c r="A21" s="67">
        <v>2</v>
      </c>
      <c r="B21" s="178"/>
      <c r="C21" s="179"/>
      <c r="D21" s="81" t="s">
        <v>35</v>
      </c>
      <c r="E21" s="84">
        <v>0</v>
      </c>
      <c r="F21" s="68">
        <v>14</v>
      </c>
      <c r="G21" s="118"/>
      <c r="H21" s="120"/>
      <c r="I21" s="120"/>
      <c r="J21" s="119"/>
      <c r="K21" s="88">
        <v>0</v>
      </c>
    </row>
    <row r="22" spans="1:11" ht="15.75" customHeight="1">
      <c r="A22" s="67">
        <v>3</v>
      </c>
      <c r="B22" s="176" t="s">
        <v>59</v>
      </c>
      <c r="C22" s="177"/>
      <c r="D22" s="81" t="s">
        <v>60</v>
      </c>
      <c r="E22" s="84">
        <v>0</v>
      </c>
      <c r="F22" s="68">
        <v>15</v>
      </c>
      <c r="G22" s="118"/>
      <c r="H22" s="120"/>
      <c r="I22" s="120"/>
      <c r="J22" s="119"/>
      <c r="K22" s="88">
        <v>0</v>
      </c>
    </row>
    <row r="23" spans="1:11" ht="15.75" customHeight="1" thickBot="1">
      <c r="A23" s="67">
        <v>4</v>
      </c>
      <c r="B23" s="178"/>
      <c r="C23" s="179"/>
      <c r="D23" s="81" t="s">
        <v>61</v>
      </c>
      <c r="E23" s="85">
        <v>0</v>
      </c>
      <c r="F23" s="69">
        <v>16</v>
      </c>
      <c r="G23" s="118"/>
      <c r="H23" s="120"/>
      <c r="I23" s="120"/>
      <c r="J23" s="119"/>
      <c r="K23" s="88">
        <v>0</v>
      </c>
    </row>
    <row r="24" spans="1:11" ht="15.75" customHeight="1" thickBot="1">
      <c r="A24" s="67">
        <v>5</v>
      </c>
      <c r="B24" s="149" t="s">
        <v>67</v>
      </c>
      <c r="C24" s="180"/>
      <c r="D24" s="181"/>
      <c r="E24" s="86">
        <f>SUM(E20:E23)</f>
        <v>0</v>
      </c>
      <c r="F24" s="73">
        <v>17</v>
      </c>
      <c r="G24" s="118"/>
      <c r="H24" s="120"/>
      <c r="I24" s="120"/>
      <c r="J24" s="119"/>
      <c r="K24" s="88">
        <v>0</v>
      </c>
    </row>
    <row r="25" spans="1:11" ht="15.75" customHeight="1">
      <c r="A25" s="67">
        <v>6</v>
      </c>
      <c r="B25" s="182" t="s">
        <v>68</v>
      </c>
      <c r="C25" s="183"/>
      <c r="D25" s="184"/>
      <c r="E25" s="83">
        <v>0</v>
      </c>
      <c r="F25" s="69">
        <v>18</v>
      </c>
      <c r="G25" s="118"/>
      <c r="H25" s="120"/>
      <c r="I25" s="120"/>
      <c r="J25" s="119"/>
      <c r="K25" s="88">
        <v>0</v>
      </c>
    </row>
    <row r="26" spans="1:11" ht="15.75" customHeight="1" thickBot="1">
      <c r="A26" s="67">
        <v>7</v>
      </c>
      <c r="B26" s="182" t="s">
        <v>69</v>
      </c>
      <c r="C26" s="183"/>
      <c r="D26" s="184"/>
      <c r="E26" s="85">
        <v>0</v>
      </c>
      <c r="F26" s="69">
        <v>19</v>
      </c>
      <c r="G26" s="118"/>
      <c r="H26" s="120"/>
      <c r="I26" s="120"/>
      <c r="J26" s="119"/>
      <c r="K26" s="88">
        <v>0</v>
      </c>
    </row>
    <row r="27" spans="1:11" ht="15.75" customHeight="1" thickBot="1">
      <c r="A27" s="67">
        <v>8</v>
      </c>
      <c r="B27" s="149" t="s">
        <v>70</v>
      </c>
      <c r="C27" s="180"/>
      <c r="D27" s="181"/>
      <c r="E27" s="86">
        <f>SUM(E24:E26)</f>
        <v>0</v>
      </c>
      <c r="F27" s="73">
        <v>20</v>
      </c>
      <c r="G27" s="118"/>
      <c r="H27" s="120"/>
      <c r="I27" s="120"/>
      <c r="J27" s="119"/>
      <c r="K27" s="88">
        <v>0</v>
      </c>
    </row>
    <row r="28" spans="1:11" ht="15.75" customHeight="1">
      <c r="A28" s="67">
        <v>9</v>
      </c>
      <c r="B28" s="182" t="s">
        <v>71</v>
      </c>
      <c r="C28" s="183"/>
      <c r="D28" s="184"/>
      <c r="E28" s="83">
        <v>0</v>
      </c>
      <c r="F28" s="69">
        <v>21</v>
      </c>
      <c r="G28" s="118"/>
      <c r="H28" s="120"/>
      <c r="I28" s="120"/>
      <c r="J28" s="119"/>
      <c r="K28" s="88">
        <v>0</v>
      </c>
    </row>
    <row r="29" spans="1:11" ht="15.75" customHeight="1">
      <c r="A29" s="67">
        <v>10</v>
      </c>
      <c r="B29" s="182" t="s">
        <v>72</v>
      </c>
      <c r="C29" s="183"/>
      <c r="D29" s="184"/>
      <c r="E29" s="84">
        <v>0</v>
      </c>
      <c r="F29" s="69">
        <v>22</v>
      </c>
      <c r="G29" s="118"/>
      <c r="H29" s="120"/>
      <c r="I29" s="120"/>
      <c r="J29" s="119"/>
      <c r="K29" s="88">
        <v>0</v>
      </c>
    </row>
    <row r="30" spans="1:11" ht="15.75" customHeight="1" thickBot="1">
      <c r="A30" s="67">
        <v>11</v>
      </c>
      <c r="B30" s="182" t="s">
        <v>73</v>
      </c>
      <c r="C30" s="183"/>
      <c r="D30" s="184"/>
      <c r="E30" s="85">
        <v>0</v>
      </c>
      <c r="F30" s="69">
        <v>23</v>
      </c>
      <c r="G30" s="118"/>
      <c r="H30" s="120"/>
      <c r="I30" s="120"/>
      <c r="J30" s="119"/>
      <c r="K30" s="88">
        <v>0</v>
      </c>
    </row>
    <row r="31" spans="1:11" ht="15.75" customHeight="1" thickBot="1">
      <c r="A31" s="76">
        <v>12</v>
      </c>
      <c r="B31" s="149" t="s">
        <v>74</v>
      </c>
      <c r="C31" s="180"/>
      <c r="D31" s="181"/>
      <c r="E31" s="92">
        <f>SUM(E27:E30)</f>
        <v>0</v>
      </c>
      <c r="F31" s="77">
        <v>24</v>
      </c>
      <c r="G31" s="186"/>
      <c r="H31" s="186"/>
      <c r="I31" s="186"/>
      <c r="J31" s="186"/>
      <c r="K31" s="89">
        <v>0</v>
      </c>
    </row>
    <row r="32" spans="1:11" ht="15.75" customHeight="1" thickBot="1">
      <c r="A32" s="78"/>
      <c r="B32" s="216"/>
      <c r="C32" s="217"/>
      <c r="D32" s="218"/>
      <c r="E32" s="80"/>
      <c r="F32" s="79">
        <v>25</v>
      </c>
      <c r="G32" s="131" t="s">
        <v>75</v>
      </c>
      <c r="H32" s="132"/>
      <c r="I32" s="132"/>
      <c r="J32" s="102"/>
      <c r="K32" s="90">
        <f>SUM(K20:K31)</f>
        <v>0</v>
      </c>
    </row>
    <row r="33" spans="1:11" ht="15.75" customHeight="1" thickBot="1">
      <c r="A33" s="158"/>
      <c r="B33" s="159"/>
      <c r="C33" s="159"/>
      <c r="D33" s="159"/>
      <c r="E33" s="159"/>
      <c r="F33" s="141" t="s">
        <v>62</v>
      </c>
      <c r="G33" s="142"/>
      <c r="H33" s="142"/>
      <c r="I33" s="142"/>
      <c r="J33" s="143"/>
      <c r="K33" s="144"/>
    </row>
    <row r="34" spans="1:11" ht="15.75" customHeight="1" thickBot="1">
      <c r="A34" s="158"/>
      <c r="B34" s="159"/>
      <c r="C34" s="159"/>
      <c r="D34" s="159"/>
      <c r="E34" s="159"/>
      <c r="F34" s="74">
        <v>26</v>
      </c>
      <c r="G34" s="148" t="s">
        <v>76</v>
      </c>
      <c r="H34" s="148"/>
      <c r="I34" s="148"/>
      <c r="J34" s="149"/>
      <c r="K34" s="92">
        <f>E31+K32</f>
        <v>0</v>
      </c>
    </row>
    <row r="35" spans="1:11" ht="15.75" customHeight="1">
      <c r="A35" s="158"/>
      <c r="B35" s="159"/>
      <c r="C35" s="159"/>
      <c r="D35" s="159"/>
      <c r="E35" s="159"/>
      <c r="F35" s="74">
        <v>27</v>
      </c>
      <c r="G35" s="140" t="s">
        <v>241</v>
      </c>
      <c r="H35" s="140"/>
      <c r="I35" s="140"/>
      <c r="J35" s="140"/>
      <c r="K35" s="103">
        <v>0</v>
      </c>
    </row>
    <row r="36" spans="1:11" ht="15.75" customHeight="1">
      <c r="A36" s="158"/>
      <c r="B36" s="159"/>
      <c r="C36" s="159"/>
      <c r="D36" s="159"/>
      <c r="E36" s="159"/>
      <c r="F36" s="74">
        <v>28</v>
      </c>
      <c r="G36" s="139" t="s">
        <v>243</v>
      </c>
      <c r="H36" s="140"/>
      <c r="I36" s="140"/>
      <c r="J36" s="140"/>
      <c r="K36" s="104">
        <v>0</v>
      </c>
    </row>
    <row r="37" spans="1:11" ht="15.75" customHeight="1" thickBot="1">
      <c r="A37" s="158"/>
      <c r="B37" s="159"/>
      <c r="C37" s="159"/>
      <c r="D37" s="159"/>
      <c r="E37" s="159"/>
      <c r="F37" s="74">
        <v>29</v>
      </c>
      <c r="G37" s="139" t="s">
        <v>242</v>
      </c>
      <c r="H37" s="140"/>
      <c r="I37" s="140"/>
      <c r="J37" s="140"/>
      <c r="K37" s="104">
        <v>0</v>
      </c>
    </row>
    <row r="38" spans="1:11" ht="15.75" customHeight="1" thickBot="1">
      <c r="A38" s="158"/>
      <c r="B38" s="159"/>
      <c r="C38" s="159"/>
      <c r="D38" s="159"/>
      <c r="E38" s="159"/>
      <c r="F38" s="75">
        <v>30</v>
      </c>
      <c r="G38" s="106" t="s">
        <v>82</v>
      </c>
      <c r="H38" s="106"/>
      <c r="I38" s="106"/>
      <c r="J38" s="105"/>
      <c r="K38" s="92">
        <f>SUM(K34:K37)</f>
        <v>0</v>
      </c>
    </row>
    <row r="39" spans="1:11" ht="15.75" customHeigh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2"/>
    </row>
    <row r="40" spans="1:11" ht="15.75" customHeight="1">
      <c r="A40" s="100"/>
      <c r="B40" s="101"/>
      <c r="C40" s="91"/>
      <c r="D40" s="153"/>
      <c r="E40" s="154"/>
      <c r="F40" s="125" t="s">
        <v>77</v>
      </c>
      <c r="G40" s="126"/>
      <c r="H40" s="127"/>
      <c r="I40" s="136" t="s">
        <v>85</v>
      </c>
      <c r="J40" s="137"/>
      <c r="K40" s="138"/>
    </row>
    <row r="41" spans="1:11" ht="15.75" customHeight="1">
      <c r="A41" s="163"/>
      <c r="B41" s="164"/>
      <c r="C41" s="165"/>
      <c r="D41" s="155"/>
      <c r="E41" s="156"/>
      <c r="F41" s="125" t="s">
        <v>78</v>
      </c>
      <c r="G41" s="126"/>
      <c r="H41" s="127"/>
      <c r="I41" s="136">
        <v>1</v>
      </c>
      <c r="J41" s="137"/>
      <c r="K41" s="138"/>
    </row>
    <row r="42" spans="1:11" ht="15.75" customHeight="1">
      <c r="A42" s="166"/>
      <c r="B42" s="167"/>
      <c r="C42" s="168"/>
      <c r="D42" s="155"/>
      <c r="E42" s="156"/>
      <c r="F42" s="125" t="s">
        <v>79</v>
      </c>
      <c r="G42" s="126"/>
      <c r="H42" s="127"/>
      <c r="I42" s="145"/>
      <c r="J42" s="146"/>
      <c r="K42" s="147"/>
    </row>
    <row r="43" spans="1:11" ht="15.75" customHeight="1">
      <c r="A43" s="169"/>
      <c r="B43" s="170"/>
      <c r="C43" s="171"/>
      <c r="D43" s="155"/>
      <c r="E43" s="156"/>
      <c r="F43" s="125"/>
      <c r="G43" s="126"/>
      <c r="H43" s="127"/>
      <c r="I43" s="136"/>
      <c r="J43" s="137"/>
      <c r="K43" s="138"/>
    </row>
    <row r="44" spans="1:11" ht="15.75" customHeight="1" thickBot="1">
      <c r="A44" s="150" t="s">
        <v>63</v>
      </c>
      <c r="B44" s="151"/>
      <c r="C44" s="152"/>
      <c r="D44" s="157" t="s">
        <v>64</v>
      </c>
      <c r="E44" s="152"/>
      <c r="F44" s="172" t="s">
        <v>65</v>
      </c>
      <c r="G44" s="173"/>
      <c r="H44" s="174"/>
      <c r="I44" s="133"/>
      <c r="J44" s="134"/>
      <c r="K44" s="135"/>
    </row>
  </sheetData>
  <sheetProtection/>
  <mergeCells count="88">
    <mergeCell ref="G29:J29"/>
    <mergeCell ref="B30:D30"/>
    <mergeCell ref="B32:D32"/>
    <mergeCell ref="G30:J30"/>
    <mergeCell ref="G31:J31"/>
    <mergeCell ref="B31:D31"/>
    <mergeCell ref="C5:K5"/>
    <mergeCell ref="C6:K6"/>
    <mergeCell ref="A1:K4"/>
    <mergeCell ref="A18:K18"/>
    <mergeCell ref="F17:G17"/>
    <mergeCell ref="C14:G14"/>
    <mergeCell ref="C16:D16"/>
    <mergeCell ref="A7:G7"/>
    <mergeCell ref="C8:G8"/>
    <mergeCell ref="C9:G9"/>
    <mergeCell ref="H16:I16"/>
    <mergeCell ref="J15:K15"/>
    <mergeCell ref="J16:K16"/>
    <mergeCell ref="H15:I15"/>
    <mergeCell ref="B24:D24"/>
    <mergeCell ref="B28:D28"/>
    <mergeCell ref="B29:D29"/>
    <mergeCell ref="B25:D25"/>
    <mergeCell ref="B26:D26"/>
    <mergeCell ref="B27:D27"/>
    <mergeCell ref="H9:I9"/>
    <mergeCell ref="H10:I10"/>
    <mergeCell ref="H12:I12"/>
    <mergeCell ref="B22:C23"/>
    <mergeCell ref="F15:G15"/>
    <mergeCell ref="F16:G16"/>
    <mergeCell ref="B20:C21"/>
    <mergeCell ref="A19:E19"/>
    <mergeCell ref="G19:K19"/>
    <mergeCell ref="C17:D17"/>
    <mergeCell ref="A41:C41"/>
    <mergeCell ref="A42:C43"/>
    <mergeCell ref="F44:H44"/>
    <mergeCell ref="H7:I7"/>
    <mergeCell ref="H8:I8"/>
    <mergeCell ref="C15:D15"/>
    <mergeCell ref="C13:G13"/>
    <mergeCell ref="C10:G10"/>
    <mergeCell ref="C11:G11"/>
    <mergeCell ref="C12:G12"/>
    <mergeCell ref="F33:K33"/>
    <mergeCell ref="I42:K42"/>
    <mergeCell ref="G34:J34"/>
    <mergeCell ref="A44:C44"/>
    <mergeCell ref="D40:E43"/>
    <mergeCell ref="D44:E44"/>
    <mergeCell ref="A33:E38"/>
    <mergeCell ref="A39:K39"/>
    <mergeCell ref="I40:K40"/>
    <mergeCell ref="G35:J35"/>
    <mergeCell ref="I44:K44"/>
    <mergeCell ref="I43:K43"/>
    <mergeCell ref="I41:K41"/>
    <mergeCell ref="G36:J36"/>
    <mergeCell ref="F43:H43"/>
    <mergeCell ref="F42:H42"/>
    <mergeCell ref="G37:J37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11:I11"/>
    <mergeCell ref="J7:K7"/>
    <mergeCell ref="J8:K8"/>
    <mergeCell ref="J9:K9"/>
    <mergeCell ref="J10:K10"/>
    <mergeCell ref="G27:J27"/>
    <mergeCell ref="G28:J28"/>
    <mergeCell ref="H17:K17"/>
    <mergeCell ref="G25:J25"/>
    <mergeCell ref="G24:J24"/>
    <mergeCell ref="G26:J26"/>
    <mergeCell ref="J12:K12"/>
    <mergeCell ref="J13:K13"/>
    <mergeCell ref="J14:K14"/>
    <mergeCell ref="H13:I13"/>
    <mergeCell ref="H14:I14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Dalibor Blažek</cp:lastModifiedBy>
  <cp:lastPrinted>2003-02-27T17:49:46Z</cp:lastPrinted>
  <dcterms:created xsi:type="dcterms:W3CDTF">2000-09-05T09:25:34Z</dcterms:created>
  <dcterms:modified xsi:type="dcterms:W3CDTF">2016-10-14T05:23:27Z</dcterms:modified>
  <cp:category/>
  <cp:version/>
  <cp:contentType/>
  <cp:contentStatus/>
</cp:coreProperties>
</file>