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ova\AppData\Local\Microsoft\Windows\INetCache\Content.Outlook\D9B75U6S\"/>
    </mc:Choice>
  </mc:AlternateContent>
  <xr:revisionPtr revIDLastSave="0" documentId="13_ncr:1_{125518BE-DCF0-4203-8084-F9D0C3629C61}" xr6:coauthVersionLast="46" xr6:coauthVersionMax="46" xr10:uidLastSave="{00000000-0000-0000-0000-000000000000}"/>
  <bookViews>
    <workbookView xWindow="-108" yWindow="-108" windowWidth="23256" windowHeight="12576" xr2:uid="{3F3A715E-CD33-44B2-8B64-DEE9465A9CB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8" i="1" l="1"/>
  <c r="E67" i="1"/>
  <c r="G67" i="1" s="1"/>
  <c r="G66" i="1"/>
  <c r="E65" i="1"/>
  <c r="G65" i="1" s="1"/>
  <c r="G64" i="1"/>
  <c r="G63" i="1"/>
  <c r="G62" i="1"/>
  <c r="G61" i="1"/>
  <c r="G58" i="1" l="1"/>
  <c r="G57" i="1"/>
  <c r="G56" i="1"/>
  <c r="G55" i="1"/>
  <c r="G52" i="1" l="1"/>
  <c r="G51" i="1"/>
  <c r="G25" i="1" l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13" i="1" l="1"/>
  <c r="G15" i="1"/>
  <c r="G22" i="1"/>
  <c r="G21" i="1"/>
  <c r="G20" i="1"/>
  <c r="G19" i="1"/>
  <c r="G18" i="1"/>
  <c r="G16" i="1"/>
  <c r="G14" i="1"/>
  <c r="G12" i="1"/>
  <c r="G11" i="1"/>
  <c r="G10" i="1"/>
  <c r="G9" i="1"/>
  <c r="G8" i="1"/>
  <c r="G7" i="1"/>
  <c r="G6" i="1"/>
  <c r="E17" i="1" l="1"/>
  <c r="G17" i="1" s="1"/>
  <c r="G4" i="1" l="1"/>
</calcChain>
</file>

<file path=xl/sharedStrings.xml><?xml version="1.0" encoding="utf-8"?>
<sst xmlns="http://schemas.openxmlformats.org/spreadsheetml/2006/main" count="241" uniqueCount="133">
  <si>
    <t>113108415R00</t>
  </si>
  <si>
    <t>Odstranění asfaltové vrstvy pl.nad 50 m2, tl.15 cm</t>
  </si>
  <si>
    <t>m2</t>
  </si>
  <si>
    <t>ZL 02</t>
  </si>
  <si>
    <t xml:space="preserve">Geodetické práce  - zaměření skutečného stavu </t>
  </si>
  <si>
    <t>hod</t>
  </si>
  <si>
    <t>311413411R00X</t>
  </si>
  <si>
    <t>Přizdívka 150,Porfix , zdivo 250, izol.50</t>
  </si>
  <si>
    <t>967042713R00</t>
  </si>
  <si>
    <t>Odsekání zdiva plošné z kamene, betonu tl. 15 cm</t>
  </si>
  <si>
    <t>100001500R00</t>
  </si>
  <si>
    <t xml:space="preserve">Dočištění stěny základů </t>
  </si>
  <si>
    <t>978015291R00</t>
  </si>
  <si>
    <t>Otlučení omítek vnějších MVC v složit.1-4 do 100 %</t>
  </si>
  <si>
    <t>319201311R00</t>
  </si>
  <si>
    <t>Vyrovnání povrchu zdiva maltou tl.do 3 cm</t>
  </si>
  <si>
    <t>713131131R00</t>
  </si>
  <si>
    <t xml:space="preserve">Izolace tepelná stěn lepením </t>
  </si>
  <si>
    <t>28375766.AR</t>
  </si>
  <si>
    <t>Deska izolační polystyrén samozhášivý EPS 100</t>
  </si>
  <si>
    <t>m3</t>
  </si>
  <si>
    <t>979011111R00</t>
  </si>
  <si>
    <t xml:space="preserve">Svislá doprava suti a vybour. hmot za 2.NP a 1.PP </t>
  </si>
  <si>
    <t>t</t>
  </si>
  <si>
    <t>979011121R00</t>
  </si>
  <si>
    <t xml:space="preserve">Příplatek za každé další podlaží 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</si>
  <si>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</si>
  <si>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</si>
  <si>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</si>
  <si>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</si>
  <si>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</si>
  <si>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</si>
  <si>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</si>
  <si>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</si>
  <si>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979990102R00</t>
  </si>
  <si>
    <t>Poplatek za skládku stavební suti Průměrná cena</t>
  </si>
  <si>
    <t>005231030R</t>
  </si>
  <si>
    <t>Zkouška pevnosti zdiva v rámci dodávky stavby</t>
  </si>
  <si>
    <t>ks</t>
  </si>
  <si>
    <t>ZL 05</t>
  </si>
  <si>
    <t>ZL 11</t>
  </si>
  <si>
    <t>Hlavní terminál, vč. adaptéru a kabelu k terminálu 2m</t>
  </si>
  <si>
    <t xml:space="preserve">Napájecí zdroj + lokální server </t>
  </si>
  <si>
    <t>SW - licence provozu účastníka</t>
  </si>
  <si>
    <t>SW - aktivace sdruženého provozu</t>
  </si>
  <si>
    <t>Zásuvka terminálu</t>
  </si>
  <si>
    <t>Bezdrátový telefon DECT - pager</t>
  </si>
  <si>
    <t>Telefonní interface (pro analog. přístr.)</t>
  </si>
  <si>
    <t>Datový switch 24 portů/19"</t>
  </si>
  <si>
    <t>Napájecí injektor 8 portů/19"</t>
  </si>
  <si>
    <t>Napájecí injektor 24 portů/19"</t>
  </si>
  <si>
    <t xml:space="preserve">Pokojový terminál hovorový </t>
  </si>
  <si>
    <t xml:space="preserve">Tlačítko pacienta (bez hovoru) Disconnection s částečně krouceným samouvolňovacím kabelem </t>
  </si>
  <si>
    <t>Táhlo a tlačítko nouzového volání</t>
  </si>
  <si>
    <t>Monitoring opuštění lůžka - zásuvka pro připojení podložky</t>
  </si>
  <si>
    <t>Instalace a konfigurace systému</t>
  </si>
  <si>
    <t>Kontrolní provoz, zaškolení, vedlejší výdaje</t>
  </si>
  <si>
    <t>Svítidlo signalizační LED nad každý pokoj</t>
  </si>
  <si>
    <t>Kabeláž</t>
  </si>
  <si>
    <t>Drážkování</t>
  </si>
  <si>
    <t>Montáž</t>
  </si>
  <si>
    <t>109</t>
  </si>
  <si>
    <t>Kabel UTP</t>
  </si>
  <si>
    <t>m</t>
  </si>
  <si>
    <t>110</t>
  </si>
  <si>
    <t>INSTALACE KABELU UTP</t>
  </si>
  <si>
    <t>719</t>
  </si>
  <si>
    <t>Trubka instalační pod omítkou 23-29 mm</t>
  </si>
  <si>
    <t>720</t>
  </si>
  <si>
    <t>AY 2,5 B</t>
  </si>
  <si>
    <t>721</t>
  </si>
  <si>
    <t>Vodič v trubkovodu AY 2,5</t>
  </si>
  <si>
    <t xml:space="preserve">Invalidní program madlo dvojité sklopné s držákem na záchodocý papír, rozměr 830 mm, bílé </t>
  </si>
  <si>
    <t>soubor</t>
  </si>
  <si>
    <t>Invalidní program madlo pevné L tvaru, nerez</t>
  </si>
  <si>
    <t>ZL 12</t>
  </si>
  <si>
    <t>ZL 19</t>
  </si>
  <si>
    <t xml:space="preserve">Náklady zhotovitele na vyřízení nového povolení výjezdu ze stavby </t>
  </si>
  <si>
    <t>kpl</t>
  </si>
  <si>
    <t xml:space="preserve">poplatek za užívání veřejného prostranství </t>
  </si>
  <si>
    <t>564751111R00</t>
  </si>
  <si>
    <t>Podklad z kameniva drceného vel.0-32 mm,tl. 15 cm</t>
  </si>
  <si>
    <t>Svislá doprava suti a vybour. hmot za 2.NP</t>
  </si>
  <si>
    <t>ZL 21</t>
  </si>
  <si>
    <t xml:space="preserve">položky jsou dle SOD  cena dodržena </t>
  </si>
  <si>
    <t xml:space="preserve">poznámka dotačního úřadu </t>
  </si>
  <si>
    <t xml:space="preserve">poznámka SYNER </t>
  </si>
  <si>
    <t>dle RTS 74,3</t>
  </si>
  <si>
    <t>?</t>
  </si>
  <si>
    <t>RTS 3800</t>
  </si>
  <si>
    <t>RTS 872</t>
  </si>
  <si>
    <t>RTS 201,5</t>
  </si>
  <si>
    <t>SOD 43,63</t>
  </si>
  <si>
    <t>SOD 283,91</t>
  </si>
  <si>
    <t>SOD 369,98</t>
  </si>
  <si>
    <t>SOD 231,17</t>
  </si>
  <si>
    <t>SOD 100,56</t>
  </si>
  <si>
    <t>SOD 5,23</t>
  </si>
  <si>
    <t>SOD 333,91</t>
  </si>
  <si>
    <t>SOD 37,16</t>
  </si>
  <si>
    <t>SOD 110,61</t>
  </si>
  <si>
    <t>RTS 212</t>
  </si>
  <si>
    <t>SOD 94,52</t>
  </si>
  <si>
    <t>SOD 174,97</t>
  </si>
  <si>
    <t>RTS 215</t>
  </si>
  <si>
    <t xml:space="preserve">RTS 347 </t>
  </si>
  <si>
    <t>SOD 92,07</t>
  </si>
  <si>
    <t>SOD 14,95</t>
  </si>
  <si>
    <t xml:space="preserve">cenová nabídka dodavatele viz příloha č. 2 sestra- pacient </t>
  </si>
  <si>
    <t xml:space="preserve">cenová nabídka dodavatele viz příloha č. 3 madla </t>
  </si>
  <si>
    <t xml:space="preserve">Individuální kalkulace viz. Příloha č. 4 nový vjezd na stavbu </t>
  </si>
  <si>
    <t xml:space="preserve">Individuální kalkulace vycházející z hodinové sazby 480 Kč/ inženýrská činnost </t>
  </si>
  <si>
    <t xml:space="preserve">Dle SOD položka č. 473 měly se provádět dvě zkoušky cena 7000 Kč  za soubor; 7000/2 = 3500 Kč/ za 1 zkoušku. Byla udělaná množstevní sleva cena za jednu zkoušku 3220 Kč </t>
  </si>
  <si>
    <t>chybně uvedená cena, vycházelo se z nabídky subdodavatele - bude použita cena dle SOD 369,98</t>
  </si>
  <si>
    <t>chybně uvedená cena, vycházelo se z nabídky subdodavatele - bude použita cena dle SOD 43,63</t>
  </si>
  <si>
    <t>chybně uvedená cena, vycházelo se z nabídky subdodavatele - bude použita cena dle SOD  94,52</t>
  </si>
  <si>
    <t>chybně uvedená cena, vycházelo se z nabídky subdodavatele - bude použita cena dle SOD 283,91</t>
  </si>
  <si>
    <t>chybně uvedená cena, vycházelo se z nabídky subdodavatele - bude použita cena dle SOD 231,17</t>
  </si>
  <si>
    <t>chybně uvedená cena, vycházelo se z nabídky subdodavatele - bude použita cena dle SOD 100,56</t>
  </si>
  <si>
    <t>chybně uvedená cena, vycházelo se z nabídky subdodavatele - bude použita cena dle SOD 5,23</t>
  </si>
  <si>
    <t>chybně uvedená cena, vycházelo se z nabídky subdodavatele - bude použita cena dle SOD 333,91</t>
  </si>
  <si>
    <t>chybně uvedená cen, vycházelo se z nabídky subdodavatele - bude použita cena dle SOD 37,16</t>
  </si>
  <si>
    <t>chybně uvedená cena, vycházelo se z nabídky subdodavatele - bude použita cena dle SOD 110,61</t>
  </si>
  <si>
    <t>chybně uvedená cena, , vycházelo se z nabídky subdodavatele - bude použita cena dle SOD 369,98 viz. Pol. 11 ZL 5</t>
  </si>
  <si>
    <t>chybně uvedená cena, , vycházelo se z nabídky subdodavatele - bude použita cena dle SOD 100,56</t>
  </si>
  <si>
    <t>chybně uvedená cena, vycházelo se z nabídky subdodavatele - bude použita cena dle SOD 333,91 viz. Položka 15 ZL 5</t>
  </si>
  <si>
    <t>chybně uvedená cena , vycházelo se z nabídky subdodavatele - bude použita cena dle SOD 37,16 viz pol. 16 ZL5</t>
  </si>
  <si>
    <t xml:space="preserve">chybně uvedená cena, vycházelo se z nabídky subdodavatele - bude použita cena dle RTS 19/II. 3585 Kč </t>
  </si>
  <si>
    <t xml:space="preserve">chybně uvedená cena, vycházelo se z nabídky subdodavatele - bude použita cena dle RTS 19/II. 849 Kč </t>
  </si>
  <si>
    <t xml:space="preserve">chybně uvedená cena, vycházelo se z nabídky subdodavatele - bude použita cena dle RTS 19/II. 197,5 Kč </t>
  </si>
  <si>
    <t xml:space="preserve">chybně uvedená cena, vycházelo se z nabídky subdodavatele - bude použita cena dle RTS 19/II. 208 Kč </t>
  </si>
  <si>
    <t xml:space="preserve">chybně uvedená cena, vycházelo se z nabídky subdodavatele - bude použita cena dle RTS 19/II. 150,5 Kč </t>
  </si>
  <si>
    <t xml:space="preserve">chybně uvedená cena, vycházelo se z nabídky subdodavatele - bude použita cena dle RTS 19/II. 73,4 Kč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</si>
</sst>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4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5">
    <xf numFmtId="0" fontId="0" fillId="0" borderId="0" xfId="0"/>
    <xf numFmtId="0" fontId="0" fillId="0" borderId="1" xfId="0" applyBorder="1"/>
    <xf numFmtId="3" fontId="0" fillId="0" borderId="1" xfId="0" applyNumberFormat="1" applyBorder="1"/>
    <xf numFmtId="4" fontId="0" fillId="0" borderId="1" xfId="0" applyNumberFormat="1" applyBorder="1"/>
    <xf numFmtId="4" fontId="2" fillId="2" borderId="1" xfId="0" applyNumberFormat="1" applyFont="1" applyFill="1" applyBorder="1" applyAlignment="1" applyProtection="1">
      <alignment vertical="top" shrinkToFit="1"/>
      <protection locked="0"/>
    </xf>
    <xf numFmtId="43" fontId="0" fillId="0" borderId="1" xfId="1" applyFont="1" applyBorder="1"/>
    <xf numFmtId="0" fontId="3" fillId="0" borderId="0" xfId="2" applyFill="1" applyBorder="1"/>
    <xf numFmtId="0" fontId="0" fillId="3" borderId="0" xfId="0" applyFill="1"/>
    <xf numFmtId="3" fontId="0" fillId="3" borderId="0" xfId="0" applyNumberFormat="1" applyFill="1" applyBorder="1"/>
    <xf numFmtId="43" fontId="0" fillId="0" borderId="0" xfId="0" applyNumberFormat="1"/>
    <xf numFmtId="43" fontId="0" fillId="0" borderId="0" xfId="1" applyFont="1" applyBorder="1"/>
    <xf numFmtId="43" fontId="5" fillId="0" borderId="0" xfId="1" applyFont="1" applyBorder="1"/>
    <xf numFmtId="0" fontId="6" fillId="0" borderId="0" xfId="2" applyFont="1" applyFill="1" applyBorder="1"/>
    <xf numFmtId="0" fontId="6" fillId="0" borderId="0" xfId="2" applyFont="1"/>
    <xf numFmtId="4" fontId="2" fillId="2" borderId="1" xfId="0" applyNumberFormat="1" applyFont="1" applyFill="1" applyBorder="1" applyAlignment="1" applyProtection="1">
      <alignment shrinkToFit="1"/>
      <protection locked="0"/>
    </xf>
  </cellXfs>
  <cellStyles count="3">
    <cellStyle name="Čárka" xfId="1" builtinId="3"/>
    <cellStyle name="Normální" xfId="0" builtinId="0"/>
    <cellStyle name="normální_POL.XLS" xfId="2" xr:uid="{731878B1-8D22-4E7C-A2C1-8C2445606B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55F3B-2FC5-443C-9BC0-A01BA26F1163}">
  <sheetPr>
    <pageSetUpPr fitToPage="1"/>
  </sheetPr>
  <dimension ref="A2:I69"/>
  <sheetViews>
    <sheetView tabSelected="1" topLeftCell="D1" workbookViewId="0">
      <selection activeCell="M10" sqref="M10"/>
    </sheetView>
  </sheetViews>
  <sheetFormatPr defaultRowHeight="14.4" x14ac:dyDescent="0.3"/>
  <cols>
    <col min="2" max="2" width="16.109375" customWidth="1"/>
    <col min="3" max="3" width="57" customWidth="1"/>
    <col min="6" max="6" width="10.6640625" customWidth="1"/>
    <col min="7" max="7" width="19.88671875" customWidth="1"/>
    <col min="8" max="8" width="24.21875" customWidth="1"/>
    <col min="9" max="9" width="74.44140625" customWidth="1"/>
  </cols>
  <sheetData>
    <row r="2" spans="1:9" x14ac:dyDescent="0.3">
      <c r="G2" s="9"/>
      <c r="H2" s="9" t="s">
        <v>85</v>
      </c>
      <c r="I2" s="9" t="s">
        <v>86</v>
      </c>
    </row>
    <row r="3" spans="1:9" s="7" customFormat="1" x14ac:dyDescent="0.3">
      <c r="B3" s="7" t="s">
        <v>3</v>
      </c>
    </row>
    <row r="4" spans="1:9" ht="22.2" customHeight="1" x14ac:dyDescent="0.3">
      <c r="A4" s="1">
        <v>1</v>
      </c>
      <c r="B4" s="2" t="s">
        <v>0</v>
      </c>
      <c r="C4" s="1" t="s">
        <v>1</v>
      </c>
      <c r="D4" s="1" t="s">
        <v>2</v>
      </c>
      <c r="E4" s="3">
        <v>1377.9</v>
      </c>
      <c r="F4" s="14">
        <v>176.4</v>
      </c>
      <c r="G4" s="5">
        <f>E4*F4</f>
        <v>243061.56000000003</v>
      </c>
      <c r="H4" s="11" t="s">
        <v>87</v>
      </c>
      <c r="I4" s="12" t="s">
        <v>132</v>
      </c>
    </row>
    <row r="5" spans="1:9" s="7" customFormat="1" x14ac:dyDescent="0.3">
      <c r="B5" s="7" t="s">
        <v>39</v>
      </c>
    </row>
    <row r="6" spans="1:9" x14ac:dyDescent="0.3">
      <c r="A6" s="1">
        <v>1</v>
      </c>
      <c r="B6" s="2"/>
      <c r="C6" s="1" t="s">
        <v>4</v>
      </c>
      <c r="D6" s="1" t="s">
        <v>5</v>
      </c>
      <c r="E6" s="3">
        <v>28</v>
      </c>
      <c r="F6" s="4">
        <v>480</v>
      </c>
      <c r="G6" s="5">
        <f>E6*F6</f>
        <v>13440</v>
      </c>
      <c r="H6" s="11" t="s">
        <v>88</v>
      </c>
      <c r="I6" s="13" t="s">
        <v>111</v>
      </c>
    </row>
    <row r="7" spans="1:9" x14ac:dyDescent="0.3">
      <c r="A7" s="1">
        <v>3</v>
      </c>
      <c r="B7" s="2" t="s">
        <v>6</v>
      </c>
      <c r="C7" s="1" t="s">
        <v>7</v>
      </c>
      <c r="D7" s="1" t="s">
        <v>2</v>
      </c>
      <c r="E7" s="3">
        <v>40.64</v>
      </c>
      <c r="F7" s="4">
        <v>4122.75</v>
      </c>
      <c r="G7" s="5">
        <f>E7*F7</f>
        <v>167548.56</v>
      </c>
      <c r="H7" s="11" t="s">
        <v>89</v>
      </c>
      <c r="I7" s="12" t="s">
        <v>127</v>
      </c>
    </row>
    <row r="8" spans="1:9" x14ac:dyDescent="0.3">
      <c r="A8" s="1">
        <v>4</v>
      </c>
      <c r="B8" s="2" t="s">
        <v>8</v>
      </c>
      <c r="C8" s="1" t="s">
        <v>9</v>
      </c>
      <c r="D8" s="1" t="s">
        <v>2</v>
      </c>
      <c r="E8" s="3">
        <v>8.89</v>
      </c>
      <c r="F8" s="4">
        <v>976.34999999999991</v>
      </c>
      <c r="G8" s="5">
        <f>E8*F8</f>
        <v>8679.7515000000003</v>
      </c>
      <c r="H8" s="11" t="s">
        <v>90</v>
      </c>
      <c r="I8" s="12" t="s">
        <v>128</v>
      </c>
    </row>
    <row r="9" spans="1:9" x14ac:dyDescent="0.3">
      <c r="A9" s="1">
        <v>5</v>
      </c>
      <c r="B9" s="2" t="s">
        <v>10</v>
      </c>
      <c r="C9" s="1" t="s">
        <v>11</v>
      </c>
      <c r="D9" s="1" t="s">
        <v>2</v>
      </c>
      <c r="E9" s="3">
        <v>40.64</v>
      </c>
      <c r="F9" s="4">
        <v>227.12499999999997</v>
      </c>
      <c r="G9" s="5">
        <f>E9*F9</f>
        <v>9230.3599999999988</v>
      </c>
      <c r="H9" s="11" t="s">
        <v>91</v>
      </c>
      <c r="I9" s="12" t="s">
        <v>129</v>
      </c>
    </row>
    <row r="10" spans="1:9" x14ac:dyDescent="0.3">
      <c r="A10" s="1">
        <v>6</v>
      </c>
      <c r="B10" s="2" t="s">
        <v>12</v>
      </c>
      <c r="C10" s="1" t="s">
        <v>13</v>
      </c>
      <c r="D10" s="1" t="s">
        <v>2</v>
      </c>
      <c r="E10" s="3">
        <v>128.84</v>
      </c>
      <c r="F10" s="4">
        <v>77.759999999999991</v>
      </c>
      <c r="G10" s="5">
        <f>E10*F10</f>
        <v>10018.598399999999</v>
      </c>
      <c r="H10" s="11" t="s">
        <v>92</v>
      </c>
      <c r="I10" s="12" t="s">
        <v>114</v>
      </c>
    </row>
    <row r="11" spans="1:9" x14ac:dyDescent="0.3">
      <c r="A11" s="1">
        <v>7</v>
      </c>
      <c r="B11" s="2" t="s">
        <v>10</v>
      </c>
      <c r="C11" s="1" t="s">
        <v>11</v>
      </c>
      <c r="D11" s="1" t="s">
        <v>2</v>
      </c>
      <c r="E11" s="3">
        <v>128.84</v>
      </c>
      <c r="F11" s="4">
        <v>237</v>
      </c>
      <c r="G11" s="5">
        <f t="shared" ref="G11:G12" si="0">E11*F11</f>
        <v>30535.08</v>
      </c>
      <c r="H11" s="11" t="s">
        <v>91</v>
      </c>
      <c r="I11" s="12" t="s">
        <v>129</v>
      </c>
    </row>
    <row r="12" spans="1:9" x14ac:dyDescent="0.3">
      <c r="A12" s="1">
        <v>8</v>
      </c>
      <c r="B12" s="2" t="s">
        <v>14</v>
      </c>
      <c r="C12" s="1" t="s">
        <v>15</v>
      </c>
      <c r="D12" s="1" t="s">
        <v>2</v>
      </c>
      <c r="E12" s="3">
        <v>128.84</v>
      </c>
      <c r="F12" s="4">
        <v>249.6</v>
      </c>
      <c r="G12" s="5">
        <f t="shared" si="0"/>
        <v>32158.464</v>
      </c>
      <c r="H12" s="11" t="s">
        <v>101</v>
      </c>
      <c r="I12" s="12" t="s">
        <v>130</v>
      </c>
    </row>
    <row r="13" spans="1:9" x14ac:dyDescent="0.3">
      <c r="A13" s="1">
        <v>9</v>
      </c>
      <c r="B13" s="2" t="s">
        <v>18</v>
      </c>
      <c r="C13" s="1" t="s">
        <v>19</v>
      </c>
      <c r="D13" s="1" t="s">
        <v>20</v>
      </c>
      <c r="E13" s="3">
        <v>2.63</v>
      </c>
      <c r="F13" s="4">
        <v>2886</v>
      </c>
      <c r="G13" s="5">
        <f>E13*F13</f>
        <v>7590.1799999999994</v>
      </c>
      <c r="H13" s="11" t="s">
        <v>102</v>
      </c>
      <c r="I13" s="12" t="s">
        <v>115</v>
      </c>
    </row>
    <row r="14" spans="1:9" x14ac:dyDescent="0.3">
      <c r="A14" s="1">
        <v>276</v>
      </c>
      <c r="B14" s="2" t="s">
        <v>16</v>
      </c>
      <c r="C14" s="1" t="s">
        <v>17</v>
      </c>
      <c r="D14" s="1" t="s">
        <v>2</v>
      </c>
      <c r="E14" s="3">
        <v>128.84</v>
      </c>
      <c r="F14" s="4">
        <v>340.69200000000001</v>
      </c>
      <c r="G14" s="5">
        <f>E14*F14</f>
        <v>43894.757280000005</v>
      </c>
      <c r="H14" s="11" t="s">
        <v>93</v>
      </c>
      <c r="I14" s="12" t="s">
        <v>116</v>
      </c>
    </row>
    <row r="15" spans="1:9" x14ac:dyDescent="0.3">
      <c r="A15" s="1">
        <v>493</v>
      </c>
      <c r="B15" s="2" t="s">
        <v>36</v>
      </c>
      <c r="C15" s="1" t="s">
        <v>37</v>
      </c>
      <c r="D15" s="1" t="s">
        <v>38</v>
      </c>
      <c r="E15" s="3">
        <v>5</v>
      </c>
      <c r="F15" s="4">
        <v>3219.9999999999995</v>
      </c>
      <c r="G15" s="5">
        <f>E15*F15</f>
        <v>16099.999999999998</v>
      </c>
      <c r="H15" s="11" t="s">
        <v>88</v>
      </c>
      <c r="I15" s="13" t="s">
        <v>112</v>
      </c>
    </row>
    <row r="16" spans="1:9" x14ac:dyDescent="0.3">
      <c r="A16" s="1">
        <v>507</v>
      </c>
      <c r="B16" s="2" t="s">
        <v>21</v>
      </c>
      <c r="C16" s="1" t="s">
        <v>22</v>
      </c>
      <c r="D16" s="1" t="s">
        <v>23</v>
      </c>
      <c r="E16" s="3">
        <v>8.85</v>
      </c>
      <c r="F16" s="4">
        <v>442.8</v>
      </c>
      <c r="G16" s="5">
        <f t="shared" ref="G16:G17" si="1">ROUND(E16*F16,2)</f>
        <v>3918.78</v>
      </c>
      <c r="H16" s="11" t="s">
        <v>94</v>
      </c>
      <c r="I16" s="12" t="s">
        <v>113</v>
      </c>
    </row>
    <row r="17" spans="1:9" x14ac:dyDescent="0.3">
      <c r="A17" s="1">
        <v>508</v>
      </c>
      <c r="B17" s="2" t="s">
        <v>24</v>
      </c>
      <c r="C17" s="1" t="s">
        <v>25</v>
      </c>
      <c r="D17" s="1" t="s">
        <v>23</v>
      </c>
      <c r="E17" s="3">
        <f>E16</f>
        <v>8.85</v>
      </c>
      <c r="F17" s="4">
        <v>277.404</v>
      </c>
      <c r="G17" s="5">
        <f t="shared" si="1"/>
        <v>2455.0300000000002</v>
      </c>
      <c r="H17" s="11" t="s">
        <v>95</v>
      </c>
      <c r="I17" s="12" t="s">
        <v>117</v>
      </c>
    </row>
    <row r="18" spans="1:9" x14ac:dyDescent="0.3">
      <c r="A18" s="1">
        <v>509</v>
      </c>
      <c r="B18" s="2" t="s">
        <v>26</v>
      </c>
      <c r="C18" s="1" t="s">
        <v>27</v>
      </c>
      <c r="D18" s="1" t="s">
        <v>23</v>
      </c>
      <c r="E18" s="3">
        <v>8.8513199999999994</v>
      </c>
      <c r="F18" s="4">
        <v>120.672</v>
      </c>
      <c r="G18" s="5">
        <f>ROUND(E18*F18,2)</f>
        <v>1068.1099999999999</v>
      </c>
      <c r="H18" s="11" t="s">
        <v>96</v>
      </c>
      <c r="I18" s="12" t="s">
        <v>118</v>
      </c>
    </row>
    <row r="19" spans="1:9" x14ac:dyDescent="0.3">
      <c r="A19" s="1">
        <v>510</v>
      </c>
      <c r="B19" s="2" t="s">
        <v>28</v>
      </c>
      <c r="C19" s="1" t="s">
        <v>29</v>
      </c>
      <c r="D19" s="1" t="s">
        <v>23</v>
      </c>
      <c r="E19" s="3">
        <v>132.7698</v>
      </c>
      <c r="F19" s="4">
        <v>6.2760000000000007</v>
      </c>
      <c r="G19" s="5">
        <f>ROUND(E19*F19,2)</f>
        <v>833.26</v>
      </c>
      <c r="H19" s="11" t="s">
        <v>97</v>
      </c>
      <c r="I19" s="12" t="s">
        <v>119</v>
      </c>
    </row>
    <row r="20" spans="1:9" x14ac:dyDescent="0.3">
      <c r="A20" s="1">
        <v>511</v>
      </c>
      <c r="B20" s="2" t="s">
        <v>30</v>
      </c>
      <c r="C20" s="1" t="s">
        <v>31</v>
      </c>
      <c r="D20" s="1" t="s">
        <v>23</v>
      </c>
      <c r="E20" s="3">
        <v>8.85</v>
      </c>
      <c r="F20" s="4">
        <v>400.69200000000001</v>
      </c>
      <c r="G20" s="5">
        <f>ROUND(E20*F20,2)</f>
        <v>3546.12</v>
      </c>
      <c r="H20" s="11" t="s">
        <v>98</v>
      </c>
      <c r="I20" s="12" t="s">
        <v>120</v>
      </c>
    </row>
    <row r="21" spans="1:9" x14ac:dyDescent="0.3">
      <c r="A21" s="1">
        <v>512</v>
      </c>
      <c r="B21" s="2" t="s">
        <v>32</v>
      </c>
      <c r="C21" s="1" t="s">
        <v>33</v>
      </c>
      <c r="D21" s="1" t="s">
        <v>23</v>
      </c>
      <c r="E21" s="3">
        <v>88.51</v>
      </c>
      <c r="F21" s="4">
        <v>17.939999999999998</v>
      </c>
      <c r="G21" s="5">
        <f>ROUND(E21*F21,2)</f>
        <v>1587.87</v>
      </c>
      <c r="H21" s="11" t="s">
        <v>99</v>
      </c>
      <c r="I21" s="12" t="s">
        <v>121</v>
      </c>
    </row>
    <row r="22" spans="1:9" x14ac:dyDescent="0.3">
      <c r="A22" s="1">
        <v>513</v>
      </c>
      <c r="B22" s="2" t="s">
        <v>34</v>
      </c>
      <c r="C22" s="1" t="s">
        <v>35</v>
      </c>
      <c r="D22" s="1" t="s">
        <v>23</v>
      </c>
      <c r="E22" s="3">
        <v>8.8513199999999994</v>
      </c>
      <c r="F22" s="4">
        <v>132.732</v>
      </c>
      <c r="G22" s="5">
        <f>ROUND(E22*F22,2)</f>
        <v>1174.8499999999999</v>
      </c>
      <c r="H22" s="11" t="s">
        <v>100</v>
      </c>
      <c r="I22" s="12" t="s">
        <v>122</v>
      </c>
    </row>
    <row r="24" spans="1:9" s="7" customFormat="1" x14ac:dyDescent="0.3">
      <c r="B24" s="8" t="s">
        <v>40</v>
      </c>
    </row>
    <row r="25" spans="1:9" x14ac:dyDescent="0.3">
      <c r="A25" s="1">
        <v>1</v>
      </c>
      <c r="B25" s="2" t="s">
        <v>70</v>
      </c>
      <c r="C25" s="1" t="s">
        <v>71</v>
      </c>
      <c r="D25" s="1" t="s">
        <v>63</v>
      </c>
      <c r="E25" s="3">
        <v>390</v>
      </c>
      <c r="F25" s="4">
        <v>12.276576</v>
      </c>
      <c r="G25" s="5">
        <f t="shared" ref="G25" si="2">E25*F25</f>
        <v>4787.8646399999998</v>
      </c>
      <c r="H25" s="10"/>
      <c r="I25" s="13" t="s">
        <v>84</v>
      </c>
    </row>
    <row r="26" spans="1:9" x14ac:dyDescent="0.3">
      <c r="A26" s="1">
        <v>2</v>
      </c>
      <c r="B26" s="2"/>
      <c r="C26" s="1" t="s">
        <v>41</v>
      </c>
      <c r="D26" s="1" t="s">
        <v>38</v>
      </c>
      <c r="E26" s="3">
        <v>2</v>
      </c>
      <c r="F26" s="4">
        <v>48319.877124999999</v>
      </c>
      <c r="G26" s="5">
        <f>E26*F26</f>
        <v>96639.754249999998</v>
      </c>
      <c r="H26" s="10"/>
      <c r="I26" s="13" t="s">
        <v>108</v>
      </c>
    </row>
    <row r="27" spans="1:9" x14ac:dyDescent="0.3">
      <c r="A27" s="1">
        <v>3</v>
      </c>
      <c r="B27" s="2"/>
      <c r="C27" s="1" t="s">
        <v>42</v>
      </c>
      <c r="D27" s="1" t="s">
        <v>38</v>
      </c>
      <c r="E27" s="3">
        <v>1</v>
      </c>
      <c r="F27" s="4">
        <v>29115.901249999999</v>
      </c>
      <c r="G27" s="5">
        <f t="shared" ref="G27:G49" si="3">E27*F27</f>
        <v>29115.901249999999</v>
      </c>
      <c r="H27" s="10"/>
      <c r="I27" s="13" t="s">
        <v>108</v>
      </c>
    </row>
    <row r="28" spans="1:9" x14ac:dyDescent="0.3">
      <c r="A28" s="1">
        <v>4</v>
      </c>
      <c r="B28" s="2"/>
      <c r="C28" s="1" t="s">
        <v>43</v>
      </c>
      <c r="D28" s="1" t="s">
        <v>38</v>
      </c>
      <c r="E28" s="3">
        <v>23</v>
      </c>
      <c r="F28" s="4">
        <v>732.452</v>
      </c>
      <c r="G28" s="5">
        <f t="shared" si="3"/>
        <v>16846.396000000001</v>
      </c>
      <c r="H28" s="10"/>
      <c r="I28" s="13" t="s">
        <v>108</v>
      </c>
    </row>
    <row r="29" spans="1:9" x14ac:dyDescent="0.3">
      <c r="A29" s="1">
        <v>5</v>
      </c>
      <c r="B29" s="2"/>
      <c r="C29" s="1" t="s">
        <v>44</v>
      </c>
      <c r="D29" s="1" t="s">
        <v>38</v>
      </c>
      <c r="E29" s="3">
        <v>2</v>
      </c>
      <c r="F29" s="4">
        <v>16341.901</v>
      </c>
      <c r="G29" s="5">
        <f t="shared" si="3"/>
        <v>32683.802</v>
      </c>
      <c r="H29" s="10"/>
      <c r="I29" s="13" t="s">
        <v>108</v>
      </c>
    </row>
    <row r="30" spans="1:9" x14ac:dyDescent="0.3">
      <c r="A30" s="1">
        <v>6</v>
      </c>
      <c r="B30" s="2"/>
      <c r="C30" s="1" t="s">
        <v>45</v>
      </c>
      <c r="D30" s="1" t="s">
        <v>38</v>
      </c>
      <c r="E30" s="3">
        <v>2</v>
      </c>
      <c r="F30" s="4">
        <v>2100.194</v>
      </c>
      <c r="G30" s="5">
        <f t="shared" si="3"/>
        <v>4200.3879999999999</v>
      </c>
      <c r="H30" s="10"/>
      <c r="I30" s="13" t="s">
        <v>108</v>
      </c>
    </row>
    <row r="31" spans="1:9" x14ac:dyDescent="0.3">
      <c r="A31" s="1">
        <v>7</v>
      </c>
      <c r="B31" s="2"/>
      <c r="C31" s="1" t="s">
        <v>46</v>
      </c>
      <c r="D31" s="1" t="s">
        <v>38</v>
      </c>
      <c r="E31" s="3">
        <v>8</v>
      </c>
      <c r="F31" s="4">
        <v>5278.5124999999998</v>
      </c>
      <c r="G31" s="5">
        <f t="shared" si="3"/>
        <v>42228.1</v>
      </c>
      <c r="H31" s="10"/>
      <c r="I31" s="13" t="s">
        <v>108</v>
      </c>
    </row>
    <row r="32" spans="1:9" x14ac:dyDescent="0.3">
      <c r="A32" s="1">
        <v>8</v>
      </c>
      <c r="B32" s="2"/>
      <c r="C32" s="1" t="s">
        <v>47</v>
      </c>
      <c r="D32" s="1" t="s">
        <v>38</v>
      </c>
      <c r="E32" s="3">
        <v>2</v>
      </c>
      <c r="F32" s="4">
        <v>8484.2979500000001</v>
      </c>
      <c r="G32" s="5">
        <f t="shared" si="3"/>
        <v>16968.5959</v>
      </c>
      <c r="H32" s="10"/>
      <c r="I32" s="13" t="s">
        <v>108</v>
      </c>
    </row>
    <row r="33" spans="1:9" x14ac:dyDescent="0.3">
      <c r="A33" s="1">
        <v>9</v>
      </c>
      <c r="B33" s="2"/>
      <c r="C33" s="1" t="s">
        <v>48</v>
      </c>
      <c r="D33" s="1" t="s">
        <v>38</v>
      </c>
      <c r="E33" s="3">
        <v>2</v>
      </c>
      <c r="F33" s="4">
        <v>4319.2246000000005</v>
      </c>
      <c r="G33" s="5">
        <f t="shared" si="3"/>
        <v>8638.4492000000009</v>
      </c>
      <c r="H33" s="10"/>
      <c r="I33" s="13" t="s">
        <v>108</v>
      </c>
    </row>
    <row r="34" spans="1:9" x14ac:dyDescent="0.3">
      <c r="A34" s="1">
        <v>10</v>
      </c>
      <c r="B34" s="2"/>
      <c r="C34" s="1" t="s">
        <v>49</v>
      </c>
      <c r="D34" s="1" t="s">
        <v>38</v>
      </c>
      <c r="E34" s="3">
        <v>1</v>
      </c>
      <c r="F34" s="4">
        <v>3160.7546000000002</v>
      </c>
      <c r="G34" s="5">
        <f t="shared" si="3"/>
        <v>3160.7546000000002</v>
      </c>
      <c r="H34" s="10"/>
      <c r="I34" s="13" t="s">
        <v>108</v>
      </c>
    </row>
    <row r="35" spans="1:9" x14ac:dyDescent="0.3">
      <c r="A35" s="1">
        <v>11</v>
      </c>
      <c r="B35" s="2"/>
      <c r="C35" s="1" t="s">
        <v>50</v>
      </c>
      <c r="D35" s="1" t="s">
        <v>38</v>
      </c>
      <c r="E35" s="3">
        <v>1</v>
      </c>
      <c r="F35" s="4">
        <v>5966.4942000000001</v>
      </c>
      <c r="G35" s="5">
        <f t="shared" si="3"/>
        <v>5966.4942000000001</v>
      </c>
      <c r="H35" s="10"/>
      <c r="I35" s="13" t="s">
        <v>108</v>
      </c>
    </row>
    <row r="36" spans="1:9" x14ac:dyDescent="0.3">
      <c r="A36" s="1">
        <v>12</v>
      </c>
      <c r="B36" s="2"/>
      <c r="C36" s="1" t="s">
        <v>51</v>
      </c>
      <c r="D36" s="1" t="s">
        <v>38</v>
      </c>
      <c r="E36" s="3">
        <v>24</v>
      </c>
      <c r="F36" s="4">
        <v>8742.7114999999994</v>
      </c>
      <c r="G36" s="5">
        <f t="shared" si="3"/>
        <v>209825.076</v>
      </c>
      <c r="H36" s="10"/>
      <c r="I36" s="13" t="s">
        <v>108</v>
      </c>
    </row>
    <row r="37" spans="1:9" x14ac:dyDescent="0.3">
      <c r="A37" s="1">
        <v>13</v>
      </c>
      <c r="B37" s="2"/>
      <c r="C37" s="1" t="s">
        <v>52</v>
      </c>
      <c r="D37" s="1" t="s">
        <v>38</v>
      </c>
      <c r="E37" s="3">
        <v>23</v>
      </c>
      <c r="F37" s="4">
        <v>2867.7738000000004</v>
      </c>
      <c r="G37" s="5">
        <f t="shared" si="3"/>
        <v>65958.79740000001</v>
      </c>
      <c r="H37" s="10"/>
      <c r="I37" s="13" t="s">
        <v>108</v>
      </c>
    </row>
    <row r="38" spans="1:9" x14ac:dyDescent="0.3">
      <c r="A38" s="1">
        <v>14</v>
      </c>
      <c r="B38" s="2"/>
      <c r="C38" s="1" t="s">
        <v>53</v>
      </c>
      <c r="D38" s="1" t="s">
        <v>38</v>
      </c>
      <c r="E38" s="3">
        <v>25</v>
      </c>
      <c r="F38" s="4">
        <v>1979.8625999999999</v>
      </c>
      <c r="G38" s="5">
        <f t="shared" si="3"/>
        <v>49496.564999999995</v>
      </c>
      <c r="H38" s="10"/>
      <c r="I38" s="13" t="s">
        <v>108</v>
      </c>
    </row>
    <row r="39" spans="1:9" x14ac:dyDescent="0.3">
      <c r="A39" s="1">
        <v>15</v>
      </c>
      <c r="B39" s="2"/>
      <c r="C39" s="1" t="s">
        <v>54</v>
      </c>
      <c r="D39" s="1" t="s">
        <v>38</v>
      </c>
      <c r="E39" s="3">
        <v>11</v>
      </c>
      <c r="F39" s="4">
        <v>1083.73</v>
      </c>
      <c r="G39" s="5">
        <f t="shared" si="3"/>
        <v>11921.03</v>
      </c>
      <c r="H39" s="10"/>
      <c r="I39" s="13" t="s">
        <v>108</v>
      </c>
    </row>
    <row r="40" spans="1:9" x14ac:dyDescent="0.3">
      <c r="A40" s="1">
        <v>16</v>
      </c>
      <c r="B40" s="2"/>
      <c r="C40" s="1" t="s">
        <v>55</v>
      </c>
      <c r="D40" s="1" t="s">
        <v>38</v>
      </c>
      <c r="E40" s="3">
        <v>1</v>
      </c>
      <c r="F40" s="4">
        <v>37370</v>
      </c>
      <c r="G40" s="5">
        <f t="shared" si="3"/>
        <v>37370</v>
      </c>
      <c r="H40" s="10"/>
      <c r="I40" s="13" t="s">
        <v>108</v>
      </c>
    </row>
    <row r="41" spans="1:9" x14ac:dyDescent="0.3">
      <c r="A41" s="1">
        <v>17</v>
      </c>
      <c r="B41" s="2"/>
      <c r="C41" s="1" t="s">
        <v>56</v>
      </c>
      <c r="D41" s="1" t="s">
        <v>38</v>
      </c>
      <c r="E41" s="3">
        <v>1</v>
      </c>
      <c r="F41" s="4">
        <v>12257.36</v>
      </c>
      <c r="G41" s="5">
        <f t="shared" si="3"/>
        <v>12257.36</v>
      </c>
      <c r="H41" s="10"/>
      <c r="I41" s="13" t="s">
        <v>108</v>
      </c>
    </row>
    <row r="42" spans="1:9" x14ac:dyDescent="0.3">
      <c r="A42" s="1">
        <v>18</v>
      </c>
      <c r="B42" s="2"/>
      <c r="C42" s="1" t="s">
        <v>57</v>
      </c>
      <c r="D42" s="1" t="s">
        <v>38</v>
      </c>
      <c r="E42" s="3">
        <v>23</v>
      </c>
      <c r="F42" s="4">
        <v>1403</v>
      </c>
      <c r="G42" s="5">
        <f t="shared" si="3"/>
        <v>32269</v>
      </c>
      <c r="H42" s="10"/>
      <c r="I42" s="13" t="s">
        <v>108</v>
      </c>
    </row>
    <row r="43" spans="1:9" x14ac:dyDescent="0.3">
      <c r="A43" s="1">
        <v>19</v>
      </c>
      <c r="B43" s="2"/>
      <c r="C43" s="1" t="s">
        <v>58</v>
      </c>
      <c r="D43" s="1" t="s">
        <v>38</v>
      </c>
      <c r="E43" s="3">
        <v>23</v>
      </c>
      <c r="F43" s="4">
        <v>161</v>
      </c>
      <c r="G43" s="5">
        <f t="shared" si="3"/>
        <v>3703</v>
      </c>
      <c r="H43" s="10"/>
      <c r="I43" s="13" t="s">
        <v>108</v>
      </c>
    </row>
    <row r="44" spans="1:9" x14ac:dyDescent="0.3">
      <c r="A44" s="1">
        <v>20</v>
      </c>
      <c r="B44" s="2"/>
      <c r="C44" s="1" t="s">
        <v>59</v>
      </c>
      <c r="D44" s="1" t="s">
        <v>38</v>
      </c>
      <c r="E44" s="3">
        <v>23</v>
      </c>
      <c r="F44" s="4">
        <v>229.99999999999997</v>
      </c>
      <c r="G44" s="5">
        <f t="shared" si="3"/>
        <v>5289.9999999999991</v>
      </c>
      <c r="H44" s="10"/>
      <c r="I44" s="13" t="s">
        <v>108</v>
      </c>
    </row>
    <row r="45" spans="1:9" x14ac:dyDescent="0.3">
      <c r="A45" s="1">
        <v>21</v>
      </c>
      <c r="B45" s="2"/>
      <c r="C45" s="1" t="s">
        <v>60</v>
      </c>
      <c r="D45" s="1" t="s">
        <v>38</v>
      </c>
      <c r="E45" s="3">
        <v>23</v>
      </c>
      <c r="F45" s="4">
        <v>402.49999999999994</v>
      </c>
      <c r="G45" s="5">
        <f t="shared" si="3"/>
        <v>9257.4999999999982</v>
      </c>
      <c r="H45" s="10"/>
      <c r="I45" s="13" t="s">
        <v>108</v>
      </c>
    </row>
    <row r="46" spans="1:9" x14ac:dyDescent="0.3">
      <c r="A46" s="1">
        <v>22</v>
      </c>
      <c r="B46" s="2" t="s">
        <v>61</v>
      </c>
      <c r="C46" s="1" t="s">
        <v>62</v>
      </c>
      <c r="D46" s="1" t="s">
        <v>63</v>
      </c>
      <c r="E46" s="3">
        <v>1150</v>
      </c>
      <c r="F46" s="4">
        <v>11.253528000000001</v>
      </c>
      <c r="G46" s="5">
        <f t="shared" si="3"/>
        <v>12941.557200000001</v>
      </c>
      <c r="H46" s="10"/>
      <c r="I46" s="13" t="s">
        <v>84</v>
      </c>
    </row>
    <row r="47" spans="1:9" x14ac:dyDescent="0.3">
      <c r="A47" s="1">
        <v>23</v>
      </c>
      <c r="B47" s="2" t="s">
        <v>64</v>
      </c>
      <c r="C47" s="1" t="s">
        <v>65</v>
      </c>
      <c r="D47" s="1" t="s">
        <v>63</v>
      </c>
      <c r="E47" s="3">
        <v>1150</v>
      </c>
      <c r="F47" s="4">
        <v>7.1613360000000004</v>
      </c>
      <c r="G47" s="5">
        <f t="shared" si="3"/>
        <v>8235.5364000000009</v>
      </c>
      <c r="H47" s="10"/>
      <c r="I47" s="13" t="s">
        <v>84</v>
      </c>
    </row>
    <row r="48" spans="1:9" x14ac:dyDescent="0.3">
      <c r="A48" s="1">
        <v>24</v>
      </c>
      <c r="B48" s="2" t="s">
        <v>66</v>
      </c>
      <c r="C48" s="1" t="s">
        <v>67</v>
      </c>
      <c r="D48" s="1" t="s">
        <v>63</v>
      </c>
      <c r="E48" s="3">
        <v>390</v>
      </c>
      <c r="F48" s="4">
        <v>38.875824000000001</v>
      </c>
      <c r="G48" s="5">
        <f t="shared" si="3"/>
        <v>15161.57136</v>
      </c>
      <c r="H48" s="10"/>
      <c r="I48" s="13" t="s">
        <v>84</v>
      </c>
    </row>
    <row r="49" spans="1:9" x14ac:dyDescent="0.3">
      <c r="A49" s="1">
        <v>25</v>
      </c>
      <c r="B49" s="2" t="s">
        <v>68</v>
      </c>
      <c r="C49" s="1" t="s">
        <v>69</v>
      </c>
      <c r="D49" s="1" t="s">
        <v>63</v>
      </c>
      <c r="E49" s="3">
        <v>390</v>
      </c>
      <c r="F49" s="4">
        <v>2.5576200000000004</v>
      </c>
      <c r="G49" s="5">
        <f t="shared" si="3"/>
        <v>997.47180000000014</v>
      </c>
      <c r="H49" s="10"/>
      <c r="I49" s="13" t="s">
        <v>84</v>
      </c>
    </row>
    <row r="50" spans="1:9" s="7" customFormat="1" x14ac:dyDescent="0.3">
      <c r="B50" s="8" t="s">
        <v>75</v>
      </c>
    </row>
    <row r="51" spans="1:9" x14ac:dyDescent="0.3">
      <c r="A51" s="1">
        <v>1</v>
      </c>
      <c r="B51" s="2"/>
      <c r="C51" s="1" t="s">
        <v>72</v>
      </c>
      <c r="D51" s="1" t="s">
        <v>73</v>
      </c>
      <c r="E51" s="3">
        <v>26</v>
      </c>
      <c r="F51" s="4">
        <v>1750</v>
      </c>
      <c r="G51" s="5">
        <f>F51*E51</f>
        <v>45500</v>
      </c>
      <c r="H51" s="10"/>
      <c r="I51" s="13" t="s">
        <v>109</v>
      </c>
    </row>
    <row r="52" spans="1:9" x14ac:dyDescent="0.3">
      <c r="A52" s="1">
        <v>2</v>
      </c>
      <c r="B52" s="2"/>
      <c r="C52" s="1" t="s">
        <v>74</v>
      </c>
      <c r="D52" s="1" t="s">
        <v>73</v>
      </c>
      <c r="E52" s="3">
        <v>24</v>
      </c>
      <c r="F52" s="4">
        <v>3650</v>
      </c>
      <c r="G52" s="5">
        <f>F52*E52</f>
        <v>87600</v>
      </c>
      <c r="H52" s="10"/>
      <c r="I52" s="13" t="s">
        <v>109</v>
      </c>
    </row>
    <row r="54" spans="1:9" s="7" customFormat="1" x14ac:dyDescent="0.3">
      <c r="B54" s="7" t="s">
        <v>76</v>
      </c>
    </row>
    <row r="55" spans="1:9" x14ac:dyDescent="0.3">
      <c r="A55" s="1">
        <v>1</v>
      </c>
      <c r="B55" s="2"/>
      <c r="C55" s="1" t="s">
        <v>77</v>
      </c>
      <c r="D55" s="1" t="s">
        <v>78</v>
      </c>
      <c r="E55" s="3">
        <v>1</v>
      </c>
      <c r="F55" s="4">
        <v>30000</v>
      </c>
      <c r="G55" s="5">
        <f>E55*F55</f>
        <v>30000</v>
      </c>
      <c r="H55" s="11" t="s">
        <v>88</v>
      </c>
      <c r="I55" s="13" t="s">
        <v>110</v>
      </c>
    </row>
    <row r="56" spans="1:9" x14ac:dyDescent="0.3">
      <c r="A56" s="1">
        <v>2</v>
      </c>
      <c r="B56" s="2"/>
      <c r="C56" s="1" t="s">
        <v>79</v>
      </c>
      <c r="D56" s="1" t="s">
        <v>78</v>
      </c>
      <c r="E56" s="3">
        <v>1</v>
      </c>
      <c r="F56" s="4">
        <v>174464</v>
      </c>
      <c r="G56" s="5">
        <f>E56*F56</f>
        <v>174464</v>
      </c>
      <c r="H56" s="11" t="s">
        <v>88</v>
      </c>
      <c r="I56" s="13" t="s">
        <v>110</v>
      </c>
    </row>
    <row r="57" spans="1:9" x14ac:dyDescent="0.3">
      <c r="A57" s="1">
        <v>3</v>
      </c>
      <c r="B57" s="2" t="s">
        <v>80</v>
      </c>
      <c r="C57" s="1" t="s">
        <v>81</v>
      </c>
      <c r="D57" s="1" t="s">
        <v>2</v>
      </c>
      <c r="E57" s="3">
        <v>396</v>
      </c>
      <c r="F57" s="4">
        <v>269.5</v>
      </c>
      <c r="G57" s="5">
        <f>E57*F57</f>
        <v>106722</v>
      </c>
      <c r="H57" s="11" t="s">
        <v>103</v>
      </c>
      <c r="I57" s="12" t="s">
        <v>131</v>
      </c>
    </row>
    <row r="58" spans="1:9" x14ac:dyDescent="0.3">
      <c r="A58" s="1">
        <v>4</v>
      </c>
      <c r="B58" s="2" t="s">
        <v>80</v>
      </c>
      <c r="C58" s="1" t="s">
        <v>81</v>
      </c>
      <c r="D58" s="1" t="s">
        <v>2</v>
      </c>
      <c r="E58" s="3">
        <v>396</v>
      </c>
      <c r="F58" s="4">
        <v>269.5</v>
      </c>
      <c r="G58" s="5">
        <f>E58*F58</f>
        <v>106722</v>
      </c>
      <c r="H58" s="11" t="s">
        <v>103</v>
      </c>
      <c r="I58" s="12" t="s">
        <v>131</v>
      </c>
    </row>
    <row r="60" spans="1:9" s="7" customFormat="1" x14ac:dyDescent="0.3">
      <c r="B60" s="7" t="s">
        <v>83</v>
      </c>
    </row>
    <row r="61" spans="1:9" x14ac:dyDescent="0.3">
      <c r="A61" s="1">
        <v>1</v>
      </c>
      <c r="B61" s="2" t="s">
        <v>12</v>
      </c>
      <c r="C61" s="1" t="s">
        <v>13</v>
      </c>
      <c r="D61" s="1" t="s">
        <v>2</v>
      </c>
      <c r="E61" s="3">
        <v>234.66249999999999</v>
      </c>
      <c r="F61" s="4">
        <v>77.759999999999991</v>
      </c>
      <c r="G61" s="5">
        <f>E61*F61</f>
        <v>18247.355999999996</v>
      </c>
      <c r="H61" s="11" t="s">
        <v>92</v>
      </c>
      <c r="I61" s="12" t="s">
        <v>114</v>
      </c>
    </row>
    <row r="62" spans="1:9" x14ac:dyDescent="0.3">
      <c r="A62" s="1">
        <v>2</v>
      </c>
      <c r="B62" s="2" t="s">
        <v>14</v>
      </c>
      <c r="C62" s="1" t="s">
        <v>15</v>
      </c>
      <c r="D62" s="1" t="s">
        <v>2</v>
      </c>
      <c r="E62" s="3">
        <v>93.864000000000004</v>
      </c>
      <c r="F62" s="4">
        <v>249.6</v>
      </c>
      <c r="G62" s="5">
        <f t="shared" ref="G62" si="4">E62*F62</f>
        <v>23428.454400000002</v>
      </c>
      <c r="H62" s="11" t="s">
        <v>104</v>
      </c>
      <c r="I62" s="12" t="s">
        <v>130</v>
      </c>
    </row>
    <row r="63" spans="1:9" x14ac:dyDescent="0.3">
      <c r="A63" s="1">
        <v>507</v>
      </c>
      <c r="B63" s="2" t="s">
        <v>21</v>
      </c>
      <c r="C63" s="1" t="s">
        <v>82</v>
      </c>
      <c r="D63" s="1" t="s">
        <v>23</v>
      </c>
      <c r="E63" s="3">
        <v>11.263680000000001</v>
      </c>
      <c r="F63" s="4">
        <v>442.8</v>
      </c>
      <c r="G63" s="5">
        <f t="shared" ref="G63" si="5">ROUND(E63*F63,2)</f>
        <v>4987.5600000000004</v>
      </c>
      <c r="H63" s="11" t="s">
        <v>105</v>
      </c>
      <c r="I63" s="12" t="s">
        <v>123</v>
      </c>
    </row>
    <row r="64" spans="1:9" x14ac:dyDescent="0.3">
      <c r="A64" s="1">
        <v>509</v>
      </c>
      <c r="B64" s="2" t="s">
        <v>26</v>
      </c>
      <c r="C64" s="1" t="s">
        <v>27</v>
      </c>
      <c r="D64" s="1" t="s">
        <v>23</v>
      </c>
      <c r="E64" s="3">
        <v>11.26</v>
      </c>
      <c r="F64" s="4">
        <v>120.672</v>
      </c>
      <c r="G64" s="5">
        <f>ROUND(E64*F64,2)</f>
        <v>1358.77</v>
      </c>
      <c r="H64" s="11" t="s">
        <v>96</v>
      </c>
      <c r="I64" s="12" t="s">
        <v>124</v>
      </c>
    </row>
    <row r="65" spans="1:9" x14ac:dyDescent="0.3">
      <c r="A65" s="1">
        <v>510</v>
      </c>
      <c r="B65" s="2" t="s">
        <v>28</v>
      </c>
      <c r="C65" s="1" t="s">
        <v>29</v>
      </c>
      <c r="D65" s="1" t="s">
        <v>23</v>
      </c>
      <c r="E65" s="3">
        <f>11.26*16</f>
        <v>180.16</v>
      </c>
      <c r="F65" s="4">
        <v>6.2760000000000007</v>
      </c>
      <c r="G65" s="5">
        <f>ROUND(E65*F65,2)</f>
        <v>1130.68</v>
      </c>
      <c r="H65" s="11" t="s">
        <v>97</v>
      </c>
      <c r="I65" s="12" t="s">
        <v>119</v>
      </c>
    </row>
    <row r="66" spans="1:9" x14ac:dyDescent="0.3">
      <c r="A66" s="1">
        <v>511</v>
      </c>
      <c r="B66" s="2" t="s">
        <v>30</v>
      </c>
      <c r="C66" s="1" t="s">
        <v>31</v>
      </c>
      <c r="D66" s="1" t="s">
        <v>23</v>
      </c>
      <c r="E66" s="3">
        <v>11.26</v>
      </c>
      <c r="F66" s="4">
        <v>400.69200000000001</v>
      </c>
      <c r="G66" s="5">
        <f>ROUND(E66*F66,2)</f>
        <v>4511.79</v>
      </c>
      <c r="H66" s="11" t="s">
        <v>106</v>
      </c>
      <c r="I66" s="12" t="s">
        <v>125</v>
      </c>
    </row>
    <row r="67" spans="1:9" x14ac:dyDescent="0.3">
      <c r="A67" s="1">
        <v>512</v>
      </c>
      <c r="B67" s="2" t="s">
        <v>32</v>
      </c>
      <c r="C67" s="1" t="s">
        <v>33</v>
      </c>
      <c r="D67" s="1" t="s">
        <v>23</v>
      </c>
      <c r="E67" s="3">
        <f>11.26*10</f>
        <v>112.6</v>
      </c>
      <c r="F67" s="4">
        <v>17.939999999999998</v>
      </c>
      <c r="G67" s="5">
        <f>ROUND(E67*F67,2)</f>
        <v>2020.04</v>
      </c>
      <c r="H67" s="11" t="s">
        <v>107</v>
      </c>
      <c r="I67" s="12" t="s">
        <v>126</v>
      </c>
    </row>
    <row r="68" spans="1:9" x14ac:dyDescent="0.3">
      <c r="A68" s="1">
        <v>513</v>
      </c>
      <c r="B68" s="2" t="s">
        <v>34</v>
      </c>
      <c r="C68" s="1" t="s">
        <v>35</v>
      </c>
      <c r="D68" s="1" t="s">
        <v>23</v>
      </c>
      <c r="E68" s="3">
        <v>11.26</v>
      </c>
      <c r="F68" s="4">
        <v>132.732</v>
      </c>
      <c r="G68" s="5">
        <f>ROUND(E68*F68,2)</f>
        <v>1494.56</v>
      </c>
      <c r="H68" s="11" t="s">
        <v>100</v>
      </c>
      <c r="I68" s="12" t="s">
        <v>122</v>
      </c>
    </row>
    <row r="69" spans="1:9" x14ac:dyDescent="0.3">
      <c r="I69" s="6"/>
    </row>
  </sheetData>
  <phoneticPr fontId="4" type="noConversion"/>
  <pageMargins left="0.7" right="0.7" top="0.78740157499999996" bottom="0.78740157499999996" header="0.3" footer="0.3"/>
  <pageSetup paperSize="8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Šimonová Aneta</dc:creator>
  <cp:lastModifiedBy>Šimonová Aneta</cp:lastModifiedBy>
  <cp:lastPrinted>2021-03-05T12:14:01Z</cp:lastPrinted>
  <dcterms:created xsi:type="dcterms:W3CDTF">2021-03-05T08:33:31Z</dcterms:created>
  <dcterms:modified xsi:type="dcterms:W3CDTF">2021-03-10T11:54:48Z</dcterms:modified>
</cp:coreProperties>
</file>