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O13" i="12"/>
  <c r="G14" i="12"/>
  <c r="M14" i="12" s="1"/>
  <c r="M13" i="12" s="1"/>
  <c r="I14" i="12"/>
  <c r="I13" i="12" s="1"/>
  <c r="K14" i="12"/>
  <c r="K13" i="12" s="1"/>
  <c r="O14" i="12"/>
  <c r="Q14" i="12"/>
  <c r="Q13" i="12" s="1"/>
  <c r="V14" i="12"/>
  <c r="V13" i="12" s="1"/>
  <c r="I51" i="1"/>
  <c r="J50" i="1" s="1"/>
  <c r="J49" i="1"/>
  <c r="J51" i="1" s="1"/>
  <c r="F42" i="1"/>
  <c r="G42" i="1"/>
  <c r="H42" i="1"/>
  <c r="I42" i="1"/>
  <c r="J41" i="1"/>
  <c r="J40" i="1"/>
  <c r="J39" i="1"/>
  <c r="J42" i="1" s="1"/>
  <c r="I21" i="1" l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<sst xmlns="http://schemas.openxmlformats.org/spreadsheetml/2006/main" count="159" uniqueCount="105">
  <si>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</si>
  <si>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</si>
  <si>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</si>
  <si>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</si>
  <si>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</si>
  <si>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</si>
  <si>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</si>
  <si>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</si>
  <si>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</si>
  <si>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</si>
  <si>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</si>
  <si>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</si>
  <si>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</si>
  <si>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</si>
  <si>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</si>
  <si>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</si>
  <si>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</si>
  <si>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</si>
  <si>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</si>
  <si>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</si>
  <si>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</si>
  <si>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</si>
  <si>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</si>
  <si>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</si>
  <si>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</si>
  <si>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</si>
  <si>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</si>
  <si>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</si>
  <si>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</si>
  <si>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</si>
  <si>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</si>
  <si>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</si>
  <si>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</si>
  <si>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</si>
  <si>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</si>
  <si>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</si>
  <si>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</si>
  <si>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</si>
  <si>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</si>
  <si>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</si>
  <si>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</si>
  <si>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</si>
  <si>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</si>
  <si>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</si>
  <si>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propočet nákladů</t>
  </si>
  <si>
    <t>práce nad rámec SoD č.4</t>
  </si>
  <si>
    <t>Objekt:</t>
  </si>
  <si>
    <t>Rozpočet:</t>
  </si>
  <si>
    <t>2020/050</t>
  </si>
  <si>
    <t>Stavební úpravy 5 BJ Kunčina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</si>
  <si>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</si>
  <si>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</si>
  <si>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</si>
  <si>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</si>
  <si>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</si>
  <si>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</si>
  <si>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</si>
  <si>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</si>
  <si>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</si>
  <si>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</si>
  <si>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</si>
  <si>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</si>
  <si>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</si>
  <si>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</si>
  <si>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</si>
  <si>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</si>
  <si>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</si>
  <si>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</si>
  <si>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</si>
  <si>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</si>
  <si>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</si>
  <si>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</si>
  <si>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</si>
  <si>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</si>
  <si>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</si>
  <si>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</si>
  <si>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</si>
  <si>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</si>
  <si>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</si>
  <si>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</si>
  <si>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</si>
  <si>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</si>
  <si>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</si>
  <si>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</si>
  <si>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</si>
  <si>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</si>
  <si>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</si>
  <si>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</si>
  <si>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713111111RV3</t>
  </si>
  <si>
    <t>Izolace tepelné stropů vrchem kladené volně 1 vrstva - včetně dodávky Orsil UNI tl. 120 mm</t>
  </si>
  <si>
    <t>m2</t>
  </si>
  <si>
    <t>RTS 21/ I</t>
  </si>
  <si>
    <t>Indiv</t>
  </si>
  <si>
    <t>Práce</t>
  </si>
  <si>
    <t>POL1_7</t>
  </si>
  <si>
    <t>půda zateplení 2x120 : 152,395*2</t>
  </si>
  <si>
    <t>VV</t>
  </si>
  <si>
    <t>713134211RS6</t>
  </si>
  <si>
    <t>Montáž parozábrany na podlahy s přelepením spojů parotěsná fólie VARIO KM DUPLEX UV</t>
  </si>
  <si>
    <t>Kalkul</t>
  </si>
  <si>
    <t>POL1_</t>
  </si>
  <si>
    <t>půda : 152,395</t>
  </si>
  <si>
    <t>762512235RT5</t>
  </si>
  <si>
    <t>Položení podlah pod PVC přibíjením včetně dodávky, deska Cetris tl. 22 mm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</si>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</sst>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48</v>
      </c>
      <c r="E2" s="119" t="s">
        <v>49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46</v>
      </c>
      <c r="C3" s="117"/>
      <c r="D3" s="123" t="s">
        <v>43</v>
      </c>
      <c r="E3" s="124" t="s">
        <v>45</v>
      </c>
      <c r="F3" s="125"/>
      <c r="G3" s="125"/>
      <c r="H3" s="125"/>
      <c r="I3" s="125"/>
      <c r="J3" s="126"/>
    </row>
    <row r="4" spans="1:15" ht="23.25" customHeight="1" x14ac:dyDescent="0.25">
      <c r="A4" s="115">
        <v>1723</v>
      </c>
      <c r="B4" s="127" t="s">
        <v>47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194456.02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59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60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194456.02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194456.02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29168.400000000001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0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v>194456.02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/>
      <c r="B29" s="164" t="s">
        <v>37</v>
      </c>
      <c r="C29" s="171"/>
      <c r="D29" s="171"/>
      <c r="E29" s="171"/>
      <c r="F29" s="172"/>
      <c r="G29" s="168">
        <v>223624.42</v>
      </c>
      <c r="H29" s="168"/>
      <c r="I29" s="168"/>
      <c r="J29" s="17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50</v>
      </c>
      <c r="C39" s="146"/>
      <c r="D39" s="146"/>
      <c r="E39" s="146"/>
      <c r="F39" s="147">
        <v>194456.02</v>
      </c>
      <c r="G39" s="148">
        <v>0</v>
      </c>
      <c r="H39" s="149">
        <v>29168.400000000001</v>
      </c>
      <c r="I39" s="149">
        <v>223624.42</v>
      </c>
      <c r="J39" s="150">
        <f>IF(CenaCelkemVypocet=0,"",I39/CenaCelkemVypocet*100)</f>
        <v>100</v>
      </c>
    </row>
    <row r="40" spans="1:10" ht="25.5" hidden="1" customHeight="1" x14ac:dyDescent="0.25">
      <c r="A40" s="135">
        <v>2</v>
      </c>
      <c r="B40" s="151" t="s">
        <v>43</v>
      </c>
      <c r="C40" s="152" t="s">
        <v>45</v>
      </c>
      <c r="D40" s="152"/>
      <c r="E40" s="152"/>
      <c r="F40" s="153">
        <v>194456.02</v>
      </c>
      <c r="G40" s="154">
        <v>0</v>
      </c>
      <c r="H40" s="154">
        <v>29168.400000000001</v>
      </c>
      <c r="I40" s="154">
        <v>223624.42</v>
      </c>
      <c r="J40" s="155">
        <f>IF(CenaCelkemVypocet=0,"",I40/CenaCelkemVypocet*100)</f>
        <v>100</v>
      </c>
    </row>
    <row r="41" spans="1:10" ht="25.5" hidden="1" customHeight="1" x14ac:dyDescent="0.25">
      <c r="A41" s="135">
        <v>3</v>
      </c>
      <c r="B41" s="156" t="s">
        <v>43</v>
      </c>
      <c r="C41" s="146" t="s">
        <v>44</v>
      </c>
      <c r="D41" s="146"/>
      <c r="E41" s="146"/>
      <c r="F41" s="157">
        <v>194456.02</v>
      </c>
      <c r="G41" s="149">
        <v>0</v>
      </c>
      <c r="H41" s="149">
        <v>29168.400000000001</v>
      </c>
      <c r="I41" s="149">
        <v>223624.42</v>
      </c>
      <c r="J41" s="150">
        <f>IF(CenaCelkemVypocet=0,"",I41/CenaCelkemVypocet*100)</f>
        <v>100</v>
      </c>
    </row>
    <row r="42" spans="1:10" ht="25.5" hidden="1" customHeight="1" x14ac:dyDescent="0.25">
      <c r="A42" s="135"/>
      <c r="B42" s="158" t="s">
        <v>51</v>
      </c>
      <c r="C42" s="159"/>
      <c r="D42" s="159"/>
      <c r="E42" s="160"/>
      <c r="F42" s="161">
        <f>SUMIF(A39:A41,"=1",F39:F41)</f>
        <v>194456.02</v>
      </c>
      <c r="G42" s="162">
        <f>SUMIF(A39:A41,"=1",G39:G41)</f>
        <v>0</v>
      </c>
      <c r="H42" s="162">
        <f>SUMIF(A39:A41,"=1",H39:H41)</f>
        <v>29168.400000000001</v>
      </c>
      <c r="I42" s="162">
        <f>SUMIF(A39:A41,"=1",I39:I41)</f>
        <v>223624.42</v>
      </c>
      <c r="J42" s="163">
        <f>SUMIF(A39:A41,"=1",J39:J41)</f>
        <v>100</v>
      </c>
    </row>
    <row r="46" spans="1:10" ht="15.6" x14ac:dyDescent="0.3">
      <c r="B46" s="174" t="s">
        <v>53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54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55</v>
      </c>
      <c r="C49" s="183" t="s">
        <v>56</v>
      </c>
      <c r="D49" s="184"/>
      <c r="E49" s="184"/>
      <c r="F49" s="192" t="s">
        <v>27</v>
      </c>
      <c r="G49" s="185"/>
      <c r="H49" s="185"/>
      <c r="I49" s="185">
        <v>103933.39</v>
      </c>
      <c r="J49" s="190">
        <f>IF(I51=0,"",I49/I51*100)</f>
        <v>53.448275862068961</v>
      </c>
    </row>
    <row r="50" spans="1:10" ht="36.75" customHeight="1" x14ac:dyDescent="0.25">
      <c r="A50" s="177"/>
      <c r="B50" s="182" t="s">
        <v>57</v>
      </c>
      <c r="C50" s="183" t="s">
        <v>58</v>
      </c>
      <c r="D50" s="184"/>
      <c r="E50" s="184"/>
      <c r="F50" s="192" t="s">
        <v>27</v>
      </c>
      <c r="G50" s="185"/>
      <c r="H50" s="185"/>
      <c r="I50" s="185">
        <v>90522.63</v>
      </c>
      <c r="J50" s="190">
        <f>IF(I51=0,"",I50/I51*100)</f>
        <v>46.551724137931032</v>
      </c>
    </row>
    <row r="51" spans="1:10" ht="25.5" customHeight="1" x14ac:dyDescent="0.25">
      <c r="A51" s="178"/>
      <c r="B51" s="186" t="s">
        <v>1</v>
      </c>
      <c r="C51" s="187"/>
      <c r="D51" s="188"/>
      <c r="E51" s="188"/>
      <c r="F51" s="193"/>
      <c r="G51" s="189"/>
      <c r="H51" s="189"/>
      <c r="I51" s="189">
        <f>SUM(I49:I50)</f>
        <v>194456.02000000002</v>
      </c>
      <c r="J51" s="191">
        <f>SUM(J49:J50)</f>
        <v>100</v>
      </c>
    </row>
    <row r="52" spans="1:10" x14ac:dyDescent="0.25">
      <c r="F52" s="133"/>
      <c r="G52" s="133"/>
      <c r="H52" s="133"/>
      <c r="I52" s="133"/>
      <c r="J52" s="134"/>
    </row>
    <row r="53" spans="1:10" x14ac:dyDescent="0.25">
      <c r="F53" s="133"/>
      <c r="G53" s="133"/>
      <c r="H53" s="133"/>
      <c r="I53" s="133"/>
      <c r="J53" s="134"/>
    </row>
    <row r="54" spans="1:10" x14ac:dyDescent="0.25">
      <c r="F54" s="133"/>
      <c r="G54" s="133"/>
      <c r="H54" s="133"/>
      <c r="I54" s="133"/>
      <c r="J54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61</v>
      </c>
    </row>
    <row r="2" spans="1:60" ht="25.05" customHeight="1" x14ac:dyDescent="0.25">
      <c r="A2" s="196" t="s">
        <v>8</v>
      </c>
      <c r="B2" s="49" t="s">
        <v>48</v>
      </c>
      <c r="C2" s="199" t="s">
        <v>49</v>
      </c>
      <c r="D2" s="197"/>
      <c r="E2" s="197"/>
      <c r="F2" s="197"/>
      <c r="G2" s="198"/>
      <c r="AG2" t="s">
        <v>62</v>
      </c>
    </row>
    <row r="3" spans="1:60" ht="25.05" customHeight="1" x14ac:dyDescent="0.25">
      <c r="A3" s="196" t="s">
        <v>9</v>
      </c>
      <c r="B3" s="49" t="s">
        <v>43</v>
      </c>
      <c r="C3" s="199" t="s">
        <v>45</v>
      </c>
      <c r="D3" s="197"/>
      <c r="E3" s="197"/>
      <c r="F3" s="197"/>
      <c r="G3" s="198"/>
      <c r="AC3" s="175" t="s">
        <v>62</v>
      </c>
      <c r="AG3" t="s">
        <v>63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64</v>
      </c>
    </row>
    <row r="5" spans="1:60" x14ac:dyDescent="0.25">
      <c r="D5" s="10"/>
    </row>
    <row r="6" spans="1:60" ht="39.6" x14ac:dyDescent="0.25">
      <c r="A6" s="206" t="s">
        <v>65</v>
      </c>
      <c r="B6" s="208" t="s">
        <v>66</v>
      </c>
      <c r="C6" s="208" t="s">
        <v>67</v>
      </c>
      <c r="D6" s="207" t="s">
        <v>68</v>
      </c>
      <c r="E6" s="206" t="s">
        <v>69</v>
      </c>
      <c r="F6" s="205" t="s">
        <v>70</v>
      </c>
      <c r="G6" s="206" t="s">
        <v>31</v>
      </c>
      <c r="H6" s="209" t="s">
        <v>32</v>
      </c>
      <c r="I6" s="209" t="s">
        <v>71</v>
      </c>
      <c r="J6" s="209" t="s">
        <v>33</v>
      </c>
      <c r="K6" s="209" t="s">
        <v>72</v>
      </c>
      <c r="L6" s="209" t="s">
        <v>73</v>
      </c>
      <c r="M6" s="209" t="s">
        <v>74</v>
      </c>
      <c r="N6" s="209" t="s">
        <v>75</v>
      </c>
      <c r="O6" s="209" t="s">
        <v>76</v>
      </c>
      <c r="P6" s="209" t="s">
        <v>77</v>
      </c>
      <c r="Q6" s="209" t="s">
        <v>78</v>
      </c>
      <c r="R6" s="209" t="s">
        <v>79</v>
      </c>
      <c r="S6" s="209" t="s">
        <v>80</v>
      </c>
      <c r="T6" s="209" t="s">
        <v>81</v>
      </c>
      <c r="U6" s="209" t="s">
        <v>82</v>
      </c>
      <c r="V6" s="209" t="s">
        <v>83</v>
      </c>
      <c r="W6" s="209" t="s">
        <v>84</v>
      </c>
      <c r="X6" s="209" t="s">
        <v>85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19" t="s">
        <v>86</v>
      </c>
      <c r="B8" s="220" t="s">
        <v>55</v>
      </c>
      <c r="C8" s="231" t="s">
        <v>56</v>
      </c>
      <c r="D8" s="221"/>
      <c r="E8" s="222"/>
      <c r="F8" s="223"/>
      <c r="G8" s="224">
        <f>SUMIF(AG9:AG12,"&lt;&gt;NOR",G9:G12)</f>
        <v>103933.38999999998</v>
      </c>
      <c r="H8" s="218"/>
      <c r="I8" s="218">
        <f>SUM(I9:I12)</f>
        <v>0</v>
      </c>
      <c r="J8" s="218"/>
      <c r="K8" s="218">
        <f>SUM(K9:K12)</f>
        <v>103933.38999999998</v>
      </c>
      <c r="L8" s="218"/>
      <c r="M8" s="218">
        <f>SUM(M9:M12)</f>
        <v>119523.39849999998</v>
      </c>
      <c r="N8" s="218"/>
      <c r="O8" s="218">
        <f>SUM(O9:O12)</f>
        <v>0.03</v>
      </c>
      <c r="P8" s="218"/>
      <c r="Q8" s="218">
        <f>SUM(Q9:Q12)</f>
        <v>0</v>
      </c>
      <c r="R8" s="218"/>
      <c r="S8" s="218"/>
      <c r="T8" s="218"/>
      <c r="U8" s="218"/>
      <c r="V8" s="218">
        <f>SUM(V9:V12)</f>
        <v>51.81</v>
      </c>
      <c r="W8" s="218"/>
      <c r="X8" s="218"/>
      <c r="AG8" t="s">
        <v>87</v>
      </c>
    </row>
    <row r="9" spans="1:60" ht="20.399999999999999" outlineLevel="1" x14ac:dyDescent="0.25">
      <c r="A9" s="225">
        <v>1</v>
      </c>
      <c r="B9" s="226" t="s">
        <v>88</v>
      </c>
      <c r="C9" s="232" t="s">
        <v>89</v>
      </c>
      <c r="D9" s="227" t="s">
        <v>90</v>
      </c>
      <c r="E9" s="228">
        <v>304.79000000000002</v>
      </c>
      <c r="F9" s="229">
        <v>242</v>
      </c>
      <c r="G9" s="230">
        <f>ROUND(E9*F9,2)</f>
        <v>73759.179999999993</v>
      </c>
      <c r="H9" s="215">
        <v>0</v>
      </c>
      <c r="I9" s="215">
        <f>ROUND(E9*H9,2)</f>
        <v>0</v>
      </c>
      <c r="J9" s="215">
        <v>242</v>
      </c>
      <c r="K9" s="215">
        <f>ROUND(E9*J9,2)</f>
        <v>73759.179999999993</v>
      </c>
      <c r="L9" s="215">
        <v>15</v>
      </c>
      <c r="M9" s="215">
        <f>G9*(1+L9/100)</f>
        <v>84823.056999999986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5"/>
      <c r="S9" s="215" t="s">
        <v>91</v>
      </c>
      <c r="T9" s="215" t="s">
        <v>92</v>
      </c>
      <c r="U9" s="215">
        <v>0.09</v>
      </c>
      <c r="V9" s="215">
        <f>ROUND(E9*U9,2)</f>
        <v>27.43</v>
      </c>
      <c r="W9" s="215"/>
      <c r="X9" s="215" t="s">
        <v>93</v>
      </c>
      <c r="Y9" s="210"/>
      <c r="Z9" s="210"/>
      <c r="AA9" s="210"/>
      <c r="AB9" s="210"/>
      <c r="AC9" s="210"/>
      <c r="AD9" s="210"/>
      <c r="AE9" s="210"/>
      <c r="AF9" s="210"/>
      <c r="AG9" s="210" t="s">
        <v>94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3"/>
      <c r="B10" s="214"/>
      <c r="C10" s="233" t="s">
        <v>95</v>
      </c>
      <c r="D10" s="216"/>
      <c r="E10" s="217">
        <v>304.79000000000002</v>
      </c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0"/>
      <c r="Z10" s="210"/>
      <c r="AA10" s="210"/>
      <c r="AB10" s="210"/>
      <c r="AC10" s="210"/>
      <c r="AD10" s="210"/>
      <c r="AE10" s="210"/>
      <c r="AF10" s="210"/>
      <c r="AG10" s="210" t="s">
        <v>96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0.399999999999999" outlineLevel="1" x14ac:dyDescent="0.25">
      <c r="A11" s="225">
        <v>2</v>
      </c>
      <c r="B11" s="226" t="s">
        <v>97</v>
      </c>
      <c r="C11" s="232" t="s">
        <v>98</v>
      </c>
      <c r="D11" s="227" t="s">
        <v>90</v>
      </c>
      <c r="E11" s="228">
        <v>152.39500000000001</v>
      </c>
      <c r="F11" s="229">
        <v>198</v>
      </c>
      <c r="G11" s="230">
        <f>ROUND(E11*F11,2)</f>
        <v>30174.21</v>
      </c>
      <c r="H11" s="215">
        <v>0</v>
      </c>
      <c r="I11" s="215">
        <f>ROUND(E11*H11,2)</f>
        <v>0</v>
      </c>
      <c r="J11" s="215">
        <v>198</v>
      </c>
      <c r="K11" s="215">
        <f>ROUND(E11*J11,2)</f>
        <v>30174.21</v>
      </c>
      <c r="L11" s="215">
        <v>15</v>
      </c>
      <c r="M11" s="215">
        <f>G11*(1+L11/100)</f>
        <v>34700.341499999995</v>
      </c>
      <c r="N11" s="215">
        <v>2.2000000000000001E-4</v>
      </c>
      <c r="O11" s="215">
        <f>ROUND(E11*N11,2)</f>
        <v>0.03</v>
      </c>
      <c r="P11" s="215">
        <v>0</v>
      </c>
      <c r="Q11" s="215">
        <f>ROUND(E11*P11,2)</f>
        <v>0</v>
      </c>
      <c r="R11" s="215"/>
      <c r="S11" s="215" t="s">
        <v>91</v>
      </c>
      <c r="T11" s="215" t="s">
        <v>99</v>
      </c>
      <c r="U11" s="215">
        <v>0.16</v>
      </c>
      <c r="V11" s="215">
        <f>ROUND(E11*U11,2)</f>
        <v>24.38</v>
      </c>
      <c r="W11" s="215"/>
      <c r="X11" s="215" t="s">
        <v>93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100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3"/>
      <c r="B12" s="214"/>
      <c r="C12" s="233" t="s">
        <v>101</v>
      </c>
      <c r="D12" s="216"/>
      <c r="E12" s="217">
        <v>152.39500000000001</v>
      </c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0"/>
      <c r="Z12" s="210"/>
      <c r="AA12" s="210"/>
      <c r="AB12" s="210"/>
      <c r="AC12" s="210"/>
      <c r="AD12" s="210"/>
      <c r="AE12" s="210"/>
      <c r="AF12" s="210"/>
      <c r="AG12" s="210" t="s">
        <v>96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19" t="s">
        <v>86</v>
      </c>
      <c r="B13" s="220" t="s">
        <v>57</v>
      </c>
      <c r="C13" s="231" t="s">
        <v>58</v>
      </c>
      <c r="D13" s="221"/>
      <c r="E13" s="222"/>
      <c r="F13" s="223"/>
      <c r="G13" s="224">
        <f>SUMIF(AG14:AG15,"&lt;&gt;NOR",G14:G15)</f>
        <v>90522.63</v>
      </c>
      <c r="H13" s="218"/>
      <c r="I13" s="218">
        <f>SUM(I14:I15)</f>
        <v>0</v>
      </c>
      <c r="J13" s="218"/>
      <c r="K13" s="218">
        <f>SUM(K14:K15)</f>
        <v>90522.63</v>
      </c>
      <c r="L13" s="218"/>
      <c r="M13" s="218">
        <f>SUM(M14:M15)</f>
        <v>104101.0245</v>
      </c>
      <c r="N13" s="218"/>
      <c r="O13" s="218">
        <f>SUM(O14:O15)</f>
        <v>4.8899999999999997</v>
      </c>
      <c r="P13" s="218"/>
      <c r="Q13" s="218">
        <f>SUM(Q14:Q15)</f>
        <v>0</v>
      </c>
      <c r="R13" s="218"/>
      <c r="S13" s="218"/>
      <c r="T13" s="218"/>
      <c r="U13" s="218"/>
      <c r="V13" s="218">
        <f>SUM(V14:V15)</f>
        <v>35.97</v>
      </c>
      <c r="W13" s="218"/>
      <c r="X13" s="218"/>
      <c r="AG13" t="s">
        <v>87</v>
      </c>
    </row>
    <row r="14" spans="1:60" ht="20.399999999999999" outlineLevel="1" x14ac:dyDescent="0.25">
      <c r="A14" s="225">
        <v>3</v>
      </c>
      <c r="B14" s="226" t="s">
        <v>102</v>
      </c>
      <c r="C14" s="232" t="s">
        <v>103</v>
      </c>
      <c r="D14" s="227" t="s">
        <v>90</v>
      </c>
      <c r="E14" s="228">
        <v>152.39500000000001</v>
      </c>
      <c r="F14" s="229">
        <v>594</v>
      </c>
      <c r="G14" s="230">
        <f>ROUND(E14*F14,2)</f>
        <v>90522.63</v>
      </c>
      <c r="H14" s="215">
        <v>0</v>
      </c>
      <c r="I14" s="215">
        <f>ROUND(E14*H14,2)</f>
        <v>0</v>
      </c>
      <c r="J14" s="215">
        <v>594</v>
      </c>
      <c r="K14" s="215">
        <f>ROUND(E14*J14,2)</f>
        <v>90522.63</v>
      </c>
      <c r="L14" s="215">
        <v>15</v>
      </c>
      <c r="M14" s="215">
        <f>G14*(1+L14/100)</f>
        <v>104101.0245</v>
      </c>
      <c r="N14" s="215">
        <v>3.2079999999999997E-2</v>
      </c>
      <c r="O14" s="215">
        <f>ROUND(E14*N14,2)</f>
        <v>4.8899999999999997</v>
      </c>
      <c r="P14" s="215">
        <v>0</v>
      </c>
      <c r="Q14" s="215">
        <f>ROUND(E14*P14,2)</f>
        <v>0</v>
      </c>
      <c r="R14" s="215"/>
      <c r="S14" s="215" t="s">
        <v>91</v>
      </c>
      <c r="T14" s="215" t="s">
        <v>99</v>
      </c>
      <c r="U14" s="215">
        <v>0.23599999999999999</v>
      </c>
      <c r="V14" s="215">
        <f>ROUND(E14*U14,2)</f>
        <v>35.97</v>
      </c>
      <c r="W14" s="215"/>
      <c r="X14" s="215" t="s">
        <v>93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100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3"/>
      <c r="B15" s="214"/>
      <c r="C15" s="233" t="s">
        <v>101</v>
      </c>
      <c r="D15" s="216"/>
      <c r="E15" s="217">
        <v>152.39500000000001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0"/>
      <c r="Z15" s="210"/>
      <c r="AA15" s="210"/>
      <c r="AB15" s="210"/>
      <c r="AC15" s="210"/>
      <c r="AD15" s="210"/>
      <c r="AE15" s="210"/>
      <c r="AF15" s="210"/>
      <c r="AG15" s="210" t="s">
        <v>96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5">
      <c r="A16" s="3"/>
      <c r="B16" s="4"/>
      <c r="C16" s="234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73</v>
      </c>
    </row>
    <row r="17" spans="3:33" x14ac:dyDescent="0.25">
      <c r="C17" s="235"/>
      <c r="D17" s="10"/>
      <c r="AG17" t="s">
        <v>104</v>
      </c>
    </row>
    <row r="18" spans="3:33" x14ac:dyDescent="0.25">
      <c r="D18" s="10"/>
    </row>
    <row r="19" spans="3:33" x14ac:dyDescent="0.25">
      <c r="D19" s="10"/>
    </row>
    <row r="20" spans="3:33" x14ac:dyDescent="0.25">
      <c r="D20" s="10"/>
    </row>
    <row r="21" spans="3:33" x14ac:dyDescent="0.25">
      <c r="D21" s="10"/>
    </row>
    <row r="22" spans="3:33" x14ac:dyDescent="0.25">
      <c r="D22" s="10"/>
    </row>
    <row r="23" spans="3:33" x14ac:dyDescent="0.25">
      <c r="D23" s="10"/>
    </row>
    <row r="24" spans="3:33" x14ac:dyDescent="0.25">
      <c r="D24" s="10"/>
    </row>
    <row r="25" spans="3:33" x14ac:dyDescent="0.25">
      <c r="D25" s="10"/>
    </row>
    <row r="26" spans="3:33" x14ac:dyDescent="0.25">
      <c r="D26" s="10"/>
    </row>
    <row r="27" spans="3:33" x14ac:dyDescent="0.25">
      <c r="D27" s="10"/>
    </row>
    <row r="28" spans="3:33" x14ac:dyDescent="0.25">
      <c r="D28" s="10"/>
    </row>
    <row r="29" spans="3:33" x14ac:dyDescent="0.25">
      <c r="D29" s="10"/>
    </row>
    <row r="30" spans="3:33" x14ac:dyDescent="0.25">
      <c r="D30" s="10"/>
    </row>
    <row r="31" spans="3:33" x14ac:dyDescent="0.25">
      <c r="D31" s="10"/>
    </row>
    <row r="32" spans="3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2021-07-15T11:14:42Z</dcterms:modified>
</cp:coreProperties>
</file>